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david.guaygua\Documents\CRDM\Estadisticas\SMA\SMA\1.2 RADIOBASES\NOVIEMBRE\"/>
    </mc:Choice>
  </mc:AlternateContent>
  <bookViews>
    <workbookView xWindow="0" yWindow="0" windowWidth="21600" windowHeight="10320" activeTab="5"/>
  </bookViews>
  <sheets>
    <sheet name="Índice" sheetId="87" r:id="rId1"/>
    <sheet name="CONECEL" sheetId="80" r:id="rId2"/>
    <sheet name="OTECEL" sheetId="72" r:id="rId3"/>
    <sheet name="CNT EP" sheetId="78" r:id="rId4"/>
    <sheet name="NOTAS" sheetId="96" r:id="rId5"/>
    <sheet name="RBSxPARQ" sheetId="99" r:id="rId6"/>
  </sheets>
  <definedNames>
    <definedName name="_xlnm._FilterDatabase" localSheetId="5" hidden="1">RBSxPARQ!$A$12:$U$1055</definedName>
  </definedNames>
  <calcPr calcId="152511"/>
</workbook>
</file>

<file path=xl/calcChain.xml><?xml version="1.0" encoding="utf-8"?>
<calcChain xmlns="http://schemas.openxmlformats.org/spreadsheetml/2006/main">
  <c r="BF648" i="78" l="1"/>
  <c r="BE648" i="78"/>
  <c r="BD648" i="78"/>
  <c r="BC648" i="78"/>
  <c r="BB648" i="78"/>
  <c r="BM708" i="72" l="1"/>
  <c r="BN708" i="72"/>
  <c r="BO708" i="72"/>
  <c r="BP708" i="72"/>
  <c r="BQ708" i="72"/>
  <c r="BL708" i="72"/>
  <c r="BV713" i="80"/>
  <c r="BW713" i="80"/>
  <c r="BX713" i="80"/>
  <c r="BY713" i="80"/>
  <c r="BZ713" i="80"/>
  <c r="CA713" i="80"/>
  <c r="CB713" i="80"/>
  <c r="BA648" i="78" l="1"/>
  <c r="AZ648" i="78"/>
  <c r="AY648" i="78"/>
  <c r="AX648" i="78"/>
  <c r="AW648" i="78"/>
  <c r="M210" i="72"/>
  <c r="BK708" i="72"/>
  <c r="BJ708" i="72"/>
  <c r="BI708" i="72"/>
  <c r="BH708" i="72"/>
  <c r="BG708" i="72"/>
  <c r="BF708" i="72"/>
  <c r="BU713" i="80" l="1"/>
  <c r="BT713" i="80"/>
  <c r="BS713" i="80"/>
  <c r="BR713" i="80"/>
  <c r="BQ713" i="80"/>
  <c r="BP713" i="80"/>
  <c r="BO713" i="80"/>
  <c r="AS648" i="78" l="1"/>
  <c r="AT648" i="78"/>
  <c r="AU648" i="78"/>
  <c r="AV648" i="78"/>
  <c r="AR648" i="78"/>
  <c r="AZ708" i="72" l="1"/>
  <c r="BA708" i="72"/>
  <c r="BB708" i="72"/>
  <c r="BC708" i="72"/>
  <c r="BD708" i="72"/>
  <c r="BE708" i="72"/>
  <c r="BN713" i="80" l="1"/>
  <c r="BM713" i="80"/>
  <c r="BL713" i="80"/>
  <c r="BK713" i="80"/>
  <c r="BJ713" i="80"/>
  <c r="BI713" i="80"/>
  <c r="BH713" i="80"/>
  <c r="E713" i="80" l="1"/>
  <c r="F713" i="80"/>
  <c r="G713" i="80"/>
  <c r="H713" i="80"/>
  <c r="I713" i="80"/>
  <c r="J713" i="80"/>
  <c r="K713" i="80"/>
  <c r="L713" i="80"/>
  <c r="M713" i="80"/>
  <c r="N713" i="80"/>
  <c r="O713" i="80"/>
  <c r="P713" i="80"/>
  <c r="Q713" i="80"/>
  <c r="R713" i="80"/>
  <c r="S713" i="80"/>
  <c r="T713" i="80"/>
  <c r="U713" i="80"/>
  <c r="V713" i="80"/>
  <c r="W713" i="80"/>
  <c r="X713" i="80"/>
  <c r="Y713" i="80"/>
  <c r="Z713" i="80"/>
  <c r="AA713" i="80"/>
  <c r="AB713" i="80"/>
  <c r="AC713" i="80"/>
  <c r="AD713" i="80"/>
  <c r="AE713" i="80"/>
  <c r="AF713" i="80"/>
  <c r="AG713" i="80"/>
  <c r="AH713" i="80"/>
  <c r="AI713" i="80"/>
  <c r="AJ713" i="80"/>
  <c r="AK713" i="80"/>
  <c r="AL713" i="80"/>
  <c r="AM713" i="80"/>
  <c r="AN713" i="80"/>
  <c r="AO713" i="80"/>
  <c r="AP713" i="80"/>
  <c r="AQ713" i="80"/>
  <c r="AR713" i="80"/>
  <c r="AS713" i="80"/>
  <c r="AT713" i="80"/>
  <c r="AU713" i="80"/>
  <c r="AV713" i="80"/>
  <c r="AW713" i="80"/>
  <c r="AX713" i="80"/>
  <c r="AY713" i="80"/>
  <c r="AZ713" i="80"/>
  <c r="BA713" i="80"/>
  <c r="BB713" i="80"/>
  <c r="BC713" i="80"/>
  <c r="BD713" i="80"/>
  <c r="BE713" i="80"/>
  <c r="BF713" i="80"/>
  <c r="BG713" i="80"/>
  <c r="D713" i="80"/>
  <c r="O218" i="80"/>
  <c r="N218" i="80"/>
  <c r="M218" i="80"/>
  <c r="L218" i="80"/>
  <c r="K218" i="80"/>
  <c r="J218" i="80"/>
  <c r="I218" i="80"/>
  <c r="H218" i="80"/>
  <c r="G218" i="80"/>
  <c r="F218" i="80"/>
  <c r="E218" i="80"/>
  <c r="D218" i="80"/>
  <c r="N210" i="72"/>
  <c r="L210" i="72"/>
  <c r="K210" i="72"/>
  <c r="J210" i="72"/>
  <c r="I210" i="72"/>
  <c r="H210" i="72"/>
  <c r="G210" i="72"/>
  <c r="F210" i="72"/>
  <c r="E210" i="72"/>
  <c r="D210" i="72"/>
  <c r="E708" i="72"/>
  <c r="F708" i="72"/>
  <c r="G708" i="72"/>
  <c r="H708" i="72"/>
  <c r="I708" i="72"/>
  <c r="J708" i="72"/>
  <c r="K708" i="72"/>
  <c r="L708" i="72"/>
  <c r="M708" i="72"/>
  <c r="N708" i="72"/>
  <c r="O708" i="72"/>
  <c r="P708" i="72"/>
  <c r="Q708" i="72"/>
  <c r="R708" i="72"/>
  <c r="S708" i="72"/>
  <c r="T708" i="72"/>
  <c r="U708" i="72"/>
  <c r="V708" i="72"/>
  <c r="W708" i="72"/>
  <c r="X708" i="72"/>
  <c r="Y708" i="72"/>
  <c r="Z708" i="72"/>
  <c r="AA708" i="72"/>
  <c r="AB708" i="72"/>
  <c r="AC708" i="72"/>
  <c r="AD708" i="72"/>
  <c r="AE708" i="72"/>
  <c r="AF708" i="72"/>
  <c r="AG708" i="72"/>
  <c r="AH708" i="72"/>
  <c r="AI708" i="72"/>
  <c r="AJ708" i="72"/>
  <c r="AK708" i="72"/>
  <c r="AL708" i="72"/>
  <c r="AM708" i="72"/>
  <c r="AN708" i="72"/>
  <c r="AO708" i="72"/>
  <c r="AP708" i="72"/>
  <c r="AQ708" i="72"/>
  <c r="AR708" i="72"/>
  <c r="AS708" i="72"/>
  <c r="AT708" i="72"/>
  <c r="AU708" i="72"/>
  <c r="AV708" i="72"/>
  <c r="AW708" i="72"/>
  <c r="AX708" i="72"/>
  <c r="AY708" i="72"/>
  <c r="D708" i="72"/>
  <c r="F164" i="78"/>
  <c r="E648" i="78"/>
  <c r="F648" i="78"/>
  <c r="G648" i="78"/>
  <c r="H648" i="78"/>
  <c r="I648" i="78"/>
  <c r="J648" i="78"/>
  <c r="K648" i="78"/>
  <c r="L648" i="78"/>
  <c r="M648" i="78"/>
  <c r="N648" i="78"/>
  <c r="O648" i="78"/>
  <c r="P648" i="78"/>
  <c r="Q648" i="78"/>
  <c r="R648" i="78"/>
  <c r="S648" i="78"/>
  <c r="T648" i="78"/>
  <c r="U648" i="78"/>
  <c r="V648" i="78"/>
  <c r="W648" i="78"/>
  <c r="X648" i="78"/>
  <c r="Y648" i="78"/>
  <c r="Z648" i="78"/>
  <c r="AA648" i="78"/>
  <c r="AB648" i="78"/>
  <c r="AC648" i="78"/>
  <c r="AD648" i="78"/>
  <c r="AE648" i="78"/>
  <c r="AF648" i="78"/>
  <c r="AG648" i="78"/>
  <c r="AH648" i="78"/>
  <c r="AI648" i="78"/>
  <c r="AJ648" i="78"/>
  <c r="AK648" i="78"/>
  <c r="AL648" i="78"/>
  <c r="AM648" i="78"/>
  <c r="AN648" i="78"/>
  <c r="AO648" i="78"/>
  <c r="AP648" i="78"/>
  <c r="AQ648" i="78"/>
  <c r="D648" i="78"/>
  <c r="N164" i="78"/>
  <c r="M164" i="78"/>
  <c r="L164" i="78"/>
  <c r="K164" i="78"/>
  <c r="J164" i="78"/>
  <c r="I164" i="78"/>
  <c r="H164" i="78"/>
  <c r="G164" i="78"/>
  <c r="O164" i="78"/>
  <c r="E164" i="78" l="1"/>
  <c r="D121" i="78" l="1"/>
  <c r="T1055" i="99" l="1"/>
  <c r="H1055" i="99" l="1"/>
  <c r="O1055" i="99" l="1"/>
  <c r="N1055" i="99"/>
  <c r="D164" i="78" l="1"/>
  <c r="V21" i="72" l="1"/>
  <c r="CF683" i="80" l="1"/>
  <c r="CD683" i="80"/>
  <c r="CE683" i="80"/>
  <c r="CG683" i="80"/>
  <c r="CH683" i="80"/>
  <c r="CI683" i="80"/>
  <c r="CC683" i="80"/>
  <c r="BG619" i="78" l="1"/>
  <c r="BH619" i="78"/>
  <c r="BI619" i="78"/>
  <c r="BJ619" i="78"/>
  <c r="BK619" i="78"/>
  <c r="P1055" i="99"/>
  <c r="L1055" i="99"/>
  <c r="I1055" i="99" l="1"/>
  <c r="D153" i="78" l="1"/>
  <c r="E153" i="78" l="1"/>
  <c r="F153" i="78"/>
  <c r="G153" i="78"/>
  <c r="H153" i="78"/>
  <c r="I153" i="78"/>
  <c r="J153" i="78"/>
  <c r="K153" i="78"/>
  <c r="L153" i="78"/>
  <c r="M153" i="78"/>
  <c r="N153" i="78"/>
  <c r="CA676" i="80" l="1"/>
  <c r="Q1055" i="99" l="1"/>
  <c r="U1055" i="99"/>
  <c r="O152" i="78" s="1"/>
  <c r="R1055" i="99"/>
  <c r="O149" i="78" s="1"/>
  <c r="O151" i="78"/>
  <c r="S1055" i="99"/>
  <c r="O150" i="78" s="1"/>
  <c r="M1055" i="99"/>
  <c r="K1055" i="99"/>
  <c r="J1055" i="99"/>
  <c r="G1055" i="99"/>
  <c r="E1055" i="99"/>
  <c r="A8" i="99"/>
  <c r="A7" i="99"/>
  <c r="AO613" i="78" l="1"/>
  <c r="AO607" i="78"/>
  <c r="AQ603" i="78"/>
  <c r="AJ613" i="78" l="1"/>
  <c r="AJ607" i="78"/>
  <c r="AL603" i="78"/>
  <c r="AM660" i="72" l="1"/>
  <c r="BT630" i="72"/>
  <c r="AM667" i="80" l="1"/>
  <c r="R667" i="80"/>
  <c r="AE613" i="78" l="1"/>
  <c r="AE607" i="78"/>
  <c r="AG603" i="78"/>
  <c r="AG660" i="72" l="1"/>
  <c r="AD669" i="72" l="1"/>
  <c r="X669" i="72" l="1"/>
  <c r="R669" i="72" l="1"/>
  <c r="O153" i="78" l="1"/>
  <c r="N198" i="72" l="1"/>
  <c r="M198" i="72"/>
  <c r="L198" i="72"/>
  <c r="K198" i="72"/>
  <c r="J198" i="72"/>
  <c r="I198" i="72"/>
  <c r="H198" i="72"/>
  <c r="G198" i="72"/>
  <c r="F198" i="72"/>
  <c r="E198" i="72"/>
  <c r="D198" i="72"/>
  <c r="O205" i="80" l="1"/>
  <c r="N205" i="80"/>
  <c r="M205" i="80"/>
  <c r="D199" i="80"/>
  <c r="D205" i="80" s="1"/>
  <c r="L205" i="80"/>
  <c r="K205" i="80"/>
  <c r="J205" i="80"/>
  <c r="I205" i="80"/>
  <c r="H205" i="80"/>
  <c r="G205" i="80"/>
  <c r="F205" i="80"/>
  <c r="E205" i="80"/>
  <c r="I464" i="80" l="1"/>
  <c r="O192" i="80"/>
  <c r="N192" i="80"/>
  <c r="M192" i="80"/>
  <c r="L191" i="80"/>
  <c r="K191" i="80"/>
  <c r="J191" i="80"/>
  <c r="I191" i="80"/>
  <c r="H191" i="80"/>
  <c r="G191" i="80"/>
  <c r="F191" i="80"/>
  <c r="E191" i="80"/>
  <c r="D191" i="80"/>
  <c r="L190" i="80"/>
  <c r="K190" i="80"/>
  <c r="J190" i="80"/>
  <c r="I190" i="80"/>
  <c r="H190" i="80"/>
  <c r="G190" i="80"/>
  <c r="F190" i="80"/>
  <c r="E190" i="80"/>
  <c r="D190" i="80"/>
  <c r="L189" i="80"/>
  <c r="K189" i="80"/>
  <c r="J189" i="80"/>
  <c r="L188" i="80"/>
  <c r="K188" i="80"/>
  <c r="J188" i="80"/>
  <c r="I188" i="80"/>
  <c r="H188" i="80"/>
  <c r="G188" i="80"/>
  <c r="F188" i="80"/>
  <c r="E188" i="80"/>
  <c r="D188" i="80"/>
  <c r="L187" i="80"/>
  <c r="K187" i="80"/>
  <c r="J187" i="80"/>
  <c r="I187" i="80"/>
  <c r="H187" i="80"/>
  <c r="G187" i="80"/>
  <c r="F187" i="80"/>
  <c r="E187" i="80"/>
  <c r="D187" i="80"/>
  <c r="L186" i="80"/>
  <c r="K186" i="80"/>
  <c r="J186" i="80"/>
  <c r="H186" i="80"/>
  <c r="G186" i="80"/>
  <c r="F186" i="80"/>
  <c r="E186" i="80"/>
  <c r="D186" i="80"/>
  <c r="L185" i="80"/>
  <c r="K185" i="80"/>
  <c r="J185" i="80"/>
  <c r="I185" i="80"/>
  <c r="H185" i="80"/>
  <c r="G185" i="80"/>
  <c r="F185" i="80"/>
  <c r="E185" i="80"/>
  <c r="D185" i="80"/>
  <c r="L167" i="80"/>
  <c r="K167" i="80"/>
  <c r="J167" i="80"/>
  <c r="I167" i="80"/>
  <c r="H167" i="80"/>
  <c r="G167" i="80"/>
  <c r="F167" i="80"/>
  <c r="E167" i="80"/>
  <c r="D167" i="80"/>
  <c r="O155" i="80"/>
  <c r="N155" i="80"/>
  <c r="M155" i="80"/>
  <c r="L155" i="80"/>
  <c r="K155" i="80"/>
  <c r="J155" i="80"/>
  <c r="I155" i="80"/>
  <c r="H155" i="80"/>
  <c r="G155" i="80"/>
  <c r="F155" i="80"/>
  <c r="E155" i="80"/>
  <c r="D155" i="80"/>
  <c r="O143" i="80"/>
  <c r="N143" i="80"/>
  <c r="M143" i="80"/>
  <c r="L143" i="80"/>
  <c r="K143" i="80"/>
  <c r="J143" i="80"/>
  <c r="I143" i="80"/>
  <c r="H143" i="80"/>
  <c r="G143" i="80"/>
  <c r="F143" i="80"/>
  <c r="E143" i="80"/>
  <c r="D143" i="80"/>
  <c r="O131" i="80"/>
  <c r="N131" i="80"/>
  <c r="M131" i="80"/>
  <c r="L131" i="80"/>
  <c r="K131" i="80"/>
  <c r="J131" i="80"/>
  <c r="I131" i="80"/>
  <c r="H131" i="80"/>
  <c r="G131" i="80"/>
  <c r="F131" i="80"/>
  <c r="E131" i="80"/>
  <c r="D131" i="80"/>
  <c r="O118" i="80"/>
  <c r="N118" i="80"/>
  <c r="M118" i="80"/>
  <c r="L118" i="80"/>
  <c r="K118" i="80"/>
  <c r="J118" i="80"/>
  <c r="I118" i="80"/>
  <c r="H118" i="80"/>
  <c r="G118" i="80"/>
  <c r="F118" i="80"/>
  <c r="E118" i="80"/>
  <c r="D118" i="80"/>
  <c r="O105" i="80"/>
  <c r="N105" i="80"/>
  <c r="M105" i="80"/>
  <c r="L105" i="80"/>
  <c r="K105" i="80"/>
  <c r="J105" i="80"/>
  <c r="I105" i="80"/>
  <c r="H105" i="80"/>
  <c r="G105" i="80"/>
  <c r="F105" i="80"/>
  <c r="E105" i="80"/>
  <c r="D105" i="80"/>
  <c r="O93" i="80"/>
  <c r="N93" i="80"/>
  <c r="M93" i="80"/>
  <c r="L93" i="80"/>
  <c r="K93" i="80"/>
  <c r="J93" i="80"/>
  <c r="I93" i="80"/>
  <c r="H93" i="80"/>
  <c r="G93" i="80"/>
  <c r="F93" i="80"/>
  <c r="E93" i="80"/>
  <c r="D93" i="80"/>
  <c r="O81" i="80"/>
  <c r="N81" i="80"/>
  <c r="M81" i="80"/>
  <c r="L81" i="80"/>
  <c r="K81" i="80"/>
  <c r="J81" i="80"/>
  <c r="I81" i="80"/>
  <c r="H81" i="80"/>
  <c r="G81" i="80"/>
  <c r="F81" i="80"/>
  <c r="E81" i="80"/>
  <c r="D81" i="80"/>
  <c r="O69" i="80"/>
  <c r="N69" i="80"/>
  <c r="M69" i="80"/>
  <c r="L69" i="80"/>
  <c r="K69" i="80"/>
  <c r="J69" i="80"/>
  <c r="I69" i="80"/>
  <c r="H69" i="80"/>
  <c r="G69" i="80"/>
  <c r="F69" i="80"/>
  <c r="E69" i="80"/>
  <c r="D69" i="80"/>
  <c r="O57" i="80"/>
  <c r="N57" i="80"/>
  <c r="M57" i="80"/>
  <c r="L57" i="80"/>
  <c r="K57" i="80"/>
  <c r="J57" i="80"/>
  <c r="I57" i="80"/>
  <c r="H57" i="80"/>
  <c r="F57" i="80"/>
  <c r="E57" i="80"/>
  <c r="D57" i="80"/>
  <c r="G56" i="80"/>
  <c r="G55" i="80"/>
  <c r="G54" i="80"/>
  <c r="O45" i="80"/>
  <c r="N45" i="80"/>
  <c r="M45" i="80"/>
  <c r="L45" i="80"/>
  <c r="K45" i="80"/>
  <c r="J45" i="80"/>
  <c r="I45" i="80"/>
  <c r="H45" i="80"/>
  <c r="G45" i="80"/>
  <c r="F45" i="80"/>
  <c r="E45" i="80"/>
  <c r="D45" i="80"/>
  <c r="O33" i="80"/>
  <c r="N33" i="80"/>
  <c r="M33" i="80"/>
  <c r="L33" i="80"/>
  <c r="K33" i="80"/>
  <c r="J33" i="80"/>
  <c r="I33" i="80"/>
  <c r="H33" i="80"/>
  <c r="G33" i="80"/>
  <c r="F33" i="80"/>
  <c r="E33" i="80"/>
  <c r="D33" i="80"/>
  <c r="R22" i="80"/>
  <c r="Q22" i="80"/>
  <c r="P22" i="80"/>
  <c r="O22" i="80"/>
  <c r="N22" i="80"/>
  <c r="M22" i="80"/>
  <c r="L22" i="80"/>
  <c r="K22" i="80"/>
  <c r="J22" i="80"/>
  <c r="I22" i="80"/>
  <c r="H22" i="80"/>
  <c r="G22" i="80"/>
  <c r="F22" i="80"/>
  <c r="E22" i="80"/>
  <c r="D22" i="80"/>
  <c r="B8" i="80"/>
  <c r="B7" i="80"/>
  <c r="I465" i="72"/>
  <c r="H465" i="72"/>
  <c r="F465" i="72"/>
  <c r="E465" i="72"/>
  <c r="I464" i="72"/>
  <c r="H464" i="72"/>
  <c r="G464" i="72"/>
  <c r="F464" i="72"/>
  <c r="E464" i="72"/>
  <c r="D464" i="72"/>
  <c r="I461" i="72"/>
  <c r="H461" i="72"/>
  <c r="F461" i="72"/>
  <c r="E461" i="72"/>
  <c r="I459" i="72"/>
  <c r="H459" i="72"/>
  <c r="F459" i="72"/>
  <c r="E459" i="72"/>
  <c r="I455" i="72"/>
  <c r="H455" i="72"/>
  <c r="F455" i="72"/>
  <c r="E455" i="72"/>
  <c r="I453" i="72"/>
  <c r="F453" i="72"/>
  <c r="I452" i="72"/>
  <c r="H452" i="72"/>
  <c r="G452" i="72"/>
  <c r="F452" i="72"/>
  <c r="E452" i="72"/>
  <c r="D452" i="72"/>
  <c r="H451" i="72"/>
  <c r="E451" i="72"/>
  <c r="I446" i="72"/>
  <c r="H446" i="72"/>
  <c r="G446" i="72"/>
  <c r="F446" i="72"/>
  <c r="E446" i="72"/>
  <c r="D446" i="72"/>
  <c r="U268" i="72"/>
  <c r="T268" i="72"/>
  <c r="S268" i="72"/>
  <c r="U267" i="72"/>
  <c r="T267" i="72"/>
  <c r="S267" i="72"/>
  <c r="U266" i="72"/>
  <c r="T266" i="72"/>
  <c r="S266" i="72"/>
  <c r="U265" i="72"/>
  <c r="T265" i="72"/>
  <c r="S265" i="72"/>
  <c r="U264" i="72"/>
  <c r="T264" i="72"/>
  <c r="S264" i="72"/>
  <c r="U263" i="72"/>
  <c r="T263" i="72"/>
  <c r="S263" i="72"/>
  <c r="U262" i="72"/>
  <c r="T262" i="72"/>
  <c r="S262" i="72"/>
  <c r="U261" i="72"/>
  <c r="T261" i="72"/>
  <c r="S261" i="72"/>
  <c r="U260" i="72"/>
  <c r="T260" i="72"/>
  <c r="S260" i="72"/>
  <c r="U259" i="72"/>
  <c r="T259" i="72"/>
  <c r="S259" i="72"/>
  <c r="U258" i="72"/>
  <c r="T258" i="72"/>
  <c r="S258" i="72"/>
  <c r="U257" i="72"/>
  <c r="T257" i="72"/>
  <c r="S257" i="72"/>
  <c r="U256" i="72"/>
  <c r="T256" i="72"/>
  <c r="S256" i="72"/>
  <c r="U255" i="72"/>
  <c r="T255" i="72"/>
  <c r="S255" i="72"/>
  <c r="U254" i="72"/>
  <c r="T254" i="72"/>
  <c r="S254" i="72"/>
  <c r="U253" i="72"/>
  <c r="T253" i="72"/>
  <c r="S253" i="72"/>
  <c r="U252" i="72"/>
  <c r="T252" i="72"/>
  <c r="S252" i="72"/>
  <c r="U251" i="72"/>
  <c r="T251" i="72"/>
  <c r="S251" i="72"/>
  <c r="U250" i="72"/>
  <c r="T250" i="72"/>
  <c r="S250" i="72"/>
  <c r="U249" i="72"/>
  <c r="T249" i="72"/>
  <c r="S249" i="72"/>
  <c r="U248" i="72"/>
  <c r="T248" i="72"/>
  <c r="S248" i="72"/>
  <c r="U247" i="72"/>
  <c r="T247" i="72"/>
  <c r="S247" i="72"/>
  <c r="U246" i="72"/>
  <c r="T246" i="72"/>
  <c r="S246" i="72"/>
  <c r="O186" i="72"/>
  <c r="N186" i="72"/>
  <c r="M186" i="72"/>
  <c r="L185" i="72"/>
  <c r="K185" i="72"/>
  <c r="J185" i="72"/>
  <c r="I185" i="72"/>
  <c r="H185" i="72"/>
  <c r="G185" i="72"/>
  <c r="F185" i="72"/>
  <c r="E185" i="72"/>
  <c r="D185" i="72"/>
  <c r="L184" i="72"/>
  <c r="K184" i="72"/>
  <c r="J184" i="72"/>
  <c r="I184" i="72"/>
  <c r="H184" i="72"/>
  <c r="G184" i="72"/>
  <c r="F184" i="72"/>
  <c r="E184" i="72"/>
  <c r="D184" i="72"/>
  <c r="L183" i="72"/>
  <c r="K183" i="72"/>
  <c r="J183" i="72"/>
  <c r="I183" i="72"/>
  <c r="H183" i="72"/>
  <c r="G183" i="72"/>
  <c r="F183" i="72"/>
  <c r="E183" i="72"/>
  <c r="D183" i="72"/>
  <c r="L182" i="72"/>
  <c r="K182" i="72"/>
  <c r="J182" i="72"/>
  <c r="I182" i="72"/>
  <c r="H182" i="72"/>
  <c r="G182" i="72"/>
  <c r="F182" i="72"/>
  <c r="E182" i="72"/>
  <c r="D182" i="72"/>
  <c r="L181" i="72"/>
  <c r="K181" i="72"/>
  <c r="J181" i="72"/>
  <c r="I181" i="72"/>
  <c r="H181" i="72"/>
  <c r="G181" i="72"/>
  <c r="F181" i="72"/>
  <c r="E181" i="72"/>
  <c r="D181" i="72"/>
  <c r="L180" i="72"/>
  <c r="K180" i="72"/>
  <c r="J180" i="72"/>
  <c r="I180" i="72"/>
  <c r="H180" i="72"/>
  <c r="G180" i="72"/>
  <c r="F180" i="72"/>
  <c r="E180" i="72"/>
  <c r="D180" i="72"/>
  <c r="T20" i="72"/>
  <c r="T19" i="72"/>
  <c r="T18" i="72"/>
  <c r="T17" i="72"/>
  <c r="T16" i="72"/>
  <c r="L162" i="72"/>
  <c r="K162" i="72"/>
  <c r="J162" i="72"/>
  <c r="I162" i="72"/>
  <c r="H162" i="72"/>
  <c r="G162" i="72"/>
  <c r="F162" i="72"/>
  <c r="E162" i="72"/>
  <c r="D162" i="72"/>
  <c r="O161" i="72"/>
  <c r="S20" i="72" s="1"/>
  <c r="N161" i="72"/>
  <c r="M161" i="72"/>
  <c r="O160" i="72"/>
  <c r="S19" i="72" s="1"/>
  <c r="N160" i="72"/>
  <c r="M160" i="72"/>
  <c r="O159" i="72"/>
  <c r="S18" i="72" s="1"/>
  <c r="N159" i="72"/>
  <c r="M159" i="72"/>
  <c r="O158" i="72"/>
  <c r="S17" i="72" s="1"/>
  <c r="N158" i="72"/>
  <c r="M158" i="72"/>
  <c r="O157" i="72"/>
  <c r="S16" i="72" s="1"/>
  <c r="N157" i="72"/>
  <c r="M157" i="72"/>
  <c r="M156" i="72"/>
  <c r="O156" i="72"/>
  <c r="S15" i="72" s="1"/>
  <c r="N156" i="72"/>
  <c r="O149" i="72"/>
  <c r="N149" i="72"/>
  <c r="M149" i="72"/>
  <c r="L149" i="72"/>
  <c r="K149" i="72"/>
  <c r="J149" i="72"/>
  <c r="I149" i="72"/>
  <c r="H149" i="72"/>
  <c r="G149" i="72"/>
  <c r="F149" i="72"/>
  <c r="E149" i="72"/>
  <c r="D149" i="72"/>
  <c r="O136" i="72"/>
  <c r="N136" i="72"/>
  <c r="M136" i="72"/>
  <c r="L136" i="72"/>
  <c r="K136" i="72"/>
  <c r="J136" i="72"/>
  <c r="I136" i="72"/>
  <c r="H136" i="72"/>
  <c r="G136" i="72"/>
  <c r="F136" i="72"/>
  <c r="E136" i="72"/>
  <c r="D136" i="72"/>
  <c r="O124" i="72"/>
  <c r="N124" i="72"/>
  <c r="M124" i="72"/>
  <c r="L124" i="72"/>
  <c r="K124" i="72"/>
  <c r="J124" i="72"/>
  <c r="I124" i="72"/>
  <c r="H124" i="72"/>
  <c r="G124" i="72"/>
  <c r="F124" i="72"/>
  <c r="E124" i="72"/>
  <c r="D124" i="72"/>
  <c r="O112" i="72"/>
  <c r="N112" i="72"/>
  <c r="L112" i="72"/>
  <c r="K112" i="72"/>
  <c r="J112" i="72"/>
  <c r="I112" i="72"/>
  <c r="F112" i="72"/>
  <c r="E112" i="72"/>
  <c r="D112" i="72"/>
  <c r="O101" i="72"/>
  <c r="N101" i="72"/>
  <c r="M101" i="72"/>
  <c r="L101" i="72"/>
  <c r="K101" i="72"/>
  <c r="J101" i="72"/>
  <c r="I101" i="72"/>
  <c r="H101" i="72"/>
  <c r="G101" i="72"/>
  <c r="F101" i="72"/>
  <c r="E101" i="72"/>
  <c r="D101" i="72"/>
  <c r="O55" i="72"/>
  <c r="O56" i="72" s="1"/>
  <c r="N55" i="72"/>
  <c r="N56" i="72" s="1"/>
  <c r="M55" i="72"/>
  <c r="L55" i="72"/>
  <c r="K55" i="72"/>
  <c r="J55" i="72"/>
  <c r="R21" i="72"/>
  <c r="Q21" i="72"/>
  <c r="P21" i="72"/>
  <c r="O21" i="72"/>
  <c r="N21" i="72"/>
  <c r="M21" i="72"/>
  <c r="L21" i="72"/>
  <c r="K21" i="72"/>
  <c r="J21" i="72"/>
  <c r="I21" i="72"/>
  <c r="H21" i="72"/>
  <c r="G21" i="72"/>
  <c r="F21" i="72"/>
  <c r="E21" i="72"/>
  <c r="D21" i="72"/>
  <c r="B8" i="72"/>
  <c r="B7" i="72"/>
  <c r="O142" i="78"/>
  <c r="N142" i="78"/>
  <c r="M142" i="78"/>
  <c r="L139" i="78"/>
  <c r="K139" i="78"/>
  <c r="J139" i="78"/>
  <c r="I139" i="78"/>
  <c r="H139" i="78"/>
  <c r="G139" i="78"/>
  <c r="F139" i="78"/>
  <c r="E139" i="78"/>
  <c r="D139" i="78"/>
  <c r="L140" i="78"/>
  <c r="K140" i="78"/>
  <c r="K138" i="78"/>
  <c r="J140" i="78"/>
  <c r="I140" i="78"/>
  <c r="I138" i="78"/>
  <c r="H140" i="78"/>
  <c r="G140" i="78"/>
  <c r="G138" i="78"/>
  <c r="F140" i="78"/>
  <c r="E140" i="78"/>
  <c r="D140" i="78"/>
  <c r="L138" i="78"/>
  <c r="J138" i="78"/>
  <c r="H138" i="78"/>
  <c r="F138" i="78"/>
  <c r="E138" i="78"/>
  <c r="D138" i="78"/>
  <c r="L137" i="78"/>
  <c r="E137" i="78"/>
  <c r="D137" i="78"/>
  <c r="T16" i="78"/>
  <c r="T15" i="78"/>
  <c r="T14" i="78"/>
  <c r="T13" i="78"/>
  <c r="M131" i="78"/>
  <c r="G131" i="78"/>
  <c r="F131" i="78"/>
  <c r="E131" i="78"/>
  <c r="D131" i="78"/>
  <c r="O121" i="78"/>
  <c r="N121" i="78"/>
  <c r="M121" i="78"/>
  <c r="L121" i="78"/>
  <c r="K121" i="78"/>
  <c r="J121" i="78"/>
  <c r="I121" i="78"/>
  <c r="H121" i="78"/>
  <c r="G121" i="78"/>
  <c r="F121" i="78"/>
  <c r="E121" i="78"/>
  <c r="O111" i="78"/>
  <c r="N111" i="78"/>
  <c r="M111" i="78"/>
  <c r="L111" i="78"/>
  <c r="K111" i="78"/>
  <c r="J111" i="78"/>
  <c r="I111" i="78"/>
  <c r="H111" i="78"/>
  <c r="G111" i="78"/>
  <c r="F111" i="78"/>
  <c r="E111" i="78"/>
  <c r="D111" i="78"/>
  <c r="O101" i="78"/>
  <c r="N101" i="78"/>
  <c r="M101" i="78"/>
  <c r="L101" i="78"/>
  <c r="K101" i="78"/>
  <c r="J101" i="78"/>
  <c r="I101" i="78"/>
  <c r="H101" i="78"/>
  <c r="G101" i="78"/>
  <c r="F101" i="78"/>
  <c r="E101" i="78"/>
  <c r="D101" i="78"/>
  <c r="O91" i="78"/>
  <c r="N91" i="78"/>
  <c r="M91" i="78"/>
  <c r="L91" i="78"/>
  <c r="K91" i="78"/>
  <c r="J91" i="78"/>
  <c r="I91" i="78"/>
  <c r="H91" i="78"/>
  <c r="G91" i="78"/>
  <c r="F91" i="78"/>
  <c r="E91" i="78"/>
  <c r="D91" i="78"/>
  <c r="O81" i="78"/>
  <c r="N81" i="78"/>
  <c r="M81" i="78"/>
  <c r="L81" i="78"/>
  <c r="K81" i="78"/>
  <c r="J81" i="78"/>
  <c r="I81" i="78"/>
  <c r="H81" i="78"/>
  <c r="G81" i="78"/>
  <c r="F81" i="78"/>
  <c r="E81" i="78"/>
  <c r="D81" i="78"/>
  <c r="O71" i="78"/>
  <c r="N71" i="78"/>
  <c r="M71" i="78"/>
  <c r="L71" i="78"/>
  <c r="K71" i="78"/>
  <c r="J71" i="78"/>
  <c r="I71" i="78"/>
  <c r="H71" i="78"/>
  <c r="G71" i="78"/>
  <c r="F71" i="78"/>
  <c r="E71" i="78"/>
  <c r="D71" i="78"/>
  <c r="O61" i="78"/>
  <c r="N61" i="78"/>
  <c r="M61" i="78"/>
  <c r="L61" i="78"/>
  <c r="K61" i="78"/>
  <c r="J61" i="78"/>
  <c r="I61" i="78"/>
  <c r="H61" i="78"/>
  <c r="G61" i="78"/>
  <c r="F61" i="78"/>
  <c r="E61" i="78"/>
  <c r="D61" i="78"/>
  <c r="R18" i="78"/>
  <c r="Q18" i="78"/>
  <c r="P18" i="78"/>
  <c r="O18" i="78"/>
  <c r="N18" i="78"/>
  <c r="M18" i="78"/>
  <c r="L18" i="78"/>
  <c r="K18" i="78"/>
  <c r="J18" i="78"/>
  <c r="I18" i="78"/>
  <c r="H18" i="78"/>
  <c r="G18" i="78"/>
  <c r="F18" i="78"/>
  <c r="E18" i="78"/>
  <c r="D18" i="78"/>
  <c r="S16" i="78"/>
  <c r="S15" i="78"/>
  <c r="S14" i="78"/>
  <c r="B8" i="78"/>
  <c r="B7" i="78"/>
  <c r="G186" i="72" l="1"/>
  <c r="K186" i="72"/>
  <c r="F142" i="78"/>
  <c r="T18" i="78"/>
  <c r="E186" i="72"/>
  <c r="I186" i="72"/>
  <c r="J142" i="78"/>
  <c r="I142" i="78"/>
  <c r="J192" i="80"/>
  <c r="I131" i="78"/>
  <c r="O131" i="78"/>
  <c r="K131" i="78"/>
  <c r="I192" i="80"/>
  <c r="K192" i="80"/>
  <c r="L192" i="80"/>
  <c r="F192" i="80"/>
  <c r="G192" i="80"/>
  <c r="D192" i="80"/>
  <c r="E192" i="80"/>
  <c r="H192" i="80"/>
  <c r="N162" i="72"/>
  <c r="M162" i="72"/>
  <c r="D186" i="72"/>
  <c r="F186" i="72"/>
  <c r="H186" i="72"/>
  <c r="J186" i="72"/>
  <c r="S21" i="72"/>
  <c r="L186" i="72"/>
  <c r="G57" i="80"/>
  <c r="H131" i="78"/>
  <c r="J131" i="78"/>
  <c r="L131" i="78"/>
  <c r="N131" i="78"/>
  <c r="E142" i="78"/>
  <c r="D142" i="78"/>
  <c r="L142" i="78"/>
  <c r="H142" i="78"/>
  <c r="G142" i="78"/>
  <c r="K142" i="78"/>
  <c r="S18" i="78"/>
  <c r="O162" i="72"/>
  <c r="T15" i="72"/>
  <c r="T21" i="72" s="1"/>
</calcChain>
</file>

<file path=xl/sharedStrings.xml><?xml version="1.0" encoding="utf-8"?>
<sst xmlns="http://schemas.openxmlformats.org/spreadsheetml/2006/main" count="7506" uniqueCount="1199">
  <si>
    <t>AMPS/TDMA</t>
  </si>
  <si>
    <t>AB asignado (MHz)</t>
  </si>
  <si>
    <t>GSM 850</t>
  </si>
  <si>
    <t>GSM 1900</t>
  </si>
  <si>
    <t>CDMA</t>
  </si>
  <si>
    <t>GSM</t>
  </si>
  <si>
    <t>Total</t>
  </si>
  <si>
    <t>Radiobases</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</si>
  <si>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</si>
  <si>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</si>
  <si>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</si>
  <si>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</si>
  <si>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</si>
  <si>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</si>
  <si>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</si>
  <si>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</si>
  <si>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</si>
  <si>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</si>
  <si>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</si>
  <si>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</si>
  <si>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</si>
  <si>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</si>
  <si>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</si>
  <si>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</si>
  <si>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</si>
  <si>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</si>
  <si>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</si>
  <si>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Sucumbios</t>
  </si>
  <si>
    <t>Tungurahua</t>
  </si>
  <si>
    <t>Zamora Chinchipe</t>
  </si>
  <si>
    <t>ANUAL</t>
  </si>
  <si>
    <t>MENSUAL 2007</t>
  </si>
  <si>
    <t>MENSUAL 2008</t>
  </si>
  <si>
    <t>UMTS</t>
  </si>
  <si>
    <t>MENSUAL 2009</t>
  </si>
  <si>
    <t>MOVISTAR</t>
  </si>
  <si>
    <t>Radiobases MOVISTAR</t>
  </si>
  <si>
    <t>ALEGRO</t>
  </si>
  <si>
    <t>Radiobases TELECSA</t>
  </si>
  <si>
    <t>Santa Elena</t>
  </si>
  <si>
    <t>Sto Domingo de los Tsachilas</t>
  </si>
  <si>
    <t>Promedio de sectores</t>
  </si>
  <si>
    <t>Mensual 2008</t>
  </si>
  <si>
    <t>MENSUAL 2010</t>
  </si>
  <si>
    <t>Mensual 2010</t>
  </si>
  <si>
    <t>Mensual 2011</t>
  </si>
  <si>
    <t>MENSUAL 2011</t>
  </si>
  <si>
    <t>CLARO</t>
  </si>
  <si>
    <t>Radiobases CLARO</t>
  </si>
  <si>
    <t>MENSUAL 2012</t>
  </si>
  <si>
    <t>Mensual 2012</t>
  </si>
  <si>
    <t>UMTS 850</t>
  </si>
  <si>
    <t>CDMA 850</t>
  </si>
  <si>
    <t>Radiobases CNT EP</t>
  </si>
  <si>
    <t>Radiobases CNT E.P.</t>
  </si>
  <si>
    <t>CNT EP</t>
  </si>
  <si>
    <t>MENSUAL 2013</t>
  </si>
  <si>
    <t>Mensual 2013</t>
  </si>
  <si>
    <t>Detalle mensual y anual de radiobases por tecnología y por provincia - CONECEL S.A.</t>
  </si>
  <si>
    <t>Detalle mensual y anual de radiobases por tecnología y por provincia - OTECEL S.A.</t>
  </si>
  <si>
    <t>Detalle mensual y anual de radiobases por tecnología y por provincia - CNT EP</t>
  </si>
  <si>
    <t>LTE</t>
  </si>
  <si>
    <t>LTE AWS</t>
  </si>
  <si>
    <t>LTE 700</t>
  </si>
  <si>
    <t>MENSUAL 2014</t>
  </si>
  <si>
    <t>Mensual 2014</t>
  </si>
  <si>
    <t>UMTS 1900</t>
  </si>
  <si>
    <t>MENSUAL 2015</t>
  </si>
  <si>
    <t>LTE 1900</t>
  </si>
  <si>
    <t>PROVINCIA</t>
  </si>
  <si>
    <t>1. CNT EP</t>
  </si>
  <si>
    <t>Detalle Mensual y Anual de RBS por tecnología de CNT EP</t>
  </si>
  <si>
    <t>Detalle Mensual y Anual de RBS por tecnología y provincia de CNT EP</t>
  </si>
  <si>
    <t xml:space="preserve">2. OTECEL </t>
  </si>
  <si>
    <t>Detalle Mensual y Anual de RBS por tecnología de OTECEL</t>
  </si>
  <si>
    <t>Detalle Mensual y Anual de RBS por tecnología y provincia de OTECEL</t>
  </si>
  <si>
    <t xml:space="preserve">3. CONECEL </t>
  </si>
  <si>
    <t>Detalle Mensual y Anual de RBS por tecnología de CONECEL</t>
  </si>
  <si>
    <t>Detalle Mensual y Anual de RBS por tecnología y provincia de CONECEL</t>
  </si>
  <si>
    <t>Gráficos de CNT, OTECEL y CONECEL de crecimiento mensual de RBS por tecnología</t>
  </si>
  <si>
    <t>Gráficos de CNT, OTECEL y CONECEL de RBS actuales por tecnología en cada provincia</t>
  </si>
  <si>
    <t>Gráficos de CNT, OTECEL y CONECEL de incremento anual de RBS actuales por tecnología</t>
  </si>
  <si>
    <t>Gráficos de CNT, OTECEL y CONECEL de Comparación anual de radiobases por tecnología</t>
  </si>
  <si>
    <t/>
  </si>
  <si>
    <t>Volver Indice</t>
  </si>
  <si>
    <t>Fuente: Registros administrativos ARCOTEL</t>
  </si>
  <si>
    <t>SERVICIO MOVIL AVANZADO</t>
  </si>
  <si>
    <t>MENSUAL 2016</t>
  </si>
  <si>
    <t>*Para estos indicadores se han considerado las radiobases que han sido registradas por las operadoras en la ARCOTEL.</t>
  </si>
  <si>
    <t>Mensual 2009</t>
  </si>
  <si>
    <t>Zona no Delimitada</t>
  </si>
  <si>
    <t>Zonas no delimitadas</t>
  </si>
  <si>
    <t>4. Increm-Mensual</t>
  </si>
  <si>
    <t xml:space="preserve">5. RBS tecnología-provincia </t>
  </si>
  <si>
    <t>6. Increm-Anual-tecnología</t>
  </si>
  <si>
    <t>7. Gráfico por técnología anual</t>
  </si>
  <si>
    <t>Número mensual de radiobases por tecnología, por cantón y por operador</t>
  </si>
  <si>
    <t>CANTON</t>
  </si>
  <si>
    <t>PARROQUIA</t>
  </si>
  <si>
    <t>CONECEL S.A.</t>
  </si>
  <si>
    <t>AZUAY</t>
  </si>
  <si>
    <t>CUENCA</t>
  </si>
  <si>
    <t>BAÑOS</t>
  </si>
  <si>
    <t>CUMBE</t>
  </si>
  <si>
    <t>CHAUCHA</t>
  </si>
  <si>
    <t>CHECA (JIDCAY)</t>
  </si>
  <si>
    <t>CHIQUINTAD</t>
  </si>
  <si>
    <t>LLACAO</t>
  </si>
  <si>
    <t>MOLLETURO</t>
  </si>
  <si>
    <t>NULTI</t>
  </si>
  <si>
    <t>OCTAVIO CORDERO PALACIOS (SANTA ROSA)</t>
  </si>
  <si>
    <t>PACCHA</t>
  </si>
  <si>
    <t>QUINGEO</t>
  </si>
  <si>
    <t>RICAURTE</t>
  </si>
  <si>
    <t>SAN JOAQUIN</t>
  </si>
  <si>
    <t>SANTA ANA</t>
  </si>
  <si>
    <t>SAYAUSI</t>
  </si>
  <si>
    <t>SIDCAY</t>
  </si>
  <si>
    <t>SININCAY</t>
  </si>
  <si>
    <t>TARQUI</t>
  </si>
  <si>
    <t>TURI</t>
  </si>
  <si>
    <t>VALLE</t>
  </si>
  <si>
    <t>VICTORIA DEL PORTETE (IRQUIS)</t>
  </si>
  <si>
    <t>GIRON</t>
  </si>
  <si>
    <t>ASUNCION</t>
  </si>
  <si>
    <t>SAN GERARDO</t>
  </si>
  <si>
    <t>GUALACEO</t>
  </si>
  <si>
    <t>DANIEL CORDOVA TORAL (EL ORIENTE)</t>
  </si>
  <si>
    <t>JADAN</t>
  </si>
  <si>
    <t>MARIANO MORENO</t>
  </si>
  <si>
    <t>REMIGIO CRESPO TORAL (GULAG)</t>
  </si>
  <si>
    <t>SAN JUAN</t>
  </si>
  <si>
    <t>ZHIDMAD</t>
  </si>
  <si>
    <t>LUIS CORDERO VEGA</t>
  </si>
  <si>
    <t>SIMON BOLIVAR (CAB. EN GAÑANZOL)</t>
  </si>
  <si>
    <t>NABON</t>
  </si>
  <si>
    <t>COCHAPATA</t>
  </si>
  <si>
    <t>EL PROGRESO (CAB. EN ZHOTA)</t>
  </si>
  <si>
    <t>LAS NIEVES (CHAYA)</t>
  </si>
  <si>
    <t>PAUTE</t>
  </si>
  <si>
    <t>BULAN (JOSE VICTOR IZQUIERDO)</t>
  </si>
  <si>
    <t>CHICAN (GUILLERMO ORTEGA)</t>
  </si>
  <si>
    <t>EL CABO</t>
  </si>
  <si>
    <t>GUARAINAG</t>
  </si>
  <si>
    <t>SAN CRISTOBAL (CARLOS ORDOÑEZ LAZO)</t>
  </si>
  <si>
    <t>TOMEBAMBA</t>
  </si>
  <si>
    <t>DUG-DUG</t>
  </si>
  <si>
    <t>PUCARA</t>
  </si>
  <si>
    <t>SAN RAFAEL DE SHARUG</t>
  </si>
  <si>
    <t>SAN FERNANDO</t>
  </si>
  <si>
    <t>CHUMBLIN</t>
  </si>
  <si>
    <t>SANTA ISABEL</t>
  </si>
  <si>
    <t>SANTA ISABEL (CHAGUARURCO)</t>
  </si>
  <si>
    <t>ABDON CALDERON (LA UNION)</t>
  </si>
  <si>
    <t>ZHAGLLI (SHAGLLI)</t>
  </si>
  <si>
    <t>SAN SALVADOR DE CAÑARIBAMBA</t>
  </si>
  <si>
    <t>SIGSIG</t>
  </si>
  <si>
    <t>CUCHIL (CUTCHIL)</t>
  </si>
  <si>
    <t>GIMA</t>
  </si>
  <si>
    <t>GUEL</t>
  </si>
  <si>
    <t>LUDO</t>
  </si>
  <si>
    <t>SAN BARTOLOME</t>
  </si>
  <si>
    <t>SAN JOSE DE RARANGA</t>
  </si>
  <si>
    <t>OÑA</t>
  </si>
  <si>
    <t>SAN FELIPE DE OÑA</t>
  </si>
  <si>
    <t>SUSUDEL</t>
  </si>
  <si>
    <t>CHORDELEG</t>
  </si>
  <si>
    <t>PRINCIPAL</t>
  </si>
  <si>
    <t>LA UNION</t>
  </si>
  <si>
    <t xml:space="preserve">LUIS GALARZA ORELLANA (CAB.EN DELEGSOL) </t>
  </si>
  <si>
    <t>SAN MARTIN DE PUZHIO</t>
  </si>
  <si>
    <t>EL PAN</t>
  </si>
  <si>
    <t>SAN VICENTE</t>
  </si>
  <si>
    <t>SEVILLA DE ORO</t>
  </si>
  <si>
    <t>AMALUZA</t>
  </si>
  <si>
    <t>PALMAS</t>
  </si>
  <si>
    <t>GUACHAPALA</t>
  </si>
  <si>
    <t>CAMILO PONCE ENRIQUEZ</t>
  </si>
  <si>
    <t>EL CARMEN DE PIJILI</t>
  </si>
  <si>
    <t>BOLIVAR</t>
  </si>
  <si>
    <t>GUARANDA</t>
  </si>
  <si>
    <t>FACUNDO VELA</t>
  </si>
  <si>
    <t>JULIO E. MORENO (CATANAHUAN GRANDE)</t>
  </si>
  <si>
    <t>SALINAS</t>
  </si>
  <si>
    <t>SAN LORENZO</t>
  </si>
  <si>
    <t>SAN SIMON (YACOTO)</t>
  </si>
  <si>
    <t>SANTAFE (SANTA FE)</t>
  </si>
  <si>
    <t>SIMIATUG</t>
  </si>
  <si>
    <t>SAN LUIS DE PAMBIL</t>
  </si>
  <si>
    <t>CHILLANES</t>
  </si>
  <si>
    <t>SAN JOSE DEL TAMBO (TAMBOPAMBA)</t>
  </si>
  <si>
    <t>CHIMBO</t>
  </si>
  <si>
    <t>SAN JOSE DE CHIMBO</t>
  </si>
  <si>
    <t>ASUNCION (ASANCOTO)</t>
  </si>
  <si>
    <t>MAGDALENA (CHAPACOTO)</t>
  </si>
  <si>
    <t>SAN SEBASTIAN</t>
  </si>
  <si>
    <t>TELIMBELA</t>
  </si>
  <si>
    <t>ECHEANDIA</t>
  </si>
  <si>
    <t>SAN MIGUEL</t>
  </si>
  <si>
    <t>BALSAPAMBA</t>
  </si>
  <si>
    <t>BILOVAN</t>
  </si>
  <si>
    <t>REGULO DE MORA</t>
  </si>
  <si>
    <t>SAN PABLO (SAN PABLO DE ATENAS)</t>
  </si>
  <si>
    <t>SANTIAGO</t>
  </si>
  <si>
    <t>CALUMA</t>
  </si>
  <si>
    <t>LAS NAVES</t>
  </si>
  <si>
    <t>CAÑAR</t>
  </si>
  <si>
    <t>AZOGUES</t>
  </si>
  <si>
    <t>COJITAMBO</t>
  </si>
  <si>
    <t>GUAPAN</t>
  </si>
  <si>
    <t>JAVIER LOYOLA (CHUQUIPATA)</t>
  </si>
  <si>
    <t>LUIS CORDERO</t>
  </si>
  <si>
    <t>PINDILIG</t>
  </si>
  <si>
    <t>RIVERA</t>
  </si>
  <si>
    <t>TADAY</t>
  </si>
  <si>
    <t>BIBLIAN</t>
  </si>
  <si>
    <t>NAZON (CAB. EN PAMPA DE DOMINGUEZ)</t>
  </si>
  <si>
    <t>SAN FRANCISCO DE SAGEO</t>
  </si>
  <si>
    <t>TURUPAMBA</t>
  </si>
  <si>
    <t>JERUSALEN</t>
  </si>
  <si>
    <t>CHONTAMARCA</t>
  </si>
  <si>
    <t>CHOROCOPTE</t>
  </si>
  <si>
    <t>GENERAL MORALES (SOCARTE)</t>
  </si>
  <si>
    <t>GUALLETURO</t>
  </si>
  <si>
    <t>HONORATO VASQUEZ (TAMBO VIEJO)</t>
  </si>
  <si>
    <t>INGAPIRCA</t>
  </si>
  <si>
    <t>JUNCAL</t>
  </si>
  <si>
    <t>SAN ANTONIO</t>
  </si>
  <si>
    <t>ZHUD</t>
  </si>
  <si>
    <t>VENTURA</t>
  </si>
  <si>
    <t>DUCUR</t>
  </si>
  <si>
    <t>LA TRONCAL</t>
  </si>
  <si>
    <t>MANUEL J. CALLE</t>
  </si>
  <si>
    <t>PANCHO NEGRO</t>
  </si>
  <si>
    <t>EL TAMBO</t>
  </si>
  <si>
    <t>DELEG</t>
  </si>
  <si>
    <t>SOLANO</t>
  </si>
  <si>
    <t>SUSCAL</t>
  </si>
  <si>
    <t>CARCHI</t>
  </si>
  <si>
    <t>TULCAN</t>
  </si>
  <si>
    <t>EL CARMELO (EL PUN)</t>
  </si>
  <si>
    <t>JULIO ANDRADE (OREJUELA)</t>
  </si>
  <si>
    <t>MALDONADO</t>
  </si>
  <si>
    <t>PIOTER</t>
  </si>
  <si>
    <t>TOBAR DONOSO (LA BOCANA DE CAMUMBI)</t>
  </si>
  <si>
    <t>TUFIÑO</t>
  </si>
  <si>
    <t>URBINA (TAYA)</t>
  </si>
  <si>
    <t>EL CHICAL</t>
  </si>
  <si>
    <t>SANTA MARTHA DE CUBA</t>
  </si>
  <si>
    <t>GARCIA MORENO</t>
  </si>
  <si>
    <t>LOS ANDES</t>
  </si>
  <si>
    <t>MONTE OLIVO</t>
  </si>
  <si>
    <t>SAN VICENTE DE PUSIR</t>
  </si>
  <si>
    <t>SAN RAFAEL</t>
  </si>
  <si>
    <t>ESPEJO</t>
  </si>
  <si>
    <t>EL ANGEL</t>
  </si>
  <si>
    <t>EL GOALTAL</t>
  </si>
  <si>
    <t>LA LIBERTAD (ALIZO)</t>
  </si>
  <si>
    <t>SAN ISIDRO</t>
  </si>
  <si>
    <t>MIRA</t>
  </si>
  <si>
    <t>MIRA (CHONTAHUASI)</t>
  </si>
  <si>
    <t>CONCEPCION</t>
  </si>
  <si>
    <t>JIJON Y CAAMANO (CAB. EN RIO BLANCO)</t>
  </si>
  <si>
    <t>JUAN MONTALVO (SAN IGNACIO DE QUIL)</t>
  </si>
  <si>
    <t>MONTUFAR</t>
  </si>
  <si>
    <t>SAN GABRIEL</t>
  </si>
  <si>
    <t>CRISTOBAL COLON</t>
  </si>
  <si>
    <t>CHITAN DE NAVARRETE</t>
  </si>
  <si>
    <t>FERNANDEZ SALVADOR</t>
  </si>
  <si>
    <t>LA PAZ</t>
  </si>
  <si>
    <t>PIARTAL</t>
  </si>
  <si>
    <t>SAN PEDRO DE HUACA</t>
  </si>
  <si>
    <t>HUACA</t>
  </si>
  <si>
    <t>MARISCAL SUCRE</t>
  </si>
  <si>
    <t>LOS RIOS</t>
  </si>
  <si>
    <t>BABAHOYO</t>
  </si>
  <si>
    <t>CARACOL</t>
  </si>
  <si>
    <t>FEBRES CORDERO (LAS JUNTAS) (CAB EN MATA DE CACAO)</t>
  </si>
  <si>
    <t>PIMOCHA</t>
  </si>
  <si>
    <t>BABA</t>
  </si>
  <si>
    <t>GUARE</t>
  </si>
  <si>
    <t>ISLA DE BEJUCAL</t>
  </si>
  <si>
    <t>MONTALVO</t>
  </si>
  <si>
    <t>LA ESMERALDA</t>
  </si>
  <si>
    <t>PUEBLOVIEJO</t>
  </si>
  <si>
    <t>PUERTO PECHICHE</t>
  </si>
  <si>
    <t>QUEVEDO</t>
  </si>
  <si>
    <t>SAN CARLOS</t>
  </si>
  <si>
    <t>LA ESPERANZA</t>
  </si>
  <si>
    <t>URDANETA</t>
  </si>
  <si>
    <t>CATARAMA</t>
  </si>
  <si>
    <t>VENTANAS</t>
  </si>
  <si>
    <t>CHACARITA</t>
  </si>
  <si>
    <t>ZAPOTAL</t>
  </si>
  <si>
    <t>VINCES</t>
  </si>
  <si>
    <t>ANTONIO SOTOMAYOR (CAB. EN PLAYAS DE VINCES)</t>
  </si>
  <si>
    <t>PALENQUE</t>
  </si>
  <si>
    <t>BUENA FE</t>
  </si>
  <si>
    <t>SAN JACINTO DE BUENA FE</t>
  </si>
  <si>
    <t>PATRICIA PILAR</t>
  </si>
  <si>
    <t>VALENCIA</t>
  </si>
  <si>
    <t>MOCACHE</t>
  </si>
  <si>
    <t>QUINSALOMA</t>
  </si>
  <si>
    <t>MANABI</t>
  </si>
  <si>
    <t>PORTOVIEJO</t>
  </si>
  <si>
    <t>ABDON CALDERON (SAN FRANCISCO)</t>
  </si>
  <si>
    <t>ALHAJUELA (BAJO GRANDE)</t>
  </si>
  <si>
    <t>CRUCITA</t>
  </si>
  <si>
    <t>PUEBLO NUEVO</t>
  </si>
  <si>
    <t>RIOCHICO (RIO CHICO)</t>
  </si>
  <si>
    <t>SAN PLACIDO</t>
  </si>
  <si>
    <t>CHIRIJOS</t>
  </si>
  <si>
    <t>CALCETA</t>
  </si>
  <si>
    <t>MEMBRILLO</t>
  </si>
  <si>
    <t>QUIROGA</t>
  </si>
  <si>
    <t>CHONE</t>
  </si>
  <si>
    <t>BOYACA</t>
  </si>
  <si>
    <t>CANUTO</t>
  </si>
  <si>
    <t>CONVENTO</t>
  </si>
  <si>
    <t>CHIBUNGA</t>
  </si>
  <si>
    <t>ELOY ALFARO</t>
  </si>
  <si>
    <t>EL CARMEN</t>
  </si>
  <si>
    <t>WILFRIDO LOOR MOREIRA (MAICITO)</t>
  </si>
  <si>
    <t>SAN PEDRO DE SUMA</t>
  </si>
  <si>
    <t>FLAVIO ALFARO</t>
  </si>
  <si>
    <t>SAN FRANCISCO DE NOVILLO (CAB. EN NOVILLO)</t>
  </si>
  <si>
    <t>ZAPALLO</t>
  </si>
  <si>
    <t>JIPIJAPA</t>
  </si>
  <si>
    <t>AMERICA</t>
  </si>
  <si>
    <t>EL ANEGADO (CAB. EN ELOY ALFARO)</t>
  </si>
  <si>
    <t>JULCUY</t>
  </si>
  <si>
    <t>MEMBRILLAL</t>
  </si>
  <si>
    <t>PEDRO PABLO GOMEZ</t>
  </si>
  <si>
    <t>PUERTO DE CAYO</t>
  </si>
  <si>
    <t>JUNIN</t>
  </si>
  <si>
    <t>MANTA</t>
  </si>
  <si>
    <t>SANTA MARIANITA (BOCA DE PACOCHE)</t>
  </si>
  <si>
    <t>MONTECRISTI</t>
  </si>
  <si>
    <t>LA PILA</t>
  </si>
  <si>
    <t>PAJAN</t>
  </si>
  <si>
    <t>CAMPOZANO (LA PALMA DE PAJAN)</t>
  </si>
  <si>
    <t>CASCOL</t>
  </si>
  <si>
    <t>GUALE</t>
  </si>
  <si>
    <t>LASCANO</t>
  </si>
  <si>
    <t>PICHINCHA</t>
  </si>
  <si>
    <t>BARRAGANETE</t>
  </si>
  <si>
    <t>ROCAFUERTE</t>
  </si>
  <si>
    <t>SANTA ANA DE VUELTA LARGA</t>
  </si>
  <si>
    <t>AYACUCHO</t>
  </si>
  <si>
    <t>HONORATO VASQUEZ (CAB. EN VASQUEZ)</t>
  </si>
  <si>
    <t>SAN PABLO (CAB. EN PUEBLO NUEVO)</t>
  </si>
  <si>
    <t>SUCRE</t>
  </si>
  <si>
    <t>BAHIA DE CARAQUEZ</t>
  </si>
  <si>
    <t>CHARAPOTO</t>
  </si>
  <si>
    <t>TOSAGUA</t>
  </si>
  <si>
    <t>BACHILLERO</t>
  </si>
  <si>
    <t>ANGEL PEDRO GILER (LA ESTANCILLA)</t>
  </si>
  <si>
    <t>24 DE MAYO</t>
  </si>
  <si>
    <t>BELLAVISTA</t>
  </si>
  <si>
    <t>NOBOA</t>
  </si>
  <si>
    <t>ARQ. SIXTO DURAN BALLEN</t>
  </si>
  <si>
    <t>PEDERNALES</t>
  </si>
  <si>
    <t>COJIMIES</t>
  </si>
  <si>
    <t>10 DE AGOSTO</t>
  </si>
  <si>
    <t>ATAHUALPA</t>
  </si>
  <si>
    <t>OLMEDO</t>
  </si>
  <si>
    <t>PUERTO LOPEZ</t>
  </si>
  <si>
    <t>MACHALILLA</t>
  </si>
  <si>
    <t>SALANGO</t>
  </si>
  <si>
    <t>JAMA</t>
  </si>
  <si>
    <t>JARAMIJO</t>
  </si>
  <si>
    <t>CANOA</t>
  </si>
  <si>
    <t>MORONA SANTIAGO</t>
  </si>
  <si>
    <t>MORONA</t>
  </si>
  <si>
    <t>MACAS</t>
  </si>
  <si>
    <t>ALSHI (CAB. EN 9 DE OCTUBRE)</t>
  </si>
  <si>
    <t>GENERAL PROAÑO</t>
  </si>
  <si>
    <t>SEVILLA DON BOSCO</t>
  </si>
  <si>
    <t>SINAI</t>
  </si>
  <si>
    <t>ZUÑA (ZUÑAC)</t>
  </si>
  <si>
    <t>CUCHAENTZA</t>
  </si>
  <si>
    <t>RIO BLANCO</t>
  </si>
  <si>
    <t>GUALAQUIZA</t>
  </si>
  <si>
    <t>AMAZONAS (ROSARIO DE CUYES)</t>
  </si>
  <si>
    <t>BERMEJOS</t>
  </si>
  <si>
    <t>BOMBOIZA</t>
  </si>
  <si>
    <t>CHIGUINDA</t>
  </si>
  <si>
    <t>EL ROSARIO</t>
  </si>
  <si>
    <t>NUEVA TARQUI</t>
  </si>
  <si>
    <t>SAN MIGUEL DE CUYES</t>
  </si>
  <si>
    <t>EL IDEAL</t>
  </si>
  <si>
    <t>LIMON INDANZA</t>
  </si>
  <si>
    <t>GRAL. LEONIDAS PLAZA GUTIERREZ</t>
  </si>
  <si>
    <t>INDANZA</t>
  </si>
  <si>
    <t>SAN ANTONIO (CAB. EN SAN ANTONIO CENTRO)</t>
  </si>
  <si>
    <t>SAN MIGUEL DE CONCHAY</t>
  </si>
  <si>
    <t>SANTA SUSANA DE CHIVIAZA (CAB. EN CHIVIAZA)</t>
  </si>
  <si>
    <t>YUNGANZA (CAB. EN EL ROSARIO)</t>
  </si>
  <si>
    <t>PALORA</t>
  </si>
  <si>
    <t>PALORA (METZERA)</t>
  </si>
  <si>
    <t>ARAPICOS</t>
  </si>
  <si>
    <t>CUMANDA (CAB. EN COLONIA AGRICOLA SEVILLA DEL ORO)</t>
  </si>
  <si>
    <t>SANGAY (CAB. EN NAYAMANACA)</t>
  </si>
  <si>
    <t>16 DE AGOSTO</t>
  </si>
  <si>
    <t>SANTIAGO DE MENDEZ</t>
  </si>
  <si>
    <t>COPAL</t>
  </si>
  <si>
    <t>CHUPIANZA</t>
  </si>
  <si>
    <t>PATUCA</t>
  </si>
  <si>
    <t>SAN LUIS DE EL ACHO (CAB. EN EL ACHO)</t>
  </si>
  <si>
    <t>TAYUZA</t>
  </si>
  <si>
    <t>SAN FRANCISCO DE CHINIMBIMI</t>
  </si>
  <si>
    <t>SUCUA</t>
  </si>
  <si>
    <t>HUAMBI</t>
  </si>
  <si>
    <t>SANTA MARIANITA DE JESUS</t>
  </si>
  <si>
    <t>HUAMBOYA</t>
  </si>
  <si>
    <t>CHIGUAZA</t>
  </si>
  <si>
    <t>SAN JUAN BOSCO</t>
  </si>
  <si>
    <t>PAN DE AZUCAR</t>
  </si>
  <si>
    <t>SAN CARLOS DE LIMON</t>
  </si>
  <si>
    <t>SAN JACINTO DE WAKAMBEIS</t>
  </si>
  <si>
    <t>SANTIAGO DE PANANZA</t>
  </si>
  <si>
    <t>TAISHA</t>
  </si>
  <si>
    <t>HUASAGA (CAB. EN WAMPUK)</t>
  </si>
  <si>
    <t>MACUMA</t>
  </si>
  <si>
    <t>TUUTINENTZA</t>
  </si>
  <si>
    <t>PUMPUENTZA</t>
  </si>
  <si>
    <t>LOGROÑO</t>
  </si>
  <si>
    <t>YAUPI</t>
  </si>
  <si>
    <t>SHIMPIS</t>
  </si>
  <si>
    <t>PABLO SEXTO</t>
  </si>
  <si>
    <t>TIWINTZA</t>
  </si>
  <si>
    <t>NAPO</t>
  </si>
  <si>
    <t>TENA</t>
  </si>
  <si>
    <t>AHUANO</t>
  </si>
  <si>
    <t>CHONTAPUNTA</t>
  </si>
  <si>
    <t>PANO</t>
  </si>
  <si>
    <t>PUERTO MISAHUALLI</t>
  </si>
  <si>
    <t>PUERTO NAPO</t>
  </si>
  <si>
    <t>TALAG</t>
  </si>
  <si>
    <t>SAN JUAN DE MUYUNA</t>
  </si>
  <si>
    <t>ARCHIDONA</t>
  </si>
  <si>
    <t>COTUNDO</t>
  </si>
  <si>
    <t>SAN PABLO DE USHPAYACU</t>
  </si>
  <si>
    <t>HATUN SUMAKU</t>
  </si>
  <si>
    <t>EL CHACO</t>
  </si>
  <si>
    <t>GONZALO DIAZ DE PINEDA (EL BOMBON)</t>
  </si>
  <si>
    <t>LINARES</t>
  </si>
  <si>
    <t>OYACACHI</t>
  </si>
  <si>
    <t>SANTA ROSA</t>
  </si>
  <si>
    <t>SARDINAS</t>
  </si>
  <si>
    <t>QUIJOS</t>
  </si>
  <si>
    <t>BAEZA</t>
  </si>
  <si>
    <t>COSANGA</t>
  </si>
  <si>
    <t>CUYUJA</t>
  </si>
  <si>
    <t>PAPALLACTA</t>
  </si>
  <si>
    <t>SAN FRANCISCO DE BORJA (VIRGILIO DAVILA)</t>
  </si>
  <si>
    <t>SUMACO</t>
  </si>
  <si>
    <t>CARLOS JULIO AROSEMENA TOLA</t>
  </si>
  <si>
    <t>PASTAZA</t>
  </si>
  <si>
    <t>PUYO</t>
  </si>
  <si>
    <t>CANELOS</t>
  </si>
  <si>
    <t>DIEZ DE AGOSTO</t>
  </si>
  <si>
    <t>FATIMA</t>
  </si>
  <si>
    <t>MONTALVO (ANDOAS)</t>
  </si>
  <si>
    <t>POMONA</t>
  </si>
  <si>
    <t>RIO CORRIENTES</t>
  </si>
  <si>
    <t>RIO TIGRE</t>
  </si>
  <si>
    <t>SARAYACU</t>
  </si>
  <si>
    <t>SIMON BOLIVAR (CAB. EN MUSHULLACTA)</t>
  </si>
  <si>
    <t>TENIENTE HUGO ORTIZ</t>
  </si>
  <si>
    <t>VERACRUZ (INDILLAMA) (CAB. EN INDILLAMA)</t>
  </si>
  <si>
    <t>EL TRIUNFO</t>
  </si>
  <si>
    <t>MERA</t>
  </si>
  <si>
    <t>MADRE TIERRA</t>
  </si>
  <si>
    <t>SHELL</t>
  </si>
  <si>
    <t>SANTA CLARA</t>
  </si>
  <si>
    <t>SAN JOSE</t>
  </si>
  <si>
    <t>ARAJUNO</t>
  </si>
  <si>
    <t>CURARAY</t>
  </si>
  <si>
    <t>QUITO</t>
  </si>
  <si>
    <t>ALANGASI</t>
  </si>
  <si>
    <t>AMAGUAÑA</t>
  </si>
  <si>
    <t xml:space="preserve">ATAHUALPA (HABASPAMBA) </t>
  </si>
  <si>
    <t>CALACALI</t>
  </si>
  <si>
    <t>CALDERON (CARAPUNGO)</t>
  </si>
  <si>
    <t>CONOCOTO</t>
  </si>
  <si>
    <t>CUMBAYA</t>
  </si>
  <si>
    <t>CHAVEZPAMBA</t>
  </si>
  <si>
    <t>CHECA (CHILPA)</t>
  </si>
  <si>
    <t>EL QUINCHE</t>
  </si>
  <si>
    <t>GUALEA</t>
  </si>
  <si>
    <t>GUANGOPOLO</t>
  </si>
  <si>
    <t>GUAYLLABAMBA</t>
  </si>
  <si>
    <t>LA MERCED</t>
  </si>
  <si>
    <t>LLANO CHICO</t>
  </si>
  <si>
    <t>LLOA</t>
  </si>
  <si>
    <t>NANEGAL</t>
  </si>
  <si>
    <t>NANEGALITO</t>
  </si>
  <si>
    <t>NAYON</t>
  </si>
  <si>
    <t>NONO</t>
  </si>
  <si>
    <t>PACTO</t>
  </si>
  <si>
    <t>PERUCHO</t>
  </si>
  <si>
    <t>PIFO</t>
  </si>
  <si>
    <t>PINTAG</t>
  </si>
  <si>
    <t>POMASQUI</t>
  </si>
  <si>
    <t>PUELLARO</t>
  </si>
  <si>
    <t>PUEMBO</t>
  </si>
  <si>
    <t>SAN JOSE DE MINAS</t>
  </si>
  <si>
    <t>TABABELA</t>
  </si>
  <si>
    <t>TUMBACO</t>
  </si>
  <si>
    <t>YARUQUI</t>
  </si>
  <si>
    <t>ZAMBIZA</t>
  </si>
  <si>
    <t>CAYAMBE</t>
  </si>
  <si>
    <t>ASCAZUBI</t>
  </si>
  <si>
    <t>CANGAHUA</t>
  </si>
  <si>
    <t>OLMEDO (PESILLO)</t>
  </si>
  <si>
    <t>OTON</t>
  </si>
  <si>
    <t>SANTA ROSA DE CUZUBAMBA</t>
  </si>
  <si>
    <t>SAN JOSE DE AYORA</t>
  </si>
  <si>
    <t>MEJIA</t>
  </si>
  <si>
    <t>MACHACHI</t>
  </si>
  <si>
    <t>ALOAG</t>
  </si>
  <si>
    <t>ALOASI</t>
  </si>
  <si>
    <t>CUTUGLAHUA</t>
  </si>
  <si>
    <t>EL CHAUPI</t>
  </si>
  <si>
    <t>MANUEL CORNEJO ASTORGA (TANDAPI)</t>
  </si>
  <si>
    <t>TAMBILLO</t>
  </si>
  <si>
    <t>UYUMBICHO</t>
  </si>
  <si>
    <t>PEDRO MONCAYO</t>
  </si>
  <si>
    <t>TABACUNDO</t>
  </si>
  <si>
    <t>MALCHINGUI</t>
  </si>
  <si>
    <t>TOCACHI</t>
  </si>
  <si>
    <t>TUPIGACHI</t>
  </si>
  <si>
    <t>RUMIÑAHUI</t>
  </si>
  <si>
    <t>SANGOLQUI</t>
  </si>
  <si>
    <t>COTOGCHOA</t>
  </si>
  <si>
    <t>RUMIPAMBA</t>
  </si>
  <si>
    <t>SAN MIGUEL DE LOS BANCOS</t>
  </si>
  <si>
    <t>MINDO</t>
  </si>
  <si>
    <t>PEDRO VICENTE MALDONADO</t>
  </si>
  <si>
    <t>PUERTO QUITO</t>
  </si>
  <si>
    <t>SANTO DOMINGO DE LOS TSACHILAS</t>
  </si>
  <si>
    <t>SANTO DOMINGO</t>
  </si>
  <si>
    <t>SANTO DOMINGO DE LOS COLORADOS</t>
  </si>
  <si>
    <t>ALLURIQUIN</t>
  </si>
  <si>
    <t>PUERTO LIMON</t>
  </si>
  <si>
    <t>LUZ DE AMERICA</t>
  </si>
  <si>
    <t>SAN JACINTO DEL BUA</t>
  </si>
  <si>
    <t>SANTA MARIA DEL TOACHI</t>
  </si>
  <si>
    <t>VALLE HERMOSO</t>
  </si>
  <si>
    <t>EL ESFUERZO</t>
  </si>
  <si>
    <t>LA CONCORDIA</t>
  </si>
  <si>
    <t>MONTERREY</t>
  </si>
  <si>
    <t>LA VILLEGAS</t>
  </si>
  <si>
    <t>PLAN PILOTO</t>
  </si>
  <si>
    <t>TUNGURAHUA</t>
  </si>
  <si>
    <t>AMBATO</t>
  </si>
  <si>
    <t>AMBATILLO</t>
  </si>
  <si>
    <t>ATAHUALPA (CHISALATA)</t>
  </si>
  <si>
    <t>AUGUSTO N. MARTINEZ (MUNDUGLEO)</t>
  </si>
  <si>
    <t>CONSTANTINO FERNANDEZ (CAB. EN CULLITAHUA)</t>
  </si>
  <si>
    <t>HUACHI GRANDE</t>
  </si>
  <si>
    <t>IZAMBA</t>
  </si>
  <si>
    <t>JUAN BENIGNO VELA</t>
  </si>
  <si>
    <t>PASA</t>
  </si>
  <si>
    <t>PICAIGUA</t>
  </si>
  <si>
    <t>PILAGUIN (PILAHUIN)</t>
  </si>
  <si>
    <t>QUISAPINCHA (QUIZAPINCHA)</t>
  </si>
  <si>
    <t>SAN BARTOLOME DE PINLLOG</t>
  </si>
  <si>
    <t>SAN FERNANDO (PASA SAN FERNANDO)</t>
  </si>
  <si>
    <t>TOTORAS</t>
  </si>
  <si>
    <t>CUNCHIBAMBA</t>
  </si>
  <si>
    <t>UNAMUNCHO</t>
  </si>
  <si>
    <t>BAÑOS DE AGUA SANTA</t>
  </si>
  <si>
    <t>LLIGUA</t>
  </si>
  <si>
    <t>RIO NEGRO</t>
  </si>
  <si>
    <t>RIO VERDE</t>
  </si>
  <si>
    <t>ULBA</t>
  </si>
  <si>
    <t>CEVALLOS</t>
  </si>
  <si>
    <t>MOCHA</t>
  </si>
  <si>
    <t>PINGUILI</t>
  </si>
  <si>
    <t>PATATE</t>
  </si>
  <si>
    <t>LOS ANDES (CAB. EN POATUG)</t>
  </si>
  <si>
    <t>SUCRE (CAB. EN SUCRE-PATATE URCU)</t>
  </si>
  <si>
    <t>QUERO</t>
  </si>
  <si>
    <t>YANAYACU - MOCHAPATA (CAB. EN YANAYACU)</t>
  </si>
  <si>
    <t>SAN PEDRO DE PELILEO</t>
  </si>
  <si>
    <t>PELILEO</t>
  </si>
  <si>
    <t>BENITEZ (PACHANLICA)</t>
  </si>
  <si>
    <t>COTALO</t>
  </si>
  <si>
    <t>CHIQUICHA (CAB. EN CHIQUICHA GRANDE)</t>
  </si>
  <si>
    <t>EL ROSARIO (RUMICHACA)</t>
  </si>
  <si>
    <t>GARCIA MORENO (CHUMAQUI)</t>
  </si>
  <si>
    <t>GUAMBALO (HUAMBALO)</t>
  </si>
  <si>
    <t>SALASACA</t>
  </si>
  <si>
    <t>SANTIAGO DE PILLARO</t>
  </si>
  <si>
    <t>PILLARO</t>
  </si>
  <si>
    <t>BAQUERIZO MORENO</t>
  </si>
  <si>
    <t>EMILIO MARIA TERAN (RUMIPAMBA)</t>
  </si>
  <si>
    <t>MARCOS ESPINEL (CHACATA)</t>
  </si>
  <si>
    <t>PRESIDENTE URBINA (CHAGRAPAMBA-PATZUCUL)</t>
  </si>
  <si>
    <t>SAN ANDRES</t>
  </si>
  <si>
    <t>SAN JOSE DE POALO</t>
  </si>
  <si>
    <t>SAN MIGUELITO</t>
  </si>
  <si>
    <t>TISALEO</t>
  </si>
  <si>
    <t>QUINCHICOTO</t>
  </si>
  <si>
    <t>ZAMORA CHINCHIPE</t>
  </si>
  <si>
    <t>ZAMORA</t>
  </si>
  <si>
    <t>CUMBARATZA</t>
  </si>
  <si>
    <t>GUADALUPE</t>
  </si>
  <si>
    <t>IMBANA (LA VICTORIA DE IMBANA)</t>
  </si>
  <si>
    <t>SABANILLA</t>
  </si>
  <si>
    <t>TIMBARA</t>
  </si>
  <si>
    <t>SAN CARLOS DE LAS MINAS</t>
  </si>
  <si>
    <t>CHINCHIPE</t>
  </si>
  <si>
    <t>ZUMBA</t>
  </si>
  <si>
    <t>CHITO</t>
  </si>
  <si>
    <t>EL CHORRO</t>
  </si>
  <si>
    <t>LA CHONTA</t>
  </si>
  <si>
    <t>PUCAPAMBA</t>
  </si>
  <si>
    <t>NANGARITZA</t>
  </si>
  <si>
    <t>GUAYZIMI</t>
  </si>
  <si>
    <t>ZURMI</t>
  </si>
  <si>
    <t>NUEVO PARAISO</t>
  </si>
  <si>
    <t>YACUAMBI</t>
  </si>
  <si>
    <t>28 DE MAYO (SAN JOSE DE YACUAMBI)</t>
  </si>
  <si>
    <t>TUTUPALI</t>
  </si>
  <si>
    <t>YANTZAZA</t>
  </si>
  <si>
    <t>YANTZAZA (YANZATZA)</t>
  </si>
  <si>
    <t>CHICAÑA</t>
  </si>
  <si>
    <t>LOS ENCUENTROS</t>
  </si>
  <si>
    <t>EL PANGUI</t>
  </si>
  <si>
    <t>EL GUISME</t>
  </si>
  <si>
    <t>PACHICUTZA</t>
  </si>
  <si>
    <t>TUNDAYME</t>
  </si>
  <si>
    <t>CENTINELA DEL CONDOR</t>
  </si>
  <si>
    <t>ZUMBI</t>
  </si>
  <si>
    <t>TRIUNFO-DORADO</t>
  </si>
  <si>
    <t>PANGUINTZA</t>
  </si>
  <si>
    <t>PALANDA</t>
  </si>
  <si>
    <t>EL PORVENIR DEL CARMEN</t>
  </si>
  <si>
    <t>SAN FRANCISCO DEL VERGEL</t>
  </si>
  <si>
    <t>VALLADOLID</t>
  </si>
  <si>
    <t>LA CANELA</t>
  </si>
  <si>
    <t>PAQUISHA</t>
  </si>
  <si>
    <t>NUEVO QUITO</t>
  </si>
  <si>
    <t>GALAPAGOS</t>
  </si>
  <si>
    <t>SAN CRISTOBAL</t>
  </si>
  <si>
    <t>PUERTO BAQUERIZO MORENO</t>
  </si>
  <si>
    <t>EL PROGRESO</t>
  </si>
  <si>
    <t>ISLA SANTA MARIA (FLOREANA)</t>
  </si>
  <si>
    <t>ISABELA</t>
  </si>
  <si>
    <t>PUERTO VILLAMIL</t>
  </si>
  <si>
    <t>TOMAS DE BERLANGA (SANTO TOMAS)</t>
  </si>
  <si>
    <t>SANTA CRUZ</t>
  </si>
  <si>
    <t>PUERTO AYORA</t>
  </si>
  <si>
    <t>SUCUMBIOS</t>
  </si>
  <si>
    <t>LAGO AGRIO</t>
  </si>
  <si>
    <t>NUEVA LOJA</t>
  </si>
  <si>
    <t>DURENO</t>
  </si>
  <si>
    <t>GENERAL FARFAN</t>
  </si>
  <si>
    <t>EL ENO</t>
  </si>
  <si>
    <t>PACAYACU</t>
  </si>
  <si>
    <t>JAMBELI</t>
  </si>
  <si>
    <t>SANTA CECILIA</t>
  </si>
  <si>
    <t>GONZALO PIZARRO</t>
  </si>
  <si>
    <t>LUMBAQUI</t>
  </si>
  <si>
    <t>EL REVENTADOR</t>
  </si>
  <si>
    <t>PUERTO LIBRE</t>
  </si>
  <si>
    <t>PUTUMAYO</t>
  </si>
  <si>
    <t>PUERTO EL CARMEN DEL PUTUMAYO</t>
  </si>
  <si>
    <t>PALMA ROJA</t>
  </si>
  <si>
    <t>PUERTO BOLIVAR (PUERTO MONTUFAR)</t>
  </si>
  <si>
    <t>PUERTO RODRIGUEZ</t>
  </si>
  <si>
    <t>SANTA ELENA</t>
  </si>
  <si>
    <t>SHUSHUFINDI</t>
  </si>
  <si>
    <t>LIMONCOCHA</t>
  </si>
  <si>
    <t>PAÑACOCHA</t>
  </si>
  <si>
    <t>SAN ROQUE (CAB. EN SAN VICENTE)</t>
  </si>
  <si>
    <t>SAN PEDRO DE LOS COFANES</t>
  </si>
  <si>
    <t>SIETE DE JULIO</t>
  </si>
  <si>
    <t>LA BONITA</t>
  </si>
  <si>
    <t>EL PLAYON DE SAN FRANCISCO</t>
  </si>
  <si>
    <t>LA SOFIA</t>
  </si>
  <si>
    <t>ROSA FLORIDA</t>
  </si>
  <si>
    <t>SANTA BARBARA</t>
  </si>
  <si>
    <t>CASCALES</t>
  </si>
  <si>
    <t>EL DORADO DE CASCALES</t>
  </si>
  <si>
    <t>SANTA ROSA DE SUCUMBIOS</t>
  </si>
  <si>
    <t>SEVILLA</t>
  </si>
  <si>
    <t>CUYABENO</t>
  </si>
  <si>
    <t>TARAPOA</t>
  </si>
  <si>
    <t>AGUAS NEGRAS</t>
  </si>
  <si>
    <t>ORELLANA</t>
  </si>
  <si>
    <t>PTO. FCO. DE ORELLANA (EL COCA)</t>
  </si>
  <si>
    <t>DAYUMA</t>
  </si>
  <si>
    <t>TARACOA (NUEVA ESPERANZA: YUCA)</t>
  </si>
  <si>
    <t>ALEJANDRO LABAKA</t>
  </si>
  <si>
    <t>EL DORADO</t>
  </si>
  <si>
    <t>EL EDEN</t>
  </si>
  <si>
    <t>INES ARANGO (CAB. EN WESTERN)</t>
  </si>
  <si>
    <t>LA BELLEZA</t>
  </si>
  <si>
    <t>NUEVO PARAISO (CAB. EN UNION CHIMBORAZO)</t>
  </si>
  <si>
    <t>SAN JOSE DE GUAYUSA</t>
  </si>
  <si>
    <t>SAN LUIS DE ARMENIA</t>
  </si>
  <si>
    <t>AGUARICO</t>
  </si>
  <si>
    <t>NUEVO ROCAFUERTE</t>
  </si>
  <si>
    <t>CAPITAN AUGUSTO RIVADENEYRA</t>
  </si>
  <si>
    <t>CONONACO</t>
  </si>
  <si>
    <t>SANTA MARIA DE HUIRIRIMA</t>
  </si>
  <si>
    <t>TIPUTINI</t>
  </si>
  <si>
    <t>YASUNI</t>
  </si>
  <si>
    <t>LA JOYA DE LOS SACHAS</t>
  </si>
  <si>
    <t>ENOKANQUI</t>
  </si>
  <si>
    <t>POMPEYA</t>
  </si>
  <si>
    <t>SAN SEBASTIAN DEL COCA</t>
  </si>
  <si>
    <t>LAGO SAN PEDRO</t>
  </si>
  <si>
    <t>TRES DE NOVIEMBRE</t>
  </si>
  <si>
    <t>UNION MILAGREÑA</t>
  </si>
  <si>
    <t>LORETO</t>
  </si>
  <si>
    <t>AVILA (CAB. EN HUIRUNO)</t>
  </si>
  <si>
    <t>PUERTO MURIALDO</t>
  </si>
  <si>
    <t>SAN JOSE DEL PAYAMINO</t>
  </si>
  <si>
    <t>SAN JOSE DE DAHUANO</t>
  </si>
  <si>
    <t>SAN VICENTE DE HUATICOCHA</t>
  </si>
  <si>
    <t>LOJA</t>
  </si>
  <si>
    <t>CHANTACO</t>
  </si>
  <si>
    <t>CHUQUIRIBAMBA</t>
  </si>
  <si>
    <t>EL CISNE</t>
  </si>
  <si>
    <t>GUALEL</t>
  </si>
  <si>
    <t>JIMBILLA</t>
  </si>
  <si>
    <t>MALACATOS (VALLADOLID)</t>
  </si>
  <si>
    <t>SAN LUCAS</t>
  </si>
  <si>
    <t>SAN PEDRO DE VILCABAMBA</t>
  </si>
  <si>
    <t>TAQUIL (MIGUEL RIOFRIO)</t>
  </si>
  <si>
    <t>VILCABAMBA (VICTORIA)</t>
  </si>
  <si>
    <t>YANGANA (ARSENIO CASTILLO)</t>
  </si>
  <si>
    <t>QUINARA</t>
  </si>
  <si>
    <t>CALVAS</t>
  </si>
  <si>
    <t>CARIAMANGA</t>
  </si>
  <si>
    <t>COLAISACA</t>
  </si>
  <si>
    <t>EL LUCERO</t>
  </si>
  <si>
    <t>UTUANA</t>
  </si>
  <si>
    <t>SANGUILLIN</t>
  </si>
  <si>
    <t>CATAMAYO</t>
  </si>
  <si>
    <t>CATAMAYO (LA TOMA)</t>
  </si>
  <si>
    <t>GUAYQUICHUMA</t>
  </si>
  <si>
    <t>SAN PEDRO DE LA BENDITA</t>
  </si>
  <si>
    <t>ZAMBI</t>
  </si>
  <si>
    <t>CELICA</t>
  </si>
  <si>
    <t>CRUZPAMBA (CAB. EN CARLOS BUSTAMANTE)</t>
  </si>
  <si>
    <t>POZUL (SAN JUAN DE POZUL)</t>
  </si>
  <si>
    <t>TNTE. MAXIMILIANO RODRIGUEZ LOAIZA</t>
  </si>
  <si>
    <t>CHAGUARPAMBA</t>
  </si>
  <si>
    <t>BUENAVISTA</t>
  </si>
  <si>
    <t>SANTA RUFINA</t>
  </si>
  <si>
    <t>AMARILLOS</t>
  </si>
  <si>
    <t>ESPINDOLA</t>
  </si>
  <si>
    <t>JIMBURA</t>
  </si>
  <si>
    <t>SANTA TERESITA</t>
  </si>
  <si>
    <t>27 DE ABRIL (CAB. EN LA NARANJA)</t>
  </si>
  <si>
    <t>EL INGENIO</t>
  </si>
  <si>
    <t>EL AIRO</t>
  </si>
  <si>
    <t>GONZANAMA</t>
  </si>
  <si>
    <t>CHANGAIMINA (LA LIBERTAD)</t>
  </si>
  <si>
    <t>NAMBACOLA</t>
  </si>
  <si>
    <t>PURUNUMA (EGUIGUREN)</t>
  </si>
  <si>
    <t>SACAPALCA</t>
  </si>
  <si>
    <t>MACARA</t>
  </si>
  <si>
    <t>LARAMA</t>
  </si>
  <si>
    <t>LA VICTORIA</t>
  </si>
  <si>
    <t>SABIANGO (LA CAPILLA)</t>
  </si>
  <si>
    <t>PALTAS</t>
  </si>
  <si>
    <t>CATACOCHA</t>
  </si>
  <si>
    <t>CANGONAMA</t>
  </si>
  <si>
    <t>GUACHANAMA</t>
  </si>
  <si>
    <t>LAURO GUERRERO</t>
  </si>
  <si>
    <t>ORIANGA</t>
  </si>
  <si>
    <t>CASANGA</t>
  </si>
  <si>
    <t>YAMANA</t>
  </si>
  <si>
    <t>PUYANGO</t>
  </si>
  <si>
    <t>ALAMOR</t>
  </si>
  <si>
    <t>CIANO</t>
  </si>
  <si>
    <t>EL ARENAL</t>
  </si>
  <si>
    <t>EL LIMO (MARIANA DE JESUS)</t>
  </si>
  <si>
    <t>MERCADILLO</t>
  </si>
  <si>
    <t>VICENTINO</t>
  </si>
  <si>
    <t>SARAGURO</t>
  </si>
  <si>
    <t>EL PARAISO DE CELEN</t>
  </si>
  <si>
    <t>EL TABLON</t>
  </si>
  <si>
    <t>LLUZHAPA</t>
  </si>
  <si>
    <t>MANU</t>
  </si>
  <si>
    <t>SAN ANTONIO DE QUMBE (CUMBE)</t>
  </si>
  <si>
    <t>SAN PABLO DE TENTA</t>
  </si>
  <si>
    <t>SAN SEBASTIAN DE YULUG</t>
  </si>
  <si>
    <t>SELVA ALEGRE</t>
  </si>
  <si>
    <t>URDANETA (PAQUISHAPA)</t>
  </si>
  <si>
    <t>SUMAYPAMBA</t>
  </si>
  <si>
    <t>SOZORANGA</t>
  </si>
  <si>
    <t>NUEVA FATIMA</t>
  </si>
  <si>
    <t>TACAMOROS</t>
  </si>
  <si>
    <t>ZAPOTILLO</t>
  </si>
  <si>
    <t>MANGAHURCO</t>
  </si>
  <si>
    <t>GARZAREAL</t>
  </si>
  <si>
    <t>LIMONES</t>
  </si>
  <si>
    <t>PALETILLAS</t>
  </si>
  <si>
    <t>CAZADEROS</t>
  </si>
  <si>
    <t>BOLASPAMBA</t>
  </si>
  <si>
    <t>PINDAL</t>
  </si>
  <si>
    <t>CHAQUINAL</t>
  </si>
  <si>
    <t>12 DE DICIEMBRE (CAB. EN ACHIOTES)</t>
  </si>
  <si>
    <t>MILAGROS</t>
  </si>
  <si>
    <t>QUILANGA</t>
  </si>
  <si>
    <t>FUNDOCHAMBA</t>
  </si>
  <si>
    <t>SAN ANTONIO DE LAS ARADAS (CAB EN LAS ARADAS)</t>
  </si>
  <si>
    <t>LA TINGUE</t>
  </si>
  <si>
    <t>IMBABURA</t>
  </si>
  <si>
    <t>IBARRA</t>
  </si>
  <si>
    <t>SAN MIGUEL DE IBARRA</t>
  </si>
  <si>
    <t>AMBUQUI</t>
  </si>
  <si>
    <t>ANGOCHAGUA</t>
  </si>
  <si>
    <t>CAROLINA</t>
  </si>
  <si>
    <t>LITA</t>
  </si>
  <si>
    <t>ANTONIO ANTE</t>
  </si>
  <si>
    <t>ATUNTAQUI</t>
  </si>
  <si>
    <t>IMBAYA (SAN LUIS DE COBUENDO)</t>
  </si>
  <si>
    <t>SAN FRANCISCO DE NATABUELA</t>
  </si>
  <si>
    <t>SAN JOSE DE CHALTURA</t>
  </si>
  <si>
    <t>SAN ROQUE</t>
  </si>
  <si>
    <t>COTACACHI</t>
  </si>
  <si>
    <t>APUELA</t>
  </si>
  <si>
    <t>GARCIA MORENO (LLURIMAGUA)</t>
  </si>
  <si>
    <t>IMANTAG</t>
  </si>
  <si>
    <t>PEÑAHERRERA</t>
  </si>
  <si>
    <t>PLAZA GUTIERREZ (CALVARIO)</t>
  </si>
  <si>
    <t>6 DE JULIO DE CUELLAJE (CAB. EN CUELLAJE)</t>
  </si>
  <si>
    <t>VACAS GALINDO (EL CHURO) (CAB. EN SAN MIGUEL ALTO)</t>
  </si>
  <si>
    <t>OTAVALO</t>
  </si>
  <si>
    <t>DOCTOR MIGUEL EGAS CABEZAS (PEGUCHE)</t>
  </si>
  <si>
    <t>EUGENIO ESPEJO (CALPAQUI)</t>
  </si>
  <si>
    <t>GONZALEZ SUAREZ</t>
  </si>
  <si>
    <t>PATAQUI</t>
  </si>
  <si>
    <t>SAN JOSE DE QUICHINCHE</t>
  </si>
  <si>
    <t>SAN JUAN DE ILUMAN</t>
  </si>
  <si>
    <t>SAN PABLO</t>
  </si>
  <si>
    <t>SELVA ALEGRE (CAB. EN SAN MIGUEL DE PAMPLONA)</t>
  </si>
  <si>
    <t>PIMAMPIRO</t>
  </si>
  <si>
    <t>CHUGA</t>
  </si>
  <si>
    <t>MARIANO ACOSTA</t>
  </si>
  <si>
    <t>SAN FRANCISCO DE SIGSIPAMBA</t>
  </si>
  <si>
    <t>SAN MIGUEL DE URCUQUI</t>
  </si>
  <si>
    <t>URCUQUI</t>
  </si>
  <si>
    <t>CAHUASQUI</t>
  </si>
  <si>
    <t>LA MERCED DE BUENOS AIRES</t>
  </si>
  <si>
    <t>PABLO ARENAS</t>
  </si>
  <si>
    <t>SAN BLAS</t>
  </si>
  <si>
    <t>TUMBABIRO</t>
  </si>
  <si>
    <t>ANCONCITO</t>
  </si>
  <si>
    <t>JOSE LUIS TAMAYO (MUEY)</t>
  </si>
  <si>
    <t>COLONCHE</t>
  </si>
  <si>
    <t>CHANDUY</t>
  </si>
  <si>
    <t>MANGLARALTO</t>
  </si>
  <si>
    <t>SIMON BOLIVAR (JULIO MORENO)</t>
  </si>
  <si>
    <t>SAN JOSE DE ANCON</t>
  </si>
  <si>
    <t>LA LIBERTAD</t>
  </si>
  <si>
    <t>GUAYAS</t>
  </si>
  <si>
    <t>GUAYAQUIL</t>
  </si>
  <si>
    <t>JUAN GOMEZ RENDON (PROGRESO)</t>
  </si>
  <si>
    <t>MORRO</t>
  </si>
  <si>
    <t>POSORJA</t>
  </si>
  <si>
    <t>PUNA</t>
  </si>
  <si>
    <t>TENGUEL</t>
  </si>
  <si>
    <t>ALFREDO BAQUERIZO MORENO</t>
  </si>
  <si>
    <t>ALFREDO BAQUERIZO MORENO (JUJAN)</t>
  </si>
  <si>
    <t>BALAO</t>
  </si>
  <si>
    <t>BALZAR</t>
  </si>
  <si>
    <t>COLIMES</t>
  </si>
  <si>
    <t>SAN JACINTO</t>
  </si>
  <si>
    <t>DAULE</t>
  </si>
  <si>
    <t>JUAN BAUTISTA AGUIRRE (LOS TINTOS)</t>
  </si>
  <si>
    <t>LAUREL</t>
  </si>
  <si>
    <t>LIMONAL</t>
  </si>
  <si>
    <t>LOS LOJAS (ENRIQUE BAQUERIZO MORENO)</t>
  </si>
  <si>
    <t>DURAN</t>
  </si>
  <si>
    <t>ELOY ALFARO (DURAN)</t>
  </si>
  <si>
    <t>EMPALME</t>
  </si>
  <si>
    <t>VELASCO IBARRA (CAB. EL EMPALME)</t>
  </si>
  <si>
    <t>GUAYAS (PUEBLO NUEVO)</t>
  </si>
  <si>
    <t>MILAGRO</t>
  </si>
  <si>
    <t>CHOBO</t>
  </si>
  <si>
    <t>MARISCAL SUCRE (HUAQUES)</t>
  </si>
  <si>
    <t>ROBERTO ASTUDILLO (CAB. EN CRUCE DE VENECIA)</t>
  </si>
  <si>
    <t>NARANJAL</t>
  </si>
  <si>
    <t>JESUS MARIA</t>
  </si>
  <si>
    <t>SANTA ROSA DE FLANDES</t>
  </si>
  <si>
    <t>TAURA</t>
  </si>
  <si>
    <t>NARANJITO</t>
  </si>
  <si>
    <t>PALESTINA</t>
  </si>
  <si>
    <t>PEDRO CARBO</t>
  </si>
  <si>
    <t>VALLE DE LA VIRGEN</t>
  </si>
  <si>
    <t>SAMBORONDON</t>
  </si>
  <si>
    <t>TARIFA</t>
  </si>
  <si>
    <t>SANTA LUCIA</t>
  </si>
  <si>
    <t>SALITRE</t>
  </si>
  <si>
    <t>EL SALITRE (LAS RAMAS)</t>
  </si>
  <si>
    <t>GRAL. VERNAZA (DOS ESTEROS)</t>
  </si>
  <si>
    <t>LA VICTORIA (NANZA)</t>
  </si>
  <si>
    <t>JUNQUILLAL</t>
  </si>
  <si>
    <t>SAN JACINTO DE YAGUACHI</t>
  </si>
  <si>
    <t>GRAL. PEDRO J. MONTERO (BOLICHE)</t>
  </si>
  <si>
    <t>YAGUACHI VIEJO (CONE)</t>
  </si>
  <si>
    <t>VIRGEN DE FATIMA</t>
  </si>
  <si>
    <t>PLAYAS</t>
  </si>
  <si>
    <t>GENERAL VILLAMIL (PLAYAS)</t>
  </si>
  <si>
    <t>SIMON BOLIVAR</t>
  </si>
  <si>
    <t>CRNEL. LORENZO DE GARAICOA (PEDREGAL)</t>
  </si>
  <si>
    <t>CRNEL. MARCELINO MARIDUEÑA</t>
  </si>
  <si>
    <t>CRNEL. MARCELINO MARIDUEÑA (SAN CARLOS)</t>
  </si>
  <si>
    <t>LOMAS DE SARGENTILLO</t>
  </si>
  <si>
    <t>NOBOL</t>
  </si>
  <si>
    <t>NARCISA DE JESUS</t>
  </si>
  <si>
    <t>GNRAL. ANTONIO ELIZALDE</t>
  </si>
  <si>
    <t>GRAL. ANTONIO ELIZALDE (BUCAY)</t>
  </si>
  <si>
    <t>ISIDRO AYORA</t>
  </si>
  <si>
    <t>COTOPAXI</t>
  </si>
  <si>
    <t>LATACUNGA</t>
  </si>
  <si>
    <t>ALAQUES (ALAQUEZ)</t>
  </si>
  <si>
    <t>BELISARIO QUEVEDO (GUANAILIN)</t>
  </si>
  <si>
    <t>GUAITACAMA (GUAYTACAMA)</t>
  </si>
  <si>
    <t>JOSEGUANGO BAJO</t>
  </si>
  <si>
    <t>MULALO</t>
  </si>
  <si>
    <t>11 DE NOVIEMBRE (ILINCHISI)</t>
  </si>
  <si>
    <t>POALO</t>
  </si>
  <si>
    <t>SAN JUAN DE PASTOCALLE</t>
  </si>
  <si>
    <t>TANICUCHI</t>
  </si>
  <si>
    <t>TOACASO</t>
  </si>
  <si>
    <t>LA MANA</t>
  </si>
  <si>
    <t>GUASAGANDA (CAB. EN GUASAGANDA CENTRO)</t>
  </si>
  <si>
    <t>PUCAYACU</t>
  </si>
  <si>
    <t>PANGUA</t>
  </si>
  <si>
    <t>EL CORAZON</t>
  </si>
  <si>
    <t>MORASPUNGO</t>
  </si>
  <si>
    <t>PINLLOPATA</t>
  </si>
  <si>
    <t>RAMON CAMPAÑA</t>
  </si>
  <si>
    <t>PUJILI</t>
  </si>
  <si>
    <t>ANGAMARCA</t>
  </si>
  <si>
    <t>GUANGAJE</t>
  </si>
  <si>
    <t>PILALO</t>
  </si>
  <si>
    <t>TINGO</t>
  </si>
  <si>
    <t>ZUMBAHUA</t>
  </si>
  <si>
    <t>SALCEDO</t>
  </si>
  <si>
    <t>ANTONIO JOSE HOLGUIN (SANTA LUCIA)</t>
  </si>
  <si>
    <t>CUSUBAMBA</t>
  </si>
  <si>
    <t>MULALILLO</t>
  </si>
  <si>
    <t>MULLIQUINDIL (SANTA ANA)</t>
  </si>
  <si>
    <t>PANSALEO</t>
  </si>
  <si>
    <t>SAQUISILI</t>
  </si>
  <si>
    <t>CANCHAGUA</t>
  </si>
  <si>
    <t>CHANTILIN</t>
  </si>
  <si>
    <t>COCHAPAMBA</t>
  </si>
  <si>
    <t>SIGCHOS</t>
  </si>
  <si>
    <t>CHUGCHILAN</t>
  </si>
  <si>
    <t>ISINLIVI</t>
  </si>
  <si>
    <t>LAS PAMPAS</t>
  </si>
  <si>
    <t>PALO QUEMADO</t>
  </si>
  <si>
    <t>CHIMBORAZO</t>
  </si>
  <si>
    <t>RIOBAMBA</t>
  </si>
  <si>
    <t>CACHA (CAB. EN MACHANGARA)</t>
  </si>
  <si>
    <t>CALPI</t>
  </si>
  <si>
    <t>CUBIJIES</t>
  </si>
  <si>
    <t>FLORES</t>
  </si>
  <si>
    <t>LICAN</t>
  </si>
  <si>
    <t>LICTO</t>
  </si>
  <si>
    <t>PUNGALA</t>
  </si>
  <si>
    <t>PUNIN</t>
  </si>
  <si>
    <t>QUIMIAG</t>
  </si>
  <si>
    <t>SAN LUIS</t>
  </si>
  <si>
    <t>ALAUSI</t>
  </si>
  <si>
    <t>ACHUPALLAS</t>
  </si>
  <si>
    <t>GUASUNTOS</t>
  </si>
  <si>
    <t>HUIGRA</t>
  </si>
  <si>
    <t>MULTITUD</t>
  </si>
  <si>
    <t>PISTISHI (NARIZ DEL DIABLO)</t>
  </si>
  <si>
    <t>PUMALLACTA</t>
  </si>
  <si>
    <t>SIBAMBE</t>
  </si>
  <si>
    <t>TIXAN</t>
  </si>
  <si>
    <t>COLTA</t>
  </si>
  <si>
    <t>VILLA LA UNION (CAJABAMBA)</t>
  </si>
  <si>
    <t>CAÑI</t>
  </si>
  <si>
    <t>COLUMBE</t>
  </si>
  <si>
    <t>JUAN DE VELASCO (PANGOR)</t>
  </si>
  <si>
    <t>SANTIAGO DE QUITO (CAB. SAN ANTONIO DE QUITO)</t>
  </si>
  <si>
    <t>CHAMBO</t>
  </si>
  <si>
    <t>CHUNCHI</t>
  </si>
  <si>
    <t>CAPZOL</t>
  </si>
  <si>
    <t>COMPUD</t>
  </si>
  <si>
    <t>GONZOL</t>
  </si>
  <si>
    <t>LLAGOS</t>
  </si>
  <si>
    <t>GUAMOTE</t>
  </si>
  <si>
    <t>CEBADAS</t>
  </si>
  <si>
    <t>PALMIRA</t>
  </si>
  <si>
    <t>GUANO</t>
  </si>
  <si>
    <t>GUANANDO</t>
  </si>
  <si>
    <t>ILAPO</t>
  </si>
  <si>
    <t>LA PROVIDENCIA</t>
  </si>
  <si>
    <t>SAN GERARDO DE PACAICAGUAN</t>
  </si>
  <si>
    <t>SAN ISIDRO DE PATULU</t>
  </si>
  <si>
    <t>SAN JOSE DEL CHAZO</t>
  </si>
  <si>
    <t>SANTA FE DE GALAN</t>
  </si>
  <si>
    <t>VALPARAISO</t>
  </si>
  <si>
    <t>PALLATANGA</t>
  </si>
  <si>
    <t>PENIPE</t>
  </si>
  <si>
    <t>EL ALTAR</t>
  </si>
  <si>
    <t>MATUS</t>
  </si>
  <si>
    <t>PUELA</t>
  </si>
  <si>
    <t>SAN ANTONIO DE BAYUSHIG</t>
  </si>
  <si>
    <t>LA CANDELARIA</t>
  </si>
  <si>
    <t>BILBAO (CAB.EN QUILLUYACU)</t>
  </si>
  <si>
    <t>CUMANDA</t>
  </si>
  <si>
    <t>EL ORO</t>
  </si>
  <si>
    <t>MACHALA</t>
  </si>
  <si>
    <t>EL RETIRO</t>
  </si>
  <si>
    <t>ARENILLAS</t>
  </si>
  <si>
    <t>CHACRAS</t>
  </si>
  <si>
    <t>PALMALES</t>
  </si>
  <si>
    <t>CARCABON</t>
  </si>
  <si>
    <t>AYAPAMBA</t>
  </si>
  <si>
    <t>CORDONCILLO</t>
  </si>
  <si>
    <t>SAN JUAN DE CERRO AZUL</t>
  </si>
  <si>
    <t>BALSAS</t>
  </si>
  <si>
    <t>BELLAMARIA</t>
  </si>
  <si>
    <t>CHILLA</t>
  </si>
  <si>
    <t>EL GUABO</t>
  </si>
  <si>
    <t>BARBONES (SUCRE)</t>
  </si>
  <si>
    <t>LA IBERIA</t>
  </si>
  <si>
    <t>TENDALES (CAB. EN PUERTO TENDALES)</t>
  </si>
  <si>
    <t>RIO BONITO</t>
  </si>
  <si>
    <t>HUAQUILLAS</t>
  </si>
  <si>
    <t>MARCABELI</t>
  </si>
  <si>
    <t>PASAJE</t>
  </si>
  <si>
    <t>CASACAY</t>
  </si>
  <si>
    <t>LA PEAÑA</t>
  </si>
  <si>
    <t>PROGRESO</t>
  </si>
  <si>
    <t>UZHCURRUMI</t>
  </si>
  <si>
    <t>CAÑA QUEMADA</t>
  </si>
  <si>
    <t>PIÑAS</t>
  </si>
  <si>
    <t>CAPIRO (CAB. EN LA CAPILLA DE CAPIRO)</t>
  </si>
  <si>
    <t>LA BOCANA</t>
  </si>
  <si>
    <t>MOROMORO (CAB. EN EL VADO)</t>
  </si>
  <si>
    <t>PIEDRAS</t>
  </si>
  <si>
    <t>SAN ROQUE (AMBROSIO MALDONADO)</t>
  </si>
  <si>
    <t>SARACAY</t>
  </si>
  <si>
    <t>PORTOVELO</t>
  </si>
  <si>
    <t>CURTINCAPA</t>
  </si>
  <si>
    <t>MORALES</t>
  </si>
  <si>
    <t>SALATI</t>
  </si>
  <si>
    <t>LA AVANZADA</t>
  </si>
  <si>
    <t>TORATA</t>
  </si>
  <si>
    <t>VICTORIA</t>
  </si>
  <si>
    <t>ZARUMA</t>
  </si>
  <si>
    <t>ABAÑIN</t>
  </si>
  <si>
    <t>ARCAPAMBA</t>
  </si>
  <si>
    <t>GUANAZAN</t>
  </si>
  <si>
    <t>GUIZHAGUIÑA</t>
  </si>
  <si>
    <t>HUERTAS</t>
  </si>
  <si>
    <t>MALVAS</t>
  </si>
  <si>
    <t>MULUNCAY GRANDE</t>
  </si>
  <si>
    <t>SINSAO</t>
  </si>
  <si>
    <t>SALVIAS</t>
  </si>
  <si>
    <t>LAS LAJAS</t>
  </si>
  <si>
    <t>EL PARAISO</t>
  </si>
  <si>
    <t>ESMERALDAS</t>
  </si>
  <si>
    <t>CAMARONES (CAB. EN SAN VICENTE)</t>
  </si>
  <si>
    <t>CRNEL. CARLOS CONCHA TORRES (CAB. EN HUELE)</t>
  </si>
  <si>
    <t>CHINCA</t>
  </si>
  <si>
    <t>MAJUA</t>
  </si>
  <si>
    <t>SAN MATEO</t>
  </si>
  <si>
    <t>TABIAZO</t>
  </si>
  <si>
    <t>TACHINA</t>
  </si>
  <si>
    <t>VUELTA LARGA</t>
  </si>
  <si>
    <t>VALDEZ (LIMONES)</t>
  </si>
  <si>
    <t>ANCHAYACU</t>
  </si>
  <si>
    <t>ATAHUALPA (CAB. EN CAMARONES)</t>
  </si>
  <si>
    <t>BORBON</t>
  </si>
  <si>
    <t>LA TOLA</t>
  </si>
  <si>
    <t>LUIS VARGAS TORRES (CAB. EN PLAYA DE ORO)</t>
  </si>
  <si>
    <t>PAMPANAL DE BOLIVAR</t>
  </si>
  <si>
    <t>SAN FRANCISCO DE ONZOLE</t>
  </si>
  <si>
    <t>SANTO DOMINGO DE ONZOLE</t>
  </si>
  <si>
    <t>TELEMBI</t>
  </si>
  <si>
    <t>COLON ELOY DEL MARIA</t>
  </si>
  <si>
    <t>SAN JOSE DE CAYAPAS</t>
  </si>
  <si>
    <t>TIMBIRE</t>
  </si>
  <si>
    <t>SANTA LUCIA DE LAS PEÑAS</t>
  </si>
  <si>
    <t>MUISNE</t>
  </si>
  <si>
    <t>GALERA</t>
  </si>
  <si>
    <t>QUINGUE (OLMEDO PERDOMO FRANCO)</t>
  </si>
  <si>
    <t>SALIMA</t>
  </si>
  <si>
    <t>SAN FRANCISCO</t>
  </si>
  <si>
    <t>SAN GREGORIO</t>
  </si>
  <si>
    <t>SAN JOSE DE CHAMANGA</t>
  </si>
  <si>
    <t>QUININDE</t>
  </si>
  <si>
    <t>ROSA ZARATE (QUININDE)</t>
  </si>
  <si>
    <t>CUBE</t>
  </si>
  <si>
    <t>CHURA (CHANCAMA) (CAB. EN EL YERBERO)</t>
  </si>
  <si>
    <t>MALIMPIA</t>
  </si>
  <si>
    <t>VICHE</t>
  </si>
  <si>
    <t>ALTO TAMBO (CAB. EN GUADUAL)</t>
  </si>
  <si>
    <t>ANCON (PICHANGAL) (CAB. EN PALMA REAL)</t>
  </si>
  <si>
    <t>CALDERON</t>
  </si>
  <si>
    <t>CARONDELET</t>
  </si>
  <si>
    <t>5 DE JUNIO (CAB. EN UIMBI)</t>
  </si>
  <si>
    <t>MATAJE (CAB. EN SANTANDER)</t>
  </si>
  <si>
    <t>SAN JAVIER DE CACHAVI (CAB. EN SAN JAVIER)</t>
  </si>
  <si>
    <t>SANTA RITA</t>
  </si>
  <si>
    <t>TULULBI (CAB. EN RICAURTE)</t>
  </si>
  <si>
    <t>URBINA</t>
  </si>
  <si>
    <t>ATACAMES</t>
  </si>
  <si>
    <t>SUA (CAB. EN LA BOCANA)</t>
  </si>
  <si>
    <t>TONCHIGUE</t>
  </si>
  <si>
    <t>TONSUPA</t>
  </si>
  <si>
    <t>RIOVERDE</t>
  </si>
  <si>
    <t>CHONTADURO</t>
  </si>
  <si>
    <t>CHUMUNDE</t>
  </si>
  <si>
    <t>LAGARTO</t>
  </si>
  <si>
    <t>MONTALVO (CAB. EN HORQUETA)</t>
  </si>
  <si>
    <t>TOTAL</t>
  </si>
  <si>
    <t>Zonas no Delimitadas</t>
  </si>
  <si>
    <t>MENSUAL 2017</t>
  </si>
  <si>
    <t>LOS ANGELES</t>
  </si>
  <si>
    <t>UMTS1900</t>
  </si>
  <si>
    <t>LTE
700</t>
  </si>
  <si>
    <t>LTE AWS 1700</t>
  </si>
  <si>
    <t>CODIGO DPA</t>
  </si>
  <si>
    <t>LTE 850</t>
  </si>
  <si>
    <t>LTE 1700</t>
  </si>
  <si>
    <t>Fuente: Registros Administrativos ARCOTEL</t>
  </si>
  <si>
    <t>LTE AWS 1900</t>
  </si>
  <si>
    <t>MENSUAL 2018</t>
  </si>
  <si>
    <t>LTE
1700</t>
  </si>
  <si>
    <t>LTE1900</t>
  </si>
  <si>
    <t xml:space="preserve"> </t>
  </si>
  <si>
    <t>Parroquias que se incluyen en la base pero que no fueron consideradas en la proyección poblacional debido a la fecha de su parroquialización:</t>
  </si>
  <si>
    <t xml:space="preserve">Parroquia San Salvador de Cañaribamba (cantón Santa Isabel de la provincia de Azuay), parroquialización en el año 2012. </t>
  </si>
  <si>
    <t xml:space="preserve">Parroquia Santa Lucía de las Peñas (cantón Eloy Alfaro de la provincia de Esmeraldas), parroquialización en el año 2011. </t>
  </si>
  <si>
    <t>Parroquia Cazaderos (cantón Zapatillo de la provincia de Loja), parroquialización en el año 2011. En la base aparecía con el nombre Cazaderos la parroquia Mangahurco. Se realizó la correción correspondiente.</t>
  </si>
  <si>
    <t xml:space="preserve">Parroquia Milagros (cantón Pindal de la provincia de Loja), parroquialización en el año 2011. </t>
  </si>
  <si>
    <t>Parroquia La Esmeralda (cantón Montalvo de la provincia de Los Ríos), parroquialización en el año 2012.</t>
  </si>
  <si>
    <t>Parroquia Chacarita (cantón Ventanas de la provincia de Los Ríos), parroquialización en el año 2011.</t>
  </si>
  <si>
    <t>Parroquia Los Angeles (cantón Ventanas de la provincia de Los Ríos), parroquialización en el año 2011.</t>
  </si>
  <si>
    <t xml:space="preserve">Parroquia San Juan de Muyuna (cantón Tena de la provincia Napo), parroquialización en el año 2011. </t>
  </si>
  <si>
    <t xml:space="preserve">Parroquia Hatun Sumaku (cantón Archidona de la provincia Napo), parroquializada en el año 2012. </t>
  </si>
  <si>
    <t>Parroquia San Jose de Ayora (cantón Cayambe de la provincia Pichinca), parroquializada en el año 2012.</t>
  </si>
  <si>
    <t xml:space="preserve">Parroquia Triunfo-Dorado (cantón Centinela del Cóndor de la provincia Zamora Chinchipe), parroquializada en el año 2011. </t>
  </si>
  <si>
    <t xml:space="preserve">Parroquia Panguintza (cantón Centinela del Cóndor de la provincia Zamora Chinchipe), parroquializada en el año 2012. </t>
  </si>
  <si>
    <t>Parroquia 10 de Agosto (cantón Lago Agrio de la provincia Sucumbios), parroquializada en el año 2012.</t>
  </si>
  <si>
    <t xml:space="preserve">Parroquias Monterrey, la Villegas y Plan Piloto (cantón La Concordia de la provincia Santo Domingo de los Tsachilas), parroquializadas en el año 2011. </t>
  </si>
  <si>
    <t>Parroquias que fueron consideradas en la proyección poblacional y luego fueron suprimidas:</t>
  </si>
  <si>
    <t>Parroquia de La Concordia de la Provincia de Esmeraldas pasó a formar parte de la Provincia de Santo Domingo de los Tsachilas, por tal motivo los valores poblacionales se contabilizaron en la provincia de esmeraldas hasta el 2012, a partir del 2013 se contabiliza en la provincia de Santo Domingo de los Tsachilas.</t>
  </si>
  <si>
    <t>Parroquia de Manga del Cura, de Zona en estudio pasó a formar parte de la Provincia de Manabí, por tal motivo los valores poblacionales se contabilizaron en Zona en Estudio hasta el 2015, a partir del 2016 se contabiliza e incluye sus datos poblacionales dentro de la cabecera cantonal de El Carmen, cantón el Carmen, provincia de Manabí.</t>
  </si>
  <si>
    <t>Parroquia de El Carmen de Pijili de la Provincia de Azuay, cantón Camilo Ponce Enriquez pasó a formar parte del cantón Santa Isabel, por tal motivo los valores poblacionales se contabilizaron en la provincia de Azuay, cantón Camilo Ponce Enriquez hasta el 2015, a partir del 2016 se contabiliza en la provincia de Azuay, cantón Santa Isabel.</t>
  </si>
  <si>
    <t>Parroquia LAS  GOLONDRINAS, de Zona en estudio pasó a formar parte de la Provincia de Imbabura, por tal motivo los valores poblacionales se contabilizaron en Zona en Estudio hasta el 2016, a partir del 2017 se contabiliza e incluye sus datos poblacionales dentro de la parroquia LA MERCED DE BUENOS AIRES, cantón san Miguel de Urcuquí, provincia de Imbabura.</t>
  </si>
  <si>
    <t/>
  </si>
  <si>
    <t>MENSUAL 2019</t>
  </si>
  <si>
    <t>No.</t>
  </si>
  <si>
    <t>MENSUAL 2020</t>
  </si>
  <si>
    <t>Parroquia La Cuca (Cantón Arenillas, provincia el Oro, parroquializada en marzo de 2017</t>
  </si>
  <si>
    <t>Parroquia SANTA MARIA (CAB EN SANTA MARIA) cantón el Carmen, provincia Manabí parroquializada en noviembre de 2018</t>
  </si>
  <si>
    <t>Parroquia EL PARAISO LA 14 (CAB EN EL PARAISO) cantón el Carmen, provincia Manabí parroquializada en noviembre de 2018</t>
  </si>
  <si>
    <t>Parroquia NANKAIS (CAB EN SANTA ELENA), cantón Nangaritza, provincia Zamora Chinchipe 2018</t>
  </si>
  <si>
    <t>Parroquia NUEVA TRONCAL (CAB EN NUEVA TRONCAL), cantón Cascales, provincia Sucumbios 2018</t>
  </si>
  <si>
    <t>Parroquia EL ´PIEDRERO, de Zona en estudio pasó a formar parte de la Provincia de Guayas, por tal motivo los valores poblacionales se contabilizaron en Zona en Estudio hasta el 2016, a partir del 2017 se contabiliza e incluye sus datos poblacionales dentro de la parroquia El trunfo, cantón El TRiunfo, provincia de Guayas.</t>
  </si>
  <si>
    <t>Parroquias que se incluyen en Zonas no delimitadas pero que no fueron consideradas en la proyección poblacional debido a la fecha de inclusión:</t>
  </si>
  <si>
    <t>Parroquia Santa Rosa de Agua Clara, fue considerada por el INEC a partir de 2016.</t>
  </si>
  <si>
    <t>Parroquia Juval, fue considerada por el INEC a partir de 2016.</t>
  </si>
  <si>
    <t>Parroquia Abdon Calderón, fue considerada por el INEC a partir de 2016.</t>
  </si>
  <si>
    <t>Parroquia Matilde Esther, fue considerada por el INEC a partir de 2016.</t>
  </si>
  <si>
    <t>LA CUCA</t>
  </si>
  <si>
    <t>SANTA MARIA (CAB EN SANTA MARIA)</t>
  </si>
  <si>
    <t>EL PARAISO LA 14 (CAB EN EL PARAISO)</t>
  </si>
  <si>
    <t>NANKAIS (CAB EN SANTA ELENA)</t>
  </si>
  <si>
    <t>NUEVA TRONCAL (CAB EN NUEVA TRONCAL)</t>
  </si>
  <si>
    <t>,</t>
  </si>
  <si>
    <t>MENSUAL 2021</t>
  </si>
  <si>
    <t>Nota, se restan 10 RBS canceladas el 27/07/2021 y que constan en la fuente RBS Otecel agosto 2021</t>
  </si>
  <si>
    <t>Nota: se restan 178 RBS del operador que se encuentran en archivo de septiembre 2021</t>
  </si>
  <si>
    <t>Nota: se restan 133 RBS del operador que se encuentran en archivo de agosto 2021</t>
  </si>
  <si>
    <t>Nota: se restan 14 RBS del operador que se encuentran en archivo de octubre 2021</t>
  </si>
  <si>
    <t>*</t>
  </si>
  <si>
    <t>SAN JOSE DE MORONA</t>
  </si>
  <si>
    <t>MENSUAL 2022</t>
  </si>
  <si>
    <t>Sto Domingo de los Tsáchilas</t>
  </si>
  <si>
    <t>Sto. Domingo de los Tsáchilas</t>
  </si>
  <si>
    <t>Las estadísticas presentadas por ARCOTEL en este documento busca mostrar la cantidad de estaciones de transmisión y recepción en una banda de frecuencia específica (GSM 850, GSM 1900, UMTS 850, UMTS 1900, LTE700, LTE 850, LTE 1700, LTE 1900), mas no muestra la cantidad de radiobases en una tecnología específica definida como 2G o 3G (que puede agrupar bandas). 
Por ejemplo en el caso que se disponga de dos equipos tx-rx trabajando en las bandas 850MHz y 1900Mhz se contabiliza como 2 radiobases (independientemente que los dos equipos de tx-rx se encuentren en una misma torre)</t>
  </si>
  <si>
    <t>Pestaña "Número mensual de radiobases por tecnología, por cantón y por operador"</t>
  </si>
  <si>
    <t>OTECEL S.A</t>
  </si>
  <si>
    <t>CNT E.P</t>
  </si>
  <si>
    <t>Fecha de publicación: Diciembre 2022</t>
  </si>
  <si>
    <t>Fecha de Corte: Noviembre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</si>
</sst>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 #,##0.00_ ;_ * \-#,##0.00_ ;_ * &quot;-&quot;??_ ;_ @_ "/>
    <numFmt numFmtId="165" formatCode="_(&quot;$&quot;* #,##0_);_(&quot;$&quot;* \(#,##0\);_(&quot;$&quot;* &quot;-&quot;_);_(@_)"/>
    <numFmt numFmtId="166" formatCode="_ [$€-2]\ * #,##0.00_ ;_ [$€-2]\ * \-#,##0.00_ ;_ [$€-2]\ * &quot;-&quot;??_ "/>
    <numFmt numFmtId="167" formatCode="_-* #,##0.00\ _P_t_s_-;\-* #,##0.00\ _P_t_s_-;_-* &quot;-&quot;??\ _P_t_s_-;_-@_-"/>
    <numFmt numFmtId="168" formatCode="[$-409]d\-mmm\-yy;@"/>
    <numFmt numFmtId="169" formatCode="_ * #,##0_ ;_ * \-#,##0_ ;_ * &quot;-&quot;??_ ;_ @_ "/>
  </numFmts>
  <fonts count="8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8"/>
      <name val="Arial"/>
      <family val="2"/>
    </font>
    <font>
      <b/>
      <sz val="8"/>
      <name val="Arial"/>
      <family val="2"/>
    </font>
    <font>
      <u/>
      <sz val="10"/>
      <color indexed="12"/>
      <name val="Arial"/>
      <family val="2"/>
    </font>
    <font>
      <b/>
      <i/>
      <sz val="16"/>
      <name val="Arial"/>
      <family val="2"/>
    </font>
    <font>
      <sz val="8"/>
      <color indexed="10"/>
      <name val="Arial"/>
      <family val="2"/>
    </font>
    <font>
      <b/>
      <i/>
      <sz val="12"/>
      <name val="Arial"/>
      <family val="2"/>
    </font>
    <font>
      <sz val="10"/>
      <name val="Helv"/>
      <family val="2"/>
    </font>
    <font>
      <sz val="10"/>
      <name val="Arial"/>
      <family val="2"/>
    </font>
    <font>
      <sz val="8"/>
      <name val="Arial"/>
      <family val="2"/>
      <charset val="204"/>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sz val="8"/>
      <name val="Tahoma"/>
      <family val="2"/>
    </font>
    <font>
      <sz val="10"/>
      <color indexed="8"/>
      <name val="Arial"/>
      <family val="2"/>
    </font>
    <font>
      <sz val="12"/>
      <name val="宋体"/>
      <charset val="134"/>
    </font>
    <font>
      <sz val="11"/>
      <color indexed="8"/>
      <name val="宋体"/>
      <charset val="134"/>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7.7"/>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libri Light"/>
      <family val="2"/>
      <scheme val="major"/>
    </font>
    <font>
      <b/>
      <sz val="13"/>
      <color theme="3"/>
      <name val="Calibri"/>
      <family val="2"/>
      <scheme val="minor"/>
    </font>
    <font>
      <b/>
      <sz val="11"/>
      <color theme="1"/>
      <name val="Calibri"/>
      <family val="2"/>
      <scheme val="minor"/>
    </font>
    <font>
      <b/>
      <sz val="14"/>
      <color theme="0"/>
      <name val="Arial"/>
      <family val="2"/>
    </font>
    <font>
      <sz val="11"/>
      <color theme="0" tint="-4.9989318521683403E-2"/>
      <name val="Arial"/>
      <family val="2"/>
    </font>
    <font>
      <sz val="10"/>
      <color theme="0"/>
      <name val="Arial"/>
      <family val="2"/>
    </font>
    <font>
      <sz val="11"/>
      <color theme="0"/>
      <name val="Arial"/>
      <family val="2"/>
    </font>
    <font>
      <b/>
      <sz val="8"/>
      <color theme="0"/>
      <name val="Arial"/>
      <family val="2"/>
    </font>
    <font>
      <sz val="10"/>
      <color theme="0" tint="-4.9989318521683403E-2"/>
      <name val="Arial"/>
      <family val="2"/>
    </font>
    <font>
      <b/>
      <sz val="14"/>
      <color theme="0" tint="-4.9989318521683403E-2"/>
      <name val="Arial"/>
      <family val="2"/>
    </font>
    <font>
      <b/>
      <sz val="10"/>
      <name val="Arial"/>
      <family val="2"/>
    </font>
    <font>
      <u/>
      <sz val="10"/>
      <color theme="10"/>
      <name val="Arial"/>
      <family val="2"/>
    </font>
    <font>
      <u/>
      <sz val="10"/>
      <color theme="0"/>
      <name val="Arial"/>
      <family val="2"/>
    </font>
    <font>
      <sz val="10"/>
      <name val="Arial"/>
      <family val="2"/>
      <charset val="204"/>
    </font>
    <font>
      <sz val="11"/>
      <name val="Arial"/>
      <family val="2"/>
      <charset val="204"/>
    </font>
    <font>
      <sz val="11"/>
      <name val="Arial"/>
      <family val="2"/>
    </font>
    <font>
      <i/>
      <sz val="8"/>
      <color rgb="FFFF0000"/>
      <name val="Arial"/>
      <family val="2"/>
    </font>
    <font>
      <sz val="12"/>
      <name val="FrutigerNext LT Regular"/>
      <family val="2"/>
    </font>
    <font>
      <sz val="9"/>
      <name val="Arial"/>
      <family val="2"/>
    </font>
    <font>
      <sz val="8"/>
      <color theme="0" tint="-4.9989318521683403E-2"/>
      <name val="Arial"/>
      <family val="2"/>
    </font>
    <font>
      <sz val="8"/>
      <color theme="1"/>
      <name val="Arial"/>
      <family val="2"/>
    </font>
    <font>
      <sz val="10"/>
      <name val="Arial"/>
      <family val="2"/>
    </font>
    <font>
      <u/>
      <sz val="10"/>
      <color theme="11"/>
      <name val="Arial"/>
      <family val="2"/>
    </font>
    <font>
      <sz val="8"/>
      <name val="Arial"/>
      <family val="2"/>
    </font>
    <font>
      <sz val="8"/>
      <color theme="0"/>
      <name val="Arial"/>
      <family val="2"/>
    </font>
    <font>
      <b/>
      <sz val="8"/>
      <color theme="1"/>
      <name val="Arial"/>
      <family val="2"/>
    </font>
    <font>
      <sz val="10"/>
      <color theme="1"/>
      <name val="Arial"/>
      <family val="2"/>
    </font>
    <font>
      <sz val="10"/>
      <color rgb="FFFF0000"/>
      <name val="Arial"/>
      <family val="2"/>
    </font>
  </fonts>
  <fills count="8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0"/>
        <bgColor rgb="FF000000"/>
      </patternFill>
    </fill>
    <fill>
      <patternFill patternType="solid">
        <fgColor theme="5"/>
        <bgColor indexed="64"/>
      </patternFill>
    </fill>
    <fill>
      <patternFill patternType="solid">
        <fgColor theme="6" tint="-0.249977111117893"/>
        <bgColor indexed="64"/>
      </patternFill>
    </fill>
    <fill>
      <patternFill patternType="solid">
        <fgColor theme="4"/>
        <bgColor indexed="64"/>
      </patternFill>
    </fill>
    <fill>
      <patternFill patternType="solid">
        <fgColor rgb="FFFFFF99"/>
        <bgColor indexed="64"/>
      </patternFill>
    </fill>
    <fill>
      <patternFill patternType="solid">
        <fgColor rgb="FFFFFFCC"/>
        <bgColor indexed="64"/>
      </patternFill>
    </fill>
    <fill>
      <patternFill patternType="solid">
        <fgColor theme="5" tint="0.79998168889431442"/>
        <bgColor indexed="64"/>
      </patternFill>
    </fill>
    <fill>
      <patternFill patternType="solid">
        <fgColor rgb="FFFF99FF"/>
        <bgColor indexed="64"/>
      </patternFill>
    </fill>
    <fill>
      <patternFill patternType="solid">
        <fgColor theme="9" tint="-0.249977111117893"/>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rgb="FFFFC000"/>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rgb="FFFFCC00"/>
        <bgColor indexed="64"/>
      </patternFill>
    </fill>
    <fill>
      <patternFill patternType="solid">
        <fgColor rgb="FF44546A"/>
        <bgColor indexed="64"/>
      </patternFill>
    </fill>
    <fill>
      <patternFill patternType="solid">
        <fgColor rgb="FFBDD7EE"/>
        <bgColor indexed="64"/>
      </patternFill>
    </fill>
    <fill>
      <patternFill patternType="solid">
        <fgColor rgb="FF44546A"/>
        <bgColor rgb="FF000000"/>
      </patternFill>
    </fill>
    <fill>
      <patternFill patternType="solid">
        <fgColor rgb="FFBDD7EE"/>
        <bgColor rgb="FF000000"/>
      </patternFill>
    </fill>
    <fill>
      <patternFill patternType="solid">
        <fgColor theme="8" tint="0.59999389629810485"/>
        <bgColor indexed="64"/>
      </patternFill>
    </fill>
    <fill>
      <patternFill patternType="solid">
        <fgColor rgb="FFFFCCCC"/>
        <bgColor indexed="64"/>
      </patternFill>
    </fill>
  </fills>
  <borders count="1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medium">
        <color auto="1"/>
      </right>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medium">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top style="thin">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thin">
        <color auto="1"/>
      </top>
      <bottom style="medium">
        <color auto="1"/>
      </bottom>
      <diagonal/>
    </border>
    <border>
      <left style="medium">
        <color auto="1"/>
      </left>
      <right style="thin">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thin">
        <color auto="1"/>
      </bottom>
      <diagonal/>
    </border>
    <border>
      <left style="thin">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bottom/>
      <diagonal/>
    </border>
    <border>
      <left/>
      <right/>
      <top/>
      <bottom style="medium">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right/>
      <top style="medium">
        <color auto="1"/>
      </top>
      <bottom/>
      <diagonal/>
    </border>
    <border>
      <left/>
      <right style="thin">
        <color auto="1"/>
      </right>
      <top style="medium">
        <color auto="1"/>
      </top>
      <bottom style="thin">
        <color auto="1"/>
      </bottom>
      <diagonal/>
    </border>
    <border>
      <left/>
      <right style="medium">
        <color auto="1"/>
      </right>
      <top/>
      <bottom/>
      <diagonal/>
    </border>
    <border>
      <left/>
      <right/>
      <top style="medium">
        <color rgb="FF002060"/>
      </top>
      <bottom/>
      <diagonal/>
    </border>
    <border>
      <left/>
      <right style="medium">
        <color auto="1"/>
      </right>
      <top style="medium">
        <color auto="1"/>
      </top>
      <bottom style="medium">
        <color rgb="FF002060"/>
      </bottom>
      <diagonal/>
    </border>
    <border>
      <left style="medium">
        <color auto="1"/>
      </left>
      <right/>
      <top style="medium">
        <color auto="1"/>
      </top>
      <bottom style="medium">
        <color rgb="FF002060"/>
      </bottom>
      <diagonal/>
    </border>
    <border>
      <left/>
      <right/>
      <top style="medium">
        <color auto="1"/>
      </top>
      <bottom style="medium">
        <color rgb="FF002060"/>
      </bottom>
      <diagonal/>
    </border>
    <border>
      <left style="medium">
        <color auto="1"/>
      </left>
      <right/>
      <top style="medium">
        <color rgb="FF002060"/>
      </top>
      <bottom/>
      <diagonal/>
    </border>
    <border>
      <left/>
      <right style="medium">
        <color auto="1"/>
      </right>
      <top style="medium">
        <color rgb="FF002060"/>
      </top>
      <bottom/>
      <diagonal/>
    </border>
    <border>
      <left/>
      <right style="medium">
        <color auto="1"/>
      </right>
      <top style="thin">
        <color auto="1"/>
      </top>
      <bottom/>
      <diagonal/>
    </border>
    <border>
      <left/>
      <right style="thin">
        <color auto="1"/>
      </right>
      <top style="thin">
        <color auto="1"/>
      </top>
      <bottom/>
      <diagonal/>
    </border>
    <border>
      <left style="thin">
        <color auto="1"/>
      </left>
      <right/>
      <top style="medium">
        <color auto="1"/>
      </top>
      <bottom/>
      <diagonal/>
    </border>
    <border>
      <left style="thin">
        <color auto="1"/>
      </left>
      <right/>
      <top/>
      <bottom/>
      <diagonal/>
    </border>
    <border>
      <left/>
      <right/>
      <top style="medium">
        <color auto="1"/>
      </top>
      <bottom style="thin">
        <color auto="1"/>
      </bottom>
      <diagonal/>
    </border>
    <border>
      <left/>
      <right/>
      <top style="thin">
        <color auto="1"/>
      </top>
      <bottom/>
      <diagonal/>
    </border>
    <border>
      <left/>
      <right style="thin">
        <color auto="1"/>
      </right>
      <top style="medium">
        <color auto="1"/>
      </top>
      <bottom/>
      <diagonal/>
    </border>
    <border>
      <left style="medium">
        <color auto="1"/>
      </left>
      <right/>
      <top style="thin">
        <color auto="1"/>
      </top>
      <bottom/>
      <diagonal/>
    </border>
    <border>
      <left style="medium">
        <color indexed="64"/>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thin">
        <color auto="1"/>
      </top>
      <bottom style="thin">
        <color auto="1"/>
      </bottom>
      <diagonal/>
    </border>
  </borders>
  <cellStyleXfs count="59811">
    <xf numFmtId="0" fontId="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43" fillId="24" borderId="0" applyNumberFormat="0" applyBorder="0" applyAlignment="0" applyProtection="0"/>
    <xf numFmtId="0" fontId="21" fillId="2" borderId="0" applyNumberFormat="0" applyBorder="0" applyAlignment="0" applyProtection="0"/>
    <xf numFmtId="0" fontId="43" fillId="24"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43" fillId="25" borderId="0" applyNumberFormat="0" applyBorder="0" applyAlignment="0" applyProtection="0"/>
    <xf numFmtId="0" fontId="21" fillId="3" borderId="0" applyNumberFormat="0" applyBorder="0" applyAlignment="0" applyProtection="0"/>
    <xf numFmtId="0" fontId="43" fillId="25"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3" fillId="26" borderId="0" applyNumberFormat="0" applyBorder="0" applyAlignment="0" applyProtection="0"/>
    <xf numFmtId="0" fontId="21" fillId="4" borderId="0" applyNumberFormat="0" applyBorder="0" applyAlignment="0" applyProtection="0"/>
    <xf numFmtId="0" fontId="43" fillId="26"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43" fillId="27" borderId="0" applyNumberFormat="0" applyBorder="0" applyAlignment="0" applyProtection="0"/>
    <xf numFmtId="0" fontId="21" fillId="5" borderId="0" applyNumberFormat="0" applyBorder="0" applyAlignment="0" applyProtection="0"/>
    <xf numFmtId="0" fontId="43" fillId="27"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43" fillId="28" borderId="0" applyNumberFormat="0" applyBorder="0" applyAlignment="0" applyProtection="0"/>
    <xf numFmtId="0" fontId="21" fillId="6" borderId="0" applyNumberFormat="0" applyBorder="0" applyAlignment="0" applyProtection="0"/>
    <xf numFmtId="0" fontId="43" fillId="28"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43" fillId="29" borderId="0" applyNumberFormat="0" applyBorder="0" applyAlignment="0" applyProtection="0"/>
    <xf numFmtId="0" fontId="21" fillId="7" borderId="0" applyNumberFormat="0" applyBorder="0" applyAlignment="0" applyProtection="0"/>
    <xf numFmtId="0" fontId="43" fillId="29"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43" fillId="30" borderId="0" applyNumberFormat="0" applyBorder="0" applyAlignment="0" applyProtection="0"/>
    <xf numFmtId="0" fontId="21" fillId="8" borderId="0" applyNumberFormat="0" applyBorder="0" applyAlignment="0" applyProtection="0"/>
    <xf numFmtId="0" fontId="43" fillId="30"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43" fillId="31" borderId="0" applyNumberFormat="0" applyBorder="0" applyAlignment="0" applyProtection="0"/>
    <xf numFmtId="0" fontId="21" fillId="9" borderId="0" applyNumberFormat="0" applyBorder="0" applyAlignment="0" applyProtection="0"/>
    <xf numFmtId="0" fontId="43" fillId="31"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43" fillId="32" borderId="0" applyNumberFormat="0" applyBorder="0" applyAlignment="0" applyProtection="0"/>
    <xf numFmtId="0" fontId="21" fillId="10" borderId="0" applyNumberFormat="0" applyBorder="0" applyAlignment="0" applyProtection="0"/>
    <xf numFmtId="0" fontId="43" fillId="32"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43" fillId="33" borderId="0" applyNumberFormat="0" applyBorder="0" applyAlignment="0" applyProtection="0"/>
    <xf numFmtId="0" fontId="21" fillId="5" borderId="0" applyNumberFormat="0" applyBorder="0" applyAlignment="0" applyProtection="0"/>
    <xf numFmtId="0" fontId="43" fillId="33"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43" fillId="34" borderId="0" applyNumberFormat="0" applyBorder="0" applyAlignment="0" applyProtection="0"/>
    <xf numFmtId="0" fontId="21" fillId="8" borderId="0" applyNumberFormat="0" applyBorder="0" applyAlignment="0" applyProtection="0"/>
    <xf numFmtId="0" fontId="43" fillId="34"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43" fillId="35" borderId="0" applyNumberFormat="0" applyBorder="0" applyAlignment="0" applyProtection="0"/>
    <xf numFmtId="0" fontId="21" fillId="11" borderId="0" applyNumberFormat="0" applyBorder="0" applyAlignment="0" applyProtection="0"/>
    <xf numFmtId="0" fontId="43" fillId="35"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44" fillId="3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44" fillId="3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44" fillId="3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44" fillId="3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4" fillId="4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4" fillId="4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9" fillId="3"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45" fillId="42"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46" fillId="43" borderId="7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5" fillId="21" borderId="2" applyNumberFormat="0" applyAlignment="0" applyProtection="0"/>
    <xf numFmtId="0" fontId="25" fillId="21" borderId="2" applyNumberFormat="0" applyAlignment="0" applyProtection="0"/>
    <xf numFmtId="0" fontId="47" fillId="44" borderId="7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6" fillId="0" borderId="3" applyNumberFormat="0" applyFill="0" applyAlignment="0" applyProtection="0"/>
    <xf numFmtId="0" fontId="26" fillId="0" borderId="3" applyNumberFormat="0" applyFill="0" applyAlignment="0" applyProtection="0"/>
    <xf numFmtId="0" fontId="48" fillId="0" borderId="7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5" fillId="21" borderId="2"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2" fillId="16" borderId="0" applyNumberFormat="0" applyBorder="0" applyAlignment="0" applyProtection="0"/>
    <xf numFmtId="0" fontId="22" fillId="16" borderId="0" applyNumberFormat="0" applyBorder="0" applyAlignment="0" applyProtection="0"/>
    <xf numFmtId="0" fontId="44" fillId="4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44" fillId="4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44" fillId="4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44"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4" fillId="4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4" fillId="50"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8" fillId="7" borderId="1" applyNumberFormat="0" applyAlignment="0" applyProtection="0"/>
    <xf numFmtId="0" fontId="28" fillId="7" borderId="1" applyNumberFormat="0" applyAlignment="0" applyProtection="0"/>
    <xf numFmtId="0" fontId="51" fillId="51" borderId="7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33" fillId="0" borderId="0" applyNumberFormat="0" applyFill="0" applyBorder="0" applyAlignment="0" applyProtection="0"/>
    <xf numFmtId="0" fontId="23" fillId="4"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alignment vertical="top"/>
      <protection locked="0"/>
    </xf>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9" fillId="3" borderId="0" applyNumberFormat="0" applyBorder="0" applyAlignment="0" applyProtection="0"/>
    <xf numFmtId="0" fontId="29" fillId="3" borderId="0" applyNumberFormat="0" applyBorder="0" applyAlignment="0" applyProtection="0"/>
    <xf numFmtId="0" fontId="54" fillId="5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8" fillId="7" borderId="1" applyNumberFormat="0" applyAlignment="0" applyProtection="0"/>
    <xf numFmtId="0" fontId="18" fillId="0" borderId="0"/>
    <xf numFmtId="0" fontId="18" fillId="0" borderId="0"/>
    <xf numFmtId="0" fontId="18" fillId="0" borderId="0"/>
    <xf numFmtId="0" fontId="39" fillId="0" borderId="0"/>
    <xf numFmtId="0" fontId="18" fillId="0" borderId="0"/>
    <xf numFmtId="0" fontId="26" fillId="0" borderId="3" applyNumberFormat="0" applyFill="0" applyAlignment="0" applyProtection="0"/>
    <xf numFmtId="165" fontId="40"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7" fontId="18" fillId="0" borderId="0" applyFont="0" applyFill="0" applyBorder="0" applyAlignment="0" applyProtection="0"/>
    <xf numFmtId="164"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5" fontId="40" fillId="0" borderId="0"/>
    <xf numFmtId="167" fontId="18" fillId="0" borderId="0" applyFont="0" applyFill="0" applyBorder="0" applyAlignment="0" applyProtection="0"/>
    <xf numFmtId="165" fontId="40"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30" fillId="22" borderId="0" applyNumberFormat="0" applyBorder="0" applyAlignment="0" applyProtection="0"/>
    <xf numFmtId="0" fontId="30" fillId="22" borderId="0" applyNumberFormat="0" applyBorder="0" applyAlignment="0" applyProtection="0"/>
    <xf numFmtId="0" fontId="55" fillId="53"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43" fillId="0" borderId="0"/>
    <xf numFmtId="0" fontId="18" fillId="0" borderId="0"/>
    <xf numFmtId="0" fontId="18" fillId="0" borderId="0"/>
    <xf numFmtId="0" fontId="18" fillId="0" borderId="0"/>
    <xf numFmtId="0" fontId="18" fillId="0" borderId="0"/>
    <xf numFmtId="0" fontId="43" fillId="0" borderId="0"/>
    <xf numFmtId="0" fontId="18" fillId="0" borderId="0"/>
    <xf numFmtId="0" fontId="43" fillId="0" borderId="0"/>
    <xf numFmtId="0" fontId="43" fillId="0" borderId="0"/>
    <xf numFmtId="0" fontId="43" fillId="0" borderId="0"/>
    <xf numFmtId="168" fontId="18"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43" fillId="0" borderId="0"/>
    <xf numFmtId="0" fontId="18" fillId="0" borderId="0"/>
    <xf numFmtId="0" fontId="43" fillId="0" borderId="0"/>
    <xf numFmtId="0" fontId="18" fillId="0" borderId="0"/>
    <xf numFmtId="0" fontId="43" fillId="0" borderId="0"/>
    <xf numFmtId="0" fontId="43" fillId="0" borderId="0"/>
    <xf numFmtId="0" fontId="43" fillId="0" borderId="0"/>
    <xf numFmtId="0" fontId="18" fillId="0" borderId="0"/>
    <xf numFmtId="0" fontId="18"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40" fillId="0" borderId="0"/>
    <xf numFmtId="0" fontId="18" fillId="0" borderId="0"/>
    <xf numFmtId="0" fontId="40" fillId="0" borderId="0"/>
    <xf numFmtId="0" fontId="18" fillId="0" borderId="0"/>
    <xf numFmtId="0" fontId="40" fillId="0" borderId="0"/>
    <xf numFmtId="0" fontId="43" fillId="0" borderId="0"/>
    <xf numFmtId="0" fontId="42" fillId="0" borderId="0"/>
    <xf numFmtId="0" fontId="43" fillId="0" borderId="0"/>
    <xf numFmtId="0" fontId="43" fillId="0" borderId="0"/>
    <xf numFmtId="0" fontId="43" fillId="0" borderId="0"/>
    <xf numFmtId="0" fontId="43" fillId="0" borderId="0"/>
    <xf numFmtId="0" fontId="18" fillId="0" borderId="0"/>
    <xf numFmtId="0" fontId="43" fillId="0" borderId="0"/>
    <xf numFmtId="0" fontId="43" fillId="0" borderId="0"/>
    <xf numFmtId="0" fontId="43" fillId="0" borderId="0"/>
    <xf numFmtId="0" fontId="40" fillId="0" borderId="0"/>
    <xf numFmtId="0" fontId="18" fillId="0" borderId="0"/>
    <xf numFmtId="0" fontId="43" fillId="0" borderId="0"/>
    <xf numFmtId="0" fontId="43" fillId="0" borderId="0"/>
    <xf numFmtId="0" fontId="18" fillId="0" borderId="0"/>
    <xf numFmtId="0" fontId="40" fillId="0" borderId="0"/>
    <xf numFmtId="0" fontId="18" fillId="0" borderId="0"/>
    <xf numFmtId="0" fontId="18" fillId="0" borderId="0"/>
    <xf numFmtId="0" fontId="41" fillId="0" borderId="0"/>
    <xf numFmtId="0" fontId="18" fillId="0" borderId="0"/>
    <xf numFmtId="0" fontId="41" fillId="0" borderId="0"/>
    <xf numFmtId="0" fontId="43"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43" fillId="0" borderId="0"/>
    <xf numFmtId="0" fontId="43" fillId="0" borderId="0"/>
    <xf numFmtId="0" fontId="43" fillId="0" borderId="0"/>
    <xf numFmtId="0" fontId="43" fillId="0" borderId="0"/>
    <xf numFmtId="0" fontId="18" fillId="0" borderId="0"/>
    <xf numFmtId="0" fontId="18" fillId="0" borderId="0"/>
    <xf numFmtId="0" fontId="18" fillId="0" borderId="0"/>
    <xf numFmtId="0" fontId="18" fillId="0" borderId="0"/>
    <xf numFmtId="0" fontId="2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43" fillId="0" borderId="0"/>
    <xf numFmtId="0" fontId="43" fillId="0" borderId="0"/>
    <xf numFmtId="0" fontId="18" fillId="0" borderId="0"/>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38" fillId="0" borderId="0"/>
    <xf numFmtId="0" fontId="18" fillId="0" borderId="0"/>
    <xf numFmtId="0" fontId="40" fillId="0" borderId="0"/>
    <xf numFmtId="0" fontId="43" fillId="0" borderId="0"/>
    <xf numFmtId="0" fontId="43"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43" fillId="0" borderId="0"/>
    <xf numFmtId="0" fontId="43" fillId="0" borderId="0"/>
    <xf numFmtId="0" fontId="43" fillId="0" borderId="0"/>
    <xf numFmtId="0" fontId="18" fillId="0" borderId="0"/>
    <xf numFmtId="0" fontId="43" fillId="0" borderId="0"/>
    <xf numFmtId="0" fontId="43" fillId="0" borderId="0"/>
    <xf numFmtId="0" fontId="43" fillId="0" borderId="0"/>
    <xf numFmtId="0" fontId="18" fillId="0" borderId="0"/>
    <xf numFmtId="0" fontId="18" fillId="0" borderId="0"/>
    <xf numFmtId="0" fontId="43" fillId="0" borderId="0"/>
    <xf numFmtId="0" fontId="18" fillId="0" borderId="0"/>
    <xf numFmtId="0" fontId="18" fillId="0" borderId="0"/>
    <xf numFmtId="0" fontId="40" fillId="0" borderId="0"/>
    <xf numFmtId="0" fontId="40" fillId="0" borderId="0"/>
    <xf numFmtId="0" fontId="18" fillId="0" borderId="0"/>
    <xf numFmtId="0" fontId="40" fillId="0" borderId="0"/>
    <xf numFmtId="0" fontId="18" fillId="0" borderId="0"/>
    <xf numFmtId="0" fontId="18" fillId="0" borderId="0"/>
    <xf numFmtId="0" fontId="18" fillId="0" borderId="0"/>
    <xf numFmtId="0" fontId="40" fillId="0" borderId="0"/>
    <xf numFmtId="0" fontId="18" fillId="0" borderId="0"/>
    <xf numFmtId="0" fontId="40" fillId="0" borderId="0"/>
    <xf numFmtId="0" fontId="40" fillId="0" borderId="0"/>
    <xf numFmtId="0" fontId="18" fillId="0" borderId="0"/>
    <xf numFmtId="0" fontId="18" fillId="0" borderId="0"/>
    <xf numFmtId="0" fontId="40" fillId="0" borderId="0"/>
    <xf numFmtId="0" fontId="18" fillId="0" borderId="0"/>
    <xf numFmtId="0" fontId="18" fillId="0" borderId="0"/>
    <xf numFmtId="0" fontId="18" fillId="0" borderId="0"/>
    <xf numFmtId="0" fontId="18" fillId="0" borderId="0"/>
    <xf numFmtId="0" fontId="43" fillId="0" borderId="0"/>
    <xf numFmtId="0" fontId="43" fillId="0" borderId="0"/>
    <xf numFmtId="0" fontId="18" fillId="0" borderId="0"/>
    <xf numFmtId="0" fontId="43" fillId="0" borderId="0"/>
    <xf numFmtId="0" fontId="43" fillId="0" borderId="0"/>
    <xf numFmtId="0" fontId="18" fillId="0" borderId="0"/>
    <xf numFmtId="0" fontId="43" fillId="0" borderId="0"/>
    <xf numFmtId="0" fontId="43" fillId="0" borderId="0"/>
    <xf numFmtId="0" fontId="18" fillId="0" borderId="0"/>
    <xf numFmtId="0" fontId="18" fillId="0" borderId="0"/>
    <xf numFmtId="0" fontId="18" fillId="0" borderId="0"/>
    <xf numFmtId="0" fontId="40" fillId="0" borderId="0"/>
    <xf numFmtId="0" fontId="4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3" borderId="7" applyNumberFormat="0" applyFont="0" applyAlignment="0" applyProtection="0"/>
    <xf numFmtId="0" fontId="18" fillId="23" borderId="7" applyNumberFormat="0" applyFont="0" applyAlignment="0" applyProtection="0"/>
    <xf numFmtId="0" fontId="43" fillId="54" borderId="75"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43" fillId="54" borderId="75"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21" fillId="23" borderId="7" applyNumberFormat="0" applyFon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56" fillId="43" borderId="76"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8"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4" applyNumberFormat="0" applyFill="0" applyAlignment="0" applyProtection="0"/>
    <xf numFmtId="0" fontId="35" fillId="0" borderId="4" applyNumberFormat="0" applyFill="0" applyAlignment="0" applyProtection="0"/>
    <xf numFmtId="0" fontId="49" fillId="0" borderId="7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0" borderId="5" applyNumberFormat="0" applyFill="0" applyAlignment="0" applyProtection="0"/>
    <xf numFmtId="0" fontId="36" fillId="0" borderId="5" applyNumberFormat="0" applyFill="0" applyAlignment="0" applyProtection="0"/>
    <xf numFmtId="0" fontId="60" fillId="0" borderId="77"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50" fillId="0" borderId="78"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59"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7" fillId="0" borderId="9" applyNumberFormat="0" applyFill="0" applyAlignment="0" applyProtection="0"/>
    <xf numFmtId="0" fontId="37" fillId="0" borderId="9" applyNumberFormat="0" applyFill="0" applyAlignment="0" applyProtection="0"/>
    <xf numFmtId="0" fontId="61" fillId="0" borderId="7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2" fillId="0" borderId="0" applyNumberFormat="0" applyFill="0" applyBorder="0" applyAlignment="0" applyProtection="0"/>
    <xf numFmtId="0" fontId="70" fillId="0" borderId="0" applyNumberFormat="0" applyFill="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54" borderId="75" applyNumberFormat="0" applyFont="0" applyAlignment="0" applyProtection="0"/>
    <xf numFmtId="0" fontId="9" fillId="54" borderId="75" applyNumberFormat="0" applyFont="0" applyAlignment="0" applyProtection="0"/>
    <xf numFmtId="9" fontId="18" fillId="0" borderId="0" applyFont="0" applyFill="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54" borderId="75" applyNumberFormat="0" applyFont="0" applyAlignment="0" applyProtection="0"/>
    <xf numFmtId="0" fontId="9" fillId="54" borderId="75" applyNumberFormat="0" applyFont="0" applyAlignment="0" applyProtection="0"/>
    <xf numFmtId="9" fontId="18" fillId="0" borderId="0" applyFont="0" applyFill="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54" borderId="75" applyNumberFormat="0" applyFont="0" applyAlignment="0" applyProtection="0"/>
    <xf numFmtId="0" fontId="9" fillId="54" borderId="75" applyNumberFormat="0" applyFont="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54" borderId="75" applyNumberFormat="0" applyFont="0" applyAlignment="0" applyProtection="0"/>
    <xf numFmtId="0" fontId="8" fillId="54" borderId="75"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166" fontId="18" fillId="0" borderId="0" applyFont="0" applyFill="0" applyBorder="0" applyAlignment="0" applyProtection="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7" fillId="0" borderId="0"/>
    <xf numFmtId="0" fontId="18" fillId="0" borderId="0"/>
    <xf numFmtId="0" fontId="18" fillId="0" borderId="0"/>
    <xf numFmtId="0" fontId="7" fillId="0" borderId="0"/>
    <xf numFmtId="0" fontId="18" fillId="0" borderId="0"/>
    <xf numFmtId="0" fontId="39" fillId="0" borderId="0"/>
    <xf numFmtId="0" fontId="7" fillId="0" borderId="0"/>
    <xf numFmtId="0" fontId="7" fillId="0" borderId="0"/>
    <xf numFmtId="0" fontId="18" fillId="0" borderId="0"/>
    <xf numFmtId="0" fontId="18" fillId="0" borderId="0"/>
    <xf numFmtId="0" fontId="7" fillId="0" borderId="0"/>
    <xf numFmtId="0" fontId="18" fillId="0" borderId="0"/>
    <xf numFmtId="0" fontId="7" fillId="0" borderId="0"/>
    <xf numFmtId="0" fontId="18" fillId="0" borderId="0"/>
    <xf numFmtId="0" fontId="18" fillId="0" borderId="0"/>
    <xf numFmtId="0" fontId="18" fillId="0" borderId="0"/>
    <xf numFmtId="0" fontId="18" fillId="0" borderId="0"/>
    <xf numFmtId="0" fontId="7" fillId="0" borderId="0"/>
    <xf numFmtId="0" fontId="7" fillId="0" borderId="0"/>
    <xf numFmtId="0" fontId="7" fillId="0" borderId="0"/>
    <xf numFmtId="0" fontId="18" fillId="0" borderId="0"/>
    <xf numFmtId="0" fontId="18" fillId="0" borderId="0"/>
    <xf numFmtId="0" fontId="7" fillId="0" borderId="0"/>
    <xf numFmtId="0" fontId="18" fillId="0" borderId="0"/>
    <xf numFmtId="0" fontId="18" fillId="0" borderId="0"/>
    <xf numFmtId="0" fontId="40" fillId="0" borderId="0"/>
    <xf numFmtId="0" fontId="18" fillId="0" borderId="0"/>
    <xf numFmtId="0" fontId="18" fillId="0" borderId="0"/>
    <xf numFmtId="0" fontId="4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22" fillId="19" borderId="0" applyNumberFormat="0" applyBorder="0" applyAlignment="0" applyProtection="0"/>
    <xf numFmtId="0" fontId="28" fillId="7" borderId="1" applyNumberFormat="0" applyAlignment="0" applyProtection="0"/>
    <xf numFmtId="0" fontId="7" fillId="0" borderId="0"/>
    <xf numFmtId="0" fontId="22" fillId="14" borderId="0" applyNumberFormat="0" applyBorder="0" applyAlignment="0" applyProtection="0"/>
    <xf numFmtId="0" fontId="22" fillId="13"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6" borderId="0" applyNumberFormat="0" applyBorder="0" applyAlignment="0" applyProtection="0"/>
    <xf numFmtId="0" fontId="27" fillId="0" borderId="0" applyNumberFormat="0" applyFill="0" applyBorder="0" applyAlignment="0" applyProtection="0"/>
    <xf numFmtId="0" fontId="26" fillId="0" borderId="3" applyNumberFormat="0" applyFill="0" applyAlignment="0" applyProtection="0"/>
    <xf numFmtId="0" fontId="25" fillId="21" borderId="2" applyNumberFormat="0" applyAlignment="0" applyProtection="0"/>
    <xf numFmtId="0" fontId="24" fillId="20" borderId="1" applyNumberFormat="0" applyAlignment="0" applyProtection="0"/>
    <xf numFmtId="0" fontId="23" fillId="4" borderId="0" applyNumberFormat="0" applyBorder="0" applyAlignment="0" applyProtection="0"/>
    <xf numFmtId="0" fontId="22"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1" fillId="11" borderId="0" applyNumberFormat="0" applyBorder="0" applyAlignment="0" applyProtection="0"/>
    <xf numFmtId="0" fontId="7" fillId="0" borderId="0"/>
    <xf numFmtId="0" fontId="7" fillId="0" borderId="0"/>
    <xf numFmtId="0" fontId="7" fillId="0" borderId="0"/>
    <xf numFmtId="0" fontId="7" fillId="0" borderId="0"/>
    <xf numFmtId="0" fontId="21" fillId="8"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10"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1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168"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42" fillId="0" borderId="0"/>
    <xf numFmtId="0" fontId="7" fillId="0" borderId="0"/>
    <xf numFmtId="0" fontId="7" fillId="0" borderId="0"/>
    <xf numFmtId="0" fontId="7" fillId="0" borderId="0"/>
    <xf numFmtId="0" fontId="7" fillId="0" borderId="0"/>
    <xf numFmtId="0" fontId="4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3" borderId="0" applyNumberFormat="0" applyBorder="0" applyAlignment="0" applyProtection="0"/>
    <xf numFmtId="0" fontId="18" fillId="0" borderId="0"/>
    <xf numFmtId="0" fontId="30" fillId="2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8"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21" fillId="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5" borderId="0" applyNumberFormat="0" applyBorder="0" applyAlignment="0" applyProtection="0"/>
    <xf numFmtId="0" fontId="21" fillId="4" borderId="0" applyNumberFormat="0" applyBorder="0" applyAlignment="0" applyProtection="0"/>
    <xf numFmtId="0" fontId="21" fillId="3" borderId="0" applyNumberFormat="0" applyBorder="0" applyAlignment="0" applyProtection="0"/>
    <xf numFmtId="0" fontId="21" fillId="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18" fillId="0" borderId="0" applyNumberFormat="0" applyFill="0" applyBorder="0" applyAlignment="0" applyProtection="0"/>
    <xf numFmtId="0" fontId="76" fillId="0" borderId="0"/>
    <xf numFmtId="0" fontId="18" fillId="0" borderId="0"/>
    <xf numFmtId="0" fontId="18" fillId="0" borderId="0"/>
    <xf numFmtId="0" fontId="18" fillId="0" borderId="0"/>
    <xf numFmtId="0" fontId="18" fillId="0" borderId="0"/>
    <xf numFmtId="0" fontId="7" fillId="0" borderId="0"/>
    <xf numFmtId="0" fontId="7" fillId="0" borderId="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18" fillId="0" borderId="0"/>
    <xf numFmtId="0" fontId="7" fillId="0" borderId="0"/>
    <xf numFmtId="0" fontId="7" fillId="0" borderId="0"/>
    <xf numFmtId="0" fontId="7" fillId="0" borderId="0"/>
    <xf numFmtId="0" fontId="40"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7" fillId="0" borderId="0"/>
    <xf numFmtId="0" fontId="7" fillId="0" borderId="0"/>
    <xf numFmtId="0" fontId="7" fillId="0" borderId="0"/>
    <xf numFmtId="0" fontId="40" fillId="0" borderId="0"/>
    <xf numFmtId="0" fontId="18" fillId="0" borderId="0"/>
    <xf numFmtId="0" fontId="4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166" fontId="1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76" fillId="0" borderId="0"/>
    <xf numFmtId="0" fontId="18"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9" fillId="3" borderId="0" applyNumberFormat="0" applyBorder="0" applyAlignment="0" applyProtection="0"/>
    <xf numFmtId="0" fontId="45" fillId="42" borderId="0" applyNumberFormat="0" applyBorder="0" applyAlignment="0" applyProtection="0"/>
    <xf numFmtId="0" fontId="24" fillId="20" borderId="1" applyNumberFormat="0" applyAlignment="0" applyProtection="0"/>
    <xf numFmtId="0" fontId="46" fillId="43" borderId="71" applyNumberFormat="0" applyAlignment="0" applyProtection="0"/>
    <xf numFmtId="0" fontId="47" fillId="44" borderId="72" applyNumberFormat="0" applyAlignment="0" applyProtection="0"/>
    <xf numFmtId="0" fontId="48" fillId="0" borderId="73" applyNumberFormat="0" applyFill="0" applyAlignment="0" applyProtection="0"/>
    <xf numFmtId="0" fontId="50" fillId="0" borderId="0" applyNumberFormat="0" applyFill="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4" fillId="50" borderId="0" applyNumberFormat="0" applyBorder="0" applyAlignment="0" applyProtection="0"/>
    <xf numFmtId="0" fontId="51" fillId="51" borderId="71" applyNumberFormat="0" applyAlignment="0" applyProtection="0"/>
    <xf numFmtId="0" fontId="33"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27" fillId="0" borderId="6" applyNumberFormat="0" applyFill="0" applyAlignment="0" applyProtection="0"/>
    <xf numFmtId="0" fontId="54" fillId="52"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55" fillId="53" borderId="0" applyNumberFormat="0" applyBorder="0" applyAlignment="0" applyProtection="0"/>
    <xf numFmtId="0" fontId="7" fillId="0" borderId="0"/>
    <xf numFmtId="0" fontId="7" fillId="0" borderId="0"/>
    <xf numFmtId="0" fontId="41" fillId="0" borderId="0"/>
    <xf numFmtId="0" fontId="7" fillId="0" borderId="0"/>
    <xf numFmtId="0" fontId="41"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7" fillId="0" borderId="0"/>
    <xf numFmtId="0" fontId="18" fillId="0" borderId="0" applyNumberFormat="0" applyFont="0" applyFill="0" applyBorder="0" applyAlignment="0" applyProtection="0"/>
    <xf numFmtId="0" fontId="18" fillId="0" borderId="0"/>
    <xf numFmtId="0" fontId="18" fillId="0" borderId="0" applyNumberFormat="0" applyFont="0" applyFill="0" applyBorder="0" applyAlignment="0" applyProtection="0"/>
    <xf numFmtId="0" fontId="18" fillId="0" borderId="0"/>
    <xf numFmtId="0" fontId="18" fillId="0" borderId="0" applyNumberFormat="0" applyFont="0" applyFill="0" applyBorder="0" applyAlignment="0" applyProtection="0"/>
    <xf numFmtId="0" fontId="18" fillId="0" borderId="0"/>
    <xf numFmtId="0" fontId="18" fillId="0" borderId="0"/>
    <xf numFmtId="0" fontId="18" fillId="0" borderId="0" applyNumberFormat="0" applyFont="0" applyFill="0" applyBorder="0" applyAlignment="0" applyProtection="0"/>
    <xf numFmtId="0" fontId="18" fillId="0" borderId="0"/>
    <xf numFmtId="0" fontId="18" fillId="0" borderId="0" applyNumberFormat="0" applyFont="0" applyFill="0" applyBorder="0" applyAlignment="0" applyProtection="0"/>
    <xf numFmtId="0" fontId="76" fillId="0" borderId="0"/>
    <xf numFmtId="0" fontId="7" fillId="0" borderId="0"/>
    <xf numFmtId="0" fontId="7" fillId="0" borderId="0"/>
    <xf numFmtId="0" fontId="41" fillId="0" borderId="0"/>
    <xf numFmtId="0" fontId="76" fillId="0" borderId="0"/>
    <xf numFmtId="0" fontId="7" fillId="0" borderId="0"/>
    <xf numFmtId="0" fontId="7" fillId="0" borderId="0"/>
    <xf numFmtId="0" fontId="7" fillId="0" borderId="0"/>
    <xf numFmtId="0" fontId="21" fillId="23" borderId="7" applyNumberFormat="0" applyFont="0" applyAlignment="0" applyProtection="0"/>
    <xf numFmtId="0" fontId="7" fillId="54" borderId="75" applyNumberFormat="0" applyFont="0" applyAlignment="0" applyProtection="0"/>
    <xf numFmtId="0" fontId="21" fillId="54" borderId="75" applyNumberFormat="0" applyFont="0" applyAlignment="0" applyProtection="0"/>
    <xf numFmtId="0" fontId="21" fillId="54" borderId="75" applyNumberFormat="0" applyFont="0" applyAlignment="0" applyProtection="0"/>
    <xf numFmtId="0" fontId="21" fillId="54" borderId="75" applyNumberFormat="0" applyFont="0" applyAlignment="0" applyProtection="0"/>
    <xf numFmtId="0" fontId="21" fillId="54" borderId="75" applyNumberFormat="0" applyFont="0" applyAlignment="0" applyProtection="0"/>
    <xf numFmtId="0" fontId="31" fillId="20" borderId="8" applyNumberFormat="0" applyAlignment="0" applyProtection="0"/>
    <xf numFmtId="0" fontId="56" fillId="43" borderId="76"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applyNumberFormat="0" applyFill="0" applyBorder="0" applyAlignment="0" applyProtection="0"/>
    <xf numFmtId="0" fontId="58" fillId="0" borderId="0" applyNumberFormat="0" applyFill="0" applyBorder="0" applyAlignment="0" applyProtection="0"/>
    <xf numFmtId="0" fontId="34" fillId="0" borderId="0" applyNumberFormat="0" applyFill="0" applyBorder="0" applyAlignment="0" applyProtection="0"/>
    <xf numFmtId="0" fontId="59" fillId="0" borderId="0" applyNumberFormat="0" applyFill="0" applyBorder="0" applyAlignment="0" applyProtection="0"/>
    <xf numFmtId="0" fontId="49" fillId="0" borderId="74" applyNumberFormat="0" applyFill="0" applyAlignment="0" applyProtection="0"/>
    <xf numFmtId="0" fontId="60" fillId="0" borderId="77" applyNumberFormat="0" applyFill="0" applyAlignment="0" applyProtection="0"/>
    <xf numFmtId="0" fontId="50" fillId="0" borderId="78" applyNumberFormat="0" applyFill="0" applyAlignment="0" applyProtection="0"/>
    <xf numFmtId="0" fontId="61" fillId="0" borderId="79" applyNumberFormat="0" applyFill="0" applyAlignment="0" applyProtection="0"/>
    <xf numFmtId="0" fontId="76" fillId="0" borderId="0">
      <alignment vertical="center"/>
    </xf>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54" borderId="75" applyNumberFormat="0" applyFont="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54" borderId="75" applyNumberFormat="0" applyFont="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54" borderId="75" applyNumberFormat="0" applyFont="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54" borderId="75" applyNumberFormat="0" applyFont="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54" borderId="75"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7" fillId="24"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7" fillId="25"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7" fillId="26"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7" fillId="27"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7" fillId="2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7" fillId="29"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7" fillId="30"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7" fillId="31"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7" fillId="32"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7" fillId="33"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7" fillId="34"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7" fillId="35"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44" fillId="3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44" fillId="37"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44"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44" fillId="3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4" fillId="40"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4"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45" fillId="42" borderId="0" applyNumberFormat="0" applyBorder="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46" fillId="43" borderId="71"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47" fillId="44" borderId="72" applyNumberFormat="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48" fillId="0" borderId="73"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0" fillId="0" borderId="0" applyNumberFormat="0" applyFill="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44" fillId="45"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44" fillId="46"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44" fillId="47"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44" fillId="48"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4" fillId="4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4" fillId="50" borderId="0" applyNumberFormat="0" applyBorder="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51" fillId="51" borderId="71"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54" fillId="52" borderId="0" applyNumberFormat="0" applyBorder="0" applyAlignment="0" applyProtection="0"/>
    <xf numFmtId="0" fontId="18" fillId="0" borderId="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55" fillId="53" borderId="0" applyNumberFormat="0" applyBorder="0" applyAlignment="0" applyProtection="0"/>
    <xf numFmtId="0" fontId="7" fillId="0" borderId="0"/>
    <xf numFmtId="0" fontId="7" fillId="0" borderId="0"/>
    <xf numFmtId="0" fontId="7" fillId="0" borderId="0"/>
    <xf numFmtId="0" fontId="7" fillId="0" borderId="0"/>
    <xf numFmtId="0" fontId="18" fillId="0" borderId="0"/>
    <xf numFmtId="0" fontId="18" fillId="0" borderId="0"/>
    <xf numFmtId="0" fontId="7" fillId="0" borderId="0"/>
    <xf numFmtId="0" fontId="18" fillId="0" borderId="0"/>
    <xf numFmtId="0" fontId="7" fillId="0" borderId="0"/>
    <xf numFmtId="0" fontId="7"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40" fillId="0" borderId="0"/>
    <xf numFmtId="0" fontId="7" fillId="0" borderId="0"/>
    <xf numFmtId="0" fontId="7" fillId="0" borderId="0"/>
    <xf numFmtId="0" fontId="18" fillId="0" borderId="0"/>
    <xf numFmtId="0" fontId="40" fillId="0" borderId="0"/>
    <xf numFmtId="0" fontId="40"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18" fillId="0" borderId="0"/>
    <xf numFmtId="0" fontId="40" fillId="0" borderId="0"/>
    <xf numFmtId="0" fontId="18" fillId="0" borderId="0"/>
    <xf numFmtId="0" fontId="18"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40" fillId="0" borderId="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21" fillId="54" borderId="75"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56" fillId="43" borderId="76"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8" fillId="0" borderId="0" applyNumberFormat="0" applyFill="0" applyBorder="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49" fillId="0" borderId="74"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60" fillId="0" borderId="77"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50" fillId="0" borderId="78" applyNumberFormat="0" applyFill="0" applyAlignment="0" applyProtection="0"/>
    <xf numFmtId="0" fontId="59" fillId="0" borderId="0" applyNumberFormat="0" applyFill="0" applyBorder="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1" fillId="0" borderId="79" applyNumberFormat="0" applyFill="0" applyAlignment="0" applyProtection="0"/>
    <xf numFmtId="0" fontId="18" fillId="0" borderId="0"/>
    <xf numFmtId="0" fontId="6" fillId="0" borderId="0"/>
    <xf numFmtId="0" fontId="5" fillId="0" borderId="0"/>
    <xf numFmtId="0" fontId="4" fillId="0" borderId="0"/>
    <xf numFmtId="0" fontId="3" fillId="0" borderId="0"/>
    <xf numFmtId="0" fontId="2" fillId="0" borderId="0"/>
    <xf numFmtId="0" fontId="1" fillId="0" borderId="0"/>
    <xf numFmtId="164" fontId="80" fillId="0" borderId="0" applyFont="0" applyFill="0" applyBorder="0" applyAlignment="0" applyProtection="0"/>
    <xf numFmtId="0" fontId="81" fillId="0" borderId="0" applyNumberFormat="0" applyFill="0" applyBorder="0" applyAlignment="0" applyProtection="0"/>
  </cellStyleXfs>
  <cellXfs count="863">
    <xf numFmtId="0" fontId="0" fillId="0" borderId="0" xfId="0"/>
    <xf numFmtId="0" fontId="11" fillId="0" borderId="0" xfId="0" applyFont="1" applyFill="1" applyAlignment="1">
      <alignment horizontal="center"/>
    </xf>
    <xf numFmtId="0" fontId="11" fillId="0" borderId="10" xfId="0" applyFont="1" applyFill="1" applyBorder="1" applyAlignment="1">
      <alignment horizontal="center"/>
    </xf>
    <xf numFmtId="0" fontId="11" fillId="0" borderId="0" xfId="0" applyFont="1" applyFill="1" applyBorder="1" applyAlignment="1">
      <alignment horizontal="center"/>
    </xf>
    <xf numFmtId="0" fontId="11" fillId="0" borderId="11" xfId="0" applyFont="1" applyFill="1" applyBorder="1" applyAlignment="1">
      <alignment horizontal="center"/>
    </xf>
    <xf numFmtId="0" fontId="11" fillId="0" borderId="12" xfId="0" applyFont="1" applyFill="1" applyBorder="1" applyAlignment="1">
      <alignment horizontal="center"/>
    </xf>
    <xf numFmtId="0" fontId="11" fillId="0" borderId="13" xfId="0" applyFont="1" applyBorder="1" applyAlignment="1">
      <alignment horizontal="center"/>
    </xf>
    <xf numFmtId="3" fontId="11" fillId="0" borderId="14" xfId="0" applyNumberFormat="1" applyFont="1" applyBorder="1" applyAlignment="1">
      <alignment horizontal="center"/>
    </xf>
    <xf numFmtId="0" fontId="11" fillId="0" borderId="15" xfId="0" applyFont="1" applyBorder="1" applyAlignment="1">
      <alignment horizontal="center"/>
    </xf>
    <xf numFmtId="0" fontId="11" fillId="0" borderId="17" xfId="0" applyFont="1" applyBorder="1" applyAlignment="1">
      <alignment horizontal="center"/>
    </xf>
    <xf numFmtId="3" fontId="11" fillId="0" borderId="16" xfId="0" applyNumberFormat="1" applyFont="1" applyBorder="1" applyAlignment="1">
      <alignment horizontal="center"/>
    </xf>
    <xf numFmtId="0" fontId="11" fillId="0" borderId="11" xfId="0" applyFont="1" applyBorder="1" applyAlignment="1">
      <alignment horizontal="center"/>
    </xf>
    <xf numFmtId="0" fontId="11" fillId="0" borderId="19" xfId="0" applyFont="1" applyFill="1" applyBorder="1" applyAlignment="1">
      <alignment horizontal="center"/>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xf>
    <xf numFmtId="0" fontId="11" fillId="56" borderId="0" xfId="0" applyFont="1" applyFill="1" applyAlignment="1">
      <alignment horizontal="center"/>
    </xf>
    <xf numFmtId="0" fontId="11" fillId="56" borderId="0" xfId="0" applyFont="1" applyFill="1" applyBorder="1" applyAlignment="1">
      <alignment horizontal="center"/>
    </xf>
    <xf numFmtId="3" fontId="11" fillId="56" borderId="0" xfId="0" applyNumberFormat="1" applyFont="1" applyFill="1" applyBorder="1" applyAlignment="1">
      <alignment horizontal="center"/>
    </xf>
    <xf numFmtId="3" fontId="15" fillId="56" borderId="0" xfId="0" applyNumberFormat="1" applyFont="1" applyFill="1" applyBorder="1" applyAlignment="1">
      <alignment horizontal="center"/>
    </xf>
    <xf numFmtId="0" fontId="16" fillId="56" borderId="0" xfId="0" applyFont="1" applyFill="1" applyBorder="1" applyAlignment="1">
      <alignment horizontal="center"/>
    </xf>
    <xf numFmtId="0" fontId="11" fillId="0" borderId="11" xfId="0" applyFont="1" applyBorder="1" applyAlignment="1">
      <alignment horizontal="center" vertical="center" wrapText="1"/>
    </xf>
    <xf numFmtId="0" fontId="10" fillId="0" borderId="11" xfId="0" applyFont="1" applyBorder="1" applyAlignment="1">
      <alignment horizontal="center"/>
    </xf>
    <xf numFmtId="3" fontId="11" fillId="0" borderId="18" xfId="0" applyNumberFormat="1" applyFont="1" applyBorder="1" applyAlignment="1">
      <alignment horizontal="center"/>
    </xf>
    <xf numFmtId="0" fontId="11" fillId="0" borderId="13" xfId="0" applyFont="1" applyBorder="1" applyAlignment="1">
      <alignment horizontal="center" vertical="center" wrapText="1"/>
    </xf>
    <xf numFmtId="0" fontId="11" fillId="0" borderId="13"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3" fontId="11" fillId="56" borderId="0" xfId="0" applyNumberFormat="1" applyFont="1" applyFill="1" applyAlignment="1">
      <alignment horizontal="center"/>
    </xf>
    <xf numFmtId="0" fontId="12" fillId="56" borderId="0" xfId="0" applyFont="1" applyFill="1" applyBorder="1" applyAlignment="1">
      <alignment horizontal="center" vertical="center" wrapText="1"/>
    </xf>
    <xf numFmtId="0" fontId="10" fillId="0" borderId="31" xfId="544" applyFont="1" applyFill="1" applyBorder="1" applyAlignment="1">
      <alignment horizontal="center" vertical="center" wrapText="1"/>
    </xf>
    <xf numFmtId="0" fontId="10" fillId="0" borderId="32" xfId="544" applyFont="1" applyFill="1" applyBorder="1" applyAlignment="1">
      <alignment horizontal="center" vertical="center" wrapText="1"/>
    </xf>
    <xf numFmtId="0" fontId="10" fillId="0" borderId="33" xfId="544" applyFont="1" applyFill="1" applyBorder="1" applyAlignment="1">
      <alignment horizontal="center" vertical="center" wrapText="1"/>
    </xf>
    <xf numFmtId="0" fontId="10" fillId="0" borderId="13" xfId="544" applyFont="1" applyFill="1" applyBorder="1" applyAlignment="1">
      <alignment horizontal="center" vertical="center" wrapText="1"/>
    </xf>
    <xf numFmtId="0" fontId="10" fillId="0" borderId="34" xfId="544" applyFont="1" applyFill="1" applyBorder="1" applyAlignment="1">
      <alignment horizontal="center" vertical="center" wrapText="1"/>
    </xf>
    <xf numFmtId="0" fontId="10" fillId="0" borderId="35" xfId="544" applyFont="1" applyFill="1" applyBorder="1" applyAlignment="1">
      <alignment horizontal="center" vertical="center" wrapText="1"/>
    </xf>
    <xf numFmtId="0" fontId="11" fillId="56" borderId="0" xfId="0" applyFont="1" applyFill="1" applyBorder="1" applyAlignment="1">
      <alignment horizontal="center" vertical="center" wrapText="1"/>
    </xf>
    <xf numFmtId="3" fontId="11" fillId="56" borderId="0" xfId="0" applyNumberFormat="1" applyFont="1" applyFill="1" applyBorder="1" applyAlignment="1">
      <alignment horizontal="center" vertical="center" wrapText="1"/>
    </xf>
    <xf numFmtId="0" fontId="11" fillId="0" borderId="16" xfId="0" applyFont="1" applyBorder="1" applyAlignment="1">
      <alignment horizontal="center" vertical="center"/>
    </xf>
    <xf numFmtId="0" fontId="14" fillId="56" borderId="0" xfId="0" applyFont="1" applyFill="1" applyBorder="1" applyAlignment="1">
      <alignment horizontal="center"/>
    </xf>
    <xf numFmtId="0" fontId="11" fillId="0" borderId="38"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56" borderId="33" xfId="0" applyFont="1" applyFill="1" applyBorder="1" applyAlignment="1">
      <alignment horizontal="center" vertical="center"/>
    </xf>
    <xf numFmtId="0" fontId="11" fillId="56" borderId="34" xfId="0" applyFont="1" applyFill="1" applyBorder="1" applyAlignment="1">
      <alignment horizontal="center" vertical="center"/>
    </xf>
    <xf numFmtId="0" fontId="11" fillId="56" borderId="31" xfId="0" applyFont="1" applyFill="1" applyBorder="1" applyAlignment="1">
      <alignment horizontal="center" vertical="center"/>
    </xf>
    <xf numFmtId="0" fontId="14" fillId="56" borderId="0" xfId="0" applyFont="1" applyFill="1" applyAlignment="1">
      <alignment horizontal="center"/>
    </xf>
    <xf numFmtId="0" fontId="11" fillId="0" borderId="18"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20" xfId="0" applyFont="1" applyFill="1" applyBorder="1" applyAlignment="1">
      <alignment horizontal="center" vertical="center"/>
    </xf>
    <xf numFmtId="0" fontId="10" fillId="56" borderId="0" xfId="0" applyFont="1" applyFill="1" applyAlignment="1">
      <alignment horizontal="center"/>
    </xf>
    <xf numFmtId="0" fontId="66" fillId="56" borderId="0" xfId="0" applyFont="1" applyFill="1" applyBorder="1" applyAlignment="1">
      <alignment vertical="center" wrapText="1"/>
    </xf>
    <xf numFmtId="0" fontId="10" fillId="0" borderId="18" xfId="0" applyFont="1" applyFill="1" applyBorder="1" applyAlignment="1">
      <alignment horizontal="left" vertical="center" wrapText="1"/>
    </xf>
    <xf numFmtId="0" fontId="10" fillId="0" borderId="42"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42" xfId="609" applyFont="1" applyFill="1" applyBorder="1" applyAlignment="1">
      <alignment horizontal="center" vertical="center" wrapText="1"/>
    </xf>
    <xf numFmtId="0" fontId="10" fillId="0" borderId="32" xfId="609"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609" applyFont="1" applyFill="1" applyBorder="1" applyAlignment="1">
      <alignment horizontal="center" vertical="center" wrapText="1"/>
    </xf>
    <xf numFmtId="0" fontId="10" fillId="0" borderId="13" xfId="609"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43" xfId="609" applyFont="1" applyFill="1" applyBorder="1" applyAlignment="1">
      <alignment horizontal="center" vertical="center" wrapText="1"/>
    </xf>
    <xf numFmtId="0" fontId="10" fillId="0" borderId="35" xfId="609" applyFont="1" applyFill="1" applyBorder="1" applyAlignment="1">
      <alignment horizontal="center" vertical="center" wrapText="1"/>
    </xf>
    <xf numFmtId="0" fontId="10" fillId="0" borderId="13" xfId="0" applyFont="1" applyBorder="1" applyAlignment="1">
      <alignment horizontal="center"/>
    </xf>
    <xf numFmtId="3" fontId="10" fillId="0" borderId="16" xfId="544" applyNumberFormat="1" applyFont="1" applyBorder="1" applyAlignment="1">
      <alignment horizontal="center" vertical="center"/>
    </xf>
    <xf numFmtId="3" fontId="10" fillId="0" borderId="48" xfId="544" applyNumberFormat="1" applyFont="1" applyBorder="1" applyAlignment="1">
      <alignment horizontal="center" vertical="center"/>
    </xf>
    <xf numFmtId="0" fontId="10" fillId="0" borderId="10" xfId="544" applyFont="1" applyFill="1" applyBorder="1" applyAlignment="1">
      <alignment horizontal="center" vertical="center" wrapText="1"/>
    </xf>
    <xf numFmtId="0" fontId="10" fillId="0" borderId="43" xfId="544" applyFont="1" applyFill="1" applyBorder="1" applyAlignment="1">
      <alignment horizontal="center" vertical="center" wrapText="1"/>
    </xf>
    <xf numFmtId="0" fontId="10" fillId="0" borderId="42" xfId="544" applyFont="1" applyFill="1" applyBorder="1" applyAlignment="1">
      <alignment horizontal="center" vertical="center" wrapText="1"/>
    </xf>
    <xf numFmtId="0" fontId="10" fillId="0" borderId="25" xfId="544" applyFont="1" applyFill="1" applyBorder="1" applyAlignment="1">
      <alignment horizontal="left" vertical="center" wrapText="1"/>
    </xf>
    <xf numFmtId="0" fontId="10" fillId="0" borderId="16" xfId="544" applyFont="1" applyFill="1" applyBorder="1" applyAlignment="1">
      <alignment horizontal="left" vertical="center" wrapText="1"/>
    </xf>
    <xf numFmtId="0" fontId="10" fillId="0" borderId="17" xfId="544" applyFont="1" applyFill="1" applyBorder="1" applyAlignment="1">
      <alignment horizontal="left" vertical="center" wrapText="1"/>
    </xf>
    <xf numFmtId="3" fontId="10" fillId="0" borderId="16" xfId="0" applyNumberFormat="1" applyFont="1" applyBorder="1" applyAlignment="1">
      <alignment horizontal="center" vertical="center"/>
    </xf>
    <xf numFmtId="3" fontId="10" fillId="0" borderId="48" xfId="0" applyNumberFormat="1" applyFont="1" applyBorder="1" applyAlignment="1">
      <alignment horizontal="center" vertical="center"/>
    </xf>
    <xf numFmtId="0" fontId="10" fillId="0" borderId="31"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42" xfId="619" applyFont="1" applyFill="1" applyBorder="1" applyAlignment="1">
      <alignment horizontal="center" vertical="center" wrapText="1"/>
    </xf>
    <xf numFmtId="0" fontId="10" fillId="0" borderId="32" xfId="619" applyFont="1" applyFill="1" applyBorder="1" applyAlignment="1">
      <alignment horizontal="center" vertical="center" wrapText="1"/>
    </xf>
    <xf numFmtId="0" fontId="10" fillId="0" borderId="10" xfId="619" applyFont="1" applyFill="1" applyBorder="1" applyAlignment="1">
      <alignment horizontal="center" vertical="center" wrapText="1"/>
    </xf>
    <xf numFmtId="0" fontId="10" fillId="0" borderId="13" xfId="619" applyFont="1" applyFill="1" applyBorder="1" applyAlignment="1">
      <alignment horizontal="center" vertical="center" wrapText="1"/>
    </xf>
    <xf numFmtId="0" fontId="10" fillId="0" borderId="43" xfId="619" applyFont="1" applyFill="1" applyBorder="1" applyAlignment="1">
      <alignment horizontal="center" vertical="center" wrapText="1"/>
    </xf>
    <xf numFmtId="0" fontId="10" fillId="0" borderId="35" xfId="619" applyFont="1" applyFill="1" applyBorder="1" applyAlignment="1">
      <alignment horizontal="center" vertical="center" wrapText="1"/>
    </xf>
    <xf numFmtId="0" fontId="10" fillId="0" borderId="31" xfId="619" applyFont="1" applyFill="1" applyBorder="1" applyAlignment="1">
      <alignment horizontal="center" vertical="center"/>
    </xf>
    <xf numFmtId="0" fontId="10" fillId="0" borderId="45" xfId="619" applyFont="1" applyFill="1" applyBorder="1" applyAlignment="1">
      <alignment horizontal="center" vertical="center"/>
    </xf>
    <xf numFmtId="0" fontId="10" fillId="0" borderId="46" xfId="619" applyFont="1" applyFill="1" applyBorder="1" applyAlignment="1">
      <alignment horizontal="center" vertical="center"/>
    </xf>
    <xf numFmtId="0" fontId="10" fillId="0" borderId="33" xfId="619" applyFont="1" applyFill="1" applyBorder="1" applyAlignment="1">
      <alignment horizontal="center" vertical="center"/>
    </xf>
    <xf numFmtId="0" fontId="10" fillId="0" borderId="11" xfId="619" applyFont="1" applyFill="1" applyBorder="1" applyAlignment="1">
      <alignment horizontal="center" vertical="center"/>
    </xf>
    <xf numFmtId="0" fontId="10" fillId="0" borderId="13" xfId="619" applyFont="1" applyFill="1" applyBorder="1" applyAlignment="1">
      <alignment horizontal="center" vertical="center"/>
    </xf>
    <xf numFmtId="0" fontId="10" fillId="0" borderId="34" xfId="619" applyFont="1" applyFill="1" applyBorder="1" applyAlignment="1">
      <alignment horizontal="center" vertical="center"/>
    </xf>
    <xf numFmtId="0" fontId="10" fillId="0" borderId="47" xfId="619" applyFont="1" applyFill="1" applyBorder="1" applyAlignment="1">
      <alignment horizontal="center" vertical="center"/>
    </xf>
    <xf numFmtId="0" fontId="10" fillId="0" borderId="35" xfId="619" applyFont="1" applyFill="1" applyBorder="1" applyAlignment="1">
      <alignment horizontal="center" vertical="center"/>
    </xf>
    <xf numFmtId="3" fontId="10" fillId="0" borderId="16" xfId="619" applyNumberFormat="1" applyFont="1" applyBorder="1" applyAlignment="1">
      <alignment horizontal="center" vertical="center"/>
    </xf>
    <xf numFmtId="3" fontId="10" fillId="0" borderId="48" xfId="619" applyNumberFormat="1" applyFont="1" applyBorder="1" applyAlignment="1">
      <alignment horizontal="center" vertical="center"/>
    </xf>
    <xf numFmtId="0" fontId="10" fillId="0" borderId="18" xfId="619" applyFont="1" applyBorder="1" applyAlignment="1">
      <alignment horizontal="center" vertical="center"/>
    </xf>
    <xf numFmtId="0" fontId="10" fillId="0" borderId="17" xfId="619" applyFont="1" applyBorder="1" applyAlignment="1">
      <alignment horizontal="center" vertical="center"/>
    </xf>
    <xf numFmtId="0" fontId="10" fillId="0" borderId="12"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21" xfId="0" applyFont="1" applyFill="1" applyBorder="1" applyAlignment="1">
      <alignment horizontal="center"/>
    </xf>
    <xf numFmtId="0" fontId="10" fillId="0" borderId="18" xfId="544" applyFont="1" applyBorder="1" applyAlignment="1">
      <alignment horizontal="center" vertical="center"/>
    </xf>
    <xf numFmtId="0" fontId="10" fillId="0" borderId="15" xfId="544" applyFont="1" applyBorder="1" applyAlignment="1">
      <alignment horizontal="center" vertical="center" wrapText="1"/>
    </xf>
    <xf numFmtId="0" fontId="10" fillId="0" borderId="4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5" xfId="544" applyFont="1" applyFill="1" applyBorder="1" applyAlignment="1">
      <alignment horizontal="center" vertical="center" wrapText="1"/>
    </xf>
    <xf numFmtId="0" fontId="10" fillId="0" borderId="11" xfId="544" applyFont="1" applyFill="1" applyBorder="1" applyAlignment="1">
      <alignment horizontal="center" vertical="center" wrapText="1"/>
    </xf>
    <xf numFmtId="0" fontId="10" fillId="0" borderId="47" xfId="544" applyFont="1" applyFill="1" applyBorder="1" applyAlignment="1">
      <alignment horizontal="center" vertical="center" wrapText="1"/>
    </xf>
    <xf numFmtId="0" fontId="10" fillId="0" borderId="17" xfId="544" applyFont="1" applyBorder="1" applyAlignment="1">
      <alignment horizontal="center" vertical="center"/>
    </xf>
    <xf numFmtId="0" fontId="19" fillId="56" borderId="0" xfId="0" applyFont="1" applyFill="1" applyBorder="1"/>
    <xf numFmtId="0" fontId="10" fillId="0" borderId="31"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1" fillId="0" borderId="0" xfId="0" applyFont="1" applyBorder="1" applyAlignment="1">
      <alignment horizontal="center"/>
    </xf>
    <xf numFmtId="0" fontId="10" fillId="0" borderId="0" xfId="0" applyFont="1" applyBorder="1" applyAlignment="1">
      <alignment horizontal="center" vertical="center"/>
    </xf>
    <xf numFmtId="0" fontId="10" fillId="0" borderId="0" xfId="619" applyFont="1" applyBorder="1" applyAlignment="1">
      <alignment horizontal="center" vertical="center"/>
    </xf>
    <xf numFmtId="0" fontId="10" fillId="0" borderId="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13" xfId="0" applyFont="1" applyBorder="1" applyAlignment="1">
      <alignment horizontal="center" vertical="center" wrapText="1"/>
    </xf>
    <xf numFmtId="0" fontId="0" fillId="56" borderId="0" xfId="0" applyFill="1"/>
    <xf numFmtId="0" fontId="10" fillId="0" borderId="33" xfId="0" applyFont="1" applyFill="1" applyBorder="1" applyAlignment="1">
      <alignment horizontal="center"/>
    </xf>
    <xf numFmtId="0" fontId="10" fillId="0" borderId="11" xfId="0" applyFont="1" applyFill="1" applyBorder="1" applyAlignment="1">
      <alignment horizontal="center"/>
    </xf>
    <xf numFmtId="0" fontId="10" fillId="0" borderId="10" xfId="0" applyFont="1" applyFill="1" applyBorder="1" applyAlignment="1">
      <alignment horizontal="center"/>
    </xf>
    <xf numFmtId="0" fontId="10" fillId="0" borderId="34" xfId="0" applyFont="1" applyFill="1" applyBorder="1" applyAlignment="1">
      <alignment horizontal="center"/>
    </xf>
    <xf numFmtId="0" fontId="10" fillId="0" borderId="47" xfId="0" applyFont="1" applyFill="1" applyBorder="1" applyAlignment="1">
      <alignment horizontal="center"/>
    </xf>
    <xf numFmtId="0" fontId="10" fillId="0" borderId="43" xfId="0" applyFont="1" applyFill="1" applyBorder="1" applyAlignment="1">
      <alignment horizontal="center"/>
    </xf>
    <xf numFmtId="0" fontId="10" fillId="0" borderId="13" xfId="0" applyFont="1" applyFill="1" applyBorder="1" applyAlignment="1">
      <alignment horizontal="center"/>
    </xf>
    <xf numFmtId="0" fontId="10" fillId="0" borderId="35" xfId="0" applyFont="1" applyFill="1" applyBorder="1" applyAlignment="1">
      <alignment horizontal="center"/>
    </xf>
    <xf numFmtId="0" fontId="10" fillId="0" borderId="54" xfId="0" applyFont="1" applyFill="1" applyBorder="1" applyAlignment="1">
      <alignment horizontal="center" vertical="center" wrapText="1"/>
    </xf>
    <xf numFmtId="0" fontId="10" fillId="0" borderId="87"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8" fillId="56" borderId="0" xfId="492" applyFill="1" applyBorder="1"/>
    <xf numFmtId="0" fontId="18" fillId="56" borderId="0" xfId="492" applyFont="1" applyFill="1" applyBorder="1"/>
    <xf numFmtId="0" fontId="18" fillId="56" borderId="0" xfId="492" applyFill="1" applyAlignment="1">
      <alignment horizontal="center" vertical="center"/>
    </xf>
    <xf numFmtId="0" fontId="69" fillId="56" borderId="0" xfId="492" applyFont="1" applyFill="1" applyBorder="1"/>
    <xf numFmtId="0" fontId="18" fillId="56" borderId="89" xfId="492" applyFill="1" applyBorder="1"/>
    <xf numFmtId="0" fontId="70" fillId="56" borderId="0" xfId="843" applyFill="1" applyBorder="1"/>
    <xf numFmtId="0" fontId="18" fillId="56" borderId="59" xfId="492" applyFill="1" applyBorder="1"/>
    <xf numFmtId="0" fontId="18" fillId="56" borderId="70" xfId="492" applyFill="1" applyBorder="1"/>
    <xf numFmtId="0" fontId="18" fillId="56" borderId="60" xfId="492" applyFill="1" applyBorder="1"/>
    <xf numFmtId="0" fontId="18" fillId="56" borderId="88" xfId="492" applyFill="1" applyBorder="1"/>
    <xf numFmtId="17" fontId="12" fillId="58" borderId="51" xfId="544" applyNumberFormat="1" applyFont="1" applyFill="1" applyBorder="1" applyAlignment="1">
      <alignment horizontal="center" vertical="center" wrapText="1"/>
    </xf>
    <xf numFmtId="17" fontId="12" fillId="58" borderId="50" xfId="544" applyNumberFormat="1" applyFont="1" applyFill="1" applyBorder="1" applyAlignment="1">
      <alignment horizontal="center" vertical="center" wrapText="1"/>
    </xf>
    <xf numFmtId="17" fontId="12" fillId="58" borderId="49" xfId="544" applyNumberFormat="1" applyFont="1" applyFill="1" applyBorder="1" applyAlignment="1">
      <alignment horizontal="center" vertical="center" wrapText="1"/>
    </xf>
    <xf numFmtId="0" fontId="12" fillId="58" borderId="30" xfId="0" applyFont="1" applyFill="1" applyBorder="1" applyAlignment="1">
      <alignment horizontal="center" vertical="center" wrapText="1"/>
    </xf>
    <xf numFmtId="0" fontId="12" fillId="58" borderId="29" xfId="0" applyFont="1" applyFill="1" applyBorder="1" applyAlignment="1">
      <alignment horizontal="center" vertical="center" wrapText="1"/>
    </xf>
    <xf numFmtId="3" fontId="10" fillId="58" borderId="16" xfId="544" applyNumberFormat="1" applyFont="1" applyFill="1" applyBorder="1" applyAlignment="1">
      <alignment horizontal="center" vertical="center"/>
    </xf>
    <xf numFmtId="3" fontId="10" fillId="58" borderId="16" xfId="619" applyNumberFormat="1" applyFont="1" applyFill="1" applyBorder="1" applyAlignment="1">
      <alignment horizontal="center" vertical="center"/>
    </xf>
    <xf numFmtId="3" fontId="10" fillId="58" borderId="16" xfId="0" applyNumberFormat="1" applyFont="1" applyFill="1" applyBorder="1" applyAlignment="1">
      <alignment horizontal="center" vertical="center"/>
    </xf>
    <xf numFmtId="3" fontId="10" fillId="58" borderId="14" xfId="0" applyNumberFormat="1" applyFont="1" applyFill="1" applyBorder="1" applyAlignment="1">
      <alignment horizontal="center"/>
    </xf>
    <xf numFmtId="17" fontId="12" fillId="58" borderId="24" xfId="0" applyNumberFormat="1" applyFont="1" applyFill="1" applyBorder="1" applyAlignment="1">
      <alignment horizontal="center" vertical="center" wrapText="1"/>
    </xf>
    <xf numFmtId="3" fontId="10" fillId="58" borderId="16" xfId="0" applyNumberFormat="1" applyFont="1" applyFill="1" applyBorder="1" applyAlignment="1">
      <alignment horizontal="center"/>
    </xf>
    <xf numFmtId="0" fontId="10" fillId="58" borderId="11" xfId="0" applyFont="1" applyFill="1" applyBorder="1" applyAlignment="1">
      <alignment horizontal="center"/>
    </xf>
    <xf numFmtId="0" fontId="12" fillId="58" borderId="24" xfId="0" applyFont="1" applyFill="1" applyBorder="1" applyAlignment="1">
      <alignment horizontal="center" vertical="center" wrapText="1"/>
    </xf>
    <xf numFmtId="0" fontId="0" fillId="0" borderId="70" xfId="0" applyBorder="1"/>
    <xf numFmtId="0" fontId="0" fillId="0" borderId="0" xfId="0" applyBorder="1"/>
    <xf numFmtId="0" fontId="18" fillId="56" borderId="0" xfId="492" applyFill="1"/>
    <xf numFmtId="0" fontId="11" fillId="0" borderId="15" xfId="0" applyFont="1" applyBorder="1" applyAlignment="1">
      <alignment horizontal="center"/>
    </xf>
    <xf numFmtId="17" fontId="12" fillId="58" borderId="49" xfId="544" applyNumberFormat="1" applyFont="1" applyFill="1" applyBorder="1" applyAlignment="1">
      <alignment horizontal="center" vertical="center" wrapText="1"/>
    </xf>
    <xf numFmtId="17" fontId="12" fillId="58" borderId="50" xfId="544" applyNumberFormat="1" applyFont="1" applyFill="1" applyBorder="1" applyAlignment="1">
      <alignment horizontal="center" vertical="center" wrapText="1"/>
    </xf>
    <xf numFmtId="17" fontId="12" fillId="58" borderId="51" xfId="544" applyNumberFormat="1" applyFont="1" applyFill="1" applyBorder="1" applyAlignment="1">
      <alignment horizontal="center" vertical="center" wrapText="1"/>
    </xf>
    <xf numFmtId="0" fontId="18" fillId="56" borderId="93" xfId="492" applyFill="1" applyBorder="1"/>
    <xf numFmtId="0" fontId="18" fillId="56" borderId="94" xfId="492" applyFill="1" applyBorder="1"/>
    <xf numFmtId="0" fontId="18" fillId="56" borderId="61" xfId="492" applyFill="1" applyBorder="1"/>
    <xf numFmtId="0" fontId="75" fillId="56" borderId="0" xfId="492" applyFont="1" applyFill="1" applyBorder="1"/>
    <xf numFmtId="0" fontId="10" fillId="0" borderId="68" xfId="544" applyFont="1" applyFill="1" applyBorder="1" applyAlignment="1">
      <alignment horizontal="center" vertical="center" wrapText="1"/>
    </xf>
    <xf numFmtId="0" fontId="10" fillId="0" borderId="19" xfId="544" applyFont="1" applyFill="1" applyBorder="1" applyAlignment="1">
      <alignment horizontal="center" vertical="center" wrapText="1"/>
    </xf>
    <xf numFmtId="0" fontId="10" fillId="0" borderId="84" xfId="544" applyFont="1" applyFill="1" applyBorder="1" applyAlignment="1">
      <alignment horizontal="center" vertical="center" wrapText="1"/>
    </xf>
    <xf numFmtId="0" fontId="11" fillId="0" borderId="83" xfId="0" applyFont="1" applyFill="1" applyBorder="1" applyAlignment="1">
      <alignment horizontal="left" vertical="center" wrapText="1"/>
    </xf>
    <xf numFmtId="0" fontId="10" fillId="0" borderId="6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95" xfId="0" applyFont="1" applyFill="1" applyBorder="1" applyAlignment="1">
      <alignment horizontal="center" vertical="center" wrapText="1"/>
    </xf>
    <xf numFmtId="0" fontId="10" fillId="0" borderId="96" xfId="0" applyFont="1" applyFill="1" applyBorder="1" applyAlignment="1">
      <alignment horizontal="center" vertical="center" wrapText="1"/>
    </xf>
    <xf numFmtId="0" fontId="11" fillId="56" borderId="34" xfId="0" applyFont="1" applyFill="1" applyBorder="1" applyAlignment="1">
      <alignment horizontal="center"/>
    </xf>
    <xf numFmtId="0" fontId="11" fillId="56" borderId="43" xfId="0" applyFont="1" applyFill="1" applyBorder="1" applyAlignment="1">
      <alignment horizontal="center"/>
    </xf>
    <xf numFmtId="0" fontId="11" fillId="56" borderId="35" xfId="0" applyFont="1" applyFill="1" applyBorder="1" applyAlignment="1">
      <alignment horizontal="center"/>
    </xf>
    <xf numFmtId="0" fontId="11" fillId="59" borderId="34" xfId="0" applyFont="1" applyFill="1" applyBorder="1" applyAlignment="1">
      <alignment horizontal="center"/>
    </xf>
    <xf numFmtId="0" fontId="11" fillId="59" borderId="43" xfId="0" applyFont="1" applyFill="1" applyBorder="1" applyAlignment="1">
      <alignment horizontal="center"/>
    </xf>
    <xf numFmtId="0" fontId="11" fillId="59" borderId="35" xfId="0" applyFont="1" applyFill="1" applyBorder="1" applyAlignment="1">
      <alignment horizontal="center"/>
    </xf>
    <xf numFmtId="0" fontId="10" fillId="56" borderId="0" xfId="0" applyFont="1" applyFill="1" applyBorder="1" applyAlignment="1" applyProtection="1">
      <alignment horizontal="center"/>
      <protection locked="0"/>
    </xf>
    <xf numFmtId="0" fontId="74" fillId="60" borderId="0" xfId="492" applyFont="1" applyFill="1" applyBorder="1" applyAlignment="1"/>
    <xf numFmtId="0" fontId="10" fillId="60" borderId="0" xfId="492" applyFont="1" applyFill="1" applyBorder="1" applyAlignment="1"/>
    <xf numFmtId="0" fontId="10" fillId="64" borderId="10" xfId="0" applyFont="1" applyFill="1" applyBorder="1"/>
    <xf numFmtId="0" fontId="10" fillId="65" borderId="10" xfId="0" applyFont="1" applyFill="1" applyBorder="1"/>
    <xf numFmtId="0" fontId="10" fillId="66" borderId="10" xfId="0" applyFont="1" applyFill="1" applyBorder="1"/>
    <xf numFmtId="0" fontId="10" fillId="67" borderId="10" xfId="0" applyFont="1" applyFill="1" applyBorder="1"/>
    <xf numFmtId="0" fontId="10" fillId="68" borderId="10" xfId="0" applyFont="1" applyFill="1" applyBorder="1"/>
    <xf numFmtId="0" fontId="10" fillId="69" borderId="10" xfId="0" applyFont="1" applyFill="1" applyBorder="1"/>
    <xf numFmtId="0" fontId="10" fillId="70" borderId="10" xfId="0" applyFont="1" applyFill="1" applyBorder="1"/>
    <xf numFmtId="0" fontId="10" fillId="71" borderId="10" xfId="0" applyFont="1" applyFill="1" applyBorder="1"/>
    <xf numFmtId="0" fontId="10" fillId="58" borderId="10" xfId="0" applyFont="1" applyFill="1" applyBorder="1"/>
    <xf numFmtId="0" fontId="10" fillId="0" borderId="11" xfId="0" applyFont="1" applyBorder="1" applyAlignment="1">
      <alignment horizontal="center" vertical="center" wrapText="1"/>
    </xf>
    <xf numFmtId="0" fontId="10" fillId="0" borderId="99" xfId="0" applyFont="1" applyFill="1" applyBorder="1" applyAlignment="1">
      <alignment horizontal="center" vertical="center" wrapText="1"/>
    </xf>
    <xf numFmtId="0" fontId="10" fillId="0" borderId="100" xfId="0" applyFont="1" applyFill="1" applyBorder="1" applyAlignment="1">
      <alignment horizontal="center" vertical="center" wrapText="1"/>
    </xf>
    <xf numFmtId="0" fontId="10" fillId="0" borderId="10" xfId="0" applyNumberFormat="1" applyFont="1" applyBorder="1" applyAlignment="1">
      <alignment horizontal="center"/>
    </xf>
    <xf numFmtId="0" fontId="10" fillId="0" borderId="21" xfId="0" applyFont="1" applyFill="1" applyBorder="1" applyAlignment="1">
      <alignment horizontal="center" vertical="center" wrapText="1"/>
    </xf>
    <xf numFmtId="0" fontId="10" fillId="0" borderId="11" xfId="0" applyNumberFormat="1" applyFont="1" applyBorder="1" applyAlignment="1">
      <alignment horizontal="center"/>
    </xf>
    <xf numFmtId="0" fontId="4" fillId="0" borderId="10" xfId="59805" applyNumberFormat="1" applyBorder="1" applyAlignment="1">
      <alignment horizontal="center"/>
    </xf>
    <xf numFmtId="0" fontId="0" fillId="0" borderId="0" xfId="0" applyNumberFormat="1"/>
    <xf numFmtId="0" fontId="11" fillId="0" borderId="43" xfId="0" applyFont="1" applyFill="1" applyBorder="1" applyAlignment="1">
      <alignment horizontal="center"/>
    </xf>
    <xf numFmtId="3" fontId="10" fillId="56" borderId="16" xfId="0" applyNumberFormat="1" applyFont="1" applyFill="1" applyBorder="1" applyAlignment="1">
      <alignment horizontal="center" vertical="center"/>
    </xf>
    <xf numFmtId="17" fontId="12" fillId="58" borderId="49" xfId="544" applyNumberFormat="1" applyFont="1" applyFill="1" applyBorder="1" applyAlignment="1">
      <alignment horizontal="center" vertical="center" wrapText="1"/>
    </xf>
    <xf numFmtId="17" fontId="12" fillId="58" borderId="50" xfId="544" applyNumberFormat="1" applyFont="1" applyFill="1" applyBorder="1" applyAlignment="1">
      <alignment horizontal="center" vertical="center" wrapText="1"/>
    </xf>
    <xf numFmtId="17" fontId="12" fillId="58" borderId="51" xfId="544" applyNumberFormat="1" applyFont="1" applyFill="1" applyBorder="1" applyAlignment="1">
      <alignment horizontal="center" vertical="center" wrapText="1"/>
    </xf>
    <xf numFmtId="0" fontId="11" fillId="0" borderId="15" xfId="0" applyFont="1" applyBorder="1" applyAlignment="1">
      <alignment horizontal="center"/>
    </xf>
    <xf numFmtId="0" fontId="10" fillId="56" borderId="17" xfId="544" applyFont="1" applyFill="1" applyBorder="1" applyAlignment="1">
      <alignment horizontal="left" vertical="center" wrapText="1"/>
    </xf>
    <xf numFmtId="0" fontId="11" fillId="56" borderId="17" xfId="0" applyFont="1" applyFill="1" applyBorder="1" applyAlignment="1">
      <alignment horizontal="left" vertical="center" wrapText="1"/>
    </xf>
    <xf numFmtId="0" fontId="10" fillId="72" borderId="10" xfId="0" applyFont="1" applyFill="1" applyBorder="1"/>
    <xf numFmtId="0" fontId="10" fillId="73" borderId="10" xfId="0" applyFont="1" applyFill="1" applyBorder="1"/>
    <xf numFmtId="0" fontId="10" fillId="74" borderId="10" xfId="0" applyFont="1" applyFill="1" applyBorder="1"/>
    <xf numFmtId="0" fontId="10" fillId="75" borderId="10" xfId="0" applyFont="1" applyFill="1" applyBorder="1"/>
    <xf numFmtId="0" fontId="10" fillId="76" borderId="10" xfId="0" applyFont="1" applyFill="1" applyBorder="1"/>
    <xf numFmtId="0" fontId="0" fillId="0" borderId="17" xfId="0" applyBorder="1" applyAlignment="1">
      <alignment horizontal="center"/>
    </xf>
    <xf numFmtId="0" fontId="10" fillId="64" borderId="20" xfId="0" applyFont="1" applyFill="1" applyBorder="1"/>
    <xf numFmtId="0" fontId="10" fillId="56" borderId="11" xfId="0" applyFont="1" applyFill="1" applyBorder="1" applyAlignment="1">
      <alignment horizontal="center"/>
    </xf>
    <xf numFmtId="0" fontId="11" fillId="0" borderId="43" xfId="0" applyFont="1" applyFill="1" applyBorder="1" applyAlignment="1">
      <alignment horizontal="center"/>
    </xf>
    <xf numFmtId="0" fontId="10" fillId="56" borderId="14" xfId="0" applyFont="1" applyFill="1" applyBorder="1" applyAlignment="1">
      <alignment horizontal="center" vertical="center" wrapText="1"/>
    </xf>
    <xf numFmtId="0" fontId="10" fillId="77" borderId="10" xfId="0" applyFont="1" applyFill="1" applyBorder="1"/>
    <xf numFmtId="0" fontId="10" fillId="78" borderId="10" xfId="0" applyFont="1" applyFill="1" applyBorder="1"/>
    <xf numFmtId="0" fontId="10" fillId="79" borderId="10" xfId="0" applyFont="1" applyFill="1" applyBorder="1"/>
    <xf numFmtId="3" fontId="10" fillId="0" borderId="16" xfId="619" applyNumberFormat="1" applyFont="1" applyFill="1" applyBorder="1" applyAlignment="1">
      <alignment horizontal="center" vertical="center"/>
    </xf>
    <xf numFmtId="3" fontId="10" fillId="0" borderId="16" xfId="0" applyNumberFormat="1" applyFont="1" applyFill="1" applyBorder="1" applyAlignment="1">
      <alignment horizontal="center" vertical="center"/>
    </xf>
    <xf numFmtId="3" fontId="10" fillId="0" borderId="48" xfId="544" applyNumberFormat="1" applyFont="1" applyFill="1" applyBorder="1" applyAlignment="1">
      <alignment horizontal="center" vertical="center"/>
    </xf>
    <xf numFmtId="3" fontId="10" fillId="0" borderId="48" xfId="0" applyNumberFormat="1" applyFont="1" applyFill="1" applyBorder="1" applyAlignment="1">
      <alignment horizontal="center" vertical="center"/>
    </xf>
    <xf numFmtId="3" fontId="10" fillId="0" borderId="48" xfId="619" applyNumberFormat="1" applyFont="1" applyFill="1" applyBorder="1" applyAlignment="1">
      <alignment horizontal="center" vertical="center"/>
    </xf>
    <xf numFmtId="3" fontId="10" fillId="56" borderId="16" xfId="619"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11" fillId="56" borderId="47" xfId="0" applyFont="1" applyFill="1" applyBorder="1" applyAlignment="1">
      <alignment horizontal="center"/>
    </xf>
    <xf numFmtId="0" fontId="10" fillId="0" borderId="44" xfId="0" applyFont="1" applyFill="1" applyBorder="1" applyAlignment="1">
      <alignment horizontal="center" vertical="center" wrapText="1"/>
    </xf>
    <xf numFmtId="0" fontId="11" fillId="56" borderId="15" xfId="0" applyFont="1" applyFill="1" applyBorder="1" applyAlignment="1">
      <alignment horizontal="center"/>
    </xf>
    <xf numFmtId="0" fontId="11" fillId="0" borderId="56"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57" xfId="0" applyFont="1" applyFill="1" applyBorder="1" applyAlignment="1">
      <alignment horizontal="center" vertical="center"/>
    </xf>
    <xf numFmtId="0" fontId="11" fillId="56" borderId="10" xfId="0" applyFont="1" applyFill="1" applyBorder="1" applyAlignment="1">
      <alignment horizontal="center"/>
    </xf>
    <xf numFmtId="0" fontId="10" fillId="0" borderId="20" xfId="0" applyFont="1" applyFill="1" applyBorder="1" applyAlignment="1">
      <alignment horizontal="center" vertical="center" wrapText="1"/>
    </xf>
    <xf numFmtId="0" fontId="10" fillId="56" borderId="10" xfId="0" applyFont="1" applyFill="1" applyBorder="1" applyAlignment="1">
      <alignment horizontal="center" vertical="center" wrapText="1"/>
    </xf>
    <xf numFmtId="0" fontId="11" fillId="0" borderId="43" xfId="0" applyFont="1" applyFill="1" applyBorder="1" applyAlignment="1">
      <alignment horizontal="center"/>
    </xf>
    <xf numFmtId="0" fontId="11" fillId="0" borderId="47" xfId="0" applyFont="1" applyFill="1" applyBorder="1" applyAlignment="1">
      <alignment horizontal="center"/>
    </xf>
    <xf numFmtId="0" fontId="10" fillId="0" borderId="84" xfId="0" applyFont="1" applyFill="1" applyBorder="1" applyAlignment="1">
      <alignment horizontal="center" vertical="center" wrapText="1"/>
    </xf>
    <xf numFmtId="0" fontId="66" fillId="61" borderId="19" xfId="0" applyFont="1" applyFill="1" applyBorder="1" applyAlignment="1">
      <alignment horizontal="center" vertical="center" wrapText="1"/>
    </xf>
    <xf numFmtId="0" fontId="10" fillId="0" borderId="11" xfId="0" applyNumberFormat="1" applyFont="1" applyFill="1" applyBorder="1" applyAlignment="1">
      <alignment horizontal="center"/>
    </xf>
    <xf numFmtId="0" fontId="79" fillId="0" borderId="10" xfId="59805" applyNumberFormat="1" applyFont="1" applyFill="1" applyBorder="1" applyAlignment="1">
      <alignment horizontal="center"/>
    </xf>
    <xf numFmtId="0" fontId="10" fillId="0" borderId="40" xfId="0" applyNumberFormat="1" applyFont="1" applyFill="1" applyBorder="1" applyAlignment="1">
      <alignment horizontal="center"/>
    </xf>
    <xf numFmtId="3" fontId="10" fillId="0" borderId="16" xfId="544" applyNumberFormat="1" applyFont="1" applyFill="1" applyBorder="1" applyAlignment="1">
      <alignment horizontal="center" vertical="center"/>
    </xf>
    <xf numFmtId="0" fontId="0" fillId="0" borderId="34" xfId="0" applyFill="1" applyBorder="1" applyAlignment="1">
      <alignment horizontal="center"/>
    </xf>
    <xf numFmtId="17" fontId="12" fillId="58" borderId="49" xfId="544" applyNumberFormat="1" applyFont="1" applyFill="1" applyBorder="1" applyAlignment="1">
      <alignment horizontal="center" vertical="center" wrapText="1"/>
    </xf>
    <xf numFmtId="17" fontId="12" fillId="58" borderId="50" xfId="544" applyNumberFormat="1" applyFont="1" applyFill="1" applyBorder="1" applyAlignment="1">
      <alignment horizontal="center" vertical="center" wrapText="1"/>
    </xf>
    <xf numFmtId="17" fontId="12" fillId="58" borderId="51" xfId="544" applyNumberFormat="1" applyFont="1" applyFill="1" applyBorder="1" applyAlignment="1">
      <alignment horizontal="center" vertical="center" wrapText="1"/>
    </xf>
    <xf numFmtId="17" fontId="12" fillId="58" borderId="64" xfId="0" applyNumberFormat="1" applyFont="1" applyFill="1" applyBorder="1" applyAlignment="1">
      <alignment horizontal="center" vertical="center" wrapText="1"/>
    </xf>
    <xf numFmtId="0" fontId="11" fillId="0" borderId="16" xfId="0" applyFont="1" applyBorder="1" applyAlignment="1">
      <alignment horizontal="center"/>
    </xf>
    <xf numFmtId="0" fontId="10" fillId="0" borderId="16" xfId="0" applyFont="1" applyBorder="1" applyAlignment="1">
      <alignment horizontal="center" vertical="center"/>
    </xf>
    <xf numFmtId="0" fontId="10" fillId="0" borderId="16" xfId="619" applyFont="1" applyBorder="1" applyAlignment="1">
      <alignment horizontal="center" vertical="center"/>
    </xf>
    <xf numFmtId="0" fontId="10" fillId="0" borderId="16" xfId="544" applyFont="1" applyBorder="1" applyAlignment="1">
      <alignment horizontal="center" vertical="center"/>
    </xf>
    <xf numFmtId="0" fontId="10" fillId="0" borderId="65" xfId="0" applyFont="1" applyBorder="1" applyAlignment="1">
      <alignment horizontal="center" vertical="center"/>
    </xf>
    <xf numFmtId="0" fontId="10" fillId="0" borderId="65" xfId="619" applyFont="1" applyBorder="1" applyAlignment="1">
      <alignment horizontal="center" vertical="center"/>
    </xf>
    <xf numFmtId="0" fontId="10" fillId="0" borderId="65" xfId="544" applyFont="1" applyBorder="1" applyAlignment="1">
      <alignment horizontal="center" vertical="center"/>
    </xf>
    <xf numFmtId="0" fontId="11" fillId="0" borderId="14" xfId="0" applyFont="1" applyBorder="1" applyAlignment="1">
      <alignment horizontal="center"/>
    </xf>
    <xf numFmtId="0" fontId="11" fillId="0" borderId="60" xfId="0" applyFont="1" applyBorder="1" applyAlignment="1">
      <alignment horizontal="center"/>
    </xf>
    <xf numFmtId="17" fontId="12" fillId="58" borderId="67" xfId="0" applyNumberFormat="1" applyFont="1" applyFill="1" applyBorder="1" applyAlignment="1">
      <alignment horizontal="center" vertical="center" wrapText="1"/>
    </xf>
    <xf numFmtId="0" fontId="10" fillId="0" borderId="10" xfId="0" applyNumberFormat="1" applyFont="1" applyFill="1" applyBorder="1" applyAlignment="1">
      <alignment horizontal="center"/>
    </xf>
    <xf numFmtId="0" fontId="11" fillId="0" borderId="34" xfId="0" applyFont="1" applyFill="1" applyBorder="1" applyAlignment="1">
      <alignment horizontal="center"/>
    </xf>
    <xf numFmtId="0" fontId="10" fillId="0" borderId="43" xfId="0" applyNumberFormat="1" applyFont="1" applyFill="1" applyBorder="1" applyAlignment="1">
      <alignment horizontal="center"/>
    </xf>
    <xf numFmtId="0" fontId="10" fillId="0" borderId="10" xfId="0" applyFont="1" applyBorder="1" applyAlignment="1">
      <alignment horizontal="center"/>
    </xf>
    <xf numFmtId="0" fontId="10" fillId="56" borderId="43" xfId="0" applyFont="1" applyFill="1" applyBorder="1" applyAlignment="1">
      <alignment horizontal="center"/>
    </xf>
    <xf numFmtId="0" fontId="10" fillId="0" borderId="35" xfId="0" applyFont="1" applyBorder="1" applyAlignment="1">
      <alignment horizontal="center"/>
    </xf>
    <xf numFmtId="0" fontId="11" fillId="0" borderId="43" xfId="0" applyFont="1" applyFill="1" applyBorder="1" applyAlignment="1">
      <alignment horizontal="center"/>
    </xf>
    <xf numFmtId="0" fontId="10" fillId="0" borderId="43" xfId="0" applyNumberFormat="1" applyFont="1" applyBorder="1" applyAlignment="1">
      <alignment horizontal="center"/>
    </xf>
    <xf numFmtId="0" fontId="10" fillId="0" borderId="20" xfId="0" applyNumberFormat="1" applyFont="1" applyBorder="1" applyAlignment="1">
      <alignment horizontal="center"/>
    </xf>
    <xf numFmtId="0" fontId="11" fillId="56" borderId="20" xfId="0" applyFont="1" applyFill="1" applyBorder="1" applyAlignment="1">
      <alignment horizontal="center"/>
    </xf>
    <xf numFmtId="0" fontId="11" fillId="56" borderId="10" xfId="0" applyFont="1" applyFill="1" applyBorder="1" applyAlignment="1">
      <alignment horizontal="center" vertical="center"/>
    </xf>
    <xf numFmtId="0" fontId="11" fillId="56" borderId="43" xfId="0" applyFont="1" applyFill="1" applyBorder="1" applyAlignment="1">
      <alignment horizontal="center" vertical="center"/>
    </xf>
    <xf numFmtId="0" fontId="10" fillId="0" borderId="20" xfId="0" applyNumberFormat="1" applyFont="1" applyFill="1" applyBorder="1" applyAlignment="1">
      <alignment horizontal="center"/>
    </xf>
    <xf numFmtId="0" fontId="10" fillId="0" borderId="43" xfId="0" applyFont="1" applyBorder="1" applyAlignment="1">
      <alignment horizontal="center"/>
    </xf>
    <xf numFmtId="0" fontId="11" fillId="0" borderId="20" xfId="0" applyFont="1" applyFill="1" applyBorder="1" applyAlignment="1">
      <alignment horizontal="center"/>
    </xf>
    <xf numFmtId="0" fontId="10" fillId="0" borderId="40" xfId="0" applyFont="1" applyFill="1" applyBorder="1" applyAlignment="1">
      <alignment horizontal="center"/>
    </xf>
    <xf numFmtId="0" fontId="10" fillId="0" borderId="41" xfId="0" applyFont="1" applyFill="1" applyBorder="1" applyAlignment="1">
      <alignment horizontal="center"/>
    </xf>
    <xf numFmtId="0" fontId="11" fillId="56" borderId="11" xfId="0" applyFont="1" applyFill="1" applyBorder="1" applyAlignment="1">
      <alignment horizontal="center"/>
    </xf>
    <xf numFmtId="0" fontId="10" fillId="0" borderId="31" xfId="0" applyNumberFormat="1" applyFont="1" applyFill="1" applyBorder="1" applyAlignment="1">
      <alignment horizontal="center"/>
    </xf>
    <xf numFmtId="0" fontId="10" fillId="0" borderId="42" xfId="0" applyNumberFormat="1" applyFont="1" applyFill="1" applyBorder="1" applyAlignment="1">
      <alignment horizontal="center"/>
    </xf>
    <xf numFmtId="0" fontId="11" fillId="0" borderId="42" xfId="0" applyFont="1" applyFill="1" applyBorder="1" applyAlignment="1">
      <alignment horizontal="center"/>
    </xf>
    <xf numFmtId="0" fontId="11" fillId="56" borderId="42" xfId="0" applyFont="1" applyFill="1" applyBorder="1" applyAlignment="1">
      <alignment horizontal="center"/>
    </xf>
    <xf numFmtId="0" fontId="11" fillId="0" borderId="32" xfId="0" applyFont="1" applyFill="1" applyBorder="1" applyAlignment="1">
      <alignment horizontal="center"/>
    </xf>
    <xf numFmtId="0" fontId="10" fillId="0" borderId="33" xfId="0" applyNumberFormat="1" applyFont="1" applyBorder="1" applyAlignment="1">
      <alignment horizontal="center"/>
    </xf>
    <xf numFmtId="0" fontId="11" fillId="56" borderId="13" xfId="0" applyFont="1" applyFill="1" applyBorder="1" applyAlignment="1">
      <alignment horizontal="center"/>
    </xf>
    <xf numFmtId="0" fontId="11" fillId="0" borderId="13" xfId="0" applyFont="1" applyFill="1" applyBorder="1" applyAlignment="1">
      <alignment horizontal="center"/>
    </xf>
    <xf numFmtId="0" fontId="10" fillId="0" borderId="33" xfId="0" applyNumberFormat="1" applyFont="1" applyFill="1" applyBorder="1" applyAlignment="1">
      <alignment horizontal="center"/>
    </xf>
    <xf numFmtId="0" fontId="10" fillId="0" borderId="34" xfId="0" applyNumberFormat="1" applyFont="1" applyBorder="1" applyAlignment="1">
      <alignment horizontal="center"/>
    </xf>
    <xf numFmtId="17" fontId="12" fillId="58" borderId="50" xfId="544" applyNumberFormat="1" applyFont="1" applyFill="1" applyBorder="1" applyAlignment="1">
      <alignment horizontal="center" vertical="center" wrapText="1"/>
    </xf>
    <xf numFmtId="17" fontId="12" fillId="58" borderId="58" xfId="544" applyNumberFormat="1" applyFont="1" applyFill="1" applyBorder="1" applyAlignment="1">
      <alignment horizontal="center" vertical="center" wrapText="1"/>
    </xf>
    <xf numFmtId="0" fontId="10" fillId="0" borderId="21" xfId="544" applyFont="1" applyFill="1" applyBorder="1" applyAlignment="1">
      <alignment horizontal="center" vertical="center" wrapText="1"/>
    </xf>
    <xf numFmtId="0" fontId="11" fillId="0" borderId="35" xfId="0" applyFont="1" applyFill="1" applyBorder="1" applyAlignment="1">
      <alignment horizontal="center"/>
    </xf>
    <xf numFmtId="0" fontId="10" fillId="0" borderId="40" xfId="0" applyNumberFormat="1" applyFont="1" applyBorder="1" applyAlignment="1">
      <alignment horizontal="center"/>
    </xf>
    <xf numFmtId="0" fontId="10" fillId="0" borderId="41" xfId="0" applyNumberFormat="1" applyFont="1" applyBorder="1" applyAlignment="1">
      <alignment horizontal="center"/>
    </xf>
    <xf numFmtId="17" fontId="12" fillId="58" borderId="49" xfId="544" applyNumberFormat="1" applyFont="1" applyFill="1" applyBorder="1" applyAlignment="1">
      <alignment horizontal="center" vertical="center" wrapText="1"/>
    </xf>
    <xf numFmtId="17" fontId="12" fillId="58" borderId="50" xfId="544" applyNumberFormat="1" applyFont="1" applyFill="1" applyBorder="1" applyAlignment="1">
      <alignment horizontal="center" vertical="center" wrapText="1"/>
    </xf>
    <xf numFmtId="17" fontId="12" fillId="58" borderId="51" xfId="544" applyNumberFormat="1" applyFont="1" applyFill="1" applyBorder="1" applyAlignment="1">
      <alignment horizontal="center" vertical="center" wrapText="1"/>
    </xf>
    <xf numFmtId="17" fontId="12" fillId="58" borderId="22" xfId="0" applyNumberFormat="1" applyFont="1" applyFill="1" applyBorder="1" applyAlignment="1">
      <alignment horizontal="center" vertical="center" wrapText="1"/>
    </xf>
    <xf numFmtId="0" fontId="12" fillId="58" borderId="23" xfId="0" applyFont="1" applyFill="1" applyBorder="1" applyAlignment="1">
      <alignment horizontal="center" vertical="center" wrapText="1"/>
    </xf>
    <xf numFmtId="0" fontId="12" fillId="58" borderId="22" xfId="0" applyFont="1" applyFill="1" applyBorder="1" applyAlignment="1">
      <alignment horizontal="center" vertical="center" wrapText="1"/>
    </xf>
    <xf numFmtId="0" fontId="0" fillId="56" borderId="35" xfId="0" applyFill="1" applyBorder="1" applyAlignment="1">
      <alignment horizontal="center"/>
    </xf>
    <xf numFmtId="0" fontId="0" fillId="56" borderId="68" xfId="0" applyFill="1" applyBorder="1" applyAlignment="1">
      <alignment horizontal="center"/>
    </xf>
    <xf numFmtId="0" fontId="10" fillId="56" borderId="0" xfId="0" applyFont="1" applyFill="1" applyBorder="1" applyAlignment="1">
      <alignment horizontal="center" vertical="center" wrapText="1"/>
    </xf>
    <xf numFmtId="0" fontId="10" fillId="56" borderId="0" xfId="0" applyFont="1" applyFill="1" applyBorder="1" applyAlignment="1">
      <alignment horizontal="center" vertical="center"/>
    </xf>
    <xf numFmtId="0" fontId="10" fillId="56" borderId="0" xfId="619" applyFont="1" applyFill="1" applyBorder="1" applyAlignment="1">
      <alignment horizontal="center" vertical="center"/>
    </xf>
    <xf numFmtId="0" fontId="10" fillId="56" borderId="0" xfId="544" applyFont="1" applyFill="1" applyBorder="1" applyAlignment="1">
      <alignment horizontal="center" vertical="center"/>
    </xf>
    <xf numFmtId="0" fontId="10" fillId="56" borderId="59" xfId="0" applyFont="1" applyFill="1" applyBorder="1" applyAlignment="1">
      <alignment horizontal="center" vertical="center" wrapText="1"/>
    </xf>
    <xf numFmtId="0" fontId="10" fillId="56" borderId="70" xfId="0" applyFont="1" applyFill="1" applyBorder="1" applyAlignment="1">
      <alignment horizontal="center" vertical="center" wrapText="1"/>
    </xf>
    <xf numFmtId="0" fontId="11" fillId="56" borderId="70" xfId="0" applyFont="1" applyFill="1" applyBorder="1" applyAlignment="1">
      <alignment horizontal="center"/>
    </xf>
    <xf numFmtId="0" fontId="10" fillId="56" borderId="70" xfId="0" applyFont="1" applyFill="1" applyBorder="1" applyAlignment="1">
      <alignment horizontal="center" vertical="center"/>
    </xf>
    <xf numFmtId="0" fontId="10" fillId="56" borderId="70" xfId="619" applyFont="1" applyFill="1" applyBorder="1" applyAlignment="1">
      <alignment horizontal="center" vertical="center"/>
    </xf>
    <xf numFmtId="0" fontId="10" fillId="56" borderId="70" xfId="544" applyFont="1" applyFill="1" applyBorder="1" applyAlignment="1">
      <alignment horizontal="center" vertical="center"/>
    </xf>
    <xf numFmtId="0" fontId="10" fillId="56" borderId="60" xfId="544" applyFont="1" applyFill="1" applyBorder="1" applyAlignment="1">
      <alignment horizontal="center" vertical="center"/>
    </xf>
    <xf numFmtId="0" fontId="11" fillId="56" borderId="11" xfId="0" applyFont="1" applyFill="1" applyBorder="1" applyAlignment="1">
      <alignment horizontal="center" vertical="center" wrapText="1"/>
    </xf>
    <xf numFmtId="0" fontId="12" fillId="57" borderId="24" xfId="0" applyFont="1" applyFill="1" applyBorder="1" applyAlignment="1">
      <alignment horizontal="center" vertical="center" wrapText="1"/>
    </xf>
    <xf numFmtId="17" fontId="12" fillId="57" borderId="24" xfId="0" applyNumberFormat="1" applyFont="1" applyFill="1" applyBorder="1" applyAlignment="1">
      <alignment horizontal="center" vertical="center" wrapText="1"/>
    </xf>
    <xf numFmtId="0" fontId="11" fillId="58" borderId="16" xfId="0" applyFont="1" applyFill="1" applyBorder="1" applyAlignment="1">
      <alignment horizontal="center"/>
    </xf>
    <xf numFmtId="0" fontId="10" fillId="56" borderId="25" xfId="0" applyFont="1" applyFill="1" applyBorder="1" applyAlignment="1">
      <alignment horizontal="left" vertical="center" wrapText="1"/>
    </xf>
    <xf numFmtId="0" fontId="10" fillId="56" borderId="25" xfId="544" applyFont="1" applyFill="1" applyBorder="1" applyAlignment="1">
      <alignment horizontal="center" vertical="center" wrapText="1"/>
    </xf>
    <xf numFmtId="0" fontId="10" fillId="56" borderId="26" xfId="544" applyFont="1" applyFill="1" applyBorder="1" applyAlignment="1">
      <alignment horizontal="center" vertical="center" wrapText="1"/>
    </xf>
    <xf numFmtId="0" fontId="10" fillId="56" borderId="31" xfId="544" applyFont="1" applyFill="1" applyBorder="1" applyAlignment="1">
      <alignment horizontal="center" vertical="center" wrapText="1"/>
    </xf>
    <xf numFmtId="0" fontId="10" fillId="56" borderId="32" xfId="544" applyFont="1" applyFill="1" applyBorder="1" applyAlignment="1">
      <alignment horizontal="center" vertical="center" wrapText="1"/>
    </xf>
    <xf numFmtId="0" fontId="10" fillId="56" borderId="42" xfId="544" applyFont="1" applyFill="1" applyBorder="1" applyAlignment="1">
      <alignment horizontal="center" vertical="center" wrapText="1"/>
    </xf>
    <xf numFmtId="0" fontId="10" fillId="56" borderId="16" xfId="0" applyFont="1" applyFill="1" applyBorder="1" applyAlignment="1">
      <alignment horizontal="left" vertical="center" wrapText="1"/>
    </xf>
    <xf numFmtId="0" fontId="10" fillId="56" borderId="16" xfId="544" applyFont="1" applyFill="1" applyBorder="1" applyAlignment="1">
      <alignment horizontal="center" vertical="center" wrapText="1"/>
    </xf>
    <xf numFmtId="0" fontId="10" fillId="56" borderId="27" xfId="544" applyFont="1" applyFill="1" applyBorder="1" applyAlignment="1">
      <alignment horizontal="center" vertical="center" wrapText="1"/>
    </xf>
    <xf numFmtId="0" fontId="10" fillId="56" borderId="33" xfId="544" applyFont="1" applyFill="1" applyBorder="1" applyAlignment="1">
      <alignment horizontal="center" vertical="center" wrapText="1"/>
    </xf>
    <xf numFmtId="0" fontId="10" fillId="56" borderId="13" xfId="544" applyFont="1" applyFill="1" applyBorder="1" applyAlignment="1">
      <alignment horizontal="center" vertical="center" wrapText="1"/>
    </xf>
    <xf numFmtId="0" fontId="10" fillId="56" borderId="10" xfId="544" applyFont="1" applyFill="1" applyBorder="1" applyAlignment="1">
      <alignment horizontal="center" vertical="center" wrapText="1"/>
    </xf>
    <xf numFmtId="0" fontId="10" fillId="56" borderId="17" xfId="0" applyFont="1" applyFill="1" applyBorder="1" applyAlignment="1">
      <alignment horizontal="left" vertical="center" wrapText="1"/>
    </xf>
    <xf numFmtId="0" fontId="10" fillId="56" borderId="17" xfId="544" applyFont="1" applyFill="1" applyBorder="1" applyAlignment="1">
      <alignment horizontal="center" vertical="center" wrapText="1"/>
    </xf>
    <xf numFmtId="0" fontId="10" fillId="56" borderId="28" xfId="544" applyFont="1" applyFill="1" applyBorder="1" applyAlignment="1">
      <alignment horizontal="center" vertical="center" wrapText="1"/>
    </xf>
    <xf numFmtId="0" fontId="10" fillId="56" borderId="34" xfId="544" applyFont="1" applyFill="1" applyBorder="1" applyAlignment="1">
      <alignment horizontal="center" vertical="center" wrapText="1"/>
    </xf>
    <xf numFmtId="0" fontId="10" fillId="56" borderId="35" xfId="544" applyFont="1" applyFill="1" applyBorder="1" applyAlignment="1">
      <alignment horizontal="center" vertical="center" wrapText="1"/>
    </xf>
    <xf numFmtId="0" fontId="10" fillId="56" borderId="43" xfId="544" applyFont="1" applyFill="1" applyBorder="1" applyAlignment="1">
      <alignment horizontal="center" vertical="center" wrapText="1"/>
    </xf>
    <xf numFmtId="0" fontId="11" fillId="56" borderId="18" xfId="0" applyFont="1" applyFill="1" applyBorder="1" applyAlignment="1">
      <alignment horizontal="center"/>
    </xf>
    <xf numFmtId="0" fontId="11" fillId="56" borderId="16" xfId="0" applyFont="1" applyFill="1" applyBorder="1" applyAlignment="1">
      <alignment horizontal="center"/>
    </xf>
    <xf numFmtId="0" fontId="11" fillId="56" borderId="17" xfId="0" applyFont="1" applyFill="1" applyBorder="1" applyAlignment="1">
      <alignment horizontal="center"/>
    </xf>
    <xf numFmtId="0" fontId="10" fillId="56" borderId="42" xfId="0" applyFont="1" applyFill="1" applyBorder="1" applyAlignment="1">
      <alignment horizontal="center" vertical="center" wrapText="1"/>
    </xf>
    <xf numFmtId="0" fontId="10" fillId="56" borderId="32" xfId="0" applyFont="1" applyFill="1" applyBorder="1" applyAlignment="1">
      <alignment horizontal="center" vertical="center" wrapText="1"/>
    </xf>
    <xf numFmtId="0" fontId="10" fillId="56" borderId="42" xfId="609" applyFont="1" applyFill="1" applyBorder="1" applyAlignment="1">
      <alignment horizontal="center" vertical="center" wrapText="1"/>
    </xf>
    <xf numFmtId="0" fontId="10" fillId="56" borderId="32" xfId="609" applyFont="1" applyFill="1" applyBorder="1" applyAlignment="1">
      <alignment horizontal="center" vertical="center" wrapText="1"/>
    </xf>
    <xf numFmtId="0" fontId="10" fillId="56" borderId="13" xfId="0" applyFont="1" applyFill="1" applyBorder="1" applyAlignment="1">
      <alignment horizontal="center" vertical="center" wrapText="1"/>
    </xf>
    <xf numFmtId="0" fontId="10" fillId="56" borderId="10" xfId="609" applyFont="1" applyFill="1" applyBorder="1" applyAlignment="1">
      <alignment horizontal="center" vertical="center" wrapText="1"/>
    </xf>
    <xf numFmtId="0" fontId="10" fillId="56" borderId="13" xfId="609" applyFont="1" applyFill="1" applyBorder="1" applyAlignment="1">
      <alignment horizontal="center" vertical="center" wrapText="1"/>
    </xf>
    <xf numFmtId="0" fontId="10" fillId="56" borderId="43" xfId="0" applyFont="1" applyFill="1" applyBorder="1" applyAlignment="1">
      <alignment horizontal="center" vertical="center" wrapText="1"/>
    </xf>
    <xf numFmtId="0" fontId="10" fillId="56" borderId="35" xfId="0" applyFont="1" applyFill="1" applyBorder="1" applyAlignment="1">
      <alignment horizontal="center" vertical="center" wrapText="1"/>
    </xf>
    <xf numFmtId="0" fontId="10" fillId="56" borderId="43" xfId="609" applyFont="1" applyFill="1" applyBorder="1" applyAlignment="1">
      <alignment horizontal="center" vertical="center" wrapText="1"/>
    </xf>
    <xf numFmtId="0" fontId="10" fillId="56" borderId="35" xfId="609" applyFont="1" applyFill="1" applyBorder="1" applyAlignment="1">
      <alignment horizontal="center" vertical="center" wrapText="1"/>
    </xf>
    <xf numFmtId="0" fontId="10" fillId="56" borderId="18" xfId="544" applyFont="1" applyFill="1" applyBorder="1" applyAlignment="1">
      <alignment horizontal="center" vertical="center" wrapText="1"/>
    </xf>
    <xf numFmtId="0" fontId="12" fillId="58" borderId="80" xfId="0" applyFont="1" applyFill="1" applyBorder="1" applyAlignment="1">
      <alignment horizontal="center" vertical="center" wrapText="1"/>
    </xf>
    <xf numFmtId="0" fontId="12" fillId="58" borderId="101" xfId="0" applyFont="1" applyFill="1" applyBorder="1" applyAlignment="1">
      <alignment horizontal="center" vertical="center" wrapText="1"/>
    </xf>
    <xf numFmtId="0" fontId="12" fillId="58" borderId="82" xfId="0" applyFont="1" applyFill="1" applyBorder="1" applyAlignment="1">
      <alignment horizontal="center" vertical="center" wrapText="1"/>
    </xf>
    <xf numFmtId="0" fontId="12" fillId="58" borderId="36" xfId="0" applyFont="1" applyFill="1" applyBorder="1" applyAlignment="1">
      <alignment horizontal="center" vertical="center" wrapText="1"/>
    </xf>
    <xf numFmtId="0" fontId="12" fillId="58" borderId="38" xfId="0" applyFont="1" applyFill="1" applyBorder="1" applyAlignment="1">
      <alignment horizontal="center" vertical="center" wrapText="1"/>
    </xf>
    <xf numFmtId="0" fontId="12" fillId="58" borderId="20" xfId="0" applyFont="1" applyFill="1" applyBorder="1" applyAlignment="1">
      <alignment horizontal="center" vertical="center" wrapText="1"/>
    </xf>
    <xf numFmtId="0" fontId="12" fillId="58" borderId="46" xfId="0" applyFont="1" applyFill="1" applyBorder="1" applyAlignment="1">
      <alignment horizontal="center" vertical="center" wrapText="1"/>
    </xf>
    <xf numFmtId="0" fontId="12" fillId="58" borderId="37" xfId="0" applyFont="1" applyFill="1" applyBorder="1" applyAlignment="1">
      <alignment horizontal="center" vertical="center" wrapText="1"/>
    </xf>
    <xf numFmtId="17" fontId="12" fillId="58" borderId="23" xfId="0" applyNumberFormat="1" applyFont="1" applyFill="1" applyBorder="1" applyAlignment="1">
      <alignment vertical="center" wrapText="1"/>
    </xf>
    <xf numFmtId="17" fontId="12" fillId="58" borderId="52" xfId="0" applyNumberFormat="1" applyFont="1" applyFill="1" applyBorder="1" applyAlignment="1">
      <alignment vertical="center" wrapText="1"/>
    </xf>
    <xf numFmtId="17" fontId="12" fillId="58" borderId="29" xfId="0" applyNumberFormat="1" applyFont="1" applyFill="1" applyBorder="1" applyAlignment="1">
      <alignment horizontal="center" vertical="center" wrapText="1"/>
    </xf>
    <xf numFmtId="17" fontId="12" fillId="58" borderId="37" xfId="0" applyNumberFormat="1" applyFont="1" applyFill="1" applyBorder="1" applyAlignment="1">
      <alignment horizontal="center" vertical="center" wrapText="1"/>
    </xf>
    <xf numFmtId="0" fontId="12" fillId="58" borderId="53" xfId="0" applyFont="1" applyFill="1" applyBorder="1" applyAlignment="1">
      <alignment horizontal="center" vertical="center" wrapText="1"/>
    </xf>
    <xf numFmtId="0" fontId="77" fillId="0" borderId="34" xfId="0" applyFont="1" applyBorder="1" applyAlignment="1">
      <alignment horizontal="center"/>
    </xf>
    <xf numFmtId="0" fontId="77" fillId="0" borderId="43" xfId="0" applyFont="1" applyBorder="1" applyAlignment="1">
      <alignment horizontal="center"/>
    </xf>
    <xf numFmtId="0" fontId="77" fillId="0" borderId="35" xfId="0" applyFont="1" applyBorder="1" applyAlignment="1">
      <alignment horizontal="center"/>
    </xf>
    <xf numFmtId="0" fontId="10" fillId="0" borderId="31" xfId="0" applyNumberFormat="1" applyFont="1" applyBorder="1" applyAlignment="1">
      <alignment horizontal="center"/>
    </xf>
    <xf numFmtId="0" fontId="10" fillId="0" borderId="45" xfId="0" applyNumberFormat="1" applyFont="1" applyBorder="1" applyAlignment="1">
      <alignment horizontal="center"/>
    </xf>
    <xf numFmtId="0" fontId="4" fillId="0" borderId="42" xfId="59805" applyNumberFormat="1" applyBorder="1" applyAlignment="1">
      <alignment horizontal="center"/>
    </xf>
    <xf numFmtId="0" fontId="0" fillId="59" borderId="34" xfId="0" applyFill="1" applyBorder="1"/>
    <xf numFmtId="0" fontId="0" fillId="59" borderId="43" xfId="0" applyFill="1" applyBorder="1"/>
    <xf numFmtId="0" fontId="0" fillId="59" borderId="35" xfId="0" applyFill="1" applyBorder="1"/>
    <xf numFmtId="0" fontId="11" fillId="0" borderId="62"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102" xfId="0" applyFont="1" applyFill="1" applyBorder="1" applyAlignment="1">
      <alignment horizontal="left" vertical="center" wrapText="1"/>
    </xf>
    <xf numFmtId="0" fontId="10" fillId="56" borderId="28" xfId="0" applyFont="1" applyFill="1" applyBorder="1" applyAlignment="1">
      <alignment horizontal="left" vertical="center" wrapText="1"/>
    </xf>
    <xf numFmtId="0" fontId="10" fillId="56" borderId="54" xfId="0" applyFont="1" applyFill="1" applyBorder="1" applyAlignment="1">
      <alignment horizontal="center" vertical="center" wrapText="1"/>
    </xf>
    <xf numFmtId="0" fontId="0" fillId="56" borderId="41" xfId="0" applyFill="1" applyBorder="1" applyAlignment="1">
      <alignment horizontal="center"/>
    </xf>
    <xf numFmtId="0" fontId="0" fillId="56" borderId="43" xfId="0" applyFill="1" applyBorder="1" applyAlignment="1">
      <alignment horizontal="center" vertical="center"/>
    </xf>
    <xf numFmtId="0" fontId="0" fillId="0" borderId="43" xfId="0" applyFill="1" applyBorder="1" applyAlignment="1">
      <alignment horizontal="center" vertical="center"/>
    </xf>
    <xf numFmtId="0" fontId="0" fillId="0" borderId="35" xfId="0" applyFill="1" applyBorder="1" applyAlignment="1">
      <alignment horizontal="center" vertical="center"/>
    </xf>
    <xf numFmtId="0" fontId="0" fillId="0" borderId="34" xfId="0" applyFill="1" applyBorder="1" applyAlignment="1">
      <alignment horizontal="center" vertical="center"/>
    </xf>
    <xf numFmtId="0" fontId="0" fillId="0" borderId="43" xfId="0" applyFill="1" applyBorder="1" applyAlignment="1">
      <alignment horizontal="center"/>
    </xf>
    <xf numFmtId="0" fontId="0" fillId="56" borderId="47" xfId="0" applyFill="1" applyBorder="1" applyAlignment="1">
      <alignment horizontal="center"/>
    </xf>
    <xf numFmtId="0" fontId="77" fillId="56" borderId="34" xfId="0" applyFont="1" applyFill="1" applyBorder="1" applyAlignment="1">
      <alignment horizontal="center"/>
    </xf>
    <xf numFmtId="0" fontId="77" fillId="56" borderId="43" xfId="0" applyFont="1" applyFill="1" applyBorder="1" applyAlignment="1">
      <alignment horizontal="center"/>
    </xf>
    <xf numFmtId="0" fontId="10" fillId="0" borderId="50" xfId="0" applyFont="1" applyFill="1" applyBorder="1" applyAlignment="1">
      <alignment horizontal="center" vertical="center" wrapText="1"/>
    </xf>
    <xf numFmtId="0" fontId="77" fillId="56" borderId="35" xfId="0" applyFont="1" applyFill="1" applyBorder="1" applyAlignment="1">
      <alignment horizontal="center"/>
    </xf>
    <xf numFmtId="0" fontId="77" fillId="56" borderId="17" xfId="0" applyFont="1" applyFill="1" applyBorder="1" applyAlignment="1">
      <alignment horizontal="center"/>
    </xf>
    <xf numFmtId="0" fontId="77" fillId="56" borderId="47" xfId="0" applyFont="1" applyFill="1" applyBorder="1" applyAlignment="1">
      <alignment horizontal="center"/>
    </xf>
    <xf numFmtId="0" fontId="77" fillId="56" borderId="15" xfId="0" applyFont="1" applyFill="1" applyBorder="1" applyAlignment="1">
      <alignment horizontal="center"/>
    </xf>
    <xf numFmtId="0" fontId="77" fillId="0" borderId="34" xfId="0" applyFont="1" applyFill="1" applyBorder="1" applyAlignment="1">
      <alignment horizontal="center"/>
    </xf>
    <xf numFmtId="0" fontId="77" fillId="0" borderId="43" xfId="0" applyFont="1" applyFill="1" applyBorder="1" applyAlignment="1">
      <alignment horizontal="center"/>
    </xf>
    <xf numFmtId="0" fontId="10" fillId="0" borderId="45" xfId="0" applyNumberFormat="1" applyFont="1" applyFill="1" applyBorder="1" applyAlignment="1">
      <alignment horizontal="center"/>
    </xf>
    <xf numFmtId="0" fontId="79" fillId="0" borderId="42" xfId="59805" applyNumberFormat="1" applyFont="1" applyFill="1" applyBorder="1" applyAlignment="1">
      <alignment horizontal="center"/>
    </xf>
    <xf numFmtId="0" fontId="10" fillId="0" borderId="34" xfId="0" applyNumberFormat="1" applyFont="1" applyFill="1" applyBorder="1" applyAlignment="1">
      <alignment horizontal="center"/>
    </xf>
    <xf numFmtId="17" fontId="12" fillId="58" borderId="22" xfId="0" applyNumberFormat="1" applyFont="1" applyFill="1" applyBorder="1" applyAlignment="1">
      <alignment horizontal="center" vertical="center" wrapText="1"/>
    </xf>
    <xf numFmtId="0" fontId="12" fillId="58" borderId="52" xfId="0" applyFont="1" applyFill="1" applyBorder="1" applyAlignment="1">
      <alignment horizontal="center" vertical="center" wrapText="1"/>
    </xf>
    <xf numFmtId="0" fontId="12" fillId="58" borderId="22" xfId="0" applyFont="1" applyFill="1" applyBorder="1" applyAlignment="1">
      <alignment horizontal="center" vertical="center" wrapText="1"/>
    </xf>
    <xf numFmtId="17" fontId="12" fillId="58" borderId="29" xfId="0" applyNumberFormat="1" applyFont="1" applyFill="1" applyBorder="1" applyAlignment="1">
      <alignment horizontal="center" vertical="center" wrapText="1"/>
    </xf>
    <xf numFmtId="17" fontId="12" fillId="58" borderId="37" xfId="0" applyNumberFormat="1" applyFont="1" applyFill="1" applyBorder="1" applyAlignment="1">
      <alignment horizontal="center" vertical="center" wrapText="1"/>
    </xf>
    <xf numFmtId="1" fontId="11" fillId="0" borderId="16" xfId="0" applyNumberFormat="1" applyFont="1" applyBorder="1" applyAlignment="1">
      <alignment horizontal="center" vertical="center"/>
    </xf>
    <xf numFmtId="0" fontId="11" fillId="56" borderId="0" xfId="0" applyFont="1" applyFill="1" applyBorder="1" applyAlignment="1">
      <alignment horizontal="center" vertical="center"/>
    </xf>
    <xf numFmtId="0" fontId="12" fillId="58" borderId="81" xfId="0" applyFont="1" applyFill="1" applyBorder="1" applyAlignment="1">
      <alignment horizontal="center" vertical="center" wrapText="1"/>
    </xf>
    <xf numFmtId="0" fontId="10" fillId="0" borderId="10" xfId="0" applyNumberFormat="1" applyFont="1" applyBorder="1" applyAlignment="1">
      <alignment horizontal="center" vertical="center"/>
    </xf>
    <xf numFmtId="0" fontId="11" fillId="56" borderId="11" xfId="0" applyFont="1" applyFill="1" applyBorder="1" applyAlignment="1">
      <alignment horizontal="center" vertical="center"/>
    </xf>
    <xf numFmtId="0" fontId="10" fillId="0" borderId="33" xfId="0" applyNumberFormat="1" applyFont="1" applyBorder="1" applyAlignment="1">
      <alignment horizontal="center" vertical="center"/>
    </xf>
    <xf numFmtId="0" fontId="11" fillId="56" borderId="13" xfId="0" applyFont="1" applyFill="1" applyBorder="1" applyAlignment="1">
      <alignment horizontal="center" vertical="center"/>
    </xf>
    <xf numFmtId="0" fontId="10" fillId="0" borderId="40" xfId="0" applyNumberFormat="1" applyFont="1" applyBorder="1" applyAlignment="1">
      <alignment horizontal="center" vertical="center"/>
    </xf>
    <xf numFmtId="0" fontId="11" fillId="0" borderId="45" xfId="0" applyFont="1" applyFill="1" applyBorder="1" applyAlignment="1">
      <alignment horizontal="center"/>
    </xf>
    <xf numFmtId="0" fontId="11" fillId="56" borderId="12" xfId="0" applyFont="1" applyFill="1" applyBorder="1" applyAlignment="1">
      <alignment horizontal="center"/>
    </xf>
    <xf numFmtId="0" fontId="11" fillId="56" borderId="46" xfId="0" applyFont="1" applyFill="1" applyBorder="1" applyAlignment="1">
      <alignment horizontal="center"/>
    </xf>
    <xf numFmtId="0" fontId="10" fillId="0" borderId="38" xfId="0" applyNumberFormat="1" applyFont="1" applyBorder="1" applyAlignment="1">
      <alignment horizontal="center"/>
    </xf>
    <xf numFmtId="0" fontId="12" fillId="58" borderId="31" xfId="0" applyFont="1" applyFill="1" applyBorder="1" applyAlignment="1">
      <alignment horizontal="center" vertical="center" wrapText="1"/>
    </xf>
    <xf numFmtId="0" fontId="12" fillId="58" borderId="87" xfId="0" applyFont="1" applyFill="1" applyBorder="1" applyAlignment="1">
      <alignment horizontal="center" vertical="center" wrapText="1"/>
    </xf>
    <xf numFmtId="0" fontId="12" fillId="58" borderId="42" xfId="0" applyFont="1" applyFill="1" applyBorder="1" applyAlignment="1">
      <alignment horizontal="center" vertical="center" wrapText="1"/>
    </xf>
    <xf numFmtId="0" fontId="12" fillId="58" borderId="55" xfId="0" applyFont="1" applyFill="1" applyBorder="1" applyAlignment="1">
      <alignment horizontal="center" vertical="center" wrapText="1"/>
    </xf>
    <xf numFmtId="0" fontId="12" fillId="58" borderId="32" xfId="0" applyFont="1" applyFill="1" applyBorder="1" applyAlignment="1">
      <alignment horizontal="center" vertical="center" wrapText="1"/>
    </xf>
    <xf numFmtId="0" fontId="10" fillId="0" borderId="10" xfId="0" applyNumberFormat="1" applyFont="1" applyFill="1" applyBorder="1" applyAlignment="1">
      <alignment horizontal="center" vertic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0" fontId="10" fillId="0" borderId="40" xfId="0" applyFont="1" applyFill="1" applyBorder="1" applyAlignment="1">
      <alignment horizontal="center" vertical="center"/>
    </xf>
    <xf numFmtId="0" fontId="0" fillId="56" borderId="0" xfId="0" applyFill="1" applyAlignment="1">
      <alignment vertical="center"/>
    </xf>
    <xf numFmtId="0" fontId="11" fillId="0" borderId="31" xfId="0" applyFont="1" applyFill="1" applyBorder="1" applyAlignment="1">
      <alignment horizontal="center"/>
    </xf>
    <xf numFmtId="0" fontId="11" fillId="56" borderId="33" xfId="0" applyFont="1" applyFill="1" applyBorder="1" applyAlignment="1">
      <alignment horizontal="center"/>
    </xf>
    <xf numFmtId="0" fontId="11" fillId="0" borderId="33" xfId="0" applyFont="1" applyFill="1" applyBorder="1" applyAlignment="1">
      <alignment horizontal="center"/>
    </xf>
    <xf numFmtId="0" fontId="11" fillId="56" borderId="20" xfId="0" applyFont="1" applyFill="1" applyBorder="1" applyAlignment="1">
      <alignment horizontal="center" vertical="center"/>
    </xf>
    <xf numFmtId="0" fontId="11" fillId="56" borderId="28" xfId="0" applyFont="1" applyFill="1" applyBorder="1" applyAlignment="1">
      <alignment horizontal="left" vertical="center" wrapText="1"/>
    </xf>
    <xf numFmtId="0" fontId="10" fillId="0" borderId="39" xfId="0" applyNumberFormat="1" applyFont="1" applyFill="1" applyBorder="1" applyAlignment="1">
      <alignment horizontal="center"/>
    </xf>
    <xf numFmtId="0" fontId="11" fillId="0" borderId="46" xfId="0" applyFont="1" applyFill="1" applyBorder="1" applyAlignment="1">
      <alignment horizontal="center"/>
    </xf>
    <xf numFmtId="17" fontId="12" fillId="58" borderId="49" xfId="544" applyNumberFormat="1" applyFont="1" applyFill="1" applyBorder="1" applyAlignment="1">
      <alignment horizontal="center" vertical="center" wrapText="1"/>
    </xf>
    <xf numFmtId="17" fontId="12" fillId="58" borderId="50" xfId="544" applyNumberFormat="1" applyFont="1" applyFill="1" applyBorder="1" applyAlignment="1">
      <alignment horizontal="center" vertical="center" wrapText="1"/>
    </xf>
    <xf numFmtId="17" fontId="12" fillId="58" borderId="51" xfId="544" applyNumberFormat="1" applyFont="1" applyFill="1" applyBorder="1" applyAlignment="1">
      <alignment horizontal="center" vertical="center" wrapText="1"/>
    </xf>
    <xf numFmtId="0" fontId="11" fillId="0" borderId="15" xfId="0" applyFont="1" applyBorder="1" applyAlignment="1">
      <alignment horizontal="center"/>
    </xf>
    <xf numFmtId="0" fontId="12" fillId="58" borderId="52" xfId="0" applyFont="1" applyFill="1" applyBorder="1" applyAlignment="1">
      <alignment horizontal="center" vertical="center" wrapText="1"/>
    </xf>
    <xf numFmtId="0" fontId="12" fillId="58" borderId="22" xfId="0" applyFont="1" applyFill="1" applyBorder="1" applyAlignment="1">
      <alignment horizontal="center" vertical="center" wrapText="1"/>
    </xf>
    <xf numFmtId="0" fontId="12" fillId="0" borderId="10" xfId="0" applyFont="1" applyFill="1" applyBorder="1" applyAlignment="1">
      <alignment horizontal="center" vertical="center"/>
    </xf>
    <xf numFmtId="0" fontId="0" fillId="0" borderId="0" xfId="0" applyAlignment="1">
      <alignment horizontal="center" vertical="center"/>
    </xf>
    <xf numFmtId="0" fontId="66" fillId="62" borderId="19" xfId="0" applyFont="1" applyFill="1" applyBorder="1" applyAlignment="1">
      <alignment horizontal="center" vertical="center" wrapText="1"/>
    </xf>
    <xf numFmtId="0" fontId="66" fillId="63" borderId="19" xfId="0" applyFont="1" applyFill="1" applyBorder="1" applyAlignment="1">
      <alignment horizontal="center" vertical="center" wrapText="1"/>
    </xf>
    <xf numFmtId="0" fontId="10" fillId="0" borderId="33" xfId="0" applyNumberFormat="1" applyFont="1" applyFill="1" applyBorder="1" applyAlignment="1">
      <alignment horizontal="center" vertical="center"/>
    </xf>
    <xf numFmtId="0" fontId="79" fillId="0" borderId="40" xfId="0" applyFont="1" applyFill="1" applyBorder="1" applyAlignment="1">
      <alignment horizontal="center"/>
    </xf>
    <xf numFmtId="0" fontId="67" fillId="80" borderId="66" xfId="492" applyFont="1" applyFill="1" applyBorder="1"/>
    <xf numFmtId="0" fontId="67" fillId="80" borderId="86" xfId="492" applyFont="1" applyFill="1" applyBorder="1"/>
    <xf numFmtId="0" fontId="67" fillId="80" borderId="67" xfId="492" applyFont="1" applyFill="1" applyBorder="1"/>
    <xf numFmtId="0" fontId="18" fillId="80" borderId="61" xfId="492" applyFill="1" applyBorder="1"/>
    <xf numFmtId="0" fontId="62" fillId="80" borderId="0" xfId="492" applyFont="1" applyFill="1" applyBorder="1" applyAlignment="1"/>
    <xf numFmtId="0" fontId="18" fillId="80" borderId="0" xfId="492" applyFill="1" applyBorder="1"/>
    <xf numFmtId="0" fontId="18" fillId="80" borderId="88" xfId="492" applyFill="1" applyBorder="1"/>
    <xf numFmtId="0" fontId="63" fillId="80" borderId="0" xfId="492" applyFont="1" applyFill="1" applyBorder="1" applyAlignment="1"/>
    <xf numFmtId="0" fontId="65" fillId="80" borderId="0" xfId="492" applyFont="1" applyFill="1" applyBorder="1" applyAlignment="1"/>
    <xf numFmtId="0" fontId="18" fillId="81" borderId="61" xfId="492" applyFont="1" applyFill="1" applyBorder="1"/>
    <xf numFmtId="0" fontId="18" fillId="81" borderId="0" xfId="0" applyFont="1" applyFill="1" applyBorder="1"/>
    <xf numFmtId="0" fontId="18" fillId="81" borderId="0" xfId="492" applyFont="1" applyFill="1" applyBorder="1"/>
    <xf numFmtId="0" fontId="18" fillId="81" borderId="88" xfId="492" applyFont="1" applyFill="1" applyBorder="1"/>
    <xf numFmtId="0" fontId="19" fillId="80" borderId="0" xfId="492" applyFont="1" applyFill="1"/>
    <xf numFmtId="0" fontId="19" fillId="80" borderId="0" xfId="0" applyFont="1" applyFill="1"/>
    <xf numFmtId="0" fontId="71" fillId="82" borderId="0" xfId="843" applyFont="1" applyFill="1" applyAlignment="1"/>
    <xf numFmtId="0" fontId="62" fillId="80" borderId="0" xfId="492" applyFont="1" applyFill="1" applyAlignment="1"/>
    <xf numFmtId="0" fontId="63" fillId="80" borderId="0" xfId="492" applyFont="1" applyFill="1" applyAlignment="1"/>
    <xf numFmtId="0" fontId="64" fillId="80" borderId="0" xfId="492" applyFont="1" applyFill="1" applyAlignment="1"/>
    <xf numFmtId="0" fontId="65" fillId="80" borderId="0" xfId="492" applyFont="1" applyFill="1" applyAlignment="1"/>
    <xf numFmtId="0" fontId="19" fillId="81" borderId="0" xfId="492" applyFont="1" applyFill="1"/>
    <xf numFmtId="0" fontId="73" fillId="81" borderId="0" xfId="492" applyFont="1" applyFill="1"/>
    <xf numFmtId="0" fontId="19" fillId="81" borderId="0" xfId="0" applyFont="1" applyFill="1"/>
    <xf numFmtId="0" fontId="73" fillId="83" borderId="0" xfId="492" applyFont="1" applyFill="1" applyAlignment="1"/>
    <xf numFmtId="0" fontId="72" fillId="83" borderId="0" xfId="492" applyFont="1" applyFill="1" applyAlignment="1"/>
    <xf numFmtId="0" fontId="19" fillId="80" borderId="66" xfId="492" applyFont="1" applyFill="1" applyBorder="1"/>
    <xf numFmtId="0" fontId="19" fillId="80" borderId="86" xfId="492" applyFont="1" applyFill="1" applyBorder="1"/>
    <xf numFmtId="0" fontId="19" fillId="80" borderId="86" xfId="0" applyFont="1" applyFill="1" applyBorder="1"/>
    <xf numFmtId="0" fontId="19" fillId="80" borderId="0" xfId="0" applyFont="1" applyFill="1" applyBorder="1"/>
    <xf numFmtId="0" fontId="19" fillId="80" borderId="61" xfId="492" applyFont="1" applyFill="1" applyBorder="1"/>
    <xf numFmtId="0" fontId="19" fillId="80" borderId="0" xfId="492" applyFont="1" applyFill="1" applyBorder="1"/>
    <xf numFmtId="0" fontId="71" fillId="82" borderId="0" xfId="843" applyFont="1" applyFill="1" applyBorder="1" applyAlignment="1"/>
    <xf numFmtId="0" fontId="64" fillId="80" borderId="0" xfId="492" applyFont="1" applyFill="1" applyBorder="1" applyAlignment="1"/>
    <xf numFmtId="0" fontId="19" fillId="80" borderId="70" xfId="0" applyFont="1" applyFill="1" applyBorder="1"/>
    <xf numFmtId="0" fontId="19" fillId="81" borderId="66" xfId="492" applyFont="1" applyFill="1" applyBorder="1"/>
    <xf numFmtId="0" fontId="73" fillId="81" borderId="86" xfId="492" applyFont="1" applyFill="1" applyBorder="1"/>
    <xf numFmtId="0" fontId="19" fillId="81" borderId="86" xfId="492" applyFont="1" applyFill="1" applyBorder="1"/>
    <xf numFmtId="0" fontId="19" fillId="81" borderId="0" xfId="0" applyFont="1" applyFill="1" applyBorder="1"/>
    <xf numFmtId="0" fontId="19" fillId="81" borderId="61" xfId="492" applyFont="1" applyFill="1" applyBorder="1"/>
    <xf numFmtId="0" fontId="73" fillId="83" borderId="0" xfId="492" applyFont="1" applyFill="1" applyBorder="1" applyAlignment="1"/>
    <xf numFmtId="0" fontId="72" fillId="83" borderId="0" xfId="492" applyFont="1" applyFill="1" applyBorder="1" applyAlignment="1"/>
    <xf numFmtId="0" fontId="19" fillId="81" borderId="0" xfId="492" applyFont="1" applyFill="1" applyBorder="1"/>
    <xf numFmtId="0" fontId="19" fillId="81" borderId="59" xfId="492" applyFont="1" applyFill="1" applyBorder="1"/>
    <xf numFmtId="0" fontId="19" fillId="81" borderId="70" xfId="492" applyFont="1" applyFill="1" applyBorder="1"/>
    <xf numFmtId="0" fontId="19" fillId="81" borderId="70" xfId="0" applyFont="1" applyFill="1" applyBorder="1"/>
    <xf numFmtId="0" fontId="73" fillId="83" borderId="70" xfId="492" applyFont="1" applyFill="1" applyBorder="1" applyAlignment="1"/>
    <xf numFmtId="0" fontId="10" fillId="80" borderId="97" xfId="0" applyFont="1" applyFill="1" applyBorder="1" applyProtection="1">
      <protection locked="0"/>
    </xf>
    <xf numFmtId="0" fontId="10" fillId="80" borderId="86" xfId="0" applyFont="1" applyFill="1" applyBorder="1" applyProtection="1">
      <protection locked="0"/>
    </xf>
    <xf numFmtId="0" fontId="62" fillId="80" borderId="98" xfId="492" applyFont="1" applyFill="1" applyBorder="1" applyAlignment="1"/>
    <xf numFmtId="0" fontId="66" fillId="80" borderId="0" xfId="492" applyFont="1" applyFill="1" applyBorder="1" applyAlignment="1"/>
    <xf numFmtId="0" fontId="66" fillId="80" borderId="98" xfId="0" applyFont="1" applyFill="1" applyBorder="1" applyAlignment="1" applyProtection="1">
      <protection locked="0"/>
    </xf>
    <xf numFmtId="0" fontId="66" fillId="80" borderId="0" xfId="0" applyFont="1" applyFill="1" applyBorder="1" applyAlignment="1" applyProtection="1">
      <protection locked="0"/>
    </xf>
    <xf numFmtId="0" fontId="63" fillId="80" borderId="98" xfId="0" applyFont="1" applyFill="1" applyBorder="1" applyAlignment="1" applyProtection="1">
      <protection locked="0"/>
    </xf>
    <xf numFmtId="0" fontId="78" fillId="80" borderId="0" xfId="0" applyFont="1" applyFill="1" applyBorder="1" applyAlignment="1" applyProtection="1">
      <protection locked="0"/>
    </xf>
    <xf numFmtId="0" fontId="78" fillId="80" borderId="98" xfId="0" applyFont="1" applyFill="1" applyBorder="1" applyAlignment="1" applyProtection="1">
      <protection locked="0"/>
    </xf>
    <xf numFmtId="0" fontId="74" fillId="81" borderId="97" xfId="492" applyFont="1" applyFill="1" applyBorder="1"/>
    <xf numFmtId="0" fontId="10" fillId="81" borderId="86" xfId="492" applyFont="1" applyFill="1" applyBorder="1"/>
    <xf numFmtId="0" fontId="74" fillId="83" borderId="98" xfId="492" applyFont="1" applyFill="1" applyBorder="1" applyAlignment="1"/>
    <xf numFmtId="0" fontId="10" fillId="83" borderId="0" xfId="492" applyFont="1" applyFill="1" applyBorder="1" applyAlignment="1"/>
    <xf numFmtId="0" fontId="74" fillId="83" borderId="63" xfId="492" applyFont="1" applyFill="1" applyBorder="1" applyAlignment="1"/>
    <xf numFmtId="0" fontId="10" fillId="83" borderId="70" xfId="492" applyFont="1" applyFill="1" applyBorder="1" applyAlignment="1"/>
    <xf numFmtId="17" fontId="12" fillId="58" borderId="49" xfId="544" applyNumberFormat="1" applyFont="1" applyFill="1" applyBorder="1" applyAlignment="1">
      <alignment horizontal="center" vertical="center" wrapText="1"/>
    </xf>
    <xf numFmtId="17" fontId="12" fillId="58" borderId="50" xfId="544" applyNumberFormat="1" applyFont="1" applyFill="1" applyBorder="1" applyAlignment="1">
      <alignment horizontal="center" vertical="center" wrapText="1"/>
    </xf>
    <xf numFmtId="17" fontId="12" fillId="58" borderId="51" xfId="544" applyNumberFormat="1" applyFont="1" applyFill="1" applyBorder="1" applyAlignment="1">
      <alignment horizontal="center" vertical="center" wrapText="1"/>
    </xf>
    <xf numFmtId="0" fontId="12" fillId="58" borderId="52" xfId="0" applyFont="1" applyFill="1" applyBorder="1" applyAlignment="1">
      <alignment horizontal="center" vertical="center" wrapText="1"/>
    </xf>
    <xf numFmtId="0" fontId="12" fillId="58" borderId="22" xfId="0" applyFont="1" applyFill="1" applyBorder="1" applyAlignment="1">
      <alignment horizontal="center" vertical="center" wrapText="1"/>
    </xf>
    <xf numFmtId="0" fontId="11" fillId="0" borderId="15" xfId="0" applyFont="1" applyBorder="1" applyAlignment="1">
      <alignment horizontal="center"/>
    </xf>
    <xf numFmtId="0" fontId="0" fillId="0" borderId="0" xfId="0"/>
    <xf numFmtId="49" fontId="0" fillId="0" borderId="0" xfId="0" applyNumberFormat="1"/>
    <xf numFmtId="0" fontId="10" fillId="80" borderId="67" xfId="0" applyFont="1" applyFill="1" applyBorder="1" applyProtection="1">
      <protection locked="0"/>
    </xf>
    <xf numFmtId="0" fontId="66" fillId="80" borderId="88" xfId="492" applyFont="1" applyFill="1" applyBorder="1" applyAlignment="1"/>
    <xf numFmtId="0" fontId="66" fillId="80" borderId="88" xfId="0" applyFont="1" applyFill="1" applyBorder="1" applyAlignment="1" applyProtection="1">
      <protection locked="0"/>
    </xf>
    <xf numFmtId="0" fontId="78" fillId="80" borderId="88" xfId="0" applyFont="1" applyFill="1" applyBorder="1" applyAlignment="1" applyProtection="1">
      <protection locked="0"/>
    </xf>
    <xf numFmtId="0" fontId="10" fillId="81" borderId="67" xfId="492" applyFont="1" applyFill="1" applyBorder="1"/>
    <xf numFmtId="0" fontId="10" fillId="83" borderId="88" xfId="492" applyFont="1" applyFill="1" applyBorder="1" applyAlignment="1"/>
    <xf numFmtId="0" fontId="10" fillId="83" borderId="60" xfId="492" applyFont="1" applyFill="1" applyBorder="1" applyAlignment="1"/>
    <xf numFmtId="0" fontId="12" fillId="58" borderId="45" xfId="0" applyFont="1" applyFill="1" applyBorder="1" applyAlignment="1">
      <alignment horizontal="center" vertical="center" wrapText="1"/>
    </xf>
    <xf numFmtId="0" fontId="10" fillId="0" borderId="11" xfId="0" applyFont="1" applyBorder="1" applyAlignment="1">
      <alignment horizontal="center" vertical="center"/>
    </xf>
    <xf numFmtId="0" fontId="10" fillId="0" borderId="47" xfId="0" applyFont="1" applyBorder="1" applyAlignment="1">
      <alignment horizontal="center"/>
    </xf>
    <xf numFmtId="0" fontId="68" fillId="80" borderId="0" xfId="492" applyFont="1" applyFill="1" applyBorder="1" applyAlignment="1">
      <alignment horizontal="left"/>
    </xf>
    <xf numFmtId="0" fontId="18" fillId="55" borderId="91" xfId="492" applyFill="1" applyBorder="1" applyAlignment="1">
      <alignment horizontal="center"/>
    </xf>
    <xf numFmtId="0" fontId="18" fillId="55" borderId="92" xfId="492" applyFill="1" applyBorder="1" applyAlignment="1">
      <alignment horizontal="center"/>
    </xf>
    <xf numFmtId="0" fontId="18" fillId="55" borderId="90" xfId="492" applyFill="1" applyBorder="1" applyAlignment="1">
      <alignment horizontal="center"/>
    </xf>
    <xf numFmtId="0" fontId="66" fillId="55" borderId="23" xfId="0" applyFont="1" applyFill="1" applyBorder="1" applyAlignment="1">
      <alignment horizontal="center" vertical="center" wrapText="1"/>
    </xf>
    <xf numFmtId="0" fontId="66" fillId="55" borderId="52" xfId="0" applyFont="1" applyFill="1" applyBorder="1" applyAlignment="1">
      <alignment horizontal="center" vertical="center" wrapText="1"/>
    </xf>
    <xf numFmtId="0" fontId="66" fillId="55" borderId="22" xfId="0" applyFont="1" applyFill="1" applyBorder="1" applyAlignment="1">
      <alignment horizontal="center" vertical="center" wrapText="1"/>
    </xf>
    <xf numFmtId="17" fontId="12" fillId="58" borderId="23" xfId="0" applyNumberFormat="1" applyFont="1" applyFill="1" applyBorder="1" applyAlignment="1">
      <alignment horizontal="center" vertical="center" wrapText="1"/>
    </xf>
    <xf numFmtId="17" fontId="12" fillId="58" borderId="22" xfId="0" applyNumberFormat="1"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12" fillId="58" borderId="48" xfId="544" applyFont="1" applyFill="1" applyBorder="1" applyAlignment="1">
      <alignment horizontal="center" vertical="center" wrapText="1"/>
    </xf>
    <xf numFmtId="0" fontId="12" fillId="58" borderId="65" xfId="544" applyFont="1" applyFill="1" applyBorder="1" applyAlignment="1">
      <alignment horizontal="center" vertical="center" wrapText="1"/>
    </xf>
    <xf numFmtId="17" fontId="12" fillId="58" borderId="49" xfId="544" applyNumberFormat="1" applyFont="1" applyFill="1" applyBorder="1" applyAlignment="1">
      <alignment horizontal="center" vertical="center" wrapText="1"/>
    </xf>
    <xf numFmtId="17" fontId="12" fillId="58" borderId="50" xfId="544" applyNumberFormat="1" applyFont="1" applyFill="1" applyBorder="1" applyAlignment="1">
      <alignment horizontal="center" vertical="center" wrapText="1"/>
    </xf>
    <xf numFmtId="17" fontId="12" fillId="58" borderId="51" xfId="544" applyNumberFormat="1" applyFont="1" applyFill="1" applyBorder="1" applyAlignment="1">
      <alignment horizontal="center" vertical="center" wrapText="1"/>
    </xf>
    <xf numFmtId="17" fontId="12" fillId="58" borderId="23" xfId="544" applyNumberFormat="1" applyFont="1" applyFill="1" applyBorder="1" applyAlignment="1">
      <alignment horizontal="center" vertical="center" wrapText="1"/>
    </xf>
    <xf numFmtId="17" fontId="12" fillId="58" borderId="52" xfId="544" applyNumberFormat="1" applyFont="1" applyFill="1" applyBorder="1" applyAlignment="1">
      <alignment horizontal="center" vertical="center" wrapText="1"/>
    </xf>
    <xf numFmtId="17" fontId="12" fillId="58" borderId="22" xfId="544" applyNumberFormat="1" applyFont="1" applyFill="1" applyBorder="1" applyAlignment="1">
      <alignment horizontal="center" vertical="center" wrapText="1"/>
    </xf>
    <xf numFmtId="0" fontId="12" fillId="58" borderId="23" xfId="0" applyFont="1" applyFill="1" applyBorder="1" applyAlignment="1">
      <alignment horizontal="center" vertical="center" wrapText="1"/>
    </xf>
    <xf numFmtId="0" fontId="12" fillId="58" borderId="52" xfId="0" applyFont="1" applyFill="1" applyBorder="1" applyAlignment="1">
      <alignment horizontal="center" vertical="center" wrapText="1"/>
    </xf>
    <xf numFmtId="0" fontId="12" fillId="58" borderId="22" xfId="0" applyFont="1" applyFill="1" applyBorder="1" applyAlignment="1">
      <alignment horizontal="center" vertical="center" wrapText="1"/>
    </xf>
    <xf numFmtId="17" fontId="12" fillId="58" borderId="66" xfId="0" applyNumberFormat="1" applyFont="1" applyFill="1" applyBorder="1" applyAlignment="1">
      <alignment horizontal="center" vertical="center" wrapText="1"/>
    </xf>
    <xf numFmtId="17" fontId="12" fillId="58" borderId="86" xfId="0" applyNumberFormat="1" applyFont="1" applyFill="1" applyBorder="1" applyAlignment="1">
      <alignment horizontal="center" vertical="center" wrapText="1"/>
    </xf>
    <xf numFmtId="0" fontId="10" fillId="56" borderId="59" xfId="0" applyFont="1" applyFill="1" applyBorder="1" applyAlignment="1">
      <alignment horizontal="center" vertical="center" wrapText="1"/>
    </xf>
    <xf numFmtId="0" fontId="10" fillId="56" borderId="70" xfId="0" applyFont="1" applyFill="1" applyBorder="1" applyAlignment="1">
      <alignment horizontal="center" vertical="center" wrapText="1"/>
    </xf>
    <xf numFmtId="0" fontId="12" fillId="58" borderId="64" xfId="0" applyFont="1" applyFill="1" applyBorder="1" applyAlignment="1">
      <alignment horizontal="center" vertical="center" wrapText="1"/>
    </xf>
    <xf numFmtId="0" fontId="12" fillId="58" borderId="18" xfId="0" applyFont="1" applyFill="1" applyBorder="1" applyAlignment="1">
      <alignment horizontal="center" vertical="center" wrapText="1"/>
    </xf>
    <xf numFmtId="0" fontId="12" fillId="58" borderId="65" xfId="0" applyFont="1" applyFill="1" applyBorder="1" applyAlignment="1">
      <alignment horizontal="center" vertical="center" wrapText="1"/>
    </xf>
    <xf numFmtId="17" fontId="12" fillId="58" borderId="52" xfId="0" applyNumberFormat="1" applyFont="1" applyFill="1" applyBorder="1" applyAlignment="1">
      <alignment horizontal="center" vertical="center" wrapText="1"/>
    </xf>
    <xf numFmtId="0" fontId="12" fillId="58" borderId="66" xfId="0" applyFont="1" applyFill="1" applyBorder="1" applyAlignment="1">
      <alignment horizontal="center" vertical="center" wrapText="1"/>
    </xf>
    <xf numFmtId="0" fontId="12" fillId="58" borderId="67"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1" fillId="0" borderId="34" xfId="0" applyFont="1" applyBorder="1" applyAlignment="1">
      <alignment horizontal="center"/>
    </xf>
    <xf numFmtId="0" fontId="11" fillId="0" borderId="63" xfId="0" applyFont="1" applyBorder="1" applyAlignment="1">
      <alignment horizontal="center"/>
    </xf>
    <xf numFmtId="0" fontId="66" fillId="55" borderId="59" xfId="0" applyFont="1" applyFill="1" applyBorder="1" applyAlignment="1">
      <alignment horizontal="center" vertical="center" wrapText="1"/>
    </xf>
    <xf numFmtId="0" fontId="66" fillId="55" borderId="70"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1" fillId="0" borderId="47" xfId="0" applyFont="1" applyBorder="1" applyAlignment="1">
      <alignment horizontal="center"/>
    </xf>
    <xf numFmtId="0" fontId="11" fillId="0" borderId="28" xfId="0" applyFont="1" applyBorder="1" applyAlignment="1">
      <alignment horizontal="center"/>
    </xf>
    <xf numFmtId="0" fontId="11" fillId="0" borderId="15" xfId="0" applyFont="1" applyBorder="1" applyAlignment="1">
      <alignment horizontal="center"/>
    </xf>
    <xf numFmtId="17" fontId="12" fillId="58" borderId="29" xfId="544" applyNumberFormat="1" applyFont="1" applyFill="1" applyBorder="1" applyAlignment="1">
      <alignment horizontal="center" vertical="center" wrapText="1"/>
    </xf>
    <xf numFmtId="17" fontId="12" fillId="58" borderId="37" xfId="544" applyNumberFormat="1" applyFont="1" applyFill="1" applyBorder="1" applyAlignment="1">
      <alignment horizontal="center" vertical="center" wrapText="1"/>
    </xf>
    <xf numFmtId="17" fontId="12" fillId="58" borderId="30" xfId="544" applyNumberFormat="1" applyFont="1" applyFill="1" applyBorder="1" applyAlignment="1">
      <alignment horizontal="center" vertical="center" wrapText="1"/>
    </xf>
    <xf numFmtId="0" fontId="12" fillId="58" borderId="59" xfId="0" applyFont="1" applyFill="1" applyBorder="1" applyAlignment="1">
      <alignment horizontal="center" vertical="center" wrapText="1"/>
    </xf>
    <xf numFmtId="0" fontId="11" fillId="0" borderId="43" xfId="0" applyFont="1" applyFill="1" applyBorder="1" applyAlignment="1">
      <alignment horizontal="center"/>
    </xf>
    <xf numFmtId="1" fontId="12" fillId="58" borderId="23" xfId="0" applyNumberFormat="1" applyFont="1" applyFill="1" applyBorder="1" applyAlignment="1">
      <alignment horizontal="center" vertical="center" wrapText="1"/>
    </xf>
    <xf numFmtId="1" fontId="12" fillId="58" borderId="52" xfId="0" applyNumberFormat="1" applyFont="1" applyFill="1" applyBorder="1" applyAlignment="1">
      <alignment horizontal="center" vertical="center" wrapText="1"/>
    </xf>
    <xf numFmtId="1" fontId="12" fillId="58" borderId="22" xfId="0" applyNumberFormat="1" applyFont="1" applyFill="1" applyBorder="1" applyAlignment="1">
      <alignment horizontal="center" vertical="center" wrapText="1"/>
    </xf>
    <xf numFmtId="0" fontId="10" fillId="56" borderId="33" xfId="0" applyFont="1" applyFill="1" applyBorder="1" applyAlignment="1">
      <alignment horizontal="center" vertical="center" wrapText="1"/>
    </xf>
    <xf numFmtId="0" fontId="11" fillId="56" borderId="33" xfId="0" applyFont="1" applyFill="1" applyBorder="1" applyAlignment="1">
      <alignment horizontal="center" vertical="center" wrapText="1"/>
    </xf>
    <xf numFmtId="0" fontId="11" fillId="56" borderId="27" xfId="0" applyFont="1" applyFill="1" applyBorder="1" applyAlignment="1">
      <alignment horizontal="center" vertical="center" wrapText="1"/>
    </xf>
    <xf numFmtId="0" fontId="11" fillId="0" borderId="47" xfId="0" applyFont="1" applyFill="1" applyBorder="1" applyAlignment="1">
      <alignment horizontal="center"/>
    </xf>
    <xf numFmtId="0" fontId="10" fillId="56" borderId="38" xfId="0" applyFont="1" applyFill="1" applyBorder="1" applyAlignment="1">
      <alignment horizontal="center" vertical="center" wrapText="1"/>
    </xf>
    <xf numFmtId="0" fontId="10" fillId="56" borderId="27" xfId="0" applyFont="1" applyFill="1" applyBorder="1" applyAlignment="1">
      <alignment horizontal="center" vertical="center" wrapText="1"/>
    </xf>
    <xf numFmtId="0" fontId="12" fillId="58" borderId="23" xfId="0" applyNumberFormat="1" applyFont="1" applyFill="1" applyBorder="1" applyAlignment="1">
      <alignment horizontal="center" vertical="center" wrapText="1"/>
    </xf>
    <xf numFmtId="0" fontId="12" fillId="58" borderId="52" xfId="0" applyNumberFormat="1" applyFont="1" applyFill="1" applyBorder="1" applyAlignment="1">
      <alignment horizontal="center" vertical="center" wrapText="1"/>
    </xf>
    <xf numFmtId="0" fontId="12" fillId="58" borderId="22" xfId="0" applyNumberFormat="1" applyFont="1" applyFill="1" applyBorder="1" applyAlignment="1">
      <alignment horizontal="center" vertical="center" wrapText="1"/>
    </xf>
    <xf numFmtId="0" fontId="11" fillId="56" borderId="68" xfId="0" applyFont="1" applyFill="1" applyBorder="1" applyAlignment="1">
      <alignment horizontal="center" vertical="center" wrapText="1"/>
    </xf>
    <xf numFmtId="0" fontId="11" fillId="56" borderId="58" xfId="0" applyFont="1" applyFill="1" applyBorder="1" applyAlignment="1">
      <alignment horizontal="center" vertical="center" wrapText="1"/>
    </xf>
    <xf numFmtId="0" fontId="11" fillId="56" borderId="61" xfId="0" applyFont="1" applyFill="1" applyBorder="1" applyAlignment="1">
      <alignment horizontal="center" vertical="center" wrapText="1"/>
    </xf>
    <xf numFmtId="0" fontId="11" fillId="56" borderId="38" xfId="0" applyFont="1" applyFill="1" applyBorder="1" applyAlignment="1">
      <alignment horizontal="center" vertical="center" wrapText="1"/>
    </xf>
    <xf numFmtId="0" fontId="10" fillId="58" borderId="64" xfId="0" applyFont="1" applyFill="1" applyBorder="1" applyAlignment="1">
      <alignment horizontal="center" vertical="center" wrapText="1"/>
    </xf>
    <xf numFmtId="0" fontId="10" fillId="58" borderId="65" xfId="0" applyFont="1" applyFill="1" applyBorder="1" applyAlignment="1">
      <alignment horizontal="center" vertical="center" wrapText="1"/>
    </xf>
    <xf numFmtId="17" fontId="12" fillId="58" borderId="67" xfId="0" applyNumberFormat="1" applyFont="1" applyFill="1" applyBorder="1" applyAlignment="1">
      <alignment horizontal="center" vertical="center" wrapText="1"/>
    </xf>
    <xf numFmtId="0" fontId="10" fillId="56" borderId="61" xfId="0" applyFont="1" applyFill="1" applyBorder="1" applyAlignment="1">
      <alignment horizontal="center" vertical="center" wrapText="1"/>
    </xf>
    <xf numFmtId="0" fontId="10" fillId="56" borderId="62" xfId="0" applyFont="1" applyFill="1" applyBorder="1" applyAlignment="1">
      <alignment horizontal="center" vertical="center" wrapText="1"/>
    </xf>
    <xf numFmtId="17" fontId="12" fillId="57" borderId="23" xfId="0" applyNumberFormat="1" applyFont="1" applyFill="1" applyBorder="1" applyAlignment="1">
      <alignment horizontal="center" vertical="center" wrapText="1"/>
    </xf>
    <xf numFmtId="17" fontId="12" fillId="57" borderId="52" xfId="0" applyNumberFormat="1" applyFont="1" applyFill="1" applyBorder="1" applyAlignment="1">
      <alignment horizontal="center" vertical="center" wrapText="1"/>
    </xf>
    <xf numFmtId="0" fontId="10" fillId="56" borderId="66" xfId="0" applyFont="1" applyFill="1" applyBorder="1" applyAlignment="1">
      <alignment horizontal="center" vertical="center" wrapText="1"/>
    </xf>
    <xf numFmtId="0" fontId="10" fillId="0" borderId="80"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38" xfId="0" applyFont="1" applyFill="1" applyBorder="1" applyAlignment="1">
      <alignment horizontal="center" vertical="center"/>
    </xf>
    <xf numFmtId="0" fontId="19" fillId="80" borderId="86" xfId="492" applyFont="1" applyFill="1" applyBorder="1" applyAlignment="1">
      <alignment horizontal="center"/>
    </xf>
    <xf numFmtId="0" fontId="19" fillId="80" borderId="67" xfId="492" applyFont="1" applyFill="1" applyBorder="1" applyAlignment="1">
      <alignment horizontal="center"/>
    </xf>
    <xf numFmtId="0" fontId="19" fillId="80" borderId="0" xfId="492" applyFont="1" applyFill="1" applyBorder="1" applyAlignment="1">
      <alignment horizontal="center"/>
    </xf>
    <xf numFmtId="0" fontId="19" fillId="80" borderId="88" xfId="492" applyFont="1" applyFill="1" applyBorder="1" applyAlignment="1">
      <alignment horizontal="center"/>
    </xf>
    <xf numFmtId="0" fontId="19" fillId="80" borderId="70" xfId="492" applyFont="1" applyFill="1" applyBorder="1" applyAlignment="1">
      <alignment horizontal="center"/>
    </xf>
    <xf numFmtId="0" fontId="19" fillId="80" borderId="60" xfId="492" applyFont="1" applyFill="1" applyBorder="1" applyAlignment="1">
      <alignment horizontal="center"/>
    </xf>
    <xf numFmtId="0" fontId="19" fillId="81" borderId="86" xfId="492" applyFont="1" applyFill="1" applyBorder="1" applyAlignment="1">
      <alignment horizontal="center"/>
    </xf>
    <xf numFmtId="0" fontId="19" fillId="81" borderId="67" xfId="492" applyFont="1" applyFill="1" applyBorder="1" applyAlignment="1">
      <alignment horizontal="center"/>
    </xf>
    <xf numFmtId="0" fontId="19" fillId="81" borderId="0" xfId="492" applyFont="1" applyFill="1" applyBorder="1" applyAlignment="1">
      <alignment horizontal="center"/>
    </xf>
    <xf numFmtId="0" fontId="19" fillId="81" borderId="88" xfId="492" applyFont="1" applyFill="1" applyBorder="1" applyAlignment="1">
      <alignment horizontal="center"/>
    </xf>
    <xf numFmtId="0" fontId="19" fillId="81" borderId="70" xfId="492" applyFont="1" applyFill="1" applyBorder="1" applyAlignment="1">
      <alignment horizontal="center"/>
    </xf>
    <xf numFmtId="0" fontId="19" fillId="81" borderId="60" xfId="492" applyFont="1" applyFill="1" applyBorder="1" applyAlignment="1">
      <alignment horizontal="center"/>
    </xf>
    <xf numFmtId="1" fontId="12" fillId="58" borderId="29" xfId="0" applyNumberFormat="1" applyFont="1" applyFill="1" applyBorder="1" applyAlignment="1">
      <alignment horizontal="center" vertical="center" wrapText="1"/>
    </xf>
    <xf numFmtId="1" fontId="12" fillId="58" borderId="37" xfId="0" applyNumberFormat="1" applyFont="1" applyFill="1" applyBorder="1" applyAlignment="1">
      <alignment horizontal="center" vertical="center" wrapText="1"/>
    </xf>
    <xf numFmtId="1" fontId="12" fillId="58" borderId="30" xfId="0" applyNumberFormat="1" applyFont="1" applyFill="1" applyBorder="1" applyAlignment="1">
      <alignment horizontal="center" vertical="center" wrapText="1"/>
    </xf>
    <xf numFmtId="17" fontId="12" fillId="58" borderId="29" xfId="0" applyNumberFormat="1" applyFont="1" applyFill="1" applyBorder="1" applyAlignment="1">
      <alignment horizontal="center" vertical="center" wrapText="1"/>
    </xf>
    <xf numFmtId="17" fontId="12" fillId="58" borderId="37" xfId="0" applyNumberFormat="1" applyFont="1" applyFill="1" applyBorder="1" applyAlignment="1">
      <alignment horizontal="center" vertical="center" wrapText="1"/>
    </xf>
    <xf numFmtId="17" fontId="12" fillId="58" borderId="30" xfId="0" applyNumberFormat="1" applyFont="1" applyFill="1" applyBorder="1" applyAlignment="1">
      <alignment horizontal="center" vertical="center" wrapText="1"/>
    </xf>
    <xf numFmtId="17" fontId="12" fillId="58" borderId="36" xfId="0" applyNumberFormat="1" applyFont="1" applyFill="1" applyBorder="1" applyAlignment="1">
      <alignment horizontal="center" vertical="center" wrapText="1"/>
    </xf>
    <xf numFmtId="0" fontId="0" fillId="0" borderId="0" xfId="0"/>
    <xf numFmtId="0" fontId="0" fillId="0" borderId="0" xfId="0" applyAlignment="1">
      <alignment wrapText="1"/>
    </xf>
    <xf numFmtId="0" fontId="61" fillId="0" borderId="0" xfId="0" applyFont="1"/>
    <xf numFmtId="0" fontId="10" fillId="0" borderId="98" xfId="0" applyFont="1" applyFill="1" applyBorder="1" applyAlignment="1">
      <alignment horizontal="center"/>
    </xf>
    <xf numFmtId="0" fontId="10" fillId="56" borderId="69" xfId="0" applyFont="1" applyFill="1" applyBorder="1" applyAlignment="1">
      <alignment horizontal="center"/>
    </xf>
    <xf numFmtId="3" fontId="10" fillId="0" borderId="88" xfId="544" applyNumberFormat="1" applyFont="1" applyBorder="1" applyAlignment="1">
      <alignment horizontal="center" vertical="center"/>
    </xf>
    <xf numFmtId="3" fontId="10" fillId="0" borderId="88" xfId="0" applyNumberFormat="1" applyFont="1" applyFill="1" applyBorder="1" applyAlignment="1">
      <alignment horizontal="center" vertical="center"/>
    </xf>
    <xf numFmtId="3" fontId="10" fillId="0" borderId="88" xfId="619" applyNumberFormat="1" applyFont="1" applyFill="1" applyBorder="1" applyAlignment="1">
      <alignment horizontal="center" vertical="center"/>
    </xf>
    <xf numFmtId="3" fontId="10" fillId="0" borderId="88" xfId="544" applyNumberFormat="1" applyFont="1" applyFill="1" applyBorder="1" applyAlignment="1">
      <alignment horizontal="center" vertical="center"/>
    </xf>
    <xf numFmtId="0" fontId="66" fillId="55" borderId="86" xfId="0" applyFont="1" applyFill="1" applyBorder="1" applyAlignment="1">
      <alignment horizontal="center" vertical="center" wrapText="1"/>
    </xf>
    <xf numFmtId="0" fontId="0" fillId="0" borderId="0" xfId="0" applyAlignment="1">
      <alignment horizontal="left"/>
    </xf>
    <xf numFmtId="169" fontId="0" fillId="0" borderId="0" xfId="0" applyNumberFormat="1"/>
    <xf numFmtId="0" fontId="10" fillId="0" borderId="25" xfId="544" applyFont="1" applyBorder="1" applyAlignment="1">
      <alignment horizontal="left" vertical="center" wrapText="1"/>
    </xf>
    <xf numFmtId="0" fontId="10" fillId="0" borderId="31" xfId="544" applyFont="1" applyBorder="1" applyAlignment="1">
      <alignment horizontal="center" vertical="center" wrapText="1"/>
    </xf>
    <xf numFmtId="0" fontId="10" fillId="0" borderId="42" xfId="544" applyFont="1" applyBorder="1" applyAlignment="1">
      <alignment horizontal="center" vertical="center" wrapText="1"/>
    </xf>
    <xf numFmtId="0" fontId="10" fillId="0" borderId="32" xfId="544" applyFont="1" applyBorder="1" applyAlignment="1">
      <alignment horizontal="center" vertical="center" wrapText="1"/>
    </xf>
    <xf numFmtId="0" fontId="10" fillId="0" borderId="10" xfId="544" applyFont="1" applyBorder="1" applyAlignment="1">
      <alignment horizontal="center" vertical="center" wrapText="1"/>
    </xf>
    <xf numFmtId="0" fontId="10" fillId="0" borderId="16" xfId="544" applyFont="1" applyBorder="1" applyAlignment="1">
      <alignment horizontal="left" vertical="center" wrapText="1"/>
    </xf>
    <xf numFmtId="0" fontId="10" fillId="0" borderId="33" xfId="544" applyFont="1" applyBorder="1" applyAlignment="1">
      <alignment horizontal="center" vertical="center" wrapText="1"/>
    </xf>
    <xf numFmtId="0" fontId="10" fillId="0" borderId="68" xfId="544" applyFont="1" applyBorder="1" applyAlignment="1">
      <alignment horizontal="center" vertical="center" wrapText="1"/>
    </xf>
    <xf numFmtId="0" fontId="10" fillId="0" borderId="19" xfId="544" applyFont="1" applyBorder="1" applyAlignment="1">
      <alignment horizontal="center" vertical="center" wrapText="1"/>
    </xf>
    <xf numFmtId="0" fontId="10" fillId="0" borderId="84" xfId="544" applyFont="1" applyBorder="1" applyAlignment="1">
      <alignment horizontal="center" vertical="center" wrapText="1"/>
    </xf>
    <xf numFmtId="0" fontId="10" fillId="56" borderId="34" xfId="0" applyFont="1" applyFill="1" applyBorder="1" applyAlignment="1">
      <alignment horizontal="center"/>
    </xf>
    <xf numFmtId="0" fontId="12" fillId="58" borderId="99" xfId="0" applyFont="1" applyFill="1" applyBorder="1" applyAlignment="1">
      <alignment horizontal="center" vertical="center" wrapText="1"/>
    </xf>
    <xf numFmtId="0" fontId="10" fillId="0" borderId="85" xfId="544" applyFont="1" applyFill="1" applyBorder="1" applyAlignment="1">
      <alignment horizontal="center" vertical="center" wrapText="1"/>
    </xf>
    <xf numFmtId="0" fontId="11" fillId="56" borderId="32" xfId="0" applyFont="1" applyFill="1" applyBorder="1" applyAlignment="1">
      <alignment horizontal="center"/>
    </xf>
    <xf numFmtId="0" fontId="10" fillId="56" borderId="31" xfId="0" applyNumberFormat="1" applyFont="1" applyFill="1" applyBorder="1" applyAlignment="1">
      <alignment horizontal="center"/>
    </xf>
    <xf numFmtId="0" fontId="10" fillId="56" borderId="42" xfId="0" applyNumberFormat="1" applyFont="1" applyFill="1" applyBorder="1" applyAlignment="1">
      <alignment horizontal="center"/>
    </xf>
    <xf numFmtId="0" fontId="10" fillId="56" borderId="38" xfId="0" applyNumberFormat="1" applyFont="1" applyFill="1" applyBorder="1" applyAlignment="1">
      <alignment horizontal="center"/>
    </xf>
    <xf numFmtId="0" fontId="10" fillId="56" borderId="20" xfId="0" applyFont="1" applyFill="1" applyBorder="1" applyAlignment="1">
      <alignment horizontal="center" vertical="center" wrapText="1"/>
    </xf>
    <xf numFmtId="0" fontId="10" fillId="56" borderId="10" xfId="0" applyNumberFormat="1" applyFont="1" applyFill="1" applyBorder="1" applyAlignment="1">
      <alignment horizontal="center"/>
    </xf>
    <xf numFmtId="0" fontId="10" fillId="56" borderId="19" xfId="0" applyFont="1" applyFill="1" applyBorder="1" applyAlignment="1">
      <alignment horizontal="center" vertical="center" wrapText="1"/>
    </xf>
    <xf numFmtId="0" fontId="10" fillId="56" borderId="103" xfId="0" applyNumberFormat="1" applyFont="1" applyFill="1" applyBorder="1" applyAlignment="1">
      <alignment horizontal="center"/>
    </xf>
    <xf numFmtId="0" fontId="66" fillId="80" borderId="81" xfId="0" applyFont="1" applyFill="1" applyBorder="1" applyAlignment="1" applyProtection="1">
      <alignment vertical="center" wrapText="1"/>
      <protection locked="0"/>
    </xf>
    <xf numFmtId="0" fontId="66" fillId="80" borderId="97" xfId="0" applyFont="1" applyFill="1" applyBorder="1" applyAlignment="1" applyProtection="1">
      <alignment vertical="center" wrapText="1"/>
      <protection locked="0"/>
    </xf>
    <xf numFmtId="0" fontId="0" fillId="0" borderId="85" xfId="0" applyBorder="1" applyAlignment="1">
      <alignment vertical="center" wrapText="1"/>
    </xf>
    <xf numFmtId="0" fontId="0" fillId="0" borderId="98" xfId="0" applyBorder="1" applyAlignment="1">
      <alignment vertical="center" wrapText="1"/>
    </xf>
    <xf numFmtId="0" fontId="10" fillId="56" borderId="10" xfId="0" applyFont="1" applyFill="1" applyBorder="1" applyAlignment="1">
      <alignment horizontal="center"/>
    </xf>
    <xf numFmtId="0" fontId="10" fillId="56" borderId="13" xfId="0" applyFont="1" applyFill="1" applyBorder="1" applyAlignment="1">
      <alignment horizontal="center"/>
    </xf>
    <xf numFmtId="0" fontId="10" fillId="56" borderId="33" xfId="0" applyFont="1" applyFill="1" applyBorder="1" applyAlignment="1">
      <alignment horizontal="center"/>
    </xf>
    <xf numFmtId="0" fontId="18" fillId="0" borderId="0" xfId="0" applyFont="1"/>
    <xf numFmtId="0" fontId="10" fillId="84" borderId="10" xfId="0" applyFont="1" applyFill="1" applyBorder="1"/>
    <xf numFmtId="0" fontId="10" fillId="85" borderId="10" xfId="0" applyFont="1" applyFill="1" applyBorder="1"/>
    <xf numFmtId="0" fontId="10" fillId="0" borderId="45" xfId="544" applyFont="1" applyBorder="1" applyAlignment="1">
      <alignment horizontal="center" vertical="center" wrapText="1"/>
    </xf>
    <xf numFmtId="0" fontId="10" fillId="0" borderId="11" xfId="544" applyFont="1" applyBorder="1" applyAlignment="1">
      <alignment horizontal="center" vertical="center" wrapText="1"/>
    </xf>
    <xf numFmtId="0" fontId="10" fillId="0" borderId="21" xfId="544" applyFont="1" applyBorder="1" applyAlignment="1">
      <alignment horizontal="center" vertical="center" wrapText="1"/>
    </xf>
    <xf numFmtId="0" fontId="10" fillId="56" borderId="105" xfId="0" applyFont="1" applyFill="1" applyBorder="1" applyAlignment="1">
      <alignment horizontal="center"/>
    </xf>
    <xf numFmtId="0" fontId="10" fillId="0" borderId="87" xfId="544" applyFont="1" applyBorder="1" applyAlignment="1">
      <alignment horizontal="center" vertical="center" wrapText="1"/>
    </xf>
    <xf numFmtId="0" fontId="10" fillId="0" borderId="40" xfId="544" applyFont="1" applyBorder="1" applyAlignment="1">
      <alignment horizontal="center" vertical="center" wrapText="1"/>
    </xf>
    <xf numFmtId="0" fontId="10" fillId="0" borderId="96" xfId="544" applyFont="1" applyBorder="1" applyAlignment="1">
      <alignment horizontal="center" vertical="center" wrapText="1"/>
    </xf>
    <xf numFmtId="0" fontId="10" fillId="56" borderId="106" xfId="0" applyFont="1" applyFill="1" applyBorder="1" applyAlignment="1">
      <alignment horizontal="center"/>
    </xf>
    <xf numFmtId="0" fontId="10" fillId="0" borderId="104" xfId="544" applyFont="1" applyBorder="1" applyAlignment="1">
      <alignment horizontal="center" vertical="center" wrapText="1"/>
    </xf>
    <xf numFmtId="17" fontId="12" fillId="58" borderId="85" xfId="544" applyNumberFormat="1" applyFont="1" applyFill="1" applyBorder="1" applyAlignment="1">
      <alignment horizontal="center" vertical="center" wrapText="1"/>
    </xf>
    <xf numFmtId="17" fontId="12" fillId="58" borderId="69" xfId="544" applyNumberFormat="1" applyFont="1" applyFill="1" applyBorder="1" applyAlignment="1">
      <alignment horizontal="center" vertical="center" wrapText="1"/>
    </xf>
    <xf numFmtId="0" fontId="10" fillId="0" borderId="107" xfId="544" applyFont="1" applyBorder="1" applyAlignment="1">
      <alignment horizontal="center" vertical="center" wrapText="1"/>
    </xf>
    <xf numFmtId="0" fontId="10" fillId="0" borderId="108" xfId="544" applyFont="1" applyBorder="1" applyAlignment="1">
      <alignment horizontal="center" vertical="center" wrapText="1"/>
    </xf>
    <xf numFmtId="0" fontId="10" fillId="56" borderId="109" xfId="0" applyFont="1" applyFill="1" applyBorder="1" applyAlignment="1">
      <alignment horizontal="center"/>
    </xf>
    <xf numFmtId="0" fontId="10" fillId="56" borderId="110" xfId="0" applyFont="1" applyFill="1" applyBorder="1" applyAlignment="1">
      <alignment horizontal="center"/>
    </xf>
    <xf numFmtId="0" fontId="10" fillId="56" borderId="111" xfId="0" applyFont="1" applyFill="1" applyBorder="1" applyAlignment="1">
      <alignment horizontal="center"/>
    </xf>
    <xf numFmtId="0" fontId="0" fillId="0" borderId="104" xfId="0" applyBorder="1"/>
    <xf numFmtId="0" fontId="10" fillId="0" borderId="104" xfId="544" applyFont="1" applyFill="1" applyBorder="1" applyAlignment="1">
      <alignment horizontal="center" vertical="center" wrapText="1"/>
    </xf>
    <xf numFmtId="0" fontId="11" fillId="56" borderId="105" xfId="0" applyFont="1" applyFill="1" applyBorder="1" applyAlignment="1">
      <alignment horizontal="center"/>
    </xf>
    <xf numFmtId="17" fontId="12" fillId="58" borderId="64" xfId="544" applyNumberFormat="1" applyFont="1" applyFill="1" applyBorder="1" applyAlignment="1">
      <alignment horizontal="center" vertical="center" wrapText="1"/>
    </xf>
    <xf numFmtId="0" fontId="11" fillId="56" borderId="104" xfId="0" applyFont="1" applyFill="1" applyBorder="1" applyAlignment="1">
      <alignment horizontal="center"/>
    </xf>
    <xf numFmtId="0" fontId="10" fillId="0" borderId="107" xfId="544" applyFont="1" applyFill="1" applyBorder="1" applyAlignment="1">
      <alignment horizontal="center" vertical="center" wrapText="1"/>
    </xf>
    <xf numFmtId="0" fontId="10" fillId="0" borderId="108" xfId="544" applyFont="1" applyFill="1" applyBorder="1" applyAlignment="1">
      <alignment horizontal="center" vertical="center" wrapText="1"/>
    </xf>
    <xf numFmtId="0" fontId="11" fillId="56" borderId="109" xfId="0" applyFont="1" applyFill="1" applyBorder="1" applyAlignment="1">
      <alignment horizontal="center"/>
    </xf>
    <xf numFmtId="0" fontId="11" fillId="56" borderId="110" xfId="0" applyFont="1" applyFill="1" applyBorder="1" applyAlignment="1">
      <alignment horizontal="center"/>
    </xf>
    <xf numFmtId="0" fontId="11" fillId="56" borderId="111" xfId="0" applyFont="1" applyFill="1" applyBorder="1" applyAlignment="1">
      <alignment horizontal="center"/>
    </xf>
    <xf numFmtId="0" fontId="10" fillId="0" borderId="42" xfId="0" applyNumberFormat="1" applyFont="1" applyBorder="1" applyAlignment="1">
      <alignment horizontal="center"/>
    </xf>
    <xf numFmtId="0" fontId="10" fillId="0" borderId="104" xfId="0" applyNumberFormat="1" applyFont="1" applyBorder="1" applyAlignment="1">
      <alignment horizontal="center"/>
    </xf>
    <xf numFmtId="0" fontId="11" fillId="56" borderId="108" xfId="0" applyFont="1" applyFill="1" applyBorder="1" applyAlignment="1">
      <alignment horizontal="center"/>
    </xf>
    <xf numFmtId="0" fontId="10" fillId="56" borderId="104" xfId="0" applyNumberFormat="1" applyFont="1" applyFill="1" applyBorder="1" applyAlignment="1">
      <alignment horizontal="center"/>
    </xf>
    <xf numFmtId="0" fontId="10" fillId="0" borderId="104" xfId="0" applyNumberFormat="1" applyFont="1" applyFill="1" applyBorder="1" applyAlignment="1">
      <alignment horizontal="center"/>
    </xf>
    <xf numFmtId="0" fontId="11" fillId="0" borderId="104" xfId="0" applyFont="1" applyFill="1" applyBorder="1" applyAlignment="1">
      <alignment horizontal="center"/>
    </xf>
    <xf numFmtId="0" fontId="11" fillId="0" borderId="108" xfId="0" applyFont="1" applyFill="1" applyBorder="1" applyAlignment="1">
      <alignment horizontal="center"/>
    </xf>
    <xf numFmtId="0" fontId="10" fillId="0" borderId="104" xfId="0" applyFont="1" applyFill="1" applyBorder="1" applyAlignment="1">
      <alignment horizontal="center" vertical="center" wrapText="1"/>
    </xf>
    <xf numFmtId="0" fontId="10" fillId="56" borderId="104" xfId="0" applyFont="1" applyFill="1" applyBorder="1" applyAlignment="1">
      <alignment horizontal="center" vertical="center" wrapText="1"/>
    </xf>
    <xf numFmtId="0" fontId="10" fillId="0" borderId="104" xfId="0" applyNumberFormat="1" applyFont="1" applyBorder="1" applyAlignment="1">
      <alignment horizontal="center" vertical="center"/>
    </xf>
    <xf numFmtId="0" fontId="11" fillId="56" borderId="104" xfId="0" applyFont="1" applyFill="1" applyBorder="1" applyAlignment="1">
      <alignment horizontal="center" vertical="center"/>
    </xf>
    <xf numFmtId="0" fontId="11" fillId="56" borderId="108" xfId="0" applyFont="1" applyFill="1" applyBorder="1" applyAlignment="1">
      <alignment horizontal="center" vertical="center"/>
    </xf>
    <xf numFmtId="0" fontId="10" fillId="56" borderId="104" xfId="0" applyNumberFormat="1" applyFont="1" applyFill="1" applyBorder="1" applyAlignment="1">
      <alignment horizontal="center" vertical="center"/>
    </xf>
    <xf numFmtId="0" fontId="10" fillId="0" borderId="103" xfId="0" applyNumberFormat="1" applyFont="1" applyBorder="1" applyAlignment="1">
      <alignment horizontal="center"/>
    </xf>
    <xf numFmtId="0" fontId="10" fillId="0" borderId="110" xfId="0" applyNumberFormat="1" applyFont="1" applyBorder="1" applyAlignment="1">
      <alignment horizontal="center"/>
    </xf>
    <xf numFmtId="0" fontId="10" fillId="56" borderId="110" xfId="0" applyNumberFormat="1" applyFont="1" applyFill="1" applyBorder="1" applyAlignment="1">
      <alignment horizontal="center"/>
    </xf>
    <xf numFmtId="17" fontId="12" fillId="58" borderId="23" xfId="0" applyNumberFormat="1" applyFont="1" applyFill="1" applyBorder="1" applyAlignment="1">
      <alignment horizontal="center" vertical="center" wrapText="1"/>
    </xf>
    <xf numFmtId="0" fontId="64" fillId="0" borderId="0" xfId="0" applyFont="1" applyFill="1"/>
    <xf numFmtId="0" fontId="11" fillId="56" borderId="25" xfId="0" applyFont="1" applyFill="1" applyBorder="1" applyAlignment="1">
      <alignment horizontal="center"/>
    </xf>
    <xf numFmtId="0" fontId="11" fillId="56" borderId="112" xfId="0" applyFont="1" applyFill="1" applyBorder="1" applyAlignment="1">
      <alignment horizontal="center"/>
    </xf>
    <xf numFmtId="0" fontId="10" fillId="56" borderId="46" xfId="0" applyFont="1" applyFill="1" applyBorder="1" applyAlignment="1">
      <alignment horizontal="center" vertical="center" wrapText="1"/>
    </xf>
    <xf numFmtId="0" fontId="10" fillId="56" borderId="108" xfId="0" applyFont="1" applyFill="1" applyBorder="1" applyAlignment="1">
      <alignment horizontal="center" vertical="center" wrapText="1"/>
    </xf>
    <xf numFmtId="0" fontId="11" fillId="56" borderId="112" xfId="0" applyFont="1" applyFill="1" applyBorder="1" applyAlignment="1">
      <alignment horizontal="center" vertical="center"/>
    </xf>
    <xf numFmtId="0" fontId="11" fillId="56" borderId="113" xfId="0" applyFont="1" applyFill="1" applyBorder="1" applyAlignment="1">
      <alignment horizontal="center"/>
    </xf>
    <xf numFmtId="0" fontId="83" fillId="0" borderId="0" xfId="0" applyFont="1" applyFill="1" applyBorder="1" applyAlignment="1">
      <alignment horizontal="left" vertical="center" wrapText="1"/>
    </xf>
    <xf numFmtId="0" fontId="83" fillId="56" borderId="0" xfId="0" applyFont="1" applyFill="1" applyBorder="1" applyAlignment="1">
      <alignment horizontal="left" vertical="center" wrapText="1"/>
    </xf>
    <xf numFmtId="0" fontId="10" fillId="0" borderId="105" xfId="0" applyFont="1" applyBorder="1" applyAlignment="1">
      <alignment horizontal="center"/>
    </xf>
    <xf numFmtId="0" fontId="10" fillId="0" borderId="107" xfId="0" applyFont="1" applyFill="1" applyBorder="1" applyAlignment="1">
      <alignment horizontal="center"/>
    </xf>
    <xf numFmtId="0" fontId="10" fillId="0" borderId="108" xfId="0" applyFont="1" applyFill="1" applyBorder="1" applyAlignment="1">
      <alignment horizontal="center"/>
    </xf>
    <xf numFmtId="0" fontId="10" fillId="56" borderId="107" xfId="0" applyFont="1" applyFill="1" applyBorder="1" applyAlignment="1">
      <alignment horizontal="center"/>
    </xf>
    <xf numFmtId="0" fontId="10" fillId="56" borderId="108" xfId="0" applyFont="1" applyFill="1" applyBorder="1" applyAlignment="1">
      <alignment horizontal="center"/>
    </xf>
    <xf numFmtId="0" fontId="10" fillId="0" borderId="107" xfId="0" applyFont="1" applyFill="1" applyBorder="1" applyAlignment="1">
      <alignment horizontal="center" vertical="center"/>
    </xf>
    <xf numFmtId="0" fontId="10" fillId="0" borderId="104" xfId="0" applyFont="1" applyFill="1" applyBorder="1" applyAlignment="1">
      <alignment horizontal="center" vertical="center"/>
    </xf>
    <xf numFmtId="0" fontId="10" fillId="0" borderId="108" xfId="0" applyFont="1" applyFill="1" applyBorder="1" applyAlignment="1">
      <alignment horizontal="center" vertical="center"/>
    </xf>
    <xf numFmtId="0" fontId="10" fillId="0" borderId="109" xfId="0" applyFont="1" applyFill="1" applyBorder="1" applyAlignment="1">
      <alignment horizontal="center"/>
    </xf>
    <xf numFmtId="0" fontId="10" fillId="0" borderId="110" xfId="0" applyFont="1" applyFill="1" applyBorder="1" applyAlignment="1">
      <alignment horizontal="center"/>
    </xf>
    <xf numFmtId="0" fontId="10" fillId="0" borderId="111" xfId="0" applyFont="1" applyFill="1" applyBorder="1" applyAlignment="1">
      <alignment horizontal="center"/>
    </xf>
    <xf numFmtId="3" fontId="11" fillId="0" borderId="112" xfId="0" applyNumberFormat="1" applyFont="1" applyBorder="1" applyAlignment="1">
      <alignment horizontal="center"/>
    </xf>
    <xf numFmtId="3" fontId="10" fillId="0" borderId="112" xfId="544" applyNumberFormat="1" applyFont="1" applyBorder="1" applyAlignment="1">
      <alignment horizontal="center" vertical="center"/>
    </xf>
    <xf numFmtId="3" fontId="11" fillId="0" borderId="114" xfId="0" applyNumberFormat="1" applyFont="1" applyBorder="1" applyAlignment="1">
      <alignment horizontal="center"/>
    </xf>
    <xf numFmtId="3" fontId="10" fillId="0" borderId="14" xfId="544" applyNumberFormat="1" applyFont="1" applyBorder="1" applyAlignment="1">
      <alignment horizontal="center" vertical="center"/>
    </xf>
    <xf numFmtId="0" fontId="19" fillId="56" borderId="66" xfId="0" applyFont="1" applyFill="1" applyBorder="1"/>
    <xf numFmtId="0" fontId="19" fillId="56" borderId="86" xfId="0" applyFont="1" applyFill="1" applyBorder="1"/>
    <xf numFmtId="0" fontId="19" fillId="56" borderId="67" xfId="0" applyFont="1" applyFill="1" applyBorder="1"/>
    <xf numFmtId="0" fontId="19" fillId="56" borderId="61" xfId="0" applyFont="1" applyFill="1" applyBorder="1"/>
    <xf numFmtId="0" fontId="19" fillId="56" borderId="88" xfId="0" applyFont="1" applyFill="1" applyBorder="1"/>
    <xf numFmtId="0" fontId="10" fillId="56" borderId="114" xfId="0" applyFont="1" applyFill="1" applyBorder="1" applyAlignment="1">
      <alignment horizontal="center" vertical="center" wrapText="1"/>
    </xf>
    <xf numFmtId="3" fontId="10" fillId="0" borderId="112" xfId="0" applyNumberFormat="1" applyFont="1" applyBorder="1" applyAlignment="1">
      <alignment horizontal="center" vertical="center"/>
    </xf>
    <xf numFmtId="3" fontId="10" fillId="0" borderId="112" xfId="0" applyNumberFormat="1" applyFont="1" applyFill="1" applyBorder="1" applyAlignment="1">
      <alignment horizontal="center" vertical="center"/>
    </xf>
    <xf numFmtId="0" fontId="11" fillId="56" borderId="0" xfId="0" applyFont="1" applyFill="1" applyBorder="1" applyAlignment="1">
      <alignment horizontal="left" vertical="center" wrapText="1"/>
    </xf>
    <xf numFmtId="0" fontId="10" fillId="0" borderId="0" xfId="0" applyNumberFormat="1" applyFont="1" applyBorder="1" applyAlignment="1">
      <alignment horizontal="center"/>
    </xf>
    <xf numFmtId="0" fontId="10" fillId="56" borderId="0" xfId="0" applyNumberFormat="1" applyFont="1" applyFill="1" applyBorder="1" applyAlignment="1">
      <alignment horizontal="center"/>
    </xf>
    <xf numFmtId="0" fontId="10" fillId="0" borderId="104" xfId="0" applyFont="1" applyFill="1" applyBorder="1" applyAlignment="1">
      <alignment horizontal="center"/>
    </xf>
    <xf numFmtId="0" fontId="10" fillId="0" borderId="108" xfId="0" applyFont="1" applyBorder="1" applyAlignment="1">
      <alignment horizontal="center"/>
    </xf>
    <xf numFmtId="0" fontId="10" fillId="0" borderId="104" xfId="0" applyNumberFormat="1" applyFont="1" applyFill="1" applyBorder="1" applyAlignment="1">
      <alignment horizontal="center" vertical="center"/>
    </xf>
    <xf numFmtId="0" fontId="10" fillId="0" borderId="106" xfId="0" applyFont="1" applyFill="1" applyBorder="1" applyAlignment="1">
      <alignment horizontal="center"/>
    </xf>
    <xf numFmtId="0" fontId="10" fillId="0" borderId="111" xfId="0" applyFont="1" applyBorder="1" applyAlignment="1">
      <alignment horizontal="center"/>
    </xf>
    <xf numFmtId="0" fontId="12" fillId="58" borderId="97" xfId="0" applyFont="1" applyFill="1" applyBorder="1" applyAlignment="1">
      <alignment horizontal="center" vertical="center" wrapText="1"/>
    </xf>
    <xf numFmtId="0" fontId="79" fillId="0" borderId="87" xfId="59805" applyNumberFormat="1" applyFont="1" applyFill="1" applyBorder="1" applyAlignment="1">
      <alignment horizontal="center"/>
    </xf>
    <xf numFmtId="0" fontId="79" fillId="0" borderId="40" xfId="59805" applyNumberFormat="1" applyFont="1" applyFill="1" applyBorder="1" applyAlignment="1">
      <alignment horizontal="center"/>
    </xf>
    <xf numFmtId="0" fontId="10" fillId="0" borderId="107" xfId="0" applyFont="1" applyFill="1" applyBorder="1" applyAlignment="1">
      <alignment horizontal="center" vertical="center" wrapText="1"/>
    </xf>
    <xf numFmtId="0" fontId="10" fillId="0" borderId="108" xfId="0" applyFont="1" applyFill="1" applyBorder="1" applyAlignment="1">
      <alignment horizontal="center" vertical="center" wrapText="1"/>
    </xf>
    <xf numFmtId="0" fontId="0" fillId="56" borderId="111" xfId="0" applyFill="1" applyBorder="1" applyAlignment="1">
      <alignment horizontal="center"/>
    </xf>
    <xf numFmtId="0" fontId="0" fillId="0" borderId="109" xfId="0" applyFill="1" applyBorder="1" applyAlignment="1">
      <alignment horizontal="center"/>
    </xf>
    <xf numFmtId="0" fontId="0" fillId="56" borderId="110" xfId="0" applyFill="1" applyBorder="1" applyAlignment="1">
      <alignment horizontal="center"/>
    </xf>
    <xf numFmtId="0" fontId="0" fillId="0" borderId="105" xfId="0" applyFill="1" applyBorder="1" applyAlignment="1">
      <alignment horizontal="center"/>
    </xf>
    <xf numFmtId="0" fontId="0" fillId="0" borderId="111" xfId="0" applyFill="1" applyBorder="1" applyAlignment="1">
      <alignment horizontal="center"/>
    </xf>
    <xf numFmtId="0" fontId="0" fillId="0" borderId="109" xfId="0" applyBorder="1" applyAlignment="1">
      <alignment horizontal="center"/>
    </xf>
    <xf numFmtId="0" fontId="0" fillId="0" borderId="110" xfId="0" applyBorder="1" applyAlignment="1">
      <alignment horizontal="center"/>
    </xf>
    <xf numFmtId="0" fontId="0" fillId="0" borderId="111" xfId="0" applyBorder="1" applyAlignment="1">
      <alignment horizontal="center"/>
    </xf>
    <xf numFmtId="0" fontId="10" fillId="0" borderId="104" xfId="0" applyFont="1" applyBorder="1" applyAlignment="1">
      <alignment horizontal="center"/>
    </xf>
    <xf numFmtId="0" fontId="69" fillId="0" borderId="0" xfId="0" applyFont="1" applyAlignment="1">
      <alignment horizontal="center" vertical="center"/>
    </xf>
    <xf numFmtId="0" fontId="79" fillId="56" borderId="10" xfId="0" applyFont="1" applyFill="1" applyBorder="1" applyAlignment="1" applyProtection="1">
      <alignment horizontal="center"/>
      <protection locked="0"/>
    </xf>
    <xf numFmtId="0" fontId="79" fillId="0" borderId="10" xfId="0" applyFont="1" applyFill="1" applyBorder="1" applyAlignment="1" applyProtection="1">
      <alignment horizontal="center"/>
      <protection locked="0"/>
    </xf>
    <xf numFmtId="169" fontId="84" fillId="0" borderId="10" xfId="59809" applyNumberFormat="1" applyFont="1" applyFill="1" applyBorder="1" applyAlignment="1">
      <alignment horizontal="left" vertical="center"/>
    </xf>
    <xf numFmtId="0" fontId="79" fillId="0" borderId="42" xfId="544" applyFont="1" applyBorder="1" applyAlignment="1">
      <alignment horizontal="center" vertical="center" wrapText="1"/>
    </xf>
    <xf numFmtId="0" fontId="79" fillId="0" borderId="104" xfId="544" applyFont="1" applyBorder="1" applyAlignment="1">
      <alignment horizontal="center" vertical="center" wrapText="1"/>
    </xf>
    <xf numFmtId="0" fontId="79" fillId="0" borderId="85" xfId="544" applyFont="1" applyFill="1" applyBorder="1" applyAlignment="1">
      <alignment horizontal="center" vertical="center" wrapText="1"/>
    </xf>
    <xf numFmtId="0" fontId="79" fillId="56" borderId="110" xfId="0" applyFont="1" applyFill="1" applyBorder="1" applyAlignment="1">
      <alignment horizontal="center"/>
    </xf>
    <xf numFmtId="0" fontId="79" fillId="0" borderId="32" xfId="544" applyFont="1" applyBorder="1" applyAlignment="1">
      <alignment horizontal="center" vertical="center" wrapText="1"/>
    </xf>
    <xf numFmtId="0" fontId="79" fillId="0" borderId="108" xfId="544" applyFont="1" applyBorder="1" applyAlignment="1">
      <alignment horizontal="center" vertical="center" wrapText="1"/>
    </xf>
    <xf numFmtId="0" fontId="79" fillId="0" borderId="84" xfId="544" applyFont="1" applyBorder="1" applyAlignment="1">
      <alignment horizontal="center" vertical="center" wrapText="1"/>
    </xf>
    <xf numFmtId="0" fontId="79" fillId="56" borderId="111" xfId="0" applyFont="1" applyFill="1" applyBorder="1" applyAlignment="1">
      <alignment horizontal="center"/>
    </xf>
    <xf numFmtId="0" fontId="79" fillId="0" borderId="31" xfId="544" applyFont="1" applyBorder="1" applyAlignment="1">
      <alignment horizontal="center" vertical="center" wrapText="1"/>
    </xf>
    <xf numFmtId="0" fontId="79" fillId="0" borderId="107" xfId="544" applyFont="1" applyBorder="1" applyAlignment="1">
      <alignment horizontal="center" vertical="center" wrapText="1"/>
    </xf>
    <xf numFmtId="0" fontId="79" fillId="56" borderId="109" xfId="0" applyFont="1" applyFill="1" applyBorder="1" applyAlignment="1">
      <alignment horizontal="center"/>
    </xf>
    <xf numFmtId="0" fontId="79" fillId="0" borderId="107" xfId="0" applyFont="1" applyFill="1" applyBorder="1" applyAlignment="1">
      <alignment horizontal="center"/>
    </xf>
    <xf numFmtId="0" fontId="79" fillId="0" borderId="11" xfId="0" applyFont="1" applyFill="1" applyBorder="1" applyAlignment="1">
      <alignment horizontal="center"/>
    </xf>
    <xf numFmtId="0" fontId="79" fillId="0" borderId="108" xfId="0" applyFont="1" applyFill="1" applyBorder="1" applyAlignment="1">
      <alignment horizontal="center"/>
    </xf>
    <xf numFmtId="0" fontId="79" fillId="56" borderId="107" xfId="0" applyFont="1" applyFill="1" applyBorder="1" applyAlignment="1">
      <alignment horizontal="center"/>
    </xf>
    <xf numFmtId="0" fontId="79" fillId="56" borderId="11" xfId="0" applyFont="1" applyFill="1" applyBorder="1" applyAlignment="1">
      <alignment horizontal="center"/>
    </xf>
    <xf numFmtId="0" fontId="79" fillId="0" borderId="107" xfId="0" applyFont="1" applyFill="1" applyBorder="1" applyAlignment="1">
      <alignment horizontal="center" vertical="center"/>
    </xf>
    <xf numFmtId="0" fontId="79" fillId="0" borderId="104" xfId="0" applyFont="1" applyFill="1" applyBorder="1" applyAlignment="1">
      <alignment horizontal="center" vertical="center"/>
    </xf>
    <xf numFmtId="0" fontId="79" fillId="0" borderId="108" xfId="0" applyFont="1" applyFill="1" applyBorder="1" applyAlignment="1">
      <alignment horizontal="center" vertical="center"/>
    </xf>
    <xf numFmtId="0" fontId="79" fillId="0" borderId="109" xfId="0" applyFont="1" applyFill="1" applyBorder="1" applyAlignment="1">
      <alignment horizontal="center"/>
    </xf>
    <xf numFmtId="0" fontId="79" fillId="0" borderId="110" xfId="0" applyFont="1" applyFill="1" applyBorder="1" applyAlignment="1">
      <alignment horizontal="center"/>
    </xf>
    <xf numFmtId="0" fontId="79" fillId="0" borderId="111" xfId="0" applyFont="1" applyFill="1" applyBorder="1" applyAlignment="1">
      <alignment horizontal="center"/>
    </xf>
    <xf numFmtId="0" fontId="79" fillId="56" borderId="42" xfId="0" applyFont="1" applyFill="1" applyBorder="1" applyAlignment="1">
      <alignment horizontal="center" vertical="center" wrapText="1"/>
    </xf>
    <xf numFmtId="0" fontId="79" fillId="56" borderId="20" xfId="0" applyFont="1" applyFill="1" applyBorder="1" applyAlignment="1">
      <alignment horizontal="center" vertical="center" wrapText="1"/>
    </xf>
    <xf numFmtId="0" fontId="79" fillId="56" borderId="104" xfId="0" applyFont="1" applyFill="1" applyBorder="1" applyAlignment="1">
      <alignment horizontal="center" vertical="center" wrapText="1"/>
    </xf>
    <xf numFmtId="0" fontId="79" fillId="56" borderId="32" xfId="0" applyFont="1" applyFill="1" applyBorder="1" applyAlignment="1">
      <alignment horizontal="center" vertical="center" wrapText="1"/>
    </xf>
    <xf numFmtId="0" fontId="79" fillId="56" borderId="46" xfId="0" applyFont="1" applyFill="1" applyBorder="1" applyAlignment="1">
      <alignment horizontal="center" vertical="center" wrapText="1"/>
    </xf>
    <xf numFmtId="0" fontId="79" fillId="56" borderId="108" xfId="0" applyFont="1" applyFill="1" applyBorder="1" applyAlignment="1">
      <alignment horizontal="center" vertical="center" wrapText="1"/>
    </xf>
    <xf numFmtId="0" fontId="79" fillId="56" borderId="104" xfId="0" applyFont="1" applyFill="1" applyBorder="1" applyAlignment="1" applyProtection="1">
      <alignment horizontal="center"/>
      <protection locked="0"/>
    </xf>
    <xf numFmtId="17" fontId="12" fillId="58" borderId="23" xfId="0" applyNumberFormat="1" applyFont="1" applyFill="1" applyBorder="1" applyAlignment="1">
      <alignment horizontal="center" vertical="center" wrapText="1"/>
    </xf>
    <xf numFmtId="0" fontId="0" fillId="0" borderId="0" xfId="0" applyAlignment="1">
      <alignment horizontal="left" wrapText="1"/>
    </xf>
    <xf numFmtId="17" fontId="12" fillId="58" borderId="52" xfId="0" applyNumberFormat="1" applyFont="1" applyFill="1" applyBorder="1" applyAlignment="1">
      <alignment horizontal="center" vertical="center" wrapText="1"/>
    </xf>
    <xf numFmtId="17" fontId="12" fillId="58" borderId="22" xfId="0" applyNumberFormat="1" applyFont="1" applyFill="1" applyBorder="1" applyAlignment="1">
      <alignment horizontal="center" vertical="center" wrapText="1"/>
    </xf>
    <xf numFmtId="0" fontId="79" fillId="0" borderId="104" xfId="0" applyFont="1" applyFill="1" applyBorder="1" applyAlignment="1" applyProtection="1">
      <alignment horizontal="center"/>
      <protection locked="0"/>
    </xf>
    <xf numFmtId="169" fontId="84" fillId="0" borderId="104" xfId="465" applyNumberFormat="1" applyFont="1" applyFill="1" applyBorder="1" applyAlignment="1">
      <alignment horizontal="left" vertical="center"/>
    </xf>
    <xf numFmtId="0" fontId="84" fillId="58" borderId="22" xfId="0" applyFont="1" applyFill="1" applyBorder="1" applyAlignment="1">
      <alignment horizontal="center" vertical="center" wrapText="1"/>
    </xf>
    <xf numFmtId="0" fontId="83" fillId="0" borderId="18" xfId="0" applyFont="1" applyBorder="1" applyAlignment="1">
      <alignment horizontal="center" vertical="center"/>
    </xf>
    <xf numFmtId="0" fontId="83" fillId="0" borderId="17" xfId="0" applyFont="1" applyBorder="1" applyAlignment="1">
      <alignment horizontal="center" vertical="center"/>
    </xf>
    <xf numFmtId="0" fontId="11" fillId="0" borderId="34" xfId="0" applyFont="1" applyFill="1" applyBorder="1" applyAlignment="1">
      <alignment horizontal="left"/>
    </xf>
    <xf numFmtId="0" fontId="11" fillId="0" borderId="34" xfId="0" applyFont="1" applyFill="1" applyBorder="1" applyAlignment="1"/>
    <xf numFmtId="0" fontId="11" fillId="0" borderId="49" xfId="0" applyFont="1" applyFill="1" applyBorder="1" applyAlignment="1"/>
    <xf numFmtId="0" fontId="85" fillId="0" borderId="0" xfId="0" applyFont="1"/>
    <xf numFmtId="17" fontId="84" fillId="58" borderId="51" xfId="544" applyNumberFormat="1" applyFont="1" applyFill="1" applyBorder="1" applyAlignment="1">
      <alignment horizontal="center" vertical="center" wrapText="1"/>
    </xf>
    <xf numFmtId="0" fontId="69" fillId="0" borderId="0" xfId="0" applyFont="1"/>
    <xf numFmtId="0" fontId="86" fillId="0" borderId="0" xfId="0" applyFont="1"/>
    <xf numFmtId="0" fontId="84" fillId="58" borderId="24" xfId="0" applyFont="1" applyFill="1" applyBorder="1" applyAlignment="1">
      <alignment horizontal="center" vertical="center" wrapText="1"/>
    </xf>
    <xf numFmtId="0" fontId="64" fillId="0" borderId="0" xfId="0" applyFont="1"/>
    <xf numFmtId="17" fontId="12" fillId="58" borderId="23" xfId="0" applyNumberFormat="1" applyFont="1" applyFill="1" applyBorder="1" applyAlignment="1">
      <alignment horizontal="center" vertical="center" wrapText="1"/>
    </xf>
    <xf numFmtId="0" fontId="0" fillId="0" borderId="52" xfId="0" applyBorder="1" applyAlignment="1">
      <alignment horizontal="center" vertical="center" wrapText="1"/>
    </xf>
    <xf numFmtId="0" fontId="0" fillId="0" borderId="22" xfId="0" applyBorder="1" applyAlignment="1">
      <alignment horizontal="center" vertical="center" wrapText="1"/>
    </xf>
    <xf numFmtId="17" fontId="12" fillId="58" borderId="52" xfId="0" applyNumberFormat="1" applyFont="1" applyFill="1" applyBorder="1" applyAlignment="1">
      <alignment horizontal="center" vertical="center" wrapText="1"/>
    </xf>
    <xf numFmtId="17" fontId="12" fillId="58" borderId="22" xfId="0" applyNumberFormat="1" applyFont="1" applyFill="1" applyBorder="1" applyAlignment="1">
      <alignment horizontal="center" vertical="center" wrapText="1"/>
    </xf>
    <xf numFmtId="17" fontId="12" fillId="58" borderId="66" xfId="0" applyNumberFormat="1" applyFont="1" applyFill="1" applyBorder="1" applyAlignment="1">
      <alignment horizontal="center" vertical="center" wrapText="1"/>
    </xf>
    <xf numFmtId="17" fontId="12" fillId="58" borderId="86" xfId="0" applyNumberFormat="1" applyFont="1" applyFill="1" applyBorder="1" applyAlignment="1">
      <alignment horizontal="center" vertical="center" wrapText="1"/>
    </xf>
    <xf numFmtId="17" fontId="12" fillId="58" borderId="67" xfId="0" applyNumberFormat="1" applyFont="1" applyFill="1" applyBorder="1" applyAlignment="1">
      <alignment horizontal="center" vertical="center" wrapText="1"/>
    </xf>
    <xf numFmtId="0" fontId="0" fillId="0" borderId="0" xfId="0" applyAlignment="1">
      <alignment horizontal="left" wrapText="1"/>
    </xf>
    <xf numFmtId="17" fontId="12" fillId="58" borderId="23" xfId="544" applyNumberFormat="1" applyFont="1" applyFill="1" applyBorder="1" applyAlignment="1">
      <alignment horizontal="center" vertical="center" wrapText="1"/>
    </xf>
    <xf numFmtId="17" fontId="12" fillId="58" borderId="52" xfId="544" applyNumberFormat="1" applyFont="1" applyFill="1" applyBorder="1" applyAlignment="1">
      <alignment horizontal="center" vertical="center" wrapText="1"/>
    </xf>
    <xf numFmtId="17" fontId="12" fillId="58" borderId="22" xfId="544" applyNumberFormat="1" applyFont="1" applyFill="1" applyBorder="1" applyAlignment="1">
      <alignment horizontal="center" vertical="center" wrapText="1"/>
    </xf>
    <xf numFmtId="0" fontId="0" fillId="0" borderId="36" xfId="0" applyBorder="1" applyAlignment="1">
      <alignment horizontal="center" vertical="center" wrapText="1"/>
    </xf>
    <xf numFmtId="17" fontId="12" fillId="58" borderId="24" xfId="544" applyNumberFormat="1" applyFont="1" applyFill="1" applyBorder="1" applyAlignment="1">
      <alignment horizontal="center" vertical="center" wrapText="1"/>
    </xf>
    <xf numFmtId="0" fontId="0" fillId="0" borderId="24" xfId="0" applyBorder="1" applyAlignment="1"/>
    <xf numFmtId="0" fontId="18" fillId="0" borderId="0" xfId="0" applyFont="1" applyAlignment="1">
      <alignment horizontal="left" vertical="center" wrapText="1"/>
    </xf>
    <xf numFmtId="17" fontId="66" fillId="80" borderId="52" xfId="0" applyNumberFormat="1" applyFont="1" applyFill="1" applyBorder="1" applyAlignment="1">
      <alignment horizontal="center" vertical="center" wrapText="1"/>
    </xf>
    <xf numFmtId="0" fontId="0" fillId="0" borderId="22" xfId="0" applyBorder="1" applyAlignment="1"/>
    <xf numFmtId="17" fontId="66" fillId="61" borderId="45" xfId="0" applyNumberFormat="1" applyFont="1" applyFill="1" applyBorder="1" applyAlignment="1">
      <alignment horizontal="center" vertical="center" wrapText="1"/>
    </xf>
    <xf numFmtId="0" fontId="0" fillId="0" borderId="99" xfId="0" applyBorder="1" applyAlignment="1">
      <alignment horizontal="center" vertical="center" wrapText="1"/>
    </xf>
    <xf numFmtId="0" fontId="0" fillId="0" borderId="87" xfId="0" applyBorder="1" applyAlignment="1">
      <alignment horizontal="center" vertical="center" wrapText="1"/>
    </xf>
    <xf numFmtId="17" fontId="66" fillId="62" borderId="45" xfId="0" applyNumberFormat="1" applyFont="1" applyFill="1" applyBorder="1" applyAlignment="1">
      <alignment horizontal="center" vertical="center" wrapText="1"/>
    </xf>
    <xf numFmtId="17" fontId="66" fillId="63" borderId="45" xfId="0" applyNumberFormat="1" applyFont="1" applyFill="1" applyBorder="1" applyAlignment="1">
      <alignment horizontal="center" vertical="center" wrapText="1"/>
    </xf>
    <xf numFmtId="17" fontId="66" fillId="63" borderId="99" xfId="0" applyNumberFormat="1" applyFont="1" applyFill="1" applyBorder="1" applyAlignment="1">
      <alignment horizontal="center" vertical="center" wrapText="1"/>
    </xf>
    <xf numFmtId="17" fontId="66" fillId="63" borderId="87" xfId="0" applyNumberFormat="1" applyFont="1" applyFill="1" applyBorder="1" applyAlignment="1">
      <alignment horizontal="center" vertical="center" wrapText="1"/>
    </xf>
  </cellXfs>
  <cellStyles count="59811">
    <cellStyle name="%" xfId="1"/>
    <cellStyle name="% 10" xfId="2"/>
    <cellStyle name="% 10 2" xfId="3"/>
    <cellStyle name="% 10 2 2" xfId="59802"/>
    <cellStyle name="% 11" xfId="4"/>
    <cellStyle name="% 12" xfId="58754"/>
    <cellStyle name="% 13" xfId="59399"/>
    <cellStyle name="% 14" xfId="59400"/>
    <cellStyle name="% 2" xfId="5"/>
    <cellStyle name="% 2 2" xfId="6"/>
    <cellStyle name="% 2 2 2" xfId="7"/>
    <cellStyle name="% 2 2 3" xfId="29587"/>
    <cellStyle name="% 2 3" xfId="8"/>
    <cellStyle name="% 2 4" xfId="9"/>
    <cellStyle name="% 2 5" xfId="29582"/>
    <cellStyle name="% 3" xfId="10"/>
    <cellStyle name="% 3 2" xfId="11"/>
    <cellStyle name="% 3 2 2" xfId="59401"/>
    <cellStyle name="% 3 3" xfId="12"/>
    <cellStyle name="% 4" xfId="13"/>
    <cellStyle name="% 4 2" xfId="14"/>
    <cellStyle name="% 4 2 2" xfId="59402"/>
    <cellStyle name="% 4 3" xfId="15"/>
    <cellStyle name="% 5" xfId="16"/>
    <cellStyle name="% 5 2" xfId="17"/>
    <cellStyle name="% 5 2 2" xfId="59403"/>
    <cellStyle name="% 5 2 2 2" xfId="59404"/>
    <cellStyle name="% 5 2 3" xfId="59405"/>
    <cellStyle name="% 5 3" xfId="18"/>
    <cellStyle name="% 5 3 2" xfId="59406"/>
    <cellStyle name="% 5 4" xfId="19"/>
    <cellStyle name="% 6" xfId="20"/>
    <cellStyle name="% 6 2" xfId="21"/>
    <cellStyle name="% 6 2 2" xfId="59407"/>
    <cellStyle name="% 6 3" xfId="39419"/>
    <cellStyle name="% 7" xfId="22"/>
    <cellStyle name="% 7 2" xfId="1691"/>
    <cellStyle name="% 7 2 2" xfId="59408"/>
    <cellStyle name="% 7 3" xfId="59409"/>
    <cellStyle name="% 8" xfId="23"/>
    <cellStyle name="% 8 2" xfId="59410"/>
    <cellStyle name="% 8 2 2" xfId="59411"/>
    <cellStyle name="% 8 3" xfId="59412"/>
    <cellStyle name="% 9" xfId="24"/>
    <cellStyle name="% 9 2" xfId="25"/>
    <cellStyle name="%_Ene 10 P-MP (1.5 GHz)" xfId="26"/>
    <cellStyle name="%_Ene 10 P-MP (1.5 GHz) 2" xfId="27"/>
    <cellStyle name="%_Frecuencia Reservadas CNT" xfId="28"/>
    <cellStyle name="%_Hoja1" xfId="29"/>
    <cellStyle name="%_RC-3B" xfId="30"/>
    <cellStyle name="%_RC-3B 2" xfId="58755"/>
    <cellStyle name="%_RC-3B 3" xfId="59413"/>
    <cellStyle name="=C:\WINNT\SYSTEM32\COMMAND.COM" xfId="31"/>
    <cellStyle name="=C:\WINNT\SYSTEM32\COMMAND.COM 2" xfId="32"/>
    <cellStyle name="=C:\WINNT\SYSTEM32\COMMAND.COM 3" xfId="33"/>
    <cellStyle name="=C:\WINNT\SYSTEM32\COMMAND.COM 4" xfId="34"/>
    <cellStyle name="=C:\WINNT\SYSTEM32\COMMAND.COM 5" xfId="29583"/>
    <cellStyle name="0,0_x000d__x000a_NA_x000d__x000a_" xfId="58756"/>
    <cellStyle name="0,0_x000d__x000a_NA_x000d__x000a_ 2" xfId="59144"/>
    <cellStyle name="0,0_x000d__x000a_NA_x000d__x000a_ 3" xfId="59145"/>
    <cellStyle name="0,0_x000d__x000a_NA_x000d__x000a_ 4" xfId="59146"/>
    <cellStyle name="20% - Accent1" xfId="35"/>
    <cellStyle name="20% - Accent1 2" xfId="59147"/>
    <cellStyle name="20% - Accent2" xfId="36"/>
    <cellStyle name="20% - Accent2 2" xfId="59148"/>
    <cellStyle name="20% - Accent3" xfId="37"/>
    <cellStyle name="20% - Accent3 2" xfId="59149"/>
    <cellStyle name="20% - Accent4" xfId="38"/>
    <cellStyle name="20% - Accent4 2" xfId="59150"/>
    <cellStyle name="20% - Accent5" xfId="39"/>
    <cellStyle name="20% - Accent5 2" xfId="59151"/>
    <cellStyle name="20% - Accent6" xfId="40"/>
    <cellStyle name="20% - Accent6 2" xfId="59152"/>
    <cellStyle name="20% - Énfasis1 10" xfId="41"/>
    <cellStyle name="20% - Énfasis1 11" xfId="42"/>
    <cellStyle name="20% - Énfasis1 12" xfId="39969"/>
    <cellStyle name="20% - Énfasis1 13" xfId="59153"/>
    <cellStyle name="20% - Énfasis1 13 2" xfId="59414"/>
    <cellStyle name="20% - Énfasis1 14" xfId="59289"/>
    <cellStyle name="20% - Énfasis1 14 2" xfId="59415"/>
    <cellStyle name="20% - Énfasis1 15" xfId="59311"/>
    <cellStyle name="20% - Énfasis1 15 2" xfId="59416"/>
    <cellStyle name="20% - Énfasis1 16" xfId="59333"/>
    <cellStyle name="20% - Énfasis1 16 2" xfId="59417"/>
    <cellStyle name="20% - Énfasis1 17" xfId="59355"/>
    <cellStyle name="20% - Énfasis1 17 2" xfId="59418"/>
    <cellStyle name="20% - Énfasis1 18" xfId="59377"/>
    <cellStyle name="20% - Énfasis1 2" xfId="43"/>
    <cellStyle name="20% - Énfasis1 2 2" xfId="44"/>
    <cellStyle name="20% - Énfasis1 2 2 2" xfId="59419"/>
    <cellStyle name="20% - Énfasis1 2 3" xfId="45"/>
    <cellStyle name="20% - Énfasis1 2 3 2" xfId="978"/>
    <cellStyle name="20% - Énfasis1 2 3 3" xfId="1111"/>
    <cellStyle name="20% - Énfasis1 2 3 4" xfId="845"/>
    <cellStyle name="20% - Énfasis1 2 3 5" xfId="1241"/>
    <cellStyle name="20% - Énfasis1 2 4" xfId="977"/>
    <cellStyle name="20% - Énfasis1 2 5" xfId="1110"/>
    <cellStyle name="20% - Énfasis1 2 6" xfId="844"/>
    <cellStyle name="20% - Énfasis1 2 7" xfId="1240"/>
    <cellStyle name="20% - Énfasis1 3" xfId="46"/>
    <cellStyle name="20% - Énfasis1 4" xfId="47"/>
    <cellStyle name="20% - Énfasis1 5" xfId="48"/>
    <cellStyle name="20% - Énfasis1 6" xfId="49"/>
    <cellStyle name="20% - Énfasis1 7" xfId="50"/>
    <cellStyle name="20% - Énfasis1 8" xfId="51"/>
    <cellStyle name="20% - Énfasis1 9" xfId="52"/>
    <cellStyle name="20% - Énfasis2 10" xfId="53"/>
    <cellStyle name="20% - Énfasis2 11" xfId="54"/>
    <cellStyle name="20% - Énfasis2 12" xfId="39968"/>
    <cellStyle name="20% - Énfasis2 13" xfId="59154"/>
    <cellStyle name="20% - Énfasis2 13 2" xfId="59420"/>
    <cellStyle name="20% - Énfasis2 14" xfId="59290"/>
    <cellStyle name="20% - Énfasis2 14 2" xfId="59421"/>
    <cellStyle name="20% - Énfasis2 15" xfId="59312"/>
    <cellStyle name="20% - Énfasis2 15 2" xfId="59422"/>
    <cellStyle name="20% - Énfasis2 16" xfId="59334"/>
    <cellStyle name="20% - Énfasis2 16 2" xfId="59423"/>
    <cellStyle name="20% - Énfasis2 17" xfId="59356"/>
    <cellStyle name="20% - Énfasis2 17 2" xfId="59424"/>
    <cellStyle name="20% - Énfasis2 18" xfId="59378"/>
    <cellStyle name="20% - Énfasis2 2" xfId="55"/>
    <cellStyle name="20% - Énfasis2 2 2" xfId="56"/>
    <cellStyle name="20% - Énfasis2 2 2 2" xfId="59425"/>
    <cellStyle name="20% - Énfasis2 2 3" xfId="57"/>
    <cellStyle name="20% - Énfasis2 2 3 2" xfId="980"/>
    <cellStyle name="20% - Énfasis2 2 3 3" xfId="1113"/>
    <cellStyle name="20% - Énfasis2 2 3 4" xfId="847"/>
    <cellStyle name="20% - Énfasis2 2 3 5" xfId="1243"/>
    <cellStyle name="20% - Énfasis2 2 4" xfId="979"/>
    <cellStyle name="20% - Énfasis2 2 5" xfId="1112"/>
    <cellStyle name="20% - Énfasis2 2 6" xfId="846"/>
    <cellStyle name="20% - Énfasis2 2 7" xfId="1242"/>
    <cellStyle name="20% - Énfasis2 3" xfId="58"/>
    <cellStyle name="20% - Énfasis2 4" xfId="59"/>
    <cellStyle name="20% - Énfasis2 5" xfId="60"/>
    <cellStyle name="20% - Énfasis2 6" xfId="61"/>
    <cellStyle name="20% - Énfasis2 7" xfId="62"/>
    <cellStyle name="20% - Énfasis2 8" xfId="63"/>
    <cellStyle name="20% - Énfasis2 9" xfId="64"/>
    <cellStyle name="20% - Énfasis3 10" xfId="65"/>
    <cellStyle name="20% - Énfasis3 11" xfId="66"/>
    <cellStyle name="20% - Énfasis3 12" xfId="39967"/>
    <cellStyle name="20% - Énfasis3 13" xfId="59155"/>
    <cellStyle name="20% - Énfasis3 13 2" xfId="59426"/>
    <cellStyle name="20% - Énfasis3 14" xfId="59291"/>
    <cellStyle name="20% - Énfasis3 14 2" xfId="59427"/>
    <cellStyle name="20% - Énfasis3 15" xfId="59313"/>
    <cellStyle name="20% - Énfasis3 15 2" xfId="59428"/>
    <cellStyle name="20% - Énfasis3 16" xfId="59335"/>
    <cellStyle name="20% - Énfasis3 16 2" xfId="59429"/>
    <cellStyle name="20% - Énfasis3 17" xfId="59357"/>
    <cellStyle name="20% - Énfasis3 17 2" xfId="59430"/>
    <cellStyle name="20% - Énfasis3 18" xfId="59379"/>
    <cellStyle name="20% - Énfasis3 2" xfId="67"/>
    <cellStyle name="20% - Énfasis3 2 2" xfId="68"/>
    <cellStyle name="20% - Énfasis3 2 2 2" xfId="59431"/>
    <cellStyle name="20% - Énfasis3 2 3" xfId="69"/>
    <cellStyle name="20% - Énfasis3 2 3 2" xfId="982"/>
    <cellStyle name="20% - Énfasis3 2 3 3" xfId="1115"/>
    <cellStyle name="20% - Énfasis3 2 3 4" xfId="849"/>
    <cellStyle name="20% - Énfasis3 2 3 5" xfId="1245"/>
    <cellStyle name="20% - Énfasis3 2 4" xfId="981"/>
    <cellStyle name="20% - Énfasis3 2 5" xfId="1114"/>
    <cellStyle name="20% - Énfasis3 2 6" xfId="848"/>
    <cellStyle name="20% - Énfasis3 2 7" xfId="1244"/>
    <cellStyle name="20% - Énfasis3 3" xfId="70"/>
    <cellStyle name="20% - Énfasis3 4" xfId="71"/>
    <cellStyle name="20% - Énfasis3 5" xfId="72"/>
    <cellStyle name="20% - Énfasis3 6" xfId="73"/>
    <cellStyle name="20% - Énfasis3 7" xfId="74"/>
    <cellStyle name="20% - Énfasis3 8" xfId="75"/>
    <cellStyle name="20% - Énfasis3 9" xfId="76"/>
    <cellStyle name="20% - Énfasis4 10" xfId="77"/>
    <cellStyle name="20% - Énfasis4 11" xfId="78"/>
    <cellStyle name="20% - Énfasis4 12" xfId="39966"/>
    <cellStyle name="20% - Énfasis4 13" xfId="59156"/>
    <cellStyle name="20% - Énfasis4 13 2" xfId="59432"/>
    <cellStyle name="20% - Énfasis4 14" xfId="59292"/>
    <cellStyle name="20% - Énfasis4 14 2" xfId="59433"/>
    <cellStyle name="20% - Énfasis4 15" xfId="59314"/>
    <cellStyle name="20% - Énfasis4 15 2" xfId="59434"/>
    <cellStyle name="20% - Énfasis4 16" xfId="59336"/>
    <cellStyle name="20% - Énfasis4 16 2" xfId="59435"/>
    <cellStyle name="20% - Énfasis4 17" xfId="59358"/>
    <cellStyle name="20% - Énfasis4 17 2" xfId="59436"/>
    <cellStyle name="20% - Énfasis4 18" xfId="59380"/>
    <cellStyle name="20% - Énfasis4 2" xfId="79"/>
    <cellStyle name="20% - Énfasis4 2 2" xfId="80"/>
    <cellStyle name="20% - Énfasis4 2 2 2" xfId="59437"/>
    <cellStyle name="20% - Énfasis4 2 3" xfId="81"/>
    <cellStyle name="20% - Énfasis4 2 3 2" xfId="984"/>
    <cellStyle name="20% - Énfasis4 2 3 3" xfId="1117"/>
    <cellStyle name="20% - Énfasis4 2 3 4" xfId="851"/>
    <cellStyle name="20% - Énfasis4 2 3 5" xfId="1247"/>
    <cellStyle name="20% - Énfasis4 2 4" xfId="983"/>
    <cellStyle name="20% - Énfasis4 2 5" xfId="1116"/>
    <cellStyle name="20% - Énfasis4 2 6" xfId="850"/>
    <cellStyle name="20% - Énfasis4 2 7" xfId="1246"/>
    <cellStyle name="20% - Énfasis4 3" xfId="82"/>
    <cellStyle name="20% - Énfasis4 4" xfId="83"/>
    <cellStyle name="20% - Énfasis4 5" xfId="84"/>
    <cellStyle name="20% - Énfasis4 6" xfId="85"/>
    <cellStyle name="20% - Énfasis4 7" xfId="86"/>
    <cellStyle name="20% - Énfasis4 8" xfId="87"/>
    <cellStyle name="20% - Énfasis4 9" xfId="88"/>
    <cellStyle name="20% - Énfasis5 10" xfId="89"/>
    <cellStyle name="20% - Énfasis5 11" xfId="90"/>
    <cellStyle name="20% - Énfasis5 12" xfId="39945"/>
    <cellStyle name="20% - Énfasis5 13" xfId="59157"/>
    <cellStyle name="20% - Énfasis5 13 2" xfId="59438"/>
    <cellStyle name="20% - Énfasis5 14" xfId="59293"/>
    <cellStyle name="20% - Énfasis5 14 2" xfId="59439"/>
    <cellStyle name="20% - Énfasis5 15" xfId="59315"/>
    <cellStyle name="20% - Énfasis5 15 2" xfId="59440"/>
    <cellStyle name="20% - Énfasis5 16" xfId="59337"/>
    <cellStyle name="20% - Énfasis5 16 2" xfId="59441"/>
    <cellStyle name="20% - Énfasis5 17" xfId="59359"/>
    <cellStyle name="20% - Énfasis5 17 2" xfId="59442"/>
    <cellStyle name="20% - Énfasis5 18" xfId="59381"/>
    <cellStyle name="20% - Énfasis5 2" xfId="91"/>
    <cellStyle name="20% - Énfasis5 2 2" xfId="92"/>
    <cellStyle name="20% - Énfasis5 2 2 2" xfId="59443"/>
    <cellStyle name="20% - Énfasis5 2 3" xfId="93"/>
    <cellStyle name="20% - Énfasis5 2 3 2" xfId="986"/>
    <cellStyle name="20% - Énfasis5 2 3 3" xfId="1119"/>
    <cellStyle name="20% - Énfasis5 2 3 4" xfId="853"/>
    <cellStyle name="20% - Énfasis5 2 3 5" xfId="1249"/>
    <cellStyle name="20% - Énfasis5 2 4" xfId="985"/>
    <cellStyle name="20% - Énfasis5 2 5" xfId="1118"/>
    <cellStyle name="20% - Énfasis5 2 6" xfId="852"/>
    <cellStyle name="20% - Énfasis5 2 7" xfId="1248"/>
    <cellStyle name="20% - Énfasis5 3" xfId="94"/>
    <cellStyle name="20% - Énfasis5 4" xfId="95"/>
    <cellStyle name="20% - Énfasis5 5" xfId="96"/>
    <cellStyle name="20% - Énfasis5 6" xfId="97"/>
    <cellStyle name="20% - Énfasis5 7" xfId="98"/>
    <cellStyle name="20% - Énfasis5 8" xfId="99"/>
    <cellStyle name="20% - Énfasis5 9" xfId="100"/>
    <cellStyle name="20% - Énfasis6 10" xfId="101"/>
    <cellStyle name="20% - Énfasis6 11" xfId="102"/>
    <cellStyle name="20% - Énfasis6 12" xfId="39833"/>
    <cellStyle name="20% - Énfasis6 13" xfId="59158"/>
    <cellStyle name="20% - Énfasis6 13 2" xfId="59444"/>
    <cellStyle name="20% - Énfasis6 14" xfId="59294"/>
    <cellStyle name="20% - Énfasis6 14 2" xfId="59445"/>
    <cellStyle name="20% - Énfasis6 15" xfId="59316"/>
    <cellStyle name="20% - Énfasis6 15 2" xfId="59446"/>
    <cellStyle name="20% - Énfasis6 16" xfId="59338"/>
    <cellStyle name="20% - Énfasis6 16 2" xfId="59447"/>
    <cellStyle name="20% - Énfasis6 17" xfId="59360"/>
    <cellStyle name="20% - Énfasis6 17 2" xfId="59448"/>
    <cellStyle name="20% - Énfasis6 18" xfId="59382"/>
    <cellStyle name="20% - Énfasis6 2" xfId="103"/>
    <cellStyle name="20% - Énfasis6 2 2" xfId="104"/>
    <cellStyle name="20% - Énfasis6 2 2 2" xfId="59449"/>
    <cellStyle name="20% - Énfasis6 2 3" xfId="105"/>
    <cellStyle name="20% - Énfasis6 2 3 2" xfId="988"/>
    <cellStyle name="20% - Énfasis6 2 3 3" xfId="1121"/>
    <cellStyle name="20% - Énfasis6 2 3 4" xfId="855"/>
    <cellStyle name="20% - Énfasis6 2 3 5" xfId="1251"/>
    <cellStyle name="20% - Énfasis6 2 4" xfId="987"/>
    <cellStyle name="20% - Énfasis6 2 5" xfId="1120"/>
    <cellStyle name="20% - Énfasis6 2 6" xfId="854"/>
    <cellStyle name="20% - Énfasis6 2 7" xfId="1250"/>
    <cellStyle name="20% - Énfasis6 3" xfId="106"/>
    <cellStyle name="20% - Énfasis6 4" xfId="107"/>
    <cellStyle name="20% - Énfasis6 5" xfId="108"/>
    <cellStyle name="20% - Énfasis6 6" xfId="109"/>
    <cellStyle name="20% - Énfasis6 7" xfId="110"/>
    <cellStyle name="20% - Énfasis6 8" xfId="111"/>
    <cellStyle name="20% - Énfasis6 9" xfId="112"/>
    <cellStyle name="40% - Accent1" xfId="113"/>
    <cellStyle name="40% - Accent1 2" xfId="59159"/>
    <cellStyle name="40% - Accent2" xfId="114"/>
    <cellStyle name="40% - Accent2 2" xfId="59160"/>
    <cellStyle name="40% - Accent3" xfId="115"/>
    <cellStyle name="40% - Accent3 2" xfId="59161"/>
    <cellStyle name="40% - Accent4" xfId="116"/>
    <cellStyle name="40% - Accent4 2" xfId="59162"/>
    <cellStyle name="40% - Accent5" xfId="117"/>
    <cellStyle name="40% - Accent5 2" xfId="59163"/>
    <cellStyle name="40% - Accent6" xfId="118"/>
    <cellStyle name="40% - Accent6 2" xfId="59164"/>
    <cellStyle name="40% - Énfasis1 10" xfId="119"/>
    <cellStyle name="40% - Énfasis1 11" xfId="120"/>
    <cellStyle name="40% - Énfasis1 12" xfId="39519"/>
    <cellStyle name="40% - Énfasis1 13" xfId="59165"/>
    <cellStyle name="40% - Énfasis1 13 2" xfId="59450"/>
    <cellStyle name="40% - Énfasis1 14" xfId="59295"/>
    <cellStyle name="40% - Énfasis1 14 2" xfId="59451"/>
    <cellStyle name="40% - Énfasis1 15" xfId="59317"/>
    <cellStyle name="40% - Énfasis1 15 2" xfId="59452"/>
    <cellStyle name="40% - Énfasis1 16" xfId="59339"/>
    <cellStyle name="40% - Énfasis1 16 2" xfId="59453"/>
    <cellStyle name="40% - Énfasis1 17" xfId="59361"/>
    <cellStyle name="40% - Énfasis1 17 2" xfId="59454"/>
    <cellStyle name="40% - Énfasis1 18" xfId="59383"/>
    <cellStyle name="40% - Énfasis1 2" xfId="121"/>
    <cellStyle name="40% - Énfasis1 2 2" xfId="122"/>
    <cellStyle name="40% - Énfasis1 2 2 2" xfId="59455"/>
    <cellStyle name="40% - Énfasis1 2 3" xfId="123"/>
    <cellStyle name="40% - Énfasis1 2 3 2" xfId="990"/>
    <cellStyle name="40% - Énfasis1 2 3 3" xfId="1123"/>
    <cellStyle name="40% - Énfasis1 2 3 4" xfId="857"/>
    <cellStyle name="40% - Énfasis1 2 3 5" xfId="1253"/>
    <cellStyle name="40% - Énfasis1 2 4" xfId="989"/>
    <cellStyle name="40% - Énfasis1 2 5" xfId="1122"/>
    <cellStyle name="40% - Énfasis1 2 6" xfId="856"/>
    <cellStyle name="40% - Énfasis1 2 7" xfId="1252"/>
    <cellStyle name="40% - Énfasis1 3" xfId="124"/>
    <cellStyle name="40% - Énfasis1 4" xfId="125"/>
    <cellStyle name="40% - Énfasis1 5" xfId="126"/>
    <cellStyle name="40% - Énfasis1 6" xfId="127"/>
    <cellStyle name="40% - Énfasis1 7" xfId="128"/>
    <cellStyle name="40% - Énfasis1 8" xfId="129"/>
    <cellStyle name="40% - Énfasis1 9" xfId="130"/>
    <cellStyle name="40% - Énfasis2 10" xfId="131"/>
    <cellStyle name="40% - Énfasis2 11" xfId="132"/>
    <cellStyle name="40% - Énfasis2 12" xfId="39075"/>
    <cellStyle name="40% - Énfasis2 13" xfId="59166"/>
    <cellStyle name="40% - Énfasis2 13 2" xfId="59456"/>
    <cellStyle name="40% - Énfasis2 14" xfId="59296"/>
    <cellStyle name="40% - Énfasis2 14 2" xfId="59457"/>
    <cellStyle name="40% - Énfasis2 15" xfId="59318"/>
    <cellStyle name="40% - Énfasis2 15 2" xfId="59458"/>
    <cellStyle name="40% - Énfasis2 16" xfId="59340"/>
    <cellStyle name="40% - Énfasis2 16 2" xfId="59459"/>
    <cellStyle name="40% - Énfasis2 17" xfId="59362"/>
    <cellStyle name="40% - Énfasis2 17 2" xfId="59460"/>
    <cellStyle name="40% - Énfasis2 18" xfId="59384"/>
    <cellStyle name="40% - Énfasis2 2" xfId="133"/>
    <cellStyle name="40% - Énfasis2 2 2" xfId="134"/>
    <cellStyle name="40% - Énfasis2 2 2 2" xfId="59461"/>
    <cellStyle name="40% - Énfasis2 2 3" xfId="135"/>
    <cellStyle name="40% - Énfasis2 2 3 2" xfId="992"/>
    <cellStyle name="40% - Énfasis2 2 3 3" xfId="1125"/>
    <cellStyle name="40% - Énfasis2 2 3 4" xfId="859"/>
    <cellStyle name="40% - Énfasis2 2 3 5" xfId="1255"/>
    <cellStyle name="40% - Énfasis2 2 4" xfId="991"/>
    <cellStyle name="40% - Énfasis2 2 5" xfId="1124"/>
    <cellStyle name="40% - Énfasis2 2 6" xfId="858"/>
    <cellStyle name="40% - Énfasis2 2 7" xfId="1254"/>
    <cellStyle name="40% - Énfasis2 3" xfId="136"/>
    <cellStyle name="40% - Énfasis2 4" xfId="137"/>
    <cellStyle name="40% - Énfasis2 5" xfId="138"/>
    <cellStyle name="40% - Énfasis2 6" xfId="139"/>
    <cellStyle name="40% - Énfasis2 7" xfId="140"/>
    <cellStyle name="40% - Énfasis2 8" xfId="141"/>
    <cellStyle name="40% - Énfasis2 9" xfId="142"/>
    <cellStyle name="40% - Énfasis3 10" xfId="143"/>
    <cellStyle name="40% - Énfasis3 11" xfId="144"/>
    <cellStyle name="40% - Énfasis3 12" xfId="39060"/>
    <cellStyle name="40% - Énfasis3 13" xfId="59167"/>
    <cellStyle name="40% - Énfasis3 13 2" xfId="59462"/>
    <cellStyle name="40% - Énfasis3 14" xfId="59297"/>
    <cellStyle name="40% - Énfasis3 14 2" xfId="59463"/>
    <cellStyle name="40% - Énfasis3 15" xfId="59319"/>
    <cellStyle name="40% - Énfasis3 15 2" xfId="59464"/>
    <cellStyle name="40% - Énfasis3 16" xfId="59341"/>
    <cellStyle name="40% - Énfasis3 16 2" xfId="59465"/>
    <cellStyle name="40% - Énfasis3 17" xfId="59363"/>
    <cellStyle name="40% - Énfasis3 17 2" xfId="59466"/>
    <cellStyle name="40% - Énfasis3 18" xfId="59385"/>
    <cellStyle name="40% - Énfasis3 2" xfId="145"/>
    <cellStyle name="40% - Énfasis3 2 2" xfId="146"/>
    <cellStyle name="40% - Énfasis3 2 2 2" xfId="59467"/>
    <cellStyle name="40% - Énfasis3 2 3" xfId="147"/>
    <cellStyle name="40% - Énfasis3 2 3 2" xfId="994"/>
    <cellStyle name="40% - Énfasis3 2 3 3" xfId="1127"/>
    <cellStyle name="40% - Énfasis3 2 3 4" xfId="861"/>
    <cellStyle name="40% - Énfasis3 2 3 5" xfId="1257"/>
    <cellStyle name="40% - Énfasis3 2 4" xfId="993"/>
    <cellStyle name="40% - Énfasis3 2 5" xfId="1126"/>
    <cellStyle name="40% - Énfasis3 2 6" xfId="860"/>
    <cellStyle name="40% - Énfasis3 2 7" xfId="1256"/>
    <cellStyle name="40% - Énfasis3 3" xfId="148"/>
    <cellStyle name="40% - Énfasis3 4" xfId="149"/>
    <cellStyle name="40% - Énfasis3 5" xfId="150"/>
    <cellStyle name="40% - Énfasis3 6" xfId="151"/>
    <cellStyle name="40% - Énfasis3 7" xfId="152"/>
    <cellStyle name="40% - Énfasis3 8" xfId="153"/>
    <cellStyle name="40% - Énfasis3 9" xfId="154"/>
    <cellStyle name="40% - Énfasis4 10" xfId="155"/>
    <cellStyle name="40% - Énfasis4 11" xfId="156"/>
    <cellStyle name="40% - Énfasis4 12" xfId="39023"/>
    <cellStyle name="40% - Énfasis4 13" xfId="59168"/>
    <cellStyle name="40% - Énfasis4 13 2" xfId="59468"/>
    <cellStyle name="40% - Énfasis4 14" xfId="59298"/>
    <cellStyle name="40% - Énfasis4 14 2" xfId="59469"/>
    <cellStyle name="40% - Énfasis4 15" xfId="59320"/>
    <cellStyle name="40% - Énfasis4 15 2" xfId="59470"/>
    <cellStyle name="40% - Énfasis4 16" xfId="59342"/>
    <cellStyle name="40% - Énfasis4 16 2" xfId="59471"/>
    <cellStyle name="40% - Énfasis4 17" xfId="59364"/>
    <cellStyle name="40% - Énfasis4 17 2" xfId="59472"/>
    <cellStyle name="40% - Énfasis4 18" xfId="59386"/>
    <cellStyle name="40% - Énfasis4 2" xfId="157"/>
    <cellStyle name="40% - Énfasis4 2 2" xfId="158"/>
    <cellStyle name="40% - Énfasis4 2 2 2" xfId="59473"/>
    <cellStyle name="40% - Énfasis4 2 3" xfId="159"/>
    <cellStyle name="40% - Énfasis4 2 3 2" xfId="996"/>
    <cellStyle name="40% - Énfasis4 2 3 3" xfId="1129"/>
    <cellStyle name="40% - Énfasis4 2 3 4" xfId="863"/>
    <cellStyle name="40% - Énfasis4 2 3 5" xfId="1259"/>
    <cellStyle name="40% - Énfasis4 2 4" xfId="995"/>
    <cellStyle name="40% - Énfasis4 2 5" xfId="1128"/>
    <cellStyle name="40% - Énfasis4 2 6" xfId="862"/>
    <cellStyle name="40% - Énfasis4 2 7" xfId="1258"/>
    <cellStyle name="40% - Énfasis4 3" xfId="160"/>
    <cellStyle name="40% - Énfasis4 4" xfId="161"/>
    <cellStyle name="40% - Énfasis4 5" xfId="162"/>
    <cellStyle name="40% - Énfasis4 6" xfId="163"/>
    <cellStyle name="40% - Énfasis4 7" xfId="164"/>
    <cellStyle name="40% - Énfasis4 8" xfId="165"/>
    <cellStyle name="40% - Énfasis4 9" xfId="166"/>
    <cellStyle name="40% - Énfasis5 10" xfId="167"/>
    <cellStyle name="40% - Énfasis5 11" xfId="168"/>
    <cellStyle name="40% - Énfasis5 12" xfId="39009"/>
    <cellStyle name="40% - Énfasis5 13" xfId="59169"/>
    <cellStyle name="40% - Énfasis5 13 2" xfId="59474"/>
    <cellStyle name="40% - Énfasis5 14" xfId="59299"/>
    <cellStyle name="40% - Énfasis5 14 2" xfId="59475"/>
    <cellStyle name="40% - Énfasis5 15" xfId="59321"/>
    <cellStyle name="40% - Énfasis5 15 2" xfId="59476"/>
    <cellStyle name="40% - Énfasis5 16" xfId="59343"/>
    <cellStyle name="40% - Énfasis5 16 2" xfId="59477"/>
    <cellStyle name="40% - Énfasis5 17" xfId="59365"/>
    <cellStyle name="40% - Énfasis5 17 2" xfId="59478"/>
    <cellStyle name="40% - Énfasis5 18" xfId="59387"/>
    <cellStyle name="40% - Énfasis5 2" xfId="169"/>
    <cellStyle name="40% - Énfasis5 2 2" xfId="170"/>
    <cellStyle name="40% - Énfasis5 2 2 2" xfId="59479"/>
    <cellStyle name="40% - Énfasis5 2 3" xfId="171"/>
    <cellStyle name="40% - Énfasis5 2 3 2" xfId="998"/>
    <cellStyle name="40% - Énfasis5 2 3 3" xfId="1131"/>
    <cellStyle name="40% - Énfasis5 2 3 4" xfId="865"/>
    <cellStyle name="40% - Énfasis5 2 3 5" xfId="1261"/>
    <cellStyle name="40% - Énfasis5 2 4" xfId="997"/>
    <cellStyle name="40% - Énfasis5 2 5" xfId="1130"/>
    <cellStyle name="40% - Énfasis5 2 6" xfId="864"/>
    <cellStyle name="40% - Énfasis5 2 7" xfId="1260"/>
    <cellStyle name="40% - Énfasis5 3" xfId="172"/>
    <cellStyle name="40% - Énfasis5 4" xfId="173"/>
    <cellStyle name="40% - Énfasis5 5" xfId="174"/>
    <cellStyle name="40% - Énfasis5 6" xfId="175"/>
    <cellStyle name="40% - Énfasis5 7" xfId="176"/>
    <cellStyle name="40% - Énfasis5 8" xfId="177"/>
    <cellStyle name="40% - Énfasis5 9" xfId="178"/>
    <cellStyle name="40% - Énfasis6 10" xfId="179"/>
    <cellStyle name="40% - Énfasis6 11" xfId="180"/>
    <cellStyle name="40% - Énfasis6 12" xfId="39004"/>
    <cellStyle name="40% - Énfasis6 13" xfId="59170"/>
    <cellStyle name="40% - Énfasis6 13 2" xfId="59480"/>
    <cellStyle name="40% - Énfasis6 14" xfId="59300"/>
    <cellStyle name="40% - Énfasis6 14 2" xfId="59481"/>
    <cellStyle name="40% - Énfasis6 15" xfId="59322"/>
    <cellStyle name="40% - Énfasis6 15 2" xfId="59482"/>
    <cellStyle name="40% - Énfasis6 16" xfId="59344"/>
    <cellStyle name="40% - Énfasis6 16 2" xfId="59483"/>
    <cellStyle name="40% - Énfasis6 17" xfId="59366"/>
    <cellStyle name="40% - Énfasis6 17 2" xfId="59484"/>
    <cellStyle name="40% - Énfasis6 18" xfId="59388"/>
    <cellStyle name="40% - Énfasis6 2" xfId="181"/>
    <cellStyle name="40% - Énfasis6 2 2" xfId="182"/>
    <cellStyle name="40% - Énfasis6 2 2 2" xfId="59485"/>
    <cellStyle name="40% - Énfasis6 2 3" xfId="183"/>
    <cellStyle name="40% - Énfasis6 2 3 2" xfId="1000"/>
    <cellStyle name="40% - Énfasis6 2 3 3" xfId="1133"/>
    <cellStyle name="40% - Énfasis6 2 3 4" xfId="867"/>
    <cellStyle name="40% - Énfasis6 2 3 5" xfId="1263"/>
    <cellStyle name="40% - Énfasis6 2 4" xfId="999"/>
    <cellStyle name="40% - Énfasis6 2 5" xfId="1132"/>
    <cellStyle name="40% - Énfasis6 2 6" xfId="866"/>
    <cellStyle name="40% - Énfasis6 2 7" xfId="1262"/>
    <cellStyle name="40% - Énfasis6 3" xfId="184"/>
    <cellStyle name="40% - Énfasis6 4" xfId="185"/>
    <cellStyle name="40% - Énfasis6 5" xfId="186"/>
    <cellStyle name="40% - Énfasis6 6" xfId="187"/>
    <cellStyle name="40% - Énfasis6 7" xfId="188"/>
    <cellStyle name="40% - Énfasis6 8" xfId="189"/>
    <cellStyle name="40% - Énfasis6 9" xfId="190"/>
    <cellStyle name="60% - Accent1" xfId="191"/>
    <cellStyle name="60% - Accent1 2" xfId="59171"/>
    <cellStyle name="60% - Accent2" xfId="192"/>
    <cellStyle name="60% - Accent2 2" xfId="59172"/>
    <cellStyle name="60% - Accent3" xfId="193"/>
    <cellStyle name="60% - Accent3 2" xfId="59173"/>
    <cellStyle name="60% - Accent4" xfId="194"/>
    <cellStyle name="60% - Accent4 2" xfId="59174"/>
    <cellStyle name="60% - Accent5" xfId="195"/>
    <cellStyle name="60% - Accent5 2" xfId="59175"/>
    <cellStyle name="60% - Accent6" xfId="196"/>
    <cellStyle name="60% - Accent6 2" xfId="59176"/>
    <cellStyle name="60% - Énfasis1 10" xfId="197"/>
    <cellStyle name="60% - Énfasis1 11" xfId="198"/>
    <cellStyle name="60% - Énfasis1 12" xfId="39003"/>
    <cellStyle name="60% - Énfasis1 13" xfId="59177"/>
    <cellStyle name="60% - Énfasis1 13 2" xfId="59486"/>
    <cellStyle name="60% - Énfasis1 14" xfId="59487"/>
    <cellStyle name="60% - Énfasis1 15" xfId="59488"/>
    <cellStyle name="60% - Énfasis1 16" xfId="59489"/>
    <cellStyle name="60% - Énfasis1 17" xfId="59490"/>
    <cellStyle name="60% - Énfasis1 2" xfId="199"/>
    <cellStyle name="60% - Énfasis1 2 2" xfId="200"/>
    <cellStyle name="60% - Énfasis1 2 2 2" xfId="59491"/>
    <cellStyle name="60% - Énfasis1 3" xfId="201"/>
    <cellStyle name="60% - Énfasis1 4" xfId="202"/>
    <cellStyle name="60% - Énfasis1 5" xfId="203"/>
    <cellStyle name="60% - Énfasis1 6" xfId="204"/>
    <cellStyle name="60% - Énfasis1 7" xfId="205"/>
    <cellStyle name="60% - Énfasis1 8" xfId="206"/>
    <cellStyle name="60% - Énfasis1 9" xfId="207"/>
    <cellStyle name="60% - Énfasis2 10" xfId="208"/>
    <cellStyle name="60% - Énfasis2 11" xfId="209"/>
    <cellStyle name="60% - Énfasis2 12" xfId="39002"/>
    <cellStyle name="60% - Énfasis2 13" xfId="59178"/>
    <cellStyle name="60% - Énfasis2 13 2" xfId="59492"/>
    <cellStyle name="60% - Énfasis2 14" xfId="59493"/>
    <cellStyle name="60% - Énfasis2 15" xfId="59494"/>
    <cellStyle name="60% - Énfasis2 16" xfId="59495"/>
    <cellStyle name="60% - Énfasis2 17" xfId="59496"/>
    <cellStyle name="60% - Énfasis2 2" xfId="210"/>
    <cellStyle name="60% - Énfasis2 2 2" xfId="211"/>
    <cellStyle name="60% - Énfasis2 2 2 2" xfId="59497"/>
    <cellStyle name="60% - Énfasis2 3" xfId="212"/>
    <cellStyle name="60% - Énfasis2 4" xfId="213"/>
    <cellStyle name="60% - Énfasis2 5" xfId="214"/>
    <cellStyle name="60% - Énfasis2 6" xfId="215"/>
    <cellStyle name="60% - Énfasis2 7" xfId="216"/>
    <cellStyle name="60% - Énfasis2 8" xfId="217"/>
    <cellStyle name="60% - Énfasis2 9" xfId="218"/>
    <cellStyle name="60% - Énfasis3 10" xfId="219"/>
    <cellStyle name="60% - Énfasis3 11" xfId="220"/>
    <cellStyle name="60% - Énfasis3 12" xfId="39001"/>
    <cellStyle name="60% - Énfasis3 13" xfId="59179"/>
    <cellStyle name="60% - Énfasis3 13 2" xfId="59498"/>
    <cellStyle name="60% - Énfasis3 14" xfId="59499"/>
    <cellStyle name="60% - Énfasis3 15" xfId="59500"/>
    <cellStyle name="60% - Énfasis3 16" xfId="59501"/>
    <cellStyle name="60% - Énfasis3 17" xfId="59502"/>
    <cellStyle name="60% - Énfasis3 2" xfId="221"/>
    <cellStyle name="60% - Énfasis3 2 2" xfId="222"/>
    <cellStyle name="60% - Énfasis3 2 2 2" xfId="59503"/>
    <cellStyle name="60% - Énfasis3 3" xfId="223"/>
    <cellStyle name="60% - Énfasis3 4" xfId="224"/>
    <cellStyle name="60% - Énfasis3 5" xfId="225"/>
    <cellStyle name="60% - Énfasis3 6" xfId="226"/>
    <cellStyle name="60% - Énfasis3 7" xfId="227"/>
    <cellStyle name="60% - Énfasis3 8" xfId="228"/>
    <cellStyle name="60% - Énfasis3 9" xfId="229"/>
    <cellStyle name="60% - Énfasis4 10" xfId="230"/>
    <cellStyle name="60% - Énfasis4 11" xfId="231"/>
    <cellStyle name="60% - Énfasis4 12" xfId="39000"/>
    <cellStyle name="60% - Énfasis4 13" xfId="59180"/>
    <cellStyle name="60% - Énfasis4 13 2" xfId="59504"/>
    <cellStyle name="60% - Énfasis4 14" xfId="59505"/>
    <cellStyle name="60% - Énfasis4 15" xfId="59506"/>
    <cellStyle name="60% - Énfasis4 16" xfId="59507"/>
    <cellStyle name="60% - Énfasis4 17" xfId="59508"/>
    <cellStyle name="60% - Énfasis4 2" xfId="232"/>
    <cellStyle name="60% - Énfasis4 2 2" xfId="233"/>
    <cellStyle name="60% - Énfasis4 2 2 2" xfId="59509"/>
    <cellStyle name="60% - Énfasis4 3" xfId="234"/>
    <cellStyle name="60% - Énfasis4 4" xfId="235"/>
    <cellStyle name="60% - Énfasis4 5" xfId="236"/>
    <cellStyle name="60% - Énfasis4 6" xfId="237"/>
    <cellStyle name="60% - Énfasis4 7" xfId="238"/>
    <cellStyle name="60% - Énfasis4 8" xfId="239"/>
    <cellStyle name="60% - Énfasis4 9" xfId="240"/>
    <cellStyle name="60% - Énfasis5 10" xfId="241"/>
    <cellStyle name="60% - Énfasis5 11" xfId="242"/>
    <cellStyle name="60% - Énfasis5 12" xfId="38999"/>
    <cellStyle name="60% - Énfasis5 13" xfId="59181"/>
    <cellStyle name="60% - Énfasis5 13 2" xfId="59510"/>
    <cellStyle name="60% - Énfasis5 14" xfId="59511"/>
    <cellStyle name="60% - Énfasis5 15" xfId="59512"/>
    <cellStyle name="60% - Énfasis5 16" xfId="59513"/>
    <cellStyle name="60% - Énfasis5 17" xfId="59514"/>
    <cellStyle name="60% - Énfasis5 2" xfId="243"/>
    <cellStyle name="60% - Énfasis5 2 2" xfId="244"/>
    <cellStyle name="60% - Énfasis5 2 2 2" xfId="59515"/>
    <cellStyle name="60% - Énfasis5 3" xfId="245"/>
    <cellStyle name="60% - Énfasis5 4" xfId="246"/>
    <cellStyle name="60% - Énfasis5 5" xfId="247"/>
    <cellStyle name="60% - Énfasis5 6" xfId="248"/>
    <cellStyle name="60% - Énfasis5 7" xfId="249"/>
    <cellStyle name="60% - Énfasis5 8" xfId="250"/>
    <cellStyle name="60% - Énfasis5 9" xfId="251"/>
    <cellStyle name="60% - Énfasis6 10" xfId="252"/>
    <cellStyle name="60% - Énfasis6 11" xfId="253"/>
    <cellStyle name="60% - Énfasis6 12" xfId="38998"/>
    <cellStyle name="60% - Énfasis6 13" xfId="59182"/>
    <cellStyle name="60% - Énfasis6 13 2" xfId="59516"/>
    <cellStyle name="60% - Énfasis6 14" xfId="59517"/>
    <cellStyle name="60% - Énfasis6 15" xfId="59518"/>
    <cellStyle name="60% - Énfasis6 16" xfId="59519"/>
    <cellStyle name="60% - Énfasis6 17" xfId="59520"/>
    <cellStyle name="60% - Énfasis6 2" xfId="254"/>
    <cellStyle name="60% - Énfasis6 2 2" xfId="255"/>
    <cellStyle name="60% - Énfasis6 2 2 2" xfId="59521"/>
    <cellStyle name="60% - Énfasis6 3" xfId="256"/>
    <cellStyle name="60% - Énfasis6 4" xfId="257"/>
    <cellStyle name="60% - Énfasis6 5" xfId="258"/>
    <cellStyle name="60% - Énfasis6 6" xfId="259"/>
    <cellStyle name="60% - Énfasis6 7" xfId="260"/>
    <cellStyle name="60% - Énfasis6 8" xfId="261"/>
    <cellStyle name="60% - Énfasis6 9" xfId="262"/>
    <cellStyle name="Accent1" xfId="263"/>
    <cellStyle name="Accent1 2" xfId="59183"/>
    <cellStyle name="Accent2" xfId="264"/>
    <cellStyle name="Accent2 2" xfId="59184"/>
    <cellStyle name="Accent3" xfId="265"/>
    <cellStyle name="Accent3 2" xfId="59185"/>
    <cellStyle name="Accent4" xfId="266"/>
    <cellStyle name="Accent4 2" xfId="59186"/>
    <cellStyle name="Accent5" xfId="267"/>
    <cellStyle name="Accent5 2" xfId="59187"/>
    <cellStyle name="Accent6" xfId="268"/>
    <cellStyle name="Accent6 2" xfId="59188"/>
    <cellStyle name="Bad" xfId="269"/>
    <cellStyle name="Bad 2" xfId="59189"/>
    <cellStyle name="Buena 10" xfId="270"/>
    <cellStyle name="Buena 11" xfId="271"/>
    <cellStyle name="Buena 12" xfId="38997"/>
    <cellStyle name="Buena 13" xfId="59190"/>
    <cellStyle name="Buena 13 2" xfId="59522"/>
    <cellStyle name="Buena 14" xfId="59523"/>
    <cellStyle name="Buena 15" xfId="59524"/>
    <cellStyle name="Buena 16" xfId="59525"/>
    <cellStyle name="Buena 17" xfId="59526"/>
    <cellStyle name="Buena 2" xfId="272"/>
    <cellStyle name="Buena 2 2" xfId="273"/>
    <cellStyle name="Buena 2 2 2" xfId="59527"/>
    <cellStyle name="Buena 3" xfId="274"/>
    <cellStyle name="Buena 4" xfId="275"/>
    <cellStyle name="Buena 5" xfId="276"/>
    <cellStyle name="Buena 6" xfId="277"/>
    <cellStyle name="Buena 7" xfId="278"/>
    <cellStyle name="Buena 8" xfId="279"/>
    <cellStyle name="Buena 9" xfId="280"/>
    <cellStyle name="Calculation" xfId="281"/>
    <cellStyle name="Calculation 2" xfId="59191"/>
    <cellStyle name="Cálculo 10" xfId="282"/>
    <cellStyle name="Cálculo 11" xfId="283"/>
    <cellStyle name="Cálculo 12" xfId="38996"/>
    <cellStyle name="Cálculo 13" xfId="59192"/>
    <cellStyle name="Cálculo 13 2" xfId="59528"/>
    <cellStyle name="Cálculo 14" xfId="59529"/>
    <cellStyle name="Cálculo 15" xfId="59530"/>
    <cellStyle name="Cálculo 16" xfId="59531"/>
    <cellStyle name="Cálculo 17" xfId="59532"/>
    <cellStyle name="Cálculo 2" xfId="284"/>
    <cellStyle name="Cálculo 2 2" xfId="285"/>
    <cellStyle name="Cálculo 2 2 2" xfId="59533"/>
    <cellStyle name="Cálculo 3" xfId="286"/>
    <cellStyle name="Cálculo 4" xfId="287"/>
    <cellStyle name="Cálculo 5" xfId="288"/>
    <cellStyle name="Cálculo 6" xfId="289"/>
    <cellStyle name="Cálculo 7" xfId="290"/>
    <cellStyle name="Cálculo 8" xfId="291"/>
    <cellStyle name="Cálculo 9" xfId="292"/>
    <cellStyle name="Celda de comprobación 10" xfId="293"/>
    <cellStyle name="Celda de comprobación 11" xfId="294"/>
    <cellStyle name="Celda de comprobación 12" xfId="38995"/>
    <cellStyle name="Celda de comprobación 13" xfId="59193"/>
    <cellStyle name="Celda de comprobación 13 2" xfId="59534"/>
    <cellStyle name="Celda de comprobación 14" xfId="59535"/>
    <cellStyle name="Celda de comprobación 15" xfId="59536"/>
    <cellStyle name="Celda de comprobación 16" xfId="59537"/>
    <cellStyle name="Celda de comprobación 17" xfId="59538"/>
    <cellStyle name="Celda de comprobación 2" xfId="295"/>
    <cellStyle name="Celda de comprobación 2 2" xfId="296"/>
    <cellStyle name="Celda de comprobación 2 2 2" xfId="59539"/>
    <cellStyle name="Celda de comprobación 3" xfId="297"/>
    <cellStyle name="Celda de comprobación 4" xfId="298"/>
    <cellStyle name="Celda de comprobación 5" xfId="299"/>
    <cellStyle name="Celda de comprobación 6" xfId="300"/>
    <cellStyle name="Celda de comprobación 7" xfId="301"/>
    <cellStyle name="Celda de comprobación 8" xfId="302"/>
    <cellStyle name="Celda de comprobación 9" xfId="303"/>
    <cellStyle name="Celda vinculada 10" xfId="304"/>
    <cellStyle name="Celda vinculada 11" xfId="305"/>
    <cellStyle name="Celda vinculada 12" xfId="38994"/>
    <cellStyle name="Celda vinculada 13" xfId="59194"/>
    <cellStyle name="Celda vinculada 13 2" xfId="59540"/>
    <cellStyle name="Celda vinculada 14" xfId="59541"/>
    <cellStyle name="Celda vinculada 15" xfId="59542"/>
    <cellStyle name="Celda vinculada 16" xfId="59543"/>
    <cellStyle name="Celda vinculada 17" xfId="59544"/>
    <cellStyle name="Celda vinculada 2" xfId="306"/>
    <cellStyle name="Celda vinculada 2 2" xfId="307"/>
    <cellStyle name="Celda vinculada 2 2 2" xfId="59545"/>
    <cellStyle name="Celda vinculada 3" xfId="308"/>
    <cellStyle name="Celda vinculada 4" xfId="309"/>
    <cellStyle name="Celda vinculada 5" xfId="310"/>
    <cellStyle name="Celda vinculada 6" xfId="311"/>
    <cellStyle name="Celda vinculada 7" xfId="312"/>
    <cellStyle name="Celda vinculada 8" xfId="313"/>
    <cellStyle name="Celda vinculada 9" xfId="314"/>
    <cellStyle name="Check Cell" xfId="315"/>
    <cellStyle name="Encabezado 4 10" xfId="316"/>
    <cellStyle name="Encabezado 4 11" xfId="317"/>
    <cellStyle name="Encabezado 4 12" xfId="38993"/>
    <cellStyle name="Encabezado 4 13" xfId="59195"/>
    <cellStyle name="Encabezado 4 13 2" xfId="59546"/>
    <cellStyle name="Encabezado 4 14" xfId="59547"/>
    <cellStyle name="Encabezado 4 15" xfId="59548"/>
    <cellStyle name="Encabezado 4 16" xfId="59549"/>
    <cellStyle name="Encabezado 4 17" xfId="59550"/>
    <cellStyle name="Encabezado 4 2" xfId="318"/>
    <cellStyle name="Encabezado 4 2 2" xfId="319"/>
    <cellStyle name="Encabezado 4 2 2 2" xfId="59551"/>
    <cellStyle name="Encabezado 4 3" xfId="320"/>
    <cellStyle name="Encabezado 4 4" xfId="321"/>
    <cellStyle name="Encabezado 4 5" xfId="322"/>
    <cellStyle name="Encabezado 4 6" xfId="323"/>
    <cellStyle name="Encabezado 4 7" xfId="324"/>
    <cellStyle name="Encabezado 4 8" xfId="325"/>
    <cellStyle name="Encabezado 4 9" xfId="326"/>
    <cellStyle name="Énfasis1 10" xfId="327"/>
    <cellStyle name="Énfasis1 11" xfId="328"/>
    <cellStyle name="Énfasis1 12" xfId="38992"/>
    <cellStyle name="Énfasis1 13" xfId="59196"/>
    <cellStyle name="Énfasis1 13 2" xfId="59552"/>
    <cellStyle name="Énfasis1 14" xfId="59553"/>
    <cellStyle name="Énfasis1 15" xfId="59554"/>
    <cellStyle name="Énfasis1 16" xfId="59555"/>
    <cellStyle name="Énfasis1 17" xfId="59556"/>
    <cellStyle name="Énfasis1 2" xfId="329"/>
    <cellStyle name="Énfasis1 2 2" xfId="330"/>
    <cellStyle name="Énfasis1 2 2 2" xfId="59557"/>
    <cellStyle name="Énfasis1 3" xfId="331"/>
    <cellStyle name="Énfasis1 4" xfId="332"/>
    <cellStyle name="Énfasis1 5" xfId="333"/>
    <cellStyle name="Énfasis1 6" xfId="334"/>
    <cellStyle name="Énfasis1 7" xfId="335"/>
    <cellStyle name="Énfasis1 8" xfId="336"/>
    <cellStyle name="Énfasis1 9" xfId="337"/>
    <cellStyle name="Énfasis2 10" xfId="338"/>
    <cellStyle name="Énfasis2 11" xfId="339"/>
    <cellStyle name="Énfasis2 12" xfId="38991"/>
    <cellStyle name="Énfasis2 13" xfId="59197"/>
    <cellStyle name="Énfasis2 13 2" xfId="59558"/>
    <cellStyle name="Énfasis2 14" xfId="59559"/>
    <cellStyle name="Énfasis2 15" xfId="59560"/>
    <cellStyle name="Énfasis2 16" xfId="59561"/>
    <cellStyle name="Énfasis2 17" xfId="59562"/>
    <cellStyle name="Énfasis2 2" xfId="340"/>
    <cellStyle name="Énfasis2 2 2" xfId="341"/>
    <cellStyle name="Énfasis2 2 2 2" xfId="59563"/>
    <cellStyle name="Énfasis2 3" xfId="342"/>
    <cellStyle name="Énfasis2 4" xfId="343"/>
    <cellStyle name="Énfasis2 5" xfId="344"/>
    <cellStyle name="Énfasis2 6" xfId="345"/>
    <cellStyle name="Énfasis2 7" xfId="346"/>
    <cellStyle name="Énfasis2 8" xfId="347"/>
    <cellStyle name="Énfasis2 9" xfId="348"/>
    <cellStyle name="Énfasis3 10" xfId="349"/>
    <cellStyle name="Énfasis3 11" xfId="350"/>
    <cellStyle name="Énfasis3 12" xfId="38990"/>
    <cellStyle name="Énfasis3 13" xfId="59198"/>
    <cellStyle name="Énfasis3 13 2" xfId="59564"/>
    <cellStyle name="Énfasis3 14" xfId="59565"/>
    <cellStyle name="Énfasis3 15" xfId="59566"/>
    <cellStyle name="Énfasis3 16" xfId="59567"/>
    <cellStyle name="Énfasis3 17" xfId="59568"/>
    <cellStyle name="Énfasis3 2" xfId="351"/>
    <cellStyle name="Énfasis3 2 2" xfId="352"/>
    <cellStyle name="Énfasis3 2 2 2" xfId="59569"/>
    <cellStyle name="Énfasis3 3" xfId="353"/>
    <cellStyle name="Énfasis3 4" xfId="354"/>
    <cellStyle name="Énfasis3 5" xfId="355"/>
    <cellStyle name="Énfasis3 6" xfId="356"/>
    <cellStyle name="Énfasis3 7" xfId="357"/>
    <cellStyle name="Énfasis3 8" xfId="358"/>
    <cellStyle name="Énfasis3 9" xfId="359"/>
    <cellStyle name="Énfasis4 10" xfId="360"/>
    <cellStyle name="Énfasis4 11" xfId="361"/>
    <cellStyle name="Énfasis4 12" xfId="38989"/>
    <cellStyle name="Énfasis4 13" xfId="59199"/>
    <cellStyle name="Énfasis4 13 2" xfId="59570"/>
    <cellStyle name="Énfasis4 14" xfId="59571"/>
    <cellStyle name="Énfasis4 15" xfId="59572"/>
    <cellStyle name="Énfasis4 16" xfId="59573"/>
    <cellStyle name="Énfasis4 17" xfId="59574"/>
    <cellStyle name="Énfasis4 2" xfId="362"/>
    <cellStyle name="Énfasis4 2 2" xfId="363"/>
    <cellStyle name="Énfasis4 2 2 2" xfId="59575"/>
    <cellStyle name="Énfasis4 3" xfId="364"/>
    <cellStyle name="Énfasis4 4" xfId="365"/>
    <cellStyle name="Énfasis4 5" xfId="366"/>
    <cellStyle name="Énfasis4 6" xfId="367"/>
    <cellStyle name="Énfasis4 7" xfId="368"/>
    <cellStyle name="Énfasis4 8" xfId="369"/>
    <cellStyle name="Énfasis4 9" xfId="370"/>
    <cellStyle name="Énfasis5 10" xfId="371"/>
    <cellStyle name="Énfasis5 11" xfId="372"/>
    <cellStyle name="Énfasis5 12" xfId="38988"/>
    <cellStyle name="Énfasis5 13" xfId="59200"/>
    <cellStyle name="Énfasis5 13 2" xfId="59576"/>
    <cellStyle name="Énfasis5 14" xfId="59577"/>
    <cellStyle name="Énfasis5 15" xfId="59578"/>
    <cellStyle name="Énfasis5 16" xfId="59579"/>
    <cellStyle name="Énfasis5 17" xfId="59580"/>
    <cellStyle name="Énfasis5 2" xfId="373"/>
    <cellStyle name="Énfasis5 2 2" xfId="374"/>
    <cellStyle name="Énfasis5 2 2 2" xfId="59581"/>
    <cellStyle name="Énfasis5 3" xfId="375"/>
    <cellStyle name="Énfasis5 4" xfId="376"/>
    <cellStyle name="Énfasis5 5" xfId="377"/>
    <cellStyle name="Énfasis5 6" xfId="378"/>
    <cellStyle name="Énfasis5 7" xfId="379"/>
    <cellStyle name="Énfasis5 8" xfId="380"/>
    <cellStyle name="Énfasis5 9" xfId="381"/>
    <cellStyle name="Énfasis6 10" xfId="382"/>
    <cellStyle name="Énfasis6 11" xfId="383"/>
    <cellStyle name="Énfasis6 12" xfId="38985"/>
    <cellStyle name="Énfasis6 13" xfId="59201"/>
    <cellStyle name="Énfasis6 13 2" xfId="59582"/>
    <cellStyle name="Énfasis6 14" xfId="59583"/>
    <cellStyle name="Énfasis6 15" xfId="59584"/>
    <cellStyle name="Énfasis6 16" xfId="59585"/>
    <cellStyle name="Énfasis6 17" xfId="59586"/>
    <cellStyle name="Énfasis6 2" xfId="384"/>
    <cellStyle name="Énfasis6 2 2" xfId="385"/>
    <cellStyle name="Énfasis6 2 2 2" xfId="59587"/>
    <cellStyle name="Énfasis6 3" xfId="386"/>
    <cellStyle name="Énfasis6 4" xfId="387"/>
    <cellStyle name="Énfasis6 5" xfId="388"/>
    <cellStyle name="Énfasis6 6" xfId="389"/>
    <cellStyle name="Énfasis6 7" xfId="390"/>
    <cellStyle name="Énfasis6 8" xfId="391"/>
    <cellStyle name="Énfasis6 9" xfId="392"/>
    <cellStyle name="Entrada 10" xfId="393"/>
    <cellStyle name="Entrada 11" xfId="394"/>
    <cellStyle name="Entrada 12" xfId="38986"/>
    <cellStyle name="Entrada 13" xfId="59202"/>
    <cellStyle name="Entrada 13 2" xfId="59588"/>
    <cellStyle name="Entrada 14" xfId="59589"/>
    <cellStyle name="Entrada 15" xfId="59590"/>
    <cellStyle name="Entrada 16" xfId="59591"/>
    <cellStyle name="Entrada 17" xfId="59592"/>
    <cellStyle name="Entrada 2" xfId="395"/>
    <cellStyle name="Entrada 2 2" xfId="396"/>
    <cellStyle name="Entrada 2 2 2" xfId="59593"/>
    <cellStyle name="Entrada 3" xfId="397"/>
    <cellStyle name="Entrada 4" xfId="398"/>
    <cellStyle name="Entrada 5" xfId="399"/>
    <cellStyle name="Entrada 6" xfId="400"/>
    <cellStyle name="Entrada 7" xfId="401"/>
    <cellStyle name="Entrada 8" xfId="402"/>
    <cellStyle name="Entrada 9" xfId="403"/>
    <cellStyle name="Estilo 1" xfId="404"/>
    <cellStyle name="Estilo 1 10" xfId="405"/>
    <cellStyle name="Estilo 1 2" xfId="406"/>
    <cellStyle name="Estilo 1 2 2" xfId="407"/>
    <cellStyle name="Estilo 1 2 2 2" xfId="59594"/>
    <cellStyle name="Estilo 1 2 3" xfId="408"/>
    <cellStyle name="Estilo 1 3" xfId="409"/>
    <cellStyle name="Estilo 1 3 2" xfId="59595"/>
    <cellStyle name="Estilo 1 4" xfId="410"/>
    <cellStyle name="Estilo 1 4 2" xfId="411"/>
    <cellStyle name="Estilo 1 4 2 2" xfId="59596"/>
    <cellStyle name="Estilo 1 4 3" xfId="412"/>
    <cellStyle name="Estilo 1 5" xfId="413"/>
    <cellStyle name="Estilo 1 5 2" xfId="414"/>
    <cellStyle name="Estilo 1 5 2 2" xfId="59597"/>
    <cellStyle name="Estilo 1 5 2 2 2" xfId="59598"/>
    <cellStyle name="Estilo 1 5 2 3" xfId="59599"/>
    <cellStyle name="Estilo 1 5 3" xfId="59600"/>
    <cellStyle name="Estilo 1 5 3 2" xfId="59601"/>
    <cellStyle name="Estilo 1 5 4" xfId="59602"/>
    <cellStyle name="Estilo 1 6" xfId="415"/>
    <cellStyle name="Estilo 1 6 2" xfId="59603"/>
    <cellStyle name="Estilo 1 6 2 2" xfId="59604"/>
    <cellStyle name="Estilo 1 6 3" xfId="59605"/>
    <cellStyle name="Estilo 1 7" xfId="416"/>
    <cellStyle name="Estilo 1 7 2" xfId="417"/>
    <cellStyle name="Estilo 1 7 2 2" xfId="59606"/>
    <cellStyle name="Estilo 1 7 3" xfId="59607"/>
    <cellStyle name="Estilo 1 8" xfId="418"/>
    <cellStyle name="Estilo 1 8 2" xfId="419"/>
    <cellStyle name="Estilo 1 8 2 2" xfId="59608"/>
    <cellStyle name="Estilo 1 8 3" xfId="59609"/>
    <cellStyle name="Estilo 1 9" xfId="420"/>
    <cellStyle name="Euro" xfId="421"/>
    <cellStyle name="Euro 10" xfId="59610"/>
    <cellStyle name="Euro 10 2" xfId="59611"/>
    <cellStyle name="Euro 2" xfId="422"/>
    <cellStyle name="Euro 3" xfId="423"/>
    <cellStyle name="Euro 3 2" xfId="424"/>
    <cellStyle name="Euro 3 2 2" xfId="425"/>
    <cellStyle name="Euro 3 3" xfId="426"/>
    <cellStyle name="Euro 4" xfId="427"/>
    <cellStyle name="Euro 4 2" xfId="428"/>
    <cellStyle name="Euro 5" xfId="429"/>
    <cellStyle name="Euro 5 2" xfId="1692"/>
    <cellStyle name="Euro 6" xfId="430"/>
    <cellStyle name="Euro 6 2" xfId="431"/>
    <cellStyle name="Euro 7" xfId="432"/>
    <cellStyle name="Euro 7 2" xfId="433"/>
    <cellStyle name="Euro 8" xfId="434"/>
    <cellStyle name="Euro 8 2" xfId="435"/>
    <cellStyle name="Euro 9" xfId="436"/>
    <cellStyle name="Euro 9 2" xfId="58767"/>
    <cellStyle name="Euro 9 3" xfId="58765"/>
    <cellStyle name="Euro 9 3 2" xfId="58764"/>
    <cellStyle name="Euro 9 3 3" xfId="59612"/>
    <cellStyle name="Euro 9 3 3 2" xfId="59613"/>
    <cellStyle name="Euro 9 4" xfId="58763"/>
    <cellStyle name="Euro 9 5" xfId="58766"/>
    <cellStyle name="Euro 9 5 2" xfId="58846"/>
    <cellStyle name="Explanatory Text" xfId="437"/>
    <cellStyle name="Explanatory Text 2" xfId="59203"/>
    <cellStyle name="Good" xfId="438"/>
    <cellStyle name="Heading 1" xfId="439"/>
    <cellStyle name="Heading 1 2" xfId="59204"/>
    <cellStyle name="Heading 2" xfId="440"/>
    <cellStyle name="Heading 2 2" xfId="59205"/>
    <cellStyle name="Heading 3" xfId="441"/>
    <cellStyle name="Heading 3 2" xfId="59206"/>
    <cellStyle name="Heading 4" xfId="442"/>
    <cellStyle name="Hipervínculo" xfId="843" builtinId="8"/>
    <cellStyle name="Hipervínculo 2" xfId="443"/>
    <cellStyle name="Hipervínculo 3" xfId="444"/>
    <cellStyle name="Hipervínculo 4" xfId="445"/>
    <cellStyle name="Hipervínculo visitado" xfId="59810" builtinId="9" hidden="1"/>
    <cellStyle name="Incorrecto 10" xfId="446"/>
    <cellStyle name="Incorrecto 11" xfId="447"/>
    <cellStyle name="Incorrecto 12" xfId="39418"/>
    <cellStyle name="Incorrecto 13" xfId="59207"/>
    <cellStyle name="Incorrecto 13 2" xfId="59614"/>
    <cellStyle name="Incorrecto 14" xfId="59615"/>
    <cellStyle name="Incorrecto 15" xfId="59616"/>
    <cellStyle name="Incorrecto 16" xfId="59617"/>
    <cellStyle name="Incorrecto 17" xfId="59618"/>
    <cellStyle name="Incorrecto 2" xfId="448"/>
    <cellStyle name="Incorrecto 2 2" xfId="449"/>
    <cellStyle name="Incorrecto 2 2 2" xfId="59619"/>
    <cellStyle name="Incorrecto 3" xfId="450"/>
    <cellStyle name="Incorrecto 4" xfId="451"/>
    <cellStyle name="Incorrecto 5" xfId="452"/>
    <cellStyle name="Incorrecto 6" xfId="453"/>
    <cellStyle name="Incorrecto 7" xfId="454"/>
    <cellStyle name="Incorrecto 8" xfId="455"/>
    <cellStyle name="Incorrecto 9" xfId="456"/>
    <cellStyle name="Input" xfId="457"/>
    <cellStyle name="Jun" xfId="458"/>
    <cellStyle name="Jun 2" xfId="459"/>
    <cellStyle name="Jun 3" xfId="460"/>
    <cellStyle name="Jun 4" xfId="461"/>
    <cellStyle name="Jun 5" xfId="462"/>
    <cellStyle name="Jun 6" xfId="29584"/>
    <cellStyle name="Jun 7" xfId="58768"/>
    <cellStyle name="Jun 8" xfId="59620"/>
    <cellStyle name="Linked Cell" xfId="463"/>
    <cellStyle name="Millares" xfId="59809" builtinId="3"/>
    <cellStyle name="Millares 2" xfId="464"/>
    <cellStyle name="Millares 2 2" xfId="465"/>
    <cellStyle name="Millares 2 2 2" xfId="59209"/>
    <cellStyle name="Millares 2 3" xfId="466"/>
    <cellStyle name="Millares 2 4" xfId="467"/>
    <cellStyle name="Millares 2 4 2" xfId="468"/>
    <cellStyle name="Millares 2 4 3" xfId="469"/>
    <cellStyle name="Millares 2 4 4" xfId="470"/>
    <cellStyle name="Millares 2 5" xfId="471"/>
    <cellStyle name="Millares 2 5 2" xfId="472"/>
    <cellStyle name="Millares 2 5 3" xfId="39147"/>
    <cellStyle name="Millares 2 6" xfId="473"/>
    <cellStyle name="Millares 2 7" xfId="474"/>
    <cellStyle name="Millares 2 8" xfId="59208"/>
    <cellStyle name="Millares 3" xfId="475"/>
    <cellStyle name="Millares 3 2" xfId="476"/>
    <cellStyle name="Millares 4" xfId="477"/>
    <cellStyle name="Millares 5" xfId="478"/>
    <cellStyle name="Millares 5 2" xfId="479"/>
    <cellStyle name="Neutral 10" xfId="480"/>
    <cellStyle name="Neutral 11" xfId="481"/>
    <cellStyle name="Neutral 12" xfId="39420"/>
    <cellStyle name="Neutral 13" xfId="59210"/>
    <cellStyle name="Neutral 13 2" xfId="59621"/>
    <cellStyle name="Neutral 14" xfId="59622"/>
    <cellStyle name="Neutral 15" xfId="59623"/>
    <cellStyle name="Neutral 16" xfId="59624"/>
    <cellStyle name="Neutral 17" xfId="59625"/>
    <cellStyle name="Neutral 2" xfId="482"/>
    <cellStyle name="Neutral 2 2" xfId="483"/>
    <cellStyle name="Neutral 2 2 2" xfId="59626"/>
    <cellStyle name="Neutral 3" xfId="484"/>
    <cellStyle name="Neutral 4" xfId="485"/>
    <cellStyle name="Neutral 5" xfId="486"/>
    <cellStyle name="Neutral 6" xfId="487"/>
    <cellStyle name="Neutral 7" xfId="488"/>
    <cellStyle name="Neutral 8" xfId="489"/>
    <cellStyle name="Neutral 9" xfId="490"/>
    <cellStyle name="Normal" xfId="0" builtinId="0"/>
    <cellStyle name="Normal 10" xfId="491"/>
    <cellStyle name="Normal 10 2" xfId="492"/>
    <cellStyle name="Normal 10 3" xfId="493"/>
    <cellStyle name="Normal 10 4" xfId="1001"/>
    <cellStyle name="Normal 10 5" xfId="1134"/>
    <cellStyle name="Normal 10 6" xfId="868"/>
    <cellStyle name="Normal 10 7" xfId="1264"/>
    <cellStyle name="Normal 11" xfId="494"/>
    <cellStyle name="Normal 11 10" xfId="4192"/>
    <cellStyle name="Normal 11 10 2" xfId="8917"/>
    <cellStyle name="Normal 11 10 2 2" xfId="18312"/>
    <cellStyle name="Normal 11 10 2 2 2" xfId="37109"/>
    <cellStyle name="Normal 11 10 2 2 3" xfId="39972"/>
    <cellStyle name="Normal 11 10 2 3" xfId="27706"/>
    <cellStyle name="Normal 11 10 2 4" xfId="39971"/>
    <cellStyle name="Normal 11 10 3" xfId="13615"/>
    <cellStyle name="Normal 11 10 3 2" xfId="32406"/>
    <cellStyle name="Normal 11 10 3 3" xfId="39973"/>
    <cellStyle name="Normal 11 10 4" xfId="23003"/>
    <cellStyle name="Normal 11 10 5" xfId="39970"/>
    <cellStyle name="Normal 11 11" xfId="6058"/>
    <cellStyle name="Normal 11 11 2" xfId="10783"/>
    <cellStyle name="Normal 11 11 2 2" xfId="20178"/>
    <cellStyle name="Normal 11 11 2 2 2" xfId="38975"/>
    <cellStyle name="Normal 11 11 2 2 3" xfId="39976"/>
    <cellStyle name="Normal 11 11 2 3" xfId="29572"/>
    <cellStyle name="Normal 11 11 2 4" xfId="39975"/>
    <cellStyle name="Normal 11 11 3" xfId="15481"/>
    <cellStyle name="Normal 11 11 3 2" xfId="34272"/>
    <cellStyle name="Normal 11 11 3 3" xfId="39977"/>
    <cellStyle name="Normal 11 11 4" xfId="24869"/>
    <cellStyle name="Normal 11 11 5" xfId="39974"/>
    <cellStyle name="Normal 11 12" xfId="6121"/>
    <cellStyle name="Normal 11 12 2" xfId="15517"/>
    <cellStyle name="Normal 11 12 2 2" xfId="34314"/>
    <cellStyle name="Normal 11 12 2 3" xfId="39979"/>
    <cellStyle name="Normal 11 12 3" xfId="24911"/>
    <cellStyle name="Normal 11 12 4" xfId="39978"/>
    <cellStyle name="Normal 11 13" xfId="10819"/>
    <cellStyle name="Normal 11 13 2" xfId="29613"/>
    <cellStyle name="Normal 11 13 3" xfId="39980"/>
    <cellStyle name="Normal 11 14" xfId="20210"/>
    <cellStyle name="Normal 11 15" xfId="58734"/>
    <cellStyle name="Normal 11 16" xfId="58826"/>
    <cellStyle name="Normal 11 17" xfId="58884"/>
    <cellStyle name="Normal 11 18" xfId="58940"/>
    <cellStyle name="Normal 11 19" xfId="58996"/>
    <cellStyle name="Normal 11 2" xfId="495"/>
    <cellStyle name="Normal 11 2 10" xfId="20244"/>
    <cellStyle name="Normal 11 2 10 2" xfId="39981"/>
    <cellStyle name="Normal 11 2 11" xfId="1428"/>
    <cellStyle name="Normal 11 2 2" xfId="1693"/>
    <cellStyle name="Normal 11 2 2 2" xfId="2160"/>
    <cellStyle name="Normal 11 2 2 2 2" xfId="3091"/>
    <cellStyle name="Normal 11 2 2 2 2 2" xfId="5884"/>
    <cellStyle name="Normal 11 2 2 2 2 2 2" xfId="10609"/>
    <cellStyle name="Normal 11 2 2 2 2 2 2 2" xfId="20004"/>
    <cellStyle name="Normal 11 2 2 2 2 2 2 2 2" xfId="38801"/>
    <cellStyle name="Normal 11 2 2 2 2 2 2 2 3" xfId="39985"/>
    <cellStyle name="Normal 11 2 2 2 2 2 2 3" xfId="29398"/>
    <cellStyle name="Normal 11 2 2 2 2 2 2 4" xfId="39984"/>
    <cellStyle name="Normal 11 2 2 2 2 2 3" xfId="15307"/>
    <cellStyle name="Normal 11 2 2 2 2 2 3 2" xfId="34098"/>
    <cellStyle name="Normal 11 2 2 2 2 2 3 3" xfId="39986"/>
    <cellStyle name="Normal 11 2 2 2 2 2 4" xfId="24695"/>
    <cellStyle name="Normal 11 2 2 2 2 2 5" xfId="39983"/>
    <cellStyle name="Normal 11 2 2 2 2 3" xfId="7817"/>
    <cellStyle name="Normal 11 2 2 2 2 3 2" xfId="17212"/>
    <cellStyle name="Normal 11 2 2 2 2 3 2 2" xfId="36009"/>
    <cellStyle name="Normal 11 2 2 2 2 3 2 3" xfId="39988"/>
    <cellStyle name="Normal 11 2 2 2 2 3 3" xfId="26606"/>
    <cellStyle name="Normal 11 2 2 2 2 3 4" xfId="39987"/>
    <cellStyle name="Normal 11 2 2 2 2 4" xfId="12515"/>
    <cellStyle name="Normal 11 2 2 2 2 4 2" xfId="31305"/>
    <cellStyle name="Normal 11 2 2 2 2 4 3" xfId="39989"/>
    <cellStyle name="Normal 11 2 2 2 2 5" xfId="21902"/>
    <cellStyle name="Normal 11 2 2 2 2 6" xfId="39982"/>
    <cellStyle name="Normal 11 2 2 2 3" xfId="4022"/>
    <cellStyle name="Normal 11 2 2 2 3 2" xfId="8747"/>
    <cellStyle name="Normal 11 2 2 2 3 2 2" xfId="18142"/>
    <cellStyle name="Normal 11 2 2 2 3 2 2 2" xfId="36939"/>
    <cellStyle name="Normal 11 2 2 2 3 2 2 3" xfId="39992"/>
    <cellStyle name="Normal 11 2 2 2 3 2 3" xfId="27536"/>
    <cellStyle name="Normal 11 2 2 2 3 2 4" xfId="39991"/>
    <cellStyle name="Normal 11 2 2 2 3 3" xfId="13445"/>
    <cellStyle name="Normal 11 2 2 2 3 3 2" xfId="32236"/>
    <cellStyle name="Normal 11 2 2 2 3 3 3" xfId="39993"/>
    <cellStyle name="Normal 11 2 2 2 3 4" xfId="22833"/>
    <cellStyle name="Normal 11 2 2 2 3 5" xfId="39990"/>
    <cellStyle name="Normal 11 2 2 2 4" xfId="4953"/>
    <cellStyle name="Normal 11 2 2 2 4 2" xfId="9678"/>
    <cellStyle name="Normal 11 2 2 2 4 2 2" xfId="19073"/>
    <cellStyle name="Normal 11 2 2 2 4 2 2 2" xfId="37870"/>
    <cellStyle name="Normal 11 2 2 2 4 2 2 3" xfId="39996"/>
    <cellStyle name="Normal 11 2 2 2 4 2 3" xfId="28467"/>
    <cellStyle name="Normal 11 2 2 2 4 2 4" xfId="39995"/>
    <cellStyle name="Normal 11 2 2 2 4 3" xfId="14376"/>
    <cellStyle name="Normal 11 2 2 2 4 3 2" xfId="33167"/>
    <cellStyle name="Normal 11 2 2 2 4 3 3" xfId="39997"/>
    <cellStyle name="Normal 11 2 2 2 4 4" xfId="23764"/>
    <cellStyle name="Normal 11 2 2 2 4 5" xfId="39994"/>
    <cellStyle name="Normal 11 2 2 2 5" xfId="6887"/>
    <cellStyle name="Normal 11 2 2 2 5 2" xfId="16282"/>
    <cellStyle name="Normal 11 2 2 2 5 2 2" xfId="35079"/>
    <cellStyle name="Normal 11 2 2 2 5 2 3" xfId="39999"/>
    <cellStyle name="Normal 11 2 2 2 5 3" xfId="25676"/>
    <cellStyle name="Normal 11 2 2 2 5 4" xfId="39998"/>
    <cellStyle name="Normal 11 2 2 2 6" xfId="11585"/>
    <cellStyle name="Normal 11 2 2 2 6 2" xfId="30374"/>
    <cellStyle name="Normal 11 2 2 2 6 3" xfId="40000"/>
    <cellStyle name="Normal 11 2 2 2 7" xfId="20971"/>
    <cellStyle name="Normal 11 2 2 2 8" xfId="39006"/>
    <cellStyle name="Normal 11 2 2 3" xfId="2625"/>
    <cellStyle name="Normal 11 2 2 3 2" xfId="5418"/>
    <cellStyle name="Normal 11 2 2 3 2 2" xfId="10143"/>
    <cellStyle name="Normal 11 2 2 3 2 2 2" xfId="19538"/>
    <cellStyle name="Normal 11 2 2 3 2 2 2 2" xfId="38335"/>
    <cellStyle name="Normal 11 2 2 3 2 2 2 3" xfId="40004"/>
    <cellStyle name="Normal 11 2 2 3 2 2 3" xfId="28932"/>
    <cellStyle name="Normal 11 2 2 3 2 2 4" xfId="40003"/>
    <cellStyle name="Normal 11 2 2 3 2 3" xfId="14841"/>
    <cellStyle name="Normal 11 2 2 3 2 3 2" xfId="33632"/>
    <cellStyle name="Normal 11 2 2 3 2 3 3" xfId="40005"/>
    <cellStyle name="Normal 11 2 2 3 2 4" xfId="24229"/>
    <cellStyle name="Normal 11 2 2 3 2 5" xfId="40002"/>
    <cellStyle name="Normal 11 2 2 3 3" xfId="7352"/>
    <cellStyle name="Normal 11 2 2 3 3 2" xfId="16747"/>
    <cellStyle name="Normal 11 2 2 3 3 2 2" xfId="35544"/>
    <cellStyle name="Normal 11 2 2 3 3 2 3" xfId="40007"/>
    <cellStyle name="Normal 11 2 2 3 3 3" xfId="26141"/>
    <cellStyle name="Normal 11 2 2 3 3 4" xfId="40006"/>
    <cellStyle name="Normal 11 2 2 3 4" xfId="12050"/>
    <cellStyle name="Normal 11 2 2 3 4 2" xfId="30839"/>
    <cellStyle name="Normal 11 2 2 3 4 3" xfId="40008"/>
    <cellStyle name="Normal 11 2 2 3 5" xfId="21436"/>
    <cellStyle name="Normal 11 2 2 3 6" xfId="40001"/>
    <cellStyle name="Normal 11 2 2 4" xfId="3556"/>
    <cellStyle name="Normal 11 2 2 4 2" xfId="8282"/>
    <cellStyle name="Normal 11 2 2 4 2 2" xfId="17677"/>
    <cellStyle name="Normal 11 2 2 4 2 2 2" xfId="36474"/>
    <cellStyle name="Normal 11 2 2 4 2 2 3" xfId="40011"/>
    <cellStyle name="Normal 11 2 2 4 2 3" xfId="27071"/>
    <cellStyle name="Normal 11 2 2 4 2 4" xfId="40010"/>
    <cellStyle name="Normal 11 2 2 4 3" xfId="12980"/>
    <cellStyle name="Normal 11 2 2 4 3 2" xfId="31770"/>
    <cellStyle name="Normal 11 2 2 4 3 3" xfId="40012"/>
    <cellStyle name="Normal 11 2 2 4 4" xfId="22367"/>
    <cellStyle name="Normal 11 2 2 4 5" xfId="40009"/>
    <cellStyle name="Normal 11 2 2 5" xfId="4487"/>
    <cellStyle name="Normal 11 2 2 5 2" xfId="9212"/>
    <cellStyle name="Normal 11 2 2 5 2 2" xfId="18607"/>
    <cellStyle name="Normal 11 2 2 5 2 2 2" xfId="37404"/>
    <cellStyle name="Normal 11 2 2 5 2 2 3" xfId="40015"/>
    <cellStyle name="Normal 11 2 2 5 2 3" xfId="28001"/>
    <cellStyle name="Normal 11 2 2 5 2 4" xfId="40014"/>
    <cellStyle name="Normal 11 2 2 5 3" xfId="13910"/>
    <cellStyle name="Normal 11 2 2 5 3 2" xfId="32701"/>
    <cellStyle name="Normal 11 2 2 5 3 3" xfId="40016"/>
    <cellStyle name="Normal 11 2 2 5 4" xfId="23298"/>
    <cellStyle name="Normal 11 2 2 5 5" xfId="40013"/>
    <cellStyle name="Normal 11 2 2 6" xfId="6156"/>
    <cellStyle name="Normal 11 2 2 6 2" xfId="15552"/>
    <cellStyle name="Normal 11 2 2 6 2 2" xfId="34349"/>
    <cellStyle name="Normal 11 2 2 6 2 3" xfId="40018"/>
    <cellStyle name="Normal 11 2 2 6 3" xfId="24946"/>
    <cellStyle name="Normal 11 2 2 6 4" xfId="40017"/>
    <cellStyle name="Normal 11 2 2 7" xfId="11121"/>
    <cellStyle name="Normal 11 2 2 7 2" xfId="29908"/>
    <cellStyle name="Normal 11 2 2 7 3" xfId="40019"/>
    <cellStyle name="Normal 11 2 2 8" xfId="20505"/>
    <cellStyle name="Normal 11 2 2 9" xfId="39005"/>
    <cellStyle name="Normal 11 2 3" xfId="1899"/>
    <cellStyle name="Normal 11 2 3 2" xfId="2830"/>
    <cellStyle name="Normal 11 2 3 2 2" xfId="5623"/>
    <cellStyle name="Normal 11 2 3 2 2 2" xfId="10348"/>
    <cellStyle name="Normal 11 2 3 2 2 2 2" xfId="19743"/>
    <cellStyle name="Normal 11 2 3 2 2 2 2 2" xfId="38540"/>
    <cellStyle name="Normal 11 2 3 2 2 2 2 3" xfId="40023"/>
    <cellStyle name="Normal 11 2 3 2 2 2 3" xfId="29137"/>
    <cellStyle name="Normal 11 2 3 2 2 2 4" xfId="40022"/>
    <cellStyle name="Normal 11 2 3 2 2 3" xfId="15046"/>
    <cellStyle name="Normal 11 2 3 2 2 3 2" xfId="33837"/>
    <cellStyle name="Normal 11 2 3 2 2 3 3" xfId="40024"/>
    <cellStyle name="Normal 11 2 3 2 2 4" xfId="24434"/>
    <cellStyle name="Normal 11 2 3 2 2 5" xfId="40021"/>
    <cellStyle name="Normal 11 2 3 2 3" xfId="7556"/>
    <cellStyle name="Normal 11 2 3 2 3 2" xfId="16951"/>
    <cellStyle name="Normal 11 2 3 2 3 2 2" xfId="35748"/>
    <cellStyle name="Normal 11 2 3 2 3 2 3" xfId="40026"/>
    <cellStyle name="Normal 11 2 3 2 3 3" xfId="26345"/>
    <cellStyle name="Normal 11 2 3 2 3 4" xfId="40025"/>
    <cellStyle name="Normal 11 2 3 2 4" xfId="12254"/>
    <cellStyle name="Normal 11 2 3 2 4 2" xfId="31044"/>
    <cellStyle name="Normal 11 2 3 2 4 3" xfId="40027"/>
    <cellStyle name="Normal 11 2 3 2 5" xfId="21641"/>
    <cellStyle name="Normal 11 2 3 2 6" xfId="40020"/>
    <cellStyle name="Normal 11 2 3 3" xfId="3761"/>
    <cellStyle name="Normal 11 2 3 3 2" xfId="8487"/>
    <cellStyle name="Normal 11 2 3 3 2 2" xfId="17882"/>
    <cellStyle name="Normal 11 2 3 3 2 2 2" xfId="36679"/>
    <cellStyle name="Normal 11 2 3 3 2 2 3" xfId="40030"/>
    <cellStyle name="Normal 11 2 3 3 2 3" xfId="27276"/>
    <cellStyle name="Normal 11 2 3 3 2 4" xfId="40029"/>
    <cellStyle name="Normal 11 2 3 3 3" xfId="13185"/>
    <cellStyle name="Normal 11 2 3 3 3 2" xfId="31975"/>
    <cellStyle name="Normal 11 2 3 3 3 3" xfId="40031"/>
    <cellStyle name="Normal 11 2 3 3 4" xfId="22572"/>
    <cellStyle name="Normal 11 2 3 3 5" xfId="40028"/>
    <cellStyle name="Normal 11 2 3 4" xfId="4692"/>
    <cellStyle name="Normal 11 2 3 4 2" xfId="9417"/>
    <cellStyle name="Normal 11 2 3 4 2 2" xfId="18812"/>
    <cellStyle name="Normal 11 2 3 4 2 2 2" xfId="37609"/>
    <cellStyle name="Normal 11 2 3 4 2 2 3" xfId="40034"/>
    <cellStyle name="Normal 11 2 3 4 2 3" xfId="28206"/>
    <cellStyle name="Normal 11 2 3 4 2 4" xfId="40033"/>
    <cellStyle name="Normal 11 2 3 4 3" xfId="14115"/>
    <cellStyle name="Normal 11 2 3 4 3 2" xfId="32906"/>
    <cellStyle name="Normal 11 2 3 4 3 3" xfId="40035"/>
    <cellStyle name="Normal 11 2 3 4 4" xfId="23503"/>
    <cellStyle name="Normal 11 2 3 4 5" xfId="40032"/>
    <cellStyle name="Normal 11 2 3 5" xfId="6627"/>
    <cellStyle name="Normal 11 2 3 5 2" xfId="16022"/>
    <cellStyle name="Normal 11 2 3 5 2 2" xfId="34819"/>
    <cellStyle name="Normal 11 2 3 5 2 3" xfId="40037"/>
    <cellStyle name="Normal 11 2 3 5 3" xfId="25416"/>
    <cellStyle name="Normal 11 2 3 5 4" xfId="40036"/>
    <cellStyle name="Normal 11 2 3 6" xfId="11325"/>
    <cellStyle name="Normal 11 2 3 6 2" xfId="30113"/>
    <cellStyle name="Normal 11 2 3 6 3" xfId="40038"/>
    <cellStyle name="Normal 11 2 3 7" xfId="20710"/>
    <cellStyle name="Normal 11 2 3 8" xfId="39007"/>
    <cellStyle name="Normal 11 2 4" xfId="2364"/>
    <cellStyle name="Normal 11 2 4 2" xfId="5157"/>
    <cellStyle name="Normal 11 2 4 2 2" xfId="9882"/>
    <cellStyle name="Normal 11 2 4 2 2 2" xfId="19277"/>
    <cellStyle name="Normal 11 2 4 2 2 2 2" xfId="38074"/>
    <cellStyle name="Normal 11 2 4 2 2 2 3" xfId="40041"/>
    <cellStyle name="Normal 11 2 4 2 2 3" xfId="28671"/>
    <cellStyle name="Normal 11 2 4 2 2 4" xfId="40040"/>
    <cellStyle name="Normal 11 2 4 2 3" xfId="14580"/>
    <cellStyle name="Normal 11 2 4 2 3 2" xfId="33371"/>
    <cellStyle name="Normal 11 2 4 2 3 3" xfId="40042"/>
    <cellStyle name="Normal 11 2 4 2 4" xfId="23968"/>
    <cellStyle name="Normal 11 2 4 2 5" xfId="40039"/>
    <cellStyle name="Normal 11 2 4 3" xfId="7091"/>
    <cellStyle name="Normal 11 2 4 3 2" xfId="16486"/>
    <cellStyle name="Normal 11 2 4 3 2 2" xfId="35283"/>
    <cellStyle name="Normal 11 2 4 3 2 3" xfId="40044"/>
    <cellStyle name="Normal 11 2 4 3 3" xfId="25880"/>
    <cellStyle name="Normal 11 2 4 3 4" xfId="40043"/>
    <cellStyle name="Normal 11 2 4 4" xfId="11789"/>
    <cellStyle name="Normal 11 2 4 4 2" xfId="30578"/>
    <cellStyle name="Normal 11 2 4 4 3" xfId="40045"/>
    <cellStyle name="Normal 11 2 4 5" xfId="21175"/>
    <cellStyle name="Normal 11 2 4 6" xfId="39008"/>
    <cellStyle name="Normal 11 2 5" xfId="3295"/>
    <cellStyle name="Normal 11 2 5 2" xfId="8021"/>
    <cellStyle name="Normal 11 2 5 2 2" xfId="17416"/>
    <cellStyle name="Normal 11 2 5 2 2 2" xfId="36213"/>
    <cellStyle name="Normal 11 2 5 2 2 3" xfId="40048"/>
    <cellStyle name="Normal 11 2 5 2 3" xfId="26810"/>
    <cellStyle name="Normal 11 2 5 2 4" xfId="40047"/>
    <cellStyle name="Normal 11 2 5 3" xfId="12719"/>
    <cellStyle name="Normal 11 2 5 3 2" xfId="31509"/>
    <cellStyle name="Normal 11 2 5 3 3" xfId="40049"/>
    <cellStyle name="Normal 11 2 5 4" xfId="22106"/>
    <cellStyle name="Normal 11 2 5 5" xfId="40046"/>
    <cellStyle name="Normal 11 2 6" xfId="4226"/>
    <cellStyle name="Normal 11 2 6 2" xfId="8951"/>
    <cellStyle name="Normal 11 2 6 2 2" xfId="18346"/>
    <cellStyle name="Normal 11 2 6 2 2 2" xfId="37143"/>
    <cellStyle name="Normal 11 2 6 2 2 3" xfId="40052"/>
    <cellStyle name="Normal 11 2 6 2 3" xfId="27740"/>
    <cellStyle name="Normal 11 2 6 2 4" xfId="40051"/>
    <cellStyle name="Normal 11 2 6 3" xfId="13649"/>
    <cellStyle name="Normal 11 2 6 3 2" xfId="32440"/>
    <cellStyle name="Normal 11 2 6 3 3" xfId="40053"/>
    <cellStyle name="Normal 11 2 6 4" xfId="23037"/>
    <cellStyle name="Normal 11 2 6 5" xfId="40050"/>
    <cellStyle name="Normal 11 2 7" xfId="6066"/>
    <cellStyle name="Normal 11 2 8" xfId="6478"/>
    <cellStyle name="Normal 11 2 8 2" xfId="15873"/>
    <cellStyle name="Normal 11 2 8 2 2" xfId="34670"/>
    <cellStyle name="Normal 11 2 8 2 3" xfId="40055"/>
    <cellStyle name="Normal 11 2 8 3" xfId="25267"/>
    <cellStyle name="Normal 11 2 8 4" xfId="40054"/>
    <cellStyle name="Normal 11 2 9" xfId="10863"/>
    <cellStyle name="Normal 11 2 9 2" xfId="29647"/>
    <cellStyle name="Normal 11 2 9 3" xfId="40056"/>
    <cellStyle name="Normal 11 20" xfId="59052"/>
    <cellStyle name="Normal 11 21" xfId="59111"/>
    <cellStyle name="Normal 11 22" xfId="1394"/>
    <cellStyle name="Normal 11 3" xfId="496"/>
    <cellStyle name="Normal 11 3 10" xfId="20326"/>
    <cellStyle name="Normal 11 3 11" xfId="39169"/>
    <cellStyle name="Normal 11 3 12" xfId="58742"/>
    <cellStyle name="Normal 11 3 13" xfId="58832"/>
    <cellStyle name="Normal 11 3 14" xfId="58890"/>
    <cellStyle name="Normal 11 3 15" xfId="58946"/>
    <cellStyle name="Normal 11 3 16" xfId="59002"/>
    <cellStyle name="Normal 11 3 17" xfId="59058"/>
    <cellStyle name="Normal 11 3 18" xfId="59118"/>
    <cellStyle name="Normal 11 3 19" xfId="59627"/>
    <cellStyle name="Normal 11 3 2" xfId="497"/>
    <cellStyle name="Normal 11 3 2 10" xfId="39010"/>
    <cellStyle name="Normal 11 3 2 11" xfId="1776"/>
    <cellStyle name="Normal 11 3 2 2" xfId="2242"/>
    <cellStyle name="Normal 11 3 2 2 2" xfId="3173"/>
    <cellStyle name="Normal 11 3 2 2 2 2" xfId="5966"/>
    <cellStyle name="Normal 11 3 2 2 2 2 2" xfId="10691"/>
    <cellStyle name="Normal 11 3 2 2 2 2 2 2" xfId="20086"/>
    <cellStyle name="Normal 11 3 2 2 2 2 2 2 2" xfId="38883"/>
    <cellStyle name="Normal 11 3 2 2 2 2 2 2 3" xfId="40060"/>
    <cellStyle name="Normal 11 3 2 2 2 2 2 3" xfId="29480"/>
    <cellStyle name="Normal 11 3 2 2 2 2 2 4" xfId="40059"/>
    <cellStyle name="Normal 11 3 2 2 2 2 3" xfId="15389"/>
    <cellStyle name="Normal 11 3 2 2 2 2 3 2" xfId="34180"/>
    <cellStyle name="Normal 11 3 2 2 2 2 3 3" xfId="40061"/>
    <cellStyle name="Normal 11 3 2 2 2 2 4" xfId="24777"/>
    <cellStyle name="Normal 11 3 2 2 2 2 5" xfId="40058"/>
    <cellStyle name="Normal 11 3 2 2 2 3" xfId="7899"/>
    <cellStyle name="Normal 11 3 2 2 2 3 2" xfId="17294"/>
    <cellStyle name="Normal 11 3 2 2 2 3 2 2" xfId="36091"/>
    <cellStyle name="Normal 11 3 2 2 2 3 2 3" xfId="40063"/>
    <cellStyle name="Normal 11 3 2 2 2 3 3" xfId="26688"/>
    <cellStyle name="Normal 11 3 2 2 2 3 4" xfId="40062"/>
    <cellStyle name="Normal 11 3 2 2 2 4" xfId="12597"/>
    <cellStyle name="Normal 11 3 2 2 2 4 2" xfId="31387"/>
    <cellStyle name="Normal 11 3 2 2 2 4 3" xfId="40064"/>
    <cellStyle name="Normal 11 3 2 2 2 5" xfId="21984"/>
    <cellStyle name="Normal 11 3 2 2 2 6" xfId="40057"/>
    <cellStyle name="Normal 11 3 2 2 3" xfId="4104"/>
    <cellStyle name="Normal 11 3 2 2 3 2" xfId="8829"/>
    <cellStyle name="Normal 11 3 2 2 3 2 2" xfId="18224"/>
    <cellStyle name="Normal 11 3 2 2 3 2 2 2" xfId="37021"/>
    <cellStyle name="Normal 11 3 2 2 3 2 2 3" xfId="40067"/>
    <cellStyle name="Normal 11 3 2 2 3 2 3" xfId="27618"/>
    <cellStyle name="Normal 11 3 2 2 3 2 4" xfId="40066"/>
    <cellStyle name="Normal 11 3 2 2 3 3" xfId="13527"/>
    <cellStyle name="Normal 11 3 2 2 3 3 2" xfId="32318"/>
    <cellStyle name="Normal 11 3 2 2 3 3 3" xfId="40068"/>
    <cellStyle name="Normal 11 3 2 2 3 4" xfId="22915"/>
    <cellStyle name="Normal 11 3 2 2 3 5" xfId="40065"/>
    <cellStyle name="Normal 11 3 2 2 4" xfId="5035"/>
    <cellStyle name="Normal 11 3 2 2 4 2" xfId="9760"/>
    <cellStyle name="Normal 11 3 2 2 4 2 2" xfId="19155"/>
    <cellStyle name="Normal 11 3 2 2 4 2 2 2" xfId="37952"/>
    <cellStyle name="Normal 11 3 2 2 4 2 2 3" xfId="40071"/>
    <cellStyle name="Normal 11 3 2 2 4 2 3" xfId="28549"/>
    <cellStyle name="Normal 11 3 2 2 4 2 4" xfId="40070"/>
    <cellStyle name="Normal 11 3 2 2 4 3" xfId="14458"/>
    <cellStyle name="Normal 11 3 2 2 4 3 2" xfId="33249"/>
    <cellStyle name="Normal 11 3 2 2 4 3 3" xfId="40072"/>
    <cellStyle name="Normal 11 3 2 2 4 4" xfId="23846"/>
    <cellStyle name="Normal 11 3 2 2 4 5" xfId="40069"/>
    <cellStyle name="Normal 11 3 2 2 5" xfId="6969"/>
    <cellStyle name="Normal 11 3 2 2 5 2" xfId="16364"/>
    <cellStyle name="Normal 11 3 2 2 5 2 2" xfId="35161"/>
    <cellStyle name="Normal 11 3 2 2 5 2 3" xfId="40074"/>
    <cellStyle name="Normal 11 3 2 2 5 3" xfId="25758"/>
    <cellStyle name="Normal 11 3 2 2 5 4" xfId="40073"/>
    <cellStyle name="Normal 11 3 2 2 6" xfId="11667"/>
    <cellStyle name="Normal 11 3 2 2 6 2" xfId="30456"/>
    <cellStyle name="Normal 11 3 2 2 6 3" xfId="40075"/>
    <cellStyle name="Normal 11 3 2 2 7" xfId="21053"/>
    <cellStyle name="Normal 11 3 2 2 8" xfId="39011"/>
    <cellStyle name="Normal 11 3 2 3" xfId="2707"/>
    <cellStyle name="Normal 11 3 2 3 2" xfId="5500"/>
    <cellStyle name="Normal 11 3 2 3 2 2" xfId="10225"/>
    <cellStyle name="Normal 11 3 2 3 2 2 2" xfId="19620"/>
    <cellStyle name="Normal 11 3 2 3 2 2 2 2" xfId="38417"/>
    <cellStyle name="Normal 11 3 2 3 2 2 2 3" xfId="40079"/>
    <cellStyle name="Normal 11 3 2 3 2 2 3" xfId="29014"/>
    <cellStyle name="Normal 11 3 2 3 2 2 4" xfId="40078"/>
    <cellStyle name="Normal 11 3 2 3 2 3" xfId="14923"/>
    <cellStyle name="Normal 11 3 2 3 2 3 2" xfId="33714"/>
    <cellStyle name="Normal 11 3 2 3 2 3 3" xfId="40080"/>
    <cellStyle name="Normal 11 3 2 3 2 4" xfId="24311"/>
    <cellStyle name="Normal 11 3 2 3 2 5" xfId="40077"/>
    <cellStyle name="Normal 11 3 2 3 3" xfId="7434"/>
    <cellStyle name="Normal 11 3 2 3 3 2" xfId="16829"/>
    <cellStyle name="Normal 11 3 2 3 3 2 2" xfId="35626"/>
    <cellStyle name="Normal 11 3 2 3 3 2 3" xfId="40082"/>
    <cellStyle name="Normal 11 3 2 3 3 3" xfId="26223"/>
    <cellStyle name="Normal 11 3 2 3 3 4" xfId="40081"/>
    <cellStyle name="Normal 11 3 2 3 4" xfId="12132"/>
    <cellStyle name="Normal 11 3 2 3 4 2" xfId="30921"/>
    <cellStyle name="Normal 11 3 2 3 4 3" xfId="40083"/>
    <cellStyle name="Normal 11 3 2 3 5" xfId="21518"/>
    <cellStyle name="Normal 11 3 2 3 6" xfId="40076"/>
    <cellStyle name="Normal 11 3 2 4" xfId="3638"/>
    <cellStyle name="Normal 11 3 2 4 2" xfId="8364"/>
    <cellStyle name="Normal 11 3 2 4 2 2" xfId="17759"/>
    <cellStyle name="Normal 11 3 2 4 2 2 2" xfId="36556"/>
    <cellStyle name="Normal 11 3 2 4 2 2 3" xfId="40086"/>
    <cellStyle name="Normal 11 3 2 4 2 3" xfId="27153"/>
    <cellStyle name="Normal 11 3 2 4 2 4" xfId="40085"/>
    <cellStyle name="Normal 11 3 2 4 3" xfId="13062"/>
    <cellStyle name="Normal 11 3 2 4 3 2" xfId="31852"/>
    <cellStyle name="Normal 11 3 2 4 3 3" xfId="40087"/>
    <cellStyle name="Normal 11 3 2 4 4" xfId="22449"/>
    <cellStyle name="Normal 11 3 2 4 5" xfId="40084"/>
    <cellStyle name="Normal 11 3 2 5" xfId="4569"/>
    <cellStyle name="Normal 11 3 2 5 2" xfId="9294"/>
    <cellStyle name="Normal 11 3 2 5 2 2" xfId="18689"/>
    <cellStyle name="Normal 11 3 2 5 2 2 2" xfId="37486"/>
    <cellStyle name="Normal 11 3 2 5 2 2 3" xfId="40090"/>
    <cellStyle name="Normal 11 3 2 5 2 3" xfId="28083"/>
    <cellStyle name="Normal 11 3 2 5 2 4" xfId="40089"/>
    <cellStyle name="Normal 11 3 2 5 3" xfId="13992"/>
    <cellStyle name="Normal 11 3 2 5 3 2" xfId="32783"/>
    <cellStyle name="Normal 11 3 2 5 3 3" xfId="40091"/>
    <cellStyle name="Normal 11 3 2 5 4" xfId="23380"/>
    <cellStyle name="Normal 11 3 2 5 5" xfId="40088"/>
    <cellStyle name="Normal 11 3 2 6" xfId="6505"/>
    <cellStyle name="Normal 11 3 2 6 2" xfId="15900"/>
    <cellStyle name="Normal 11 3 2 6 2 2" xfId="34697"/>
    <cellStyle name="Normal 11 3 2 6 2 3" xfId="40093"/>
    <cellStyle name="Normal 11 3 2 6 3" xfId="25294"/>
    <cellStyle name="Normal 11 3 2 6 4" xfId="40092"/>
    <cellStyle name="Normal 11 3 2 7" xfId="11203"/>
    <cellStyle name="Normal 11 3 2 7 2" xfId="29990"/>
    <cellStyle name="Normal 11 3 2 7 3" xfId="40094"/>
    <cellStyle name="Normal 11 3 2 8" xfId="20587"/>
    <cellStyle name="Normal 11 3 2 8 2" xfId="40095"/>
    <cellStyle name="Normal 11 3 2 9" xfId="39170"/>
    <cellStyle name="Normal 11 3 20" xfId="1512"/>
    <cellStyle name="Normal 11 3 3" xfId="498"/>
    <cellStyle name="Normal 11 3 3 2" xfId="1003"/>
    <cellStyle name="Normal 11 3 3 2 2" xfId="5705"/>
    <cellStyle name="Normal 11 3 3 2 2 2" xfId="10430"/>
    <cellStyle name="Normal 11 3 3 2 2 2 2" xfId="19825"/>
    <cellStyle name="Normal 11 3 3 2 2 2 2 2" xfId="38622"/>
    <cellStyle name="Normal 11 3 3 2 2 2 2 3" xfId="40099"/>
    <cellStyle name="Normal 11 3 3 2 2 2 3" xfId="29219"/>
    <cellStyle name="Normal 11 3 3 2 2 2 4" xfId="40098"/>
    <cellStyle name="Normal 11 3 3 2 2 3" xfId="15128"/>
    <cellStyle name="Normal 11 3 3 2 2 3 2" xfId="33919"/>
    <cellStyle name="Normal 11 3 3 2 2 3 3" xfId="40100"/>
    <cellStyle name="Normal 11 3 3 2 2 4" xfId="24516"/>
    <cellStyle name="Normal 11 3 3 2 2 5" xfId="40097"/>
    <cellStyle name="Normal 11 3 3 2 3" xfId="7638"/>
    <cellStyle name="Normal 11 3 3 2 3 2" xfId="17033"/>
    <cellStyle name="Normal 11 3 3 2 3 2 2" xfId="35830"/>
    <cellStyle name="Normal 11 3 3 2 3 2 3" xfId="40102"/>
    <cellStyle name="Normal 11 3 3 2 3 3" xfId="26427"/>
    <cellStyle name="Normal 11 3 3 2 3 4" xfId="40101"/>
    <cellStyle name="Normal 11 3 3 2 4" xfId="12336"/>
    <cellStyle name="Normal 11 3 3 2 4 2" xfId="31126"/>
    <cellStyle name="Normal 11 3 3 2 4 3" xfId="40103"/>
    <cellStyle name="Normal 11 3 3 2 5" xfId="21723"/>
    <cellStyle name="Normal 11 3 3 2 6" xfId="40096"/>
    <cellStyle name="Normal 11 3 3 2 7" xfId="2912"/>
    <cellStyle name="Normal 11 3 3 3" xfId="1136"/>
    <cellStyle name="Normal 11 3 3 3 2" xfId="8569"/>
    <cellStyle name="Normal 11 3 3 3 2 2" xfId="17964"/>
    <cellStyle name="Normal 11 3 3 3 2 2 2" xfId="36761"/>
    <cellStyle name="Normal 11 3 3 3 2 2 3" xfId="40106"/>
    <cellStyle name="Normal 11 3 3 3 2 3" xfId="27358"/>
    <cellStyle name="Normal 11 3 3 3 2 4" xfId="40105"/>
    <cellStyle name="Normal 11 3 3 3 3" xfId="13267"/>
    <cellStyle name="Normal 11 3 3 3 3 2" xfId="32057"/>
    <cellStyle name="Normal 11 3 3 3 3 3" xfId="40107"/>
    <cellStyle name="Normal 11 3 3 3 4" xfId="22654"/>
    <cellStyle name="Normal 11 3 3 3 5" xfId="40104"/>
    <cellStyle name="Normal 11 3 3 3 6" xfId="3843"/>
    <cellStyle name="Normal 11 3 3 4" xfId="870"/>
    <cellStyle name="Normal 11 3 3 4 2" xfId="9499"/>
    <cellStyle name="Normal 11 3 3 4 2 2" xfId="18894"/>
    <cellStyle name="Normal 11 3 3 4 2 2 2" xfId="37691"/>
    <cellStyle name="Normal 11 3 3 4 2 2 3" xfId="40110"/>
    <cellStyle name="Normal 11 3 3 4 2 3" xfId="28288"/>
    <cellStyle name="Normal 11 3 3 4 2 4" xfId="40109"/>
    <cellStyle name="Normal 11 3 3 4 3" xfId="14197"/>
    <cellStyle name="Normal 11 3 3 4 3 2" xfId="32988"/>
    <cellStyle name="Normal 11 3 3 4 3 3" xfId="40111"/>
    <cellStyle name="Normal 11 3 3 4 4" xfId="23585"/>
    <cellStyle name="Normal 11 3 3 4 5" xfId="40108"/>
    <cellStyle name="Normal 11 3 3 4 6" xfId="4774"/>
    <cellStyle name="Normal 11 3 3 5" xfId="1266"/>
    <cellStyle name="Normal 11 3 3 5 2" xfId="16104"/>
    <cellStyle name="Normal 11 3 3 5 2 2" xfId="34901"/>
    <cellStyle name="Normal 11 3 3 5 2 3" xfId="40113"/>
    <cellStyle name="Normal 11 3 3 5 3" xfId="25498"/>
    <cellStyle name="Normal 11 3 3 5 4" xfId="40112"/>
    <cellStyle name="Normal 11 3 3 5 5" xfId="6709"/>
    <cellStyle name="Normal 11 3 3 6" xfId="11407"/>
    <cellStyle name="Normal 11 3 3 6 2" xfId="30195"/>
    <cellStyle name="Normal 11 3 3 6 3" xfId="40114"/>
    <cellStyle name="Normal 11 3 3 7" xfId="20792"/>
    <cellStyle name="Normal 11 3 3 8" xfId="39012"/>
    <cellStyle name="Normal 11 3 3 9" xfId="1981"/>
    <cellStyle name="Normal 11 3 4" xfId="1002"/>
    <cellStyle name="Normal 11 3 4 2" xfId="5239"/>
    <cellStyle name="Normal 11 3 4 2 2" xfId="9964"/>
    <cellStyle name="Normal 11 3 4 2 2 2" xfId="19359"/>
    <cellStyle name="Normal 11 3 4 2 2 2 2" xfId="38156"/>
    <cellStyle name="Normal 11 3 4 2 2 2 3" xfId="40118"/>
    <cellStyle name="Normal 11 3 4 2 2 3" xfId="28753"/>
    <cellStyle name="Normal 11 3 4 2 2 4" xfId="40117"/>
    <cellStyle name="Normal 11 3 4 2 3" xfId="14662"/>
    <cellStyle name="Normal 11 3 4 2 3 2" xfId="33453"/>
    <cellStyle name="Normal 11 3 4 2 3 3" xfId="40119"/>
    <cellStyle name="Normal 11 3 4 2 4" xfId="24050"/>
    <cellStyle name="Normal 11 3 4 2 5" xfId="40116"/>
    <cellStyle name="Normal 11 3 4 3" xfId="7173"/>
    <cellStyle name="Normal 11 3 4 3 2" xfId="16568"/>
    <cellStyle name="Normal 11 3 4 3 2 2" xfId="35365"/>
    <cellStyle name="Normal 11 3 4 3 2 3" xfId="40121"/>
    <cellStyle name="Normal 11 3 4 3 3" xfId="25962"/>
    <cellStyle name="Normal 11 3 4 3 4" xfId="40120"/>
    <cellStyle name="Normal 11 3 4 4" xfId="11871"/>
    <cellStyle name="Normal 11 3 4 4 2" xfId="30660"/>
    <cellStyle name="Normal 11 3 4 4 3" xfId="40122"/>
    <cellStyle name="Normal 11 3 4 5" xfId="21257"/>
    <cellStyle name="Normal 11 3 4 6" xfId="40115"/>
    <cellStyle name="Normal 11 3 4 7" xfId="2446"/>
    <cellStyle name="Normal 11 3 5" xfId="1135"/>
    <cellStyle name="Normal 11 3 5 2" xfId="8103"/>
    <cellStyle name="Normal 11 3 5 2 2" xfId="17498"/>
    <cellStyle name="Normal 11 3 5 2 2 2" xfId="36295"/>
    <cellStyle name="Normal 11 3 5 2 2 3" xfId="40125"/>
    <cellStyle name="Normal 11 3 5 2 3" xfId="26892"/>
    <cellStyle name="Normal 11 3 5 2 4" xfId="40124"/>
    <cellStyle name="Normal 11 3 5 3" xfId="12801"/>
    <cellStyle name="Normal 11 3 5 3 2" xfId="31591"/>
    <cellStyle name="Normal 11 3 5 3 3" xfId="40126"/>
    <cellStyle name="Normal 11 3 5 4" xfId="22188"/>
    <cellStyle name="Normal 11 3 5 5" xfId="40123"/>
    <cellStyle name="Normal 11 3 5 6" xfId="3377"/>
    <cellStyle name="Normal 11 3 6" xfId="869"/>
    <cellStyle name="Normal 11 3 6 2" xfId="9033"/>
    <cellStyle name="Normal 11 3 6 2 2" xfId="18428"/>
    <cellStyle name="Normal 11 3 6 2 2 2" xfId="37225"/>
    <cellStyle name="Normal 11 3 6 2 2 3" xfId="40129"/>
    <cellStyle name="Normal 11 3 6 2 3" xfId="27822"/>
    <cellStyle name="Normal 11 3 6 2 4" xfId="40128"/>
    <cellStyle name="Normal 11 3 6 3" xfId="13731"/>
    <cellStyle name="Normal 11 3 6 3 2" xfId="32522"/>
    <cellStyle name="Normal 11 3 6 3 3" xfId="40130"/>
    <cellStyle name="Normal 11 3 6 4" xfId="23119"/>
    <cellStyle name="Normal 11 3 6 5" xfId="40127"/>
    <cellStyle name="Normal 11 3 6 6" xfId="4308"/>
    <cellStyle name="Normal 11 3 7" xfId="1265"/>
    <cellStyle name="Normal 11 3 7 2" xfId="10787"/>
    <cellStyle name="Normal 11 3 7 2 2" xfId="20182"/>
    <cellStyle name="Normal 11 3 7 2 2 2" xfId="38979"/>
    <cellStyle name="Normal 11 3 7 2 2 3" xfId="40133"/>
    <cellStyle name="Normal 11 3 7 2 3" xfId="29576"/>
    <cellStyle name="Normal 11 3 7 2 4" xfId="40132"/>
    <cellStyle name="Normal 11 3 7 3" xfId="15485"/>
    <cellStyle name="Normal 11 3 7 3 2" xfId="34278"/>
    <cellStyle name="Normal 11 3 7 3 3" xfId="40134"/>
    <cellStyle name="Normal 11 3 7 4" xfId="24875"/>
    <cellStyle name="Normal 11 3 7 5" xfId="40131"/>
    <cellStyle name="Normal 11 3 7 6" xfId="6072"/>
    <cellStyle name="Normal 11 3 8" xfId="6127"/>
    <cellStyle name="Normal 11 3 8 2" xfId="15523"/>
    <cellStyle name="Normal 11 3 8 2 2" xfId="34320"/>
    <cellStyle name="Normal 11 3 8 2 3" xfId="40136"/>
    <cellStyle name="Normal 11 3 8 3" xfId="24917"/>
    <cellStyle name="Normal 11 3 8 4" xfId="40135"/>
    <cellStyle name="Normal 11 3 9" xfId="10825"/>
    <cellStyle name="Normal 11 3 9 2" xfId="29729"/>
    <cellStyle name="Normal 11 3 9 3" xfId="40137"/>
    <cellStyle name="Normal 11 4" xfId="499"/>
    <cellStyle name="Normal 11 4 10" xfId="39171"/>
    <cellStyle name="Normal 11 4 11" xfId="58769"/>
    <cellStyle name="Normal 11 4 12" xfId="58847"/>
    <cellStyle name="Normal 11 4 13" xfId="58903"/>
    <cellStyle name="Normal 11 4 14" xfId="58959"/>
    <cellStyle name="Normal 11 4 15" xfId="59015"/>
    <cellStyle name="Normal 11 4 16" xfId="59071"/>
    <cellStyle name="Normal 11 4 17" xfId="59133"/>
    <cellStyle name="Normal 11 4 18" xfId="59628"/>
    <cellStyle name="Normal 11 4 19" xfId="1573"/>
    <cellStyle name="Normal 11 4 2" xfId="500"/>
    <cellStyle name="Normal 11 4 2 10" xfId="1837"/>
    <cellStyle name="Normal 11 4 2 2" xfId="1005"/>
    <cellStyle name="Normal 11 4 2 2 2" xfId="3234"/>
    <cellStyle name="Normal 11 4 2 2 2 2" xfId="6027"/>
    <cellStyle name="Normal 11 4 2 2 2 2 2" xfId="10752"/>
    <cellStyle name="Normal 11 4 2 2 2 2 2 2" xfId="20147"/>
    <cellStyle name="Normal 11 4 2 2 2 2 2 2 2" xfId="38944"/>
    <cellStyle name="Normal 11 4 2 2 2 2 2 2 3" xfId="40141"/>
    <cellStyle name="Normal 11 4 2 2 2 2 2 3" xfId="29541"/>
    <cellStyle name="Normal 11 4 2 2 2 2 2 4" xfId="40140"/>
    <cellStyle name="Normal 11 4 2 2 2 2 3" xfId="15450"/>
    <cellStyle name="Normal 11 4 2 2 2 2 3 2" xfId="34241"/>
    <cellStyle name="Normal 11 4 2 2 2 2 3 3" xfId="40142"/>
    <cellStyle name="Normal 11 4 2 2 2 2 4" xfId="24838"/>
    <cellStyle name="Normal 11 4 2 2 2 2 5" xfId="40139"/>
    <cellStyle name="Normal 11 4 2 2 2 3" xfId="7960"/>
    <cellStyle name="Normal 11 4 2 2 2 3 2" xfId="17355"/>
    <cellStyle name="Normal 11 4 2 2 2 3 2 2" xfId="36152"/>
    <cellStyle name="Normal 11 4 2 2 2 3 2 3" xfId="40144"/>
    <cellStyle name="Normal 11 4 2 2 2 3 3" xfId="26749"/>
    <cellStyle name="Normal 11 4 2 2 2 3 4" xfId="40143"/>
    <cellStyle name="Normal 11 4 2 2 2 4" xfId="12658"/>
    <cellStyle name="Normal 11 4 2 2 2 4 2" xfId="31448"/>
    <cellStyle name="Normal 11 4 2 2 2 4 3" xfId="40145"/>
    <cellStyle name="Normal 11 4 2 2 2 5" xfId="22045"/>
    <cellStyle name="Normal 11 4 2 2 2 6" xfId="40138"/>
    <cellStyle name="Normal 11 4 2 2 3" xfId="4165"/>
    <cellStyle name="Normal 11 4 2 2 3 2" xfId="8890"/>
    <cellStyle name="Normal 11 4 2 2 3 2 2" xfId="18285"/>
    <cellStyle name="Normal 11 4 2 2 3 2 2 2" xfId="37082"/>
    <cellStyle name="Normal 11 4 2 2 3 2 2 3" xfId="40148"/>
    <cellStyle name="Normal 11 4 2 2 3 2 3" xfId="27679"/>
    <cellStyle name="Normal 11 4 2 2 3 2 4" xfId="40147"/>
    <cellStyle name="Normal 11 4 2 2 3 3" xfId="13588"/>
    <cellStyle name="Normal 11 4 2 2 3 3 2" xfId="32379"/>
    <cellStyle name="Normal 11 4 2 2 3 3 3" xfId="40149"/>
    <cellStyle name="Normal 11 4 2 2 3 4" xfId="22976"/>
    <cellStyle name="Normal 11 4 2 2 3 5" xfId="40146"/>
    <cellStyle name="Normal 11 4 2 2 4" xfId="5096"/>
    <cellStyle name="Normal 11 4 2 2 4 2" xfId="9821"/>
    <cellStyle name="Normal 11 4 2 2 4 2 2" xfId="19216"/>
    <cellStyle name="Normal 11 4 2 2 4 2 2 2" xfId="38013"/>
    <cellStyle name="Normal 11 4 2 2 4 2 2 3" xfId="40152"/>
    <cellStyle name="Normal 11 4 2 2 4 2 3" xfId="28610"/>
    <cellStyle name="Normal 11 4 2 2 4 2 4" xfId="40151"/>
    <cellStyle name="Normal 11 4 2 2 4 3" xfId="14519"/>
    <cellStyle name="Normal 11 4 2 2 4 3 2" xfId="33310"/>
    <cellStyle name="Normal 11 4 2 2 4 3 3" xfId="40153"/>
    <cellStyle name="Normal 11 4 2 2 4 4" xfId="23907"/>
    <cellStyle name="Normal 11 4 2 2 4 5" xfId="40150"/>
    <cellStyle name="Normal 11 4 2 2 5" xfId="7030"/>
    <cellStyle name="Normal 11 4 2 2 5 2" xfId="16425"/>
    <cellStyle name="Normal 11 4 2 2 5 2 2" xfId="35222"/>
    <cellStyle name="Normal 11 4 2 2 5 2 3" xfId="40155"/>
    <cellStyle name="Normal 11 4 2 2 5 3" xfId="25819"/>
    <cellStyle name="Normal 11 4 2 2 5 4" xfId="40154"/>
    <cellStyle name="Normal 11 4 2 2 6" xfId="11728"/>
    <cellStyle name="Normal 11 4 2 2 6 2" xfId="30517"/>
    <cellStyle name="Normal 11 4 2 2 6 3" xfId="40156"/>
    <cellStyle name="Normal 11 4 2 2 7" xfId="21114"/>
    <cellStyle name="Normal 11 4 2 2 8" xfId="39014"/>
    <cellStyle name="Normal 11 4 2 2 9" xfId="2303"/>
    <cellStyle name="Normal 11 4 2 3" xfId="1138"/>
    <cellStyle name="Normal 11 4 2 3 2" xfId="5561"/>
    <cellStyle name="Normal 11 4 2 3 2 2" xfId="10286"/>
    <cellStyle name="Normal 11 4 2 3 2 2 2" xfId="19681"/>
    <cellStyle name="Normal 11 4 2 3 2 2 2 2" xfId="38478"/>
    <cellStyle name="Normal 11 4 2 3 2 2 2 3" xfId="40160"/>
    <cellStyle name="Normal 11 4 2 3 2 2 3" xfId="29075"/>
    <cellStyle name="Normal 11 4 2 3 2 2 4" xfId="40159"/>
    <cellStyle name="Normal 11 4 2 3 2 3" xfId="14984"/>
    <cellStyle name="Normal 11 4 2 3 2 3 2" xfId="33775"/>
    <cellStyle name="Normal 11 4 2 3 2 3 3" xfId="40161"/>
    <cellStyle name="Normal 11 4 2 3 2 4" xfId="24372"/>
    <cellStyle name="Normal 11 4 2 3 2 5" xfId="40158"/>
    <cellStyle name="Normal 11 4 2 3 3" xfId="7494"/>
    <cellStyle name="Normal 11 4 2 3 3 2" xfId="16889"/>
    <cellStyle name="Normal 11 4 2 3 3 2 2" xfId="35686"/>
    <cellStyle name="Normal 11 4 2 3 3 2 3" xfId="40163"/>
    <cellStyle name="Normal 11 4 2 3 3 3" xfId="26283"/>
    <cellStyle name="Normal 11 4 2 3 3 4" xfId="40162"/>
    <cellStyle name="Normal 11 4 2 3 4" xfId="12192"/>
    <cellStyle name="Normal 11 4 2 3 4 2" xfId="30982"/>
    <cellStyle name="Normal 11 4 2 3 4 3" xfId="40164"/>
    <cellStyle name="Normal 11 4 2 3 5" xfId="21579"/>
    <cellStyle name="Normal 11 4 2 3 6" xfId="40157"/>
    <cellStyle name="Normal 11 4 2 3 7" xfId="2768"/>
    <cellStyle name="Normal 11 4 2 4" xfId="872"/>
    <cellStyle name="Normal 11 4 2 4 2" xfId="8425"/>
    <cellStyle name="Normal 11 4 2 4 2 2" xfId="17820"/>
    <cellStyle name="Normal 11 4 2 4 2 2 2" xfId="36617"/>
    <cellStyle name="Normal 11 4 2 4 2 2 3" xfId="40167"/>
    <cellStyle name="Normal 11 4 2 4 2 3" xfId="27214"/>
    <cellStyle name="Normal 11 4 2 4 2 4" xfId="40166"/>
    <cellStyle name="Normal 11 4 2 4 3" xfId="13123"/>
    <cellStyle name="Normal 11 4 2 4 3 2" xfId="31913"/>
    <cellStyle name="Normal 11 4 2 4 3 3" xfId="40168"/>
    <cellStyle name="Normal 11 4 2 4 4" xfId="22510"/>
    <cellStyle name="Normal 11 4 2 4 5" xfId="40165"/>
    <cellStyle name="Normal 11 4 2 4 6" xfId="3699"/>
    <cellStyle name="Normal 11 4 2 5" xfId="1268"/>
    <cellStyle name="Normal 11 4 2 5 2" xfId="9355"/>
    <cellStyle name="Normal 11 4 2 5 2 2" xfId="18750"/>
    <cellStyle name="Normal 11 4 2 5 2 2 2" xfId="37547"/>
    <cellStyle name="Normal 11 4 2 5 2 2 3" xfId="40171"/>
    <cellStyle name="Normal 11 4 2 5 2 3" xfId="28144"/>
    <cellStyle name="Normal 11 4 2 5 2 4" xfId="40170"/>
    <cellStyle name="Normal 11 4 2 5 3" xfId="14053"/>
    <cellStyle name="Normal 11 4 2 5 3 2" xfId="32844"/>
    <cellStyle name="Normal 11 4 2 5 3 3" xfId="40172"/>
    <cellStyle name="Normal 11 4 2 5 4" xfId="23441"/>
    <cellStyle name="Normal 11 4 2 5 5" xfId="40169"/>
    <cellStyle name="Normal 11 4 2 5 6" xfId="4630"/>
    <cellStyle name="Normal 11 4 2 6" xfId="6565"/>
    <cellStyle name="Normal 11 4 2 6 2" xfId="15960"/>
    <cellStyle name="Normal 11 4 2 6 2 2" xfId="34757"/>
    <cellStyle name="Normal 11 4 2 6 2 3" xfId="40174"/>
    <cellStyle name="Normal 11 4 2 6 3" xfId="25354"/>
    <cellStyle name="Normal 11 4 2 6 4" xfId="40173"/>
    <cellStyle name="Normal 11 4 2 7" xfId="11263"/>
    <cellStyle name="Normal 11 4 2 7 2" xfId="30051"/>
    <cellStyle name="Normal 11 4 2 7 3" xfId="40175"/>
    <cellStyle name="Normal 11 4 2 8" xfId="20648"/>
    <cellStyle name="Normal 11 4 2 9" xfId="39013"/>
    <cellStyle name="Normal 11 4 3" xfId="1004"/>
    <cellStyle name="Normal 11 4 3 2" xfId="2973"/>
    <cellStyle name="Normal 11 4 3 2 2" xfId="5766"/>
    <cellStyle name="Normal 11 4 3 2 2 2" xfId="10491"/>
    <cellStyle name="Normal 11 4 3 2 2 2 2" xfId="19886"/>
    <cellStyle name="Normal 11 4 3 2 2 2 2 2" xfId="38683"/>
    <cellStyle name="Normal 11 4 3 2 2 2 2 3" xfId="40179"/>
    <cellStyle name="Normal 11 4 3 2 2 2 3" xfId="29280"/>
    <cellStyle name="Normal 11 4 3 2 2 2 4" xfId="40178"/>
    <cellStyle name="Normal 11 4 3 2 2 3" xfId="15189"/>
    <cellStyle name="Normal 11 4 3 2 2 3 2" xfId="33980"/>
    <cellStyle name="Normal 11 4 3 2 2 3 3" xfId="40180"/>
    <cellStyle name="Normal 11 4 3 2 2 4" xfId="24577"/>
    <cellStyle name="Normal 11 4 3 2 2 5" xfId="40177"/>
    <cellStyle name="Normal 11 4 3 2 3" xfId="7699"/>
    <cellStyle name="Normal 11 4 3 2 3 2" xfId="17094"/>
    <cellStyle name="Normal 11 4 3 2 3 2 2" xfId="35891"/>
    <cellStyle name="Normal 11 4 3 2 3 2 3" xfId="40182"/>
    <cellStyle name="Normal 11 4 3 2 3 3" xfId="26488"/>
    <cellStyle name="Normal 11 4 3 2 3 4" xfId="40181"/>
    <cellStyle name="Normal 11 4 3 2 4" xfId="12397"/>
    <cellStyle name="Normal 11 4 3 2 4 2" xfId="31187"/>
    <cellStyle name="Normal 11 4 3 2 4 3" xfId="40183"/>
    <cellStyle name="Normal 11 4 3 2 5" xfId="21784"/>
    <cellStyle name="Normal 11 4 3 2 6" xfId="40176"/>
    <cellStyle name="Normal 11 4 3 3" xfId="3904"/>
    <cellStyle name="Normal 11 4 3 3 2" xfId="8629"/>
    <cellStyle name="Normal 11 4 3 3 2 2" xfId="18024"/>
    <cellStyle name="Normal 11 4 3 3 2 2 2" xfId="36821"/>
    <cellStyle name="Normal 11 4 3 3 2 2 3" xfId="40186"/>
    <cellStyle name="Normal 11 4 3 3 2 3" xfId="27418"/>
    <cellStyle name="Normal 11 4 3 3 2 4" xfId="40185"/>
    <cellStyle name="Normal 11 4 3 3 3" xfId="13327"/>
    <cellStyle name="Normal 11 4 3 3 3 2" xfId="32118"/>
    <cellStyle name="Normal 11 4 3 3 3 3" xfId="40187"/>
    <cellStyle name="Normal 11 4 3 3 4" xfId="22715"/>
    <cellStyle name="Normal 11 4 3 3 5" xfId="40184"/>
    <cellStyle name="Normal 11 4 3 4" xfId="4835"/>
    <cellStyle name="Normal 11 4 3 4 2" xfId="9560"/>
    <cellStyle name="Normal 11 4 3 4 2 2" xfId="18955"/>
    <cellStyle name="Normal 11 4 3 4 2 2 2" xfId="37752"/>
    <cellStyle name="Normal 11 4 3 4 2 2 3" xfId="40190"/>
    <cellStyle name="Normal 11 4 3 4 2 3" xfId="28349"/>
    <cellStyle name="Normal 11 4 3 4 2 4" xfId="40189"/>
    <cellStyle name="Normal 11 4 3 4 3" xfId="14258"/>
    <cellStyle name="Normal 11 4 3 4 3 2" xfId="33049"/>
    <cellStyle name="Normal 11 4 3 4 3 3" xfId="40191"/>
    <cellStyle name="Normal 11 4 3 4 4" xfId="23646"/>
    <cellStyle name="Normal 11 4 3 4 5" xfId="40188"/>
    <cellStyle name="Normal 11 4 3 5" xfId="6769"/>
    <cellStyle name="Normal 11 4 3 5 2" xfId="16164"/>
    <cellStyle name="Normal 11 4 3 5 2 2" xfId="34961"/>
    <cellStyle name="Normal 11 4 3 5 2 3" xfId="40193"/>
    <cellStyle name="Normal 11 4 3 5 3" xfId="25558"/>
    <cellStyle name="Normal 11 4 3 5 4" xfId="40192"/>
    <cellStyle name="Normal 11 4 3 6" xfId="11467"/>
    <cellStyle name="Normal 11 4 3 6 2" xfId="30256"/>
    <cellStyle name="Normal 11 4 3 6 3" xfId="40194"/>
    <cellStyle name="Normal 11 4 3 7" xfId="20853"/>
    <cellStyle name="Normal 11 4 3 8" xfId="39015"/>
    <cellStyle name="Normal 11 4 3 9" xfId="2042"/>
    <cellStyle name="Normal 11 4 4" xfId="1137"/>
    <cellStyle name="Normal 11 4 4 2" xfId="5300"/>
    <cellStyle name="Normal 11 4 4 2 2" xfId="10025"/>
    <cellStyle name="Normal 11 4 4 2 2 2" xfId="19420"/>
    <cellStyle name="Normal 11 4 4 2 2 2 2" xfId="38217"/>
    <cellStyle name="Normal 11 4 4 2 2 2 3" xfId="40198"/>
    <cellStyle name="Normal 11 4 4 2 2 3" xfId="28814"/>
    <cellStyle name="Normal 11 4 4 2 2 4" xfId="40197"/>
    <cellStyle name="Normal 11 4 4 2 3" xfId="14723"/>
    <cellStyle name="Normal 11 4 4 2 3 2" xfId="33514"/>
    <cellStyle name="Normal 11 4 4 2 3 3" xfId="40199"/>
    <cellStyle name="Normal 11 4 4 2 4" xfId="24111"/>
    <cellStyle name="Normal 11 4 4 2 5" xfId="40196"/>
    <cellStyle name="Normal 11 4 4 3" xfId="7234"/>
    <cellStyle name="Normal 11 4 4 3 2" xfId="16629"/>
    <cellStyle name="Normal 11 4 4 3 2 2" xfId="35426"/>
    <cellStyle name="Normal 11 4 4 3 2 3" xfId="40201"/>
    <cellStyle name="Normal 11 4 4 3 3" xfId="26023"/>
    <cellStyle name="Normal 11 4 4 3 4" xfId="40200"/>
    <cellStyle name="Normal 11 4 4 4" xfId="11932"/>
    <cellStyle name="Normal 11 4 4 4 2" xfId="30721"/>
    <cellStyle name="Normal 11 4 4 4 3" xfId="40202"/>
    <cellStyle name="Normal 11 4 4 5" xfId="21318"/>
    <cellStyle name="Normal 11 4 4 6" xfId="40195"/>
    <cellStyle name="Normal 11 4 4 7" xfId="2507"/>
    <cellStyle name="Normal 11 4 5" xfId="871"/>
    <cellStyle name="Normal 11 4 5 2" xfId="8164"/>
    <cellStyle name="Normal 11 4 5 2 2" xfId="17559"/>
    <cellStyle name="Normal 11 4 5 2 2 2" xfId="36356"/>
    <cellStyle name="Normal 11 4 5 2 2 3" xfId="40205"/>
    <cellStyle name="Normal 11 4 5 2 3" xfId="26953"/>
    <cellStyle name="Normal 11 4 5 2 4" xfId="40204"/>
    <cellStyle name="Normal 11 4 5 3" xfId="12862"/>
    <cellStyle name="Normal 11 4 5 3 2" xfId="31652"/>
    <cellStyle name="Normal 11 4 5 3 3" xfId="40206"/>
    <cellStyle name="Normal 11 4 5 4" xfId="22249"/>
    <cellStyle name="Normal 11 4 5 5" xfId="40203"/>
    <cellStyle name="Normal 11 4 5 6" xfId="3438"/>
    <cellStyle name="Normal 11 4 6" xfId="1267"/>
    <cellStyle name="Normal 11 4 6 2" xfId="9094"/>
    <cellStyle name="Normal 11 4 6 2 2" xfId="18489"/>
    <cellStyle name="Normal 11 4 6 2 2 2" xfId="37286"/>
    <cellStyle name="Normal 11 4 6 2 2 3" xfId="40209"/>
    <cellStyle name="Normal 11 4 6 2 3" xfId="27883"/>
    <cellStyle name="Normal 11 4 6 2 4" xfId="40208"/>
    <cellStyle name="Normal 11 4 6 3" xfId="13792"/>
    <cellStyle name="Normal 11 4 6 3 2" xfId="32583"/>
    <cellStyle name="Normal 11 4 6 3 3" xfId="40210"/>
    <cellStyle name="Normal 11 4 6 4" xfId="23180"/>
    <cellStyle name="Normal 11 4 6 5" xfId="40207"/>
    <cellStyle name="Normal 11 4 6 6" xfId="4369"/>
    <cellStyle name="Normal 11 4 7" xfId="6392"/>
    <cellStyle name="Normal 11 4 7 2" xfId="15788"/>
    <cellStyle name="Normal 11 4 7 2 2" xfId="34585"/>
    <cellStyle name="Normal 11 4 7 2 3" xfId="40212"/>
    <cellStyle name="Normal 11 4 7 3" xfId="25182"/>
    <cellStyle name="Normal 11 4 7 4" xfId="40211"/>
    <cellStyle name="Normal 11 4 8" xfId="11003"/>
    <cellStyle name="Normal 11 4 8 2" xfId="29790"/>
    <cellStyle name="Normal 11 4 8 3" xfId="40213"/>
    <cellStyle name="Normal 11 4 9" xfId="20387"/>
    <cellStyle name="Normal 11 5" xfId="501"/>
    <cellStyle name="Normal 11 5 10" xfId="39016"/>
    <cellStyle name="Normal 11 5 11" xfId="1657"/>
    <cellStyle name="Normal 11 5 2" xfId="2126"/>
    <cellStyle name="Normal 11 5 2 2" xfId="3057"/>
    <cellStyle name="Normal 11 5 2 2 2" xfId="5850"/>
    <cellStyle name="Normal 11 5 2 2 2 2" xfId="10575"/>
    <cellStyle name="Normal 11 5 2 2 2 2 2" xfId="19970"/>
    <cellStyle name="Normal 11 5 2 2 2 2 2 2" xfId="38767"/>
    <cellStyle name="Normal 11 5 2 2 2 2 2 3" xfId="40217"/>
    <cellStyle name="Normal 11 5 2 2 2 2 3" xfId="29364"/>
    <cellStyle name="Normal 11 5 2 2 2 2 4" xfId="40216"/>
    <cellStyle name="Normal 11 5 2 2 2 3" xfId="15273"/>
    <cellStyle name="Normal 11 5 2 2 2 3 2" xfId="34064"/>
    <cellStyle name="Normal 11 5 2 2 2 3 3" xfId="40218"/>
    <cellStyle name="Normal 11 5 2 2 2 4" xfId="24661"/>
    <cellStyle name="Normal 11 5 2 2 2 5" xfId="40215"/>
    <cellStyle name="Normal 11 5 2 2 3" xfId="7783"/>
    <cellStyle name="Normal 11 5 2 2 3 2" xfId="17178"/>
    <cellStyle name="Normal 11 5 2 2 3 2 2" xfId="35975"/>
    <cellStyle name="Normal 11 5 2 2 3 2 3" xfId="40220"/>
    <cellStyle name="Normal 11 5 2 2 3 3" xfId="26572"/>
    <cellStyle name="Normal 11 5 2 2 3 4" xfId="40219"/>
    <cellStyle name="Normal 11 5 2 2 4" xfId="12481"/>
    <cellStyle name="Normal 11 5 2 2 4 2" xfId="31271"/>
    <cellStyle name="Normal 11 5 2 2 4 3" xfId="40221"/>
    <cellStyle name="Normal 11 5 2 2 5" xfId="21868"/>
    <cellStyle name="Normal 11 5 2 2 6" xfId="40214"/>
    <cellStyle name="Normal 11 5 2 3" xfId="3988"/>
    <cellStyle name="Normal 11 5 2 3 2" xfId="8713"/>
    <cellStyle name="Normal 11 5 2 3 2 2" xfId="18108"/>
    <cellStyle name="Normal 11 5 2 3 2 2 2" xfId="36905"/>
    <cellStyle name="Normal 11 5 2 3 2 2 3" xfId="40224"/>
    <cellStyle name="Normal 11 5 2 3 2 3" xfId="27502"/>
    <cellStyle name="Normal 11 5 2 3 2 4" xfId="40223"/>
    <cellStyle name="Normal 11 5 2 3 3" xfId="13411"/>
    <cellStyle name="Normal 11 5 2 3 3 2" xfId="32202"/>
    <cellStyle name="Normal 11 5 2 3 3 3" xfId="40225"/>
    <cellStyle name="Normal 11 5 2 3 4" xfId="22799"/>
    <cellStyle name="Normal 11 5 2 3 5" xfId="40222"/>
    <cellStyle name="Normal 11 5 2 4" xfId="4919"/>
    <cellStyle name="Normal 11 5 2 4 2" xfId="9644"/>
    <cellStyle name="Normal 11 5 2 4 2 2" xfId="19039"/>
    <cellStyle name="Normal 11 5 2 4 2 2 2" xfId="37836"/>
    <cellStyle name="Normal 11 5 2 4 2 2 3" xfId="40228"/>
    <cellStyle name="Normal 11 5 2 4 2 3" xfId="28433"/>
    <cellStyle name="Normal 11 5 2 4 2 4" xfId="40227"/>
    <cellStyle name="Normal 11 5 2 4 3" xfId="14342"/>
    <cellStyle name="Normal 11 5 2 4 3 2" xfId="33133"/>
    <cellStyle name="Normal 11 5 2 4 3 3" xfId="40229"/>
    <cellStyle name="Normal 11 5 2 4 4" xfId="23730"/>
    <cellStyle name="Normal 11 5 2 4 5" xfId="40226"/>
    <cellStyle name="Normal 11 5 2 5" xfId="6853"/>
    <cellStyle name="Normal 11 5 2 5 2" xfId="16248"/>
    <cellStyle name="Normal 11 5 2 5 2 2" xfId="35045"/>
    <cellStyle name="Normal 11 5 2 5 2 3" xfId="40231"/>
    <cellStyle name="Normal 11 5 2 5 3" xfId="25642"/>
    <cellStyle name="Normal 11 5 2 5 4" xfId="40230"/>
    <cellStyle name="Normal 11 5 2 6" xfId="11551"/>
    <cellStyle name="Normal 11 5 2 6 2" xfId="30340"/>
    <cellStyle name="Normal 11 5 2 6 3" xfId="40232"/>
    <cellStyle name="Normal 11 5 2 7" xfId="20937"/>
    <cellStyle name="Normal 11 5 2 8" xfId="39017"/>
    <cellStyle name="Normal 11 5 2 9" xfId="59629"/>
    <cellStyle name="Normal 11 5 3" xfId="2591"/>
    <cellStyle name="Normal 11 5 3 2" xfId="5384"/>
    <cellStyle name="Normal 11 5 3 2 2" xfId="10109"/>
    <cellStyle name="Normal 11 5 3 2 2 2" xfId="19504"/>
    <cellStyle name="Normal 11 5 3 2 2 2 2" xfId="38301"/>
    <cellStyle name="Normal 11 5 3 2 2 2 3" xfId="40236"/>
    <cellStyle name="Normal 11 5 3 2 2 3" xfId="28898"/>
    <cellStyle name="Normal 11 5 3 2 2 4" xfId="40235"/>
    <cellStyle name="Normal 11 5 3 2 3" xfId="14807"/>
    <cellStyle name="Normal 11 5 3 2 3 2" xfId="33598"/>
    <cellStyle name="Normal 11 5 3 2 3 3" xfId="40237"/>
    <cellStyle name="Normal 11 5 3 2 4" xfId="24195"/>
    <cellStyle name="Normal 11 5 3 2 5" xfId="40234"/>
    <cellStyle name="Normal 11 5 3 3" xfId="7318"/>
    <cellStyle name="Normal 11 5 3 3 2" xfId="16713"/>
    <cellStyle name="Normal 11 5 3 3 2 2" xfId="35510"/>
    <cellStyle name="Normal 11 5 3 3 2 3" xfId="40239"/>
    <cellStyle name="Normal 11 5 3 3 3" xfId="26107"/>
    <cellStyle name="Normal 11 5 3 3 4" xfId="40238"/>
    <cellStyle name="Normal 11 5 3 4" xfId="12016"/>
    <cellStyle name="Normal 11 5 3 4 2" xfId="30805"/>
    <cellStyle name="Normal 11 5 3 4 3" xfId="40240"/>
    <cellStyle name="Normal 11 5 3 5" xfId="21402"/>
    <cellStyle name="Normal 11 5 3 6" xfId="40233"/>
    <cellStyle name="Normal 11 5 4" xfId="3522"/>
    <cellStyle name="Normal 11 5 4 2" xfId="8248"/>
    <cellStyle name="Normal 11 5 4 2 2" xfId="17643"/>
    <cellStyle name="Normal 11 5 4 2 2 2" xfId="36440"/>
    <cellStyle name="Normal 11 5 4 2 2 3" xfId="40243"/>
    <cellStyle name="Normal 11 5 4 2 3" xfId="27037"/>
    <cellStyle name="Normal 11 5 4 2 4" xfId="40242"/>
    <cellStyle name="Normal 11 5 4 3" xfId="12946"/>
    <cellStyle name="Normal 11 5 4 3 2" xfId="31736"/>
    <cellStyle name="Normal 11 5 4 3 3" xfId="40244"/>
    <cellStyle name="Normal 11 5 4 4" xfId="22333"/>
    <cellStyle name="Normal 11 5 4 5" xfId="40241"/>
    <cellStyle name="Normal 11 5 5" xfId="4453"/>
    <cellStyle name="Normal 11 5 5 2" xfId="9178"/>
    <cellStyle name="Normal 11 5 5 2 2" xfId="18573"/>
    <cellStyle name="Normal 11 5 5 2 2 2" xfId="37370"/>
    <cellStyle name="Normal 11 5 5 2 2 3" xfId="40247"/>
    <cellStyle name="Normal 11 5 5 2 3" xfId="27967"/>
    <cellStyle name="Normal 11 5 5 2 4" xfId="40246"/>
    <cellStyle name="Normal 11 5 5 3" xfId="13876"/>
    <cellStyle name="Normal 11 5 5 3 2" xfId="32667"/>
    <cellStyle name="Normal 11 5 5 3 3" xfId="40248"/>
    <cellStyle name="Normal 11 5 5 4" xfId="23264"/>
    <cellStyle name="Normal 11 5 5 5" xfId="40245"/>
    <cellStyle name="Normal 11 5 6" xfId="6340"/>
    <cellStyle name="Normal 11 5 6 2" xfId="15736"/>
    <cellStyle name="Normal 11 5 6 2 2" xfId="34533"/>
    <cellStyle name="Normal 11 5 6 2 3" xfId="40250"/>
    <cellStyle name="Normal 11 5 6 3" xfId="25130"/>
    <cellStyle name="Normal 11 5 6 4" xfId="40249"/>
    <cellStyle name="Normal 11 5 7" xfId="11087"/>
    <cellStyle name="Normal 11 5 7 2" xfId="29874"/>
    <cellStyle name="Normal 11 5 7 3" xfId="40251"/>
    <cellStyle name="Normal 11 5 8" xfId="20471"/>
    <cellStyle name="Normal 11 5 8 2" xfId="40252"/>
    <cellStyle name="Normal 11 5 9" xfId="39172"/>
    <cellStyle name="Normal 11 6" xfId="1599"/>
    <cellStyle name="Normal 11 6 2" xfId="2068"/>
    <cellStyle name="Normal 11 6 2 2" xfId="2999"/>
    <cellStyle name="Normal 11 6 2 2 2" xfId="5792"/>
    <cellStyle name="Normal 11 6 2 2 2 2" xfId="10517"/>
    <cellStyle name="Normal 11 6 2 2 2 2 2" xfId="19912"/>
    <cellStyle name="Normal 11 6 2 2 2 2 2 2" xfId="38709"/>
    <cellStyle name="Normal 11 6 2 2 2 2 2 3" xfId="40256"/>
    <cellStyle name="Normal 11 6 2 2 2 2 3" xfId="29306"/>
    <cellStyle name="Normal 11 6 2 2 2 2 4" xfId="40255"/>
    <cellStyle name="Normal 11 6 2 2 2 3" xfId="15215"/>
    <cellStyle name="Normal 11 6 2 2 2 3 2" xfId="34006"/>
    <cellStyle name="Normal 11 6 2 2 2 3 3" xfId="40257"/>
    <cellStyle name="Normal 11 6 2 2 2 4" xfId="24603"/>
    <cellStyle name="Normal 11 6 2 2 2 5" xfId="40254"/>
    <cellStyle name="Normal 11 6 2 2 3" xfId="7725"/>
    <cellStyle name="Normal 11 6 2 2 3 2" xfId="17120"/>
    <cellStyle name="Normal 11 6 2 2 3 2 2" xfId="35917"/>
    <cellStyle name="Normal 11 6 2 2 3 2 3" xfId="40259"/>
    <cellStyle name="Normal 11 6 2 2 3 3" xfId="26514"/>
    <cellStyle name="Normal 11 6 2 2 3 4" xfId="40258"/>
    <cellStyle name="Normal 11 6 2 2 4" xfId="12423"/>
    <cellStyle name="Normal 11 6 2 2 4 2" xfId="31213"/>
    <cellStyle name="Normal 11 6 2 2 4 3" xfId="40260"/>
    <cellStyle name="Normal 11 6 2 2 5" xfId="21810"/>
    <cellStyle name="Normal 11 6 2 2 6" xfId="40253"/>
    <cellStyle name="Normal 11 6 2 3" xfId="3930"/>
    <cellStyle name="Normal 11 6 2 3 2" xfId="8655"/>
    <cellStyle name="Normal 11 6 2 3 2 2" xfId="18050"/>
    <cellStyle name="Normal 11 6 2 3 2 2 2" xfId="36847"/>
    <cellStyle name="Normal 11 6 2 3 2 2 3" xfId="40263"/>
    <cellStyle name="Normal 11 6 2 3 2 3" xfId="27444"/>
    <cellStyle name="Normal 11 6 2 3 2 4" xfId="40262"/>
    <cellStyle name="Normal 11 6 2 3 3" xfId="13353"/>
    <cellStyle name="Normal 11 6 2 3 3 2" xfId="32144"/>
    <cellStyle name="Normal 11 6 2 3 3 3" xfId="40264"/>
    <cellStyle name="Normal 11 6 2 3 4" xfId="22741"/>
    <cellStyle name="Normal 11 6 2 3 5" xfId="40261"/>
    <cellStyle name="Normal 11 6 2 4" xfId="4861"/>
    <cellStyle name="Normal 11 6 2 4 2" xfId="9586"/>
    <cellStyle name="Normal 11 6 2 4 2 2" xfId="18981"/>
    <cellStyle name="Normal 11 6 2 4 2 2 2" xfId="37778"/>
    <cellStyle name="Normal 11 6 2 4 2 2 3" xfId="40267"/>
    <cellStyle name="Normal 11 6 2 4 2 3" xfId="28375"/>
    <cellStyle name="Normal 11 6 2 4 2 4" xfId="40266"/>
    <cellStyle name="Normal 11 6 2 4 3" xfId="14284"/>
    <cellStyle name="Normal 11 6 2 4 3 2" xfId="33075"/>
    <cellStyle name="Normal 11 6 2 4 3 3" xfId="40268"/>
    <cellStyle name="Normal 11 6 2 4 4" xfId="23672"/>
    <cellStyle name="Normal 11 6 2 4 5" xfId="40265"/>
    <cellStyle name="Normal 11 6 2 5" xfId="6795"/>
    <cellStyle name="Normal 11 6 2 5 2" xfId="16190"/>
    <cellStyle name="Normal 11 6 2 5 2 2" xfId="34987"/>
    <cellStyle name="Normal 11 6 2 5 2 3" xfId="40270"/>
    <cellStyle name="Normal 11 6 2 5 3" xfId="25584"/>
    <cellStyle name="Normal 11 6 2 5 4" xfId="40269"/>
    <cellStyle name="Normal 11 6 2 6" xfId="11493"/>
    <cellStyle name="Normal 11 6 2 6 2" xfId="30282"/>
    <cellStyle name="Normal 11 6 2 6 3" xfId="40271"/>
    <cellStyle name="Normal 11 6 2 7" xfId="20879"/>
    <cellStyle name="Normal 11 6 2 8" xfId="39019"/>
    <cellStyle name="Normal 11 6 3" xfId="2533"/>
    <cellStyle name="Normal 11 6 3 2" xfId="5326"/>
    <cellStyle name="Normal 11 6 3 2 2" xfId="10051"/>
    <cellStyle name="Normal 11 6 3 2 2 2" xfId="19446"/>
    <cellStyle name="Normal 11 6 3 2 2 2 2" xfId="38243"/>
    <cellStyle name="Normal 11 6 3 2 2 2 3" xfId="40275"/>
    <cellStyle name="Normal 11 6 3 2 2 3" xfId="28840"/>
    <cellStyle name="Normal 11 6 3 2 2 4" xfId="40274"/>
    <cellStyle name="Normal 11 6 3 2 3" xfId="14749"/>
    <cellStyle name="Normal 11 6 3 2 3 2" xfId="33540"/>
    <cellStyle name="Normal 11 6 3 2 3 3" xfId="40276"/>
    <cellStyle name="Normal 11 6 3 2 4" xfId="24137"/>
    <cellStyle name="Normal 11 6 3 2 5" xfId="40273"/>
    <cellStyle name="Normal 11 6 3 3" xfId="7260"/>
    <cellStyle name="Normal 11 6 3 3 2" xfId="16655"/>
    <cellStyle name="Normal 11 6 3 3 2 2" xfId="35452"/>
    <cellStyle name="Normal 11 6 3 3 2 3" xfId="40278"/>
    <cellStyle name="Normal 11 6 3 3 3" xfId="26049"/>
    <cellStyle name="Normal 11 6 3 3 4" xfId="40277"/>
    <cellStyle name="Normal 11 6 3 4" xfId="11958"/>
    <cellStyle name="Normal 11 6 3 4 2" xfId="30747"/>
    <cellStyle name="Normal 11 6 3 4 3" xfId="40279"/>
    <cellStyle name="Normal 11 6 3 5" xfId="21344"/>
    <cellStyle name="Normal 11 6 3 6" xfId="40272"/>
    <cellStyle name="Normal 11 6 4" xfId="3464"/>
    <cellStyle name="Normal 11 6 4 2" xfId="8190"/>
    <cellStyle name="Normal 11 6 4 2 2" xfId="17585"/>
    <cellStyle name="Normal 11 6 4 2 2 2" xfId="36382"/>
    <cellStyle name="Normal 11 6 4 2 2 3" xfId="40282"/>
    <cellStyle name="Normal 11 6 4 2 3" xfId="26979"/>
    <cellStyle name="Normal 11 6 4 2 4" xfId="40281"/>
    <cellStyle name="Normal 11 6 4 3" xfId="12888"/>
    <cellStyle name="Normal 11 6 4 3 2" xfId="31678"/>
    <cellStyle name="Normal 11 6 4 3 3" xfId="40283"/>
    <cellStyle name="Normal 11 6 4 4" xfId="22275"/>
    <cellStyle name="Normal 11 6 4 5" xfId="40280"/>
    <cellStyle name="Normal 11 6 5" xfId="4395"/>
    <cellStyle name="Normal 11 6 5 2" xfId="9120"/>
    <cellStyle name="Normal 11 6 5 2 2" xfId="18515"/>
    <cellStyle name="Normal 11 6 5 2 2 2" xfId="37312"/>
    <cellStyle name="Normal 11 6 5 2 2 3" xfId="40286"/>
    <cellStyle name="Normal 11 6 5 2 3" xfId="27909"/>
    <cellStyle name="Normal 11 6 5 2 4" xfId="40285"/>
    <cellStyle name="Normal 11 6 5 3" xfId="13818"/>
    <cellStyle name="Normal 11 6 5 3 2" xfId="32609"/>
    <cellStyle name="Normal 11 6 5 3 3" xfId="40287"/>
    <cellStyle name="Normal 11 6 5 4" xfId="23206"/>
    <cellStyle name="Normal 11 6 5 5" xfId="40284"/>
    <cellStyle name="Normal 11 6 6" xfId="6374"/>
    <cellStyle name="Normal 11 6 6 2" xfId="15770"/>
    <cellStyle name="Normal 11 6 6 2 2" xfId="34567"/>
    <cellStyle name="Normal 11 6 6 2 3" xfId="40289"/>
    <cellStyle name="Normal 11 6 6 3" xfId="25164"/>
    <cellStyle name="Normal 11 6 6 4" xfId="40288"/>
    <cellStyle name="Normal 11 6 7" xfId="11029"/>
    <cellStyle name="Normal 11 6 7 2" xfId="29816"/>
    <cellStyle name="Normal 11 6 7 3" xfId="40290"/>
    <cellStyle name="Normal 11 6 8" xfId="20413"/>
    <cellStyle name="Normal 11 6 9" xfId="39018"/>
    <cellStyle name="Normal 11 7" xfId="1865"/>
    <cellStyle name="Normal 11 7 2" xfId="2796"/>
    <cellStyle name="Normal 11 7 2 2" xfId="5589"/>
    <cellStyle name="Normal 11 7 2 2 2" xfId="10314"/>
    <cellStyle name="Normal 11 7 2 2 2 2" xfId="19709"/>
    <cellStyle name="Normal 11 7 2 2 2 2 2" xfId="38506"/>
    <cellStyle name="Normal 11 7 2 2 2 2 3" xfId="40294"/>
    <cellStyle name="Normal 11 7 2 2 2 3" xfId="29103"/>
    <cellStyle name="Normal 11 7 2 2 2 4" xfId="40293"/>
    <cellStyle name="Normal 11 7 2 2 3" xfId="15012"/>
    <cellStyle name="Normal 11 7 2 2 3 2" xfId="33803"/>
    <cellStyle name="Normal 11 7 2 2 3 3" xfId="40295"/>
    <cellStyle name="Normal 11 7 2 2 4" xfId="24400"/>
    <cellStyle name="Normal 11 7 2 2 5" xfId="40292"/>
    <cellStyle name="Normal 11 7 2 3" xfId="7522"/>
    <cellStyle name="Normal 11 7 2 3 2" xfId="16917"/>
    <cellStyle name="Normal 11 7 2 3 2 2" xfId="35714"/>
    <cellStyle name="Normal 11 7 2 3 2 3" xfId="40297"/>
    <cellStyle name="Normal 11 7 2 3 3" xfId="26311"/>
    <cellStyle name="Normal 11 7 2 3 4" xfId="40296"/>
    <cellStyle name="Normal 11 7 2 4" xfId="12220"/>
    <cellStyle name="Normal 11 7 2 4 2" xfId="31010"/>
    <cellStyle name="Normal 11 7 2 4 3" xfId="40298"/>
    <cellStyle name="Normal 11 7 2 5" xfId="21607"/>
    <cellStyle name="Normal 11 7 2 6" xfId="40291"/>
    <cellStyle name="Normal 11 7 3" xfId="3727"/>
    <cellStyle name="Normal 11 7 3 2" xfId="8453"/>
    <cellStyle name="Normal 11 7 3 2 2" xfId="17848"/>
    <cellStyle name="Normal 11 7 3 2 2 2" xfId="36645"/>
    <cellStyle name="Normal 11 7 3 2 2 3" xfId="40301"/>
    <cellStyle name="Normal 11 7 3 2 3" xfId="27242"/>
    <cellStyle name="Normal 11 7 3 2 4" xfId="40300"/>
    <cellStyle name="Normal 11 7 3 3" xfId="13151"/>
    <cellStyle name="Normal 11 7 3 3 2" xfId="31941"/>
    <cellStyle name="Normal 11 7 3 3 3" xfId="40302"/>
    <cellStyle name="Normal 11 7 3 4" xfId="22538"/>
    <cellStyle name="Normal 11 7 3 5" xfId="40299"/>
    <cellStyle name="Normal 11 7 4" xfId="4658"/>
    <cellStyle name="Normal 11 7 4 2" xfId="9383"/>
    <cellStyle name="Normal 11 7 4 2 2" xfId="18778"/>
    <cellStyle name="Normal 11 7 4 2 2 2" xfId="37575"/>
    <cellStyle name="Normal 11 7 4 2 2 3" xfId="40305"/>
    <cellStyle name="Normal 11 7 4 2 3" xfId="28172"/>
    <cellStyle name="Normal 11 7 4 2 4" xfId="40304"/>
    <cellStyle name="Normal 11 7 4 3" xfId="14081"/>
    <cellStyle name="Normal 11 7 4 3 2" xfId="32872"/>
    <cellStyle name="Normal 11 7 4 3 3" xfId="40306"/>
    <cellStyle name="Normal 11 7 4 4" xfId="23469"/>
    <cellStyle name="Normal 11 7 4 5" xfId="40303"/>
    <cellStyle name="Normal 11 7 5" xfId="6593"/>
    <cellStyle name="Normal 11 7 5 2" xfId="15988"/>
    <cellStyle name="Normal 11 7 5 2 2" xfId="34785"/>
    <cellStyle name="Normal 11 7 5 2 3" xfId="40308"/>
    <cellStyle name="Normal 11 7 5 3" xfId="25382"/>
    <cellStyle name="Normal 11 7 5 4" xfId="40307"/>
    <cellStyle name="Normal 11 7 6" xfId="11291"/>
    <cellStyle name="Normal 11 7 6 2" xfId="30079"/>
    <cellStyle name="Normal 11 7 6 3" xfId="40309"/>
    <cellStyle name="Normal 11 7 7" xfId="20676"/>
    <cellStyle name="Normal 11 7 8" xfId="39020"/>
    <cellStyle name="Normal 11 8" xfId="2330"/>
    <cellStyle name="Normal 11 8 2" xfId="5123"/>
    <cellStyle name="Normal 11 8 2 2" xfId="9848"/>
    <cellStyle name="Normal 11 8 2 2 2" xfId="19243"/>
    <cellStyle name="Normal 11 8 2 2 2 2" xfId="38040"/>
    <cellStyle name="Normal 11 8 2 2 2 3" xfId="40312"/>
    <cellStyle name="Normal 11 8 2 2 3" xfId="28637"/>
    <cellStyle name="Normal 11 8 2 2 4" xfId="40311"/>
    <cellStyle name="Normal 11 8 2 3" xfId="14546"/>
    <cellStyle name="Normal 11 8 2 3 2" xfId="33337"/>
    <cellStyle name="Normal 11 8 2 3 3" xfId="40313"/>
    <cellStyle name="Normal 11 8 2 4" xfId="23934"/>
    <cellStyle name="Normal 11 8 2 5" xfId="40310"/>
    <cellStyle name="Normal 11 8 3" xfId="7057"/>
    <cellStyle name="Normal 11 8 3 2" xfId="16452"/>
    <cellStyle name="Normal 11 8 3 2 2" xfId="35249"/>
    <cellStyle name="Normal 11 8 3 2 3" xfId="40315"/>
    <cellStyle name="Normal 11 8 3 3" xfId="25846"/>
    <cellStyle name="Normal 11 8 3 4" xfId="40314"/>
    <cellStyle name="Normal 11 8 4" xfId="11755"/>
    <cellStyle name="Normal 11 8 4 2" xfId="30544"/>
    <cellStyle name="Normal 11 8 4 3" xfId="40316"/>
    <cellStyle name="Normal 11 8 5" xfId="21141"/>
    <cellStyle name="Normal 11 8 6" xfId="39021"/>
    <cellStyle name="Normal 11 9" xfId="3261"/>
    <cellStyle name="Normal 11 9 2" xfId="7987"/>
    <cellStyle name="Normal 11 9 2 2" xfId="17382"/>
    <cellStyle name="Normal 11 9 2 2 2" xfId="36179"/>
    <cellStyle name="Normal 11 9 2 2 3" xfId="40319"/>
    <cellStyle name="Normal 11 9 2 3" xfId="26776"/>
    <cellStyle name="Normal 11 9 2 4" xfId="40318"/>
    <cellStyle name="Normal 11 9 3" xfId="12685"/>
    <cellStyle name="Normal 11 9 3 2" xfId="31475"/>
    <cellStyle name="Normal 11 9 3 3" xfId="40320"/>
    <cellStyle name="Normal 11 9 4" xfId="22072"/>
    <cellStyle name="Normal 11 9 5" xfId="40317"/>
    <cellStyle name="Normal 12" xfId="502"/>
    <cellStyle name="Normal 12 2" xfId="503"/>
    <cellStyle name="Normal 12 3" xfId="504"/>
    <cellStyle name="Normal 12 3 2" xfId="1694"/>
    <cellStyle name="Normal 12 4" xfId="505"/>
    <cellStyle name="Normal 12 4 2" xfId="506"/>
    <cellStyle name="Normal 12 4 2 2" xfId="1007"/>
    <cellStyle name="Normal 12 4 2 3" xfId="1140"/>
    <cellStyle name="Normal 12 4 2 4" xfId="874"/>
    <cellStyle name="Normal 12 4 2 5" xfId="1270"/>
    <cellStyle name="Normal 12 4 2 6" xfId="58738"/>
    <cellStyle name="Normal 12 4 3" xfId="1006"/>
    <cellStyle name="Normal 12 4 3 2" xfId="59117"/>
    <cellStyle name="Normal 12 4 4" xfId="1139"/>
    <cellStyle name="Normal 12 4 4 2" xfId="59630"/>
    <cellStyle name="Normal 12 4 5" xfId="873"/>
    <cellStyle name="Normal 12 4 6" xfId="1269"/>
    <cellStyle name="Normal 12 4 7" xfId="39176"/>
    <cellStyle name="Normal 13" xfId="507"/>
    <cellStyle name="Normal 13 2" xfId="508"/>
    <cellStyle name="Normal 13 2 2" xfId="59631"/>
    <cellStyle name="Normal 13 3" xfId="509"/>
    <cellStyle name="Normal 13 3 2" xfId="510"/>
    <cellStyle name="Normal 13 3 3" xfId="511"/>
    <cellStyle name="Normal 13 3 3 2" xfId="512"/>
    <cellStyle name="Normal 14" xfId="513"/>
    <cellStyle name="Normal 14 10" xfId="1545"/>
    <cellStyle name="Normal 14 2" xfId="514"/>
    <cellStyle name="Normal 14 2 2" xfId="515"/>
    <cellStyle name="Normal 14 2 2 10" xfId="2275"/>
    <cellStyle name="Normal 14 2 2 2" xfId="3206"/>
    <cellStyle name="Normal 14 2 2 2 2" xfId="5999"/>
    <cellStyle name="Normal 14 2 2 2 2 2" xfId="10724"/>
    <cellStyle name="Normal 14 2 2 2 2 2 2" xfId="20119"/>
    <cellStyle name="Normal 14 2 2 2 2 2 2 2" xfId="38916"/>
    <cellStyle name="Normal 14 2 2 2 2 2 2 3" xfId="40324"/>
    <cellStyle name="Normal 14 2 2 2 2 2 3" xfId="29513"/>
    <cellStyle name="Normal 14 2 2 2 2 2 4" xfId="40323"/>
    <cellStyle name="Normal 14 2 2 2 2 3" xfId="15422"/>
    <cellStyle name="Normal 14 2 2 2 2 3 2" xfId="34213"/>
    <cellStyle name="Normal 14 2 2 2 2 3 3" xfId="40325"/>
    <cellStyle name="Normal 14 2 2 2 2 4" xfId="24810"/>
    <cellStyle name="Normal 14 2 2 2 2 5" xfId="40322"/>
    <cellStyle name="Normal 14 2 2 2 3" xfId="7932"/>
    <cellStyle name="Normal 14 2 2 2 3 2" xfId="17327"/>
    <cellStyle name="Normal 14 2 2 2 3 2 2" xfId="36124"/>
    <cellStyle name="Normal 14 2 2 2 3 2 3" xfId="40327"/>
    <cellStyle name="Normal 14 2 2 2 3 3" xfId="26721"/>
    <cellStyle name="Normal 14 2 2 2 3 4" xfId="40326"/>
    <cellStyle name="Normal 14 2 2 2 4" xfId="12630"/>
    <cellStyle name="Normal 14 2 2 2 4 2" xfId="31420"/>
    <cellStyle name="Normal 14 2 2 2 4 3" xfId="40328"/>
    <cellStyle name="Normal 14 2 2 2 5" xfId="22017"/>
    <cellStyle name="Normal 14 2 2 2 6" xfId="40321"/>
    <cellStyle name="Normal 14 2 2 2 7" xfId="59632"/>
    <cellStyle name="Normal 14 2 2 3" xfId="4137"/>
    <cellStyle name="Normal 14 2 2 3 2" xfId="8862"/>
    <cellStyle name="Normal 14 2 2 3 2 2" xfId="18257"/>
    <cellStyle name="Normal 14 2 2 3 2 2 2" xfId="37054"/>
    <cellStyle name="Normal 14 2 2 3 2 2 3" xfId="40331"/>
    <cellStyle name="Normal 14 2 2 3 2 3" xfId="27651"/>
    <cellStyle name="Normal 14 2 2 3 2 4" xfId="40330"/>
    <cellStyle name="Normal 14 2 2 3 3" xfId="13560"/>
    <cellStyle name="Normal 14 2 2 3 3 2" xfId="32351"/>
    <cellStyle name="Normal 14 2 2 3 3 3" xfId="40332"/>
    <cellStyle name="Normal 14 2 2 3 4" xfId="22948"/>
    <cellStyle name="Normal 14 2 2 3 5" xfId="40329"/>
    <cellStyle name="Normal 14 2 2 4" xfId="5068"/>
    <cellStyle name="Normal 14 2 2 4 2" xfId="9793"/>
    <cellStyle name="Normal 14 2 2 4 2 2" xfId="19188"/>
    <cellStyle name="Normal 14 2 2 4 2 2 2" xfId="37985"/>
    <cellStyle name="Normal 14 2 2 4 2 2 3" xfId="40335"/>
    <cellStyle name="Normal 14 2 2 4 2 3" xfId="28582"/>
    <cellStyle name="Normal 14 2 2 4 2 4" xfId="40334"/>
    <cellStyle name="Normal 14 2 2 4 3" xfId="14491"/>
    <cellStyle name="Normal 14 2 2 4 3 2" xfId="33282"/>
    <cellStyle name="Normal 14 2 2 4 3 3" xfId="40336"/>
    <cellStyle name="Normal 14 2 2 4 4" xfId="23879"/>
    <cellStyle name="Normal 14 2 2 4 5" xfId="40333"/>
    <cellStyle name="Normal 14 2 2 5" xfId="6070"/>
    <cellStyle name="Normal 14 2 2 6" xfId="7002"/>
    <cellStyle name="Normal 14 2 2 6 2" xfId="16397"/>
    <cellStyle name="Normal 14 2 2 6 2 2" xfId="35194"/>
    <cellStyle name="Normal 14 2 2 6 2 3" xfId="40338"/>
    <cellStyle name="Normal 14 2 2 6 3" xfId="25791"/>
    <cellStyle name="Normal 14 2 2 6 4" xfId="40337"/>
    <cellStyle name="Normal 14 2 2 7" xfId="11700"/>
    <cellStyle name="Normal 14 2 2 7 2" xfId="30489"/>
    <cellStyle name="Normal 14 2 2 7 3" xfId="40339"/>
    <cellStyle name="Normal 14 2 2 8" xfId="21086"/>
    <cellStyle name="Normal 14 2 2 8 2" xfId="40340"/>
    <cellStyle name="Normal 14 2 2 9" xfId="39022"/>
    <cellStyle name="Normal 14 2 3" xfId="516"/>
    <cellStyle name="Normal 14 2 3 10" xfId="58889"/>
    <cellStyle name="Normal 14 2 3 11" xfId="58945"/>
    <cellStyle name="Normal 14 2 3 12" xfId="59001"/>
    <cellStyle name="Normal 14 2 3 13" xfId="59057"/>
    <cellStyle name="Normal 14 2 3 14" xfId="59116"/>
    <cellStyle name="Normal 14 2 3 15" xfId="59633"/>
    <cellStyle name="Normal 14 2 3 16" xfId="2740"/>
    <cellStyle name="Normal 14 2 3 2" xfId="517"/>
    <cellStyle name="Normal 14 2 3 2 2" xfId="1009"/>
    <cellStyle name="Normal 14 2 3 2 2 2" xfId="19653"/>
    <cellStyle name="Normal 14 2 3 2 2 2 2" xfId="38450"/>
    <cellStyle name="Normal 14 2 3 2 2 2 3" xfId="40343"/>
    <cellStyle name="Normal 14 2 3 2 2 3" xfId="29047"/>
    <cellStyle name="Normal 14 2 3 2 2 4" xfId="40342"/>
    <cellStyle name="Normal 14 2 3 2 2 5" xfId="10258"/>
    <cellStyle name="Normal 14 2 3 2 3" xfId="1142"/>
    <cellStyle name="Normal 14 2 3 2 3 2" xfId="33747"/>
    <cellStyle name="Normal 14 2 3 2 3 3" xfId="40344"/>
    <cellStyle name="Normal 14 2 3 2 3 4" xfId="14956"/>
    <cellStyle name="Normal 14 2 3 2 4" xfId="876"/>
    <cellStyle name="Normal 14 2 3 2 4 2" xfId="24344"/>
    <cellStyle name="Normal 14 2 3 2 5" xfId="1272"/>
    <cellStyle name="Normal 14 2 3 2 5 2" xfId="40341"/>
    <cellStyle name="Normal 14 2 3 2 6" xfId="59634"/>
    <cellStyle name="Normal 14 2 3 2 7" xfId="5533"/>
    <cellStyle name="Normal 14 2 3 3" xfId="1008"/>
    <cellStyle name="Normal 14 2 3 3 2" xfId="10786"/>
    <cellStyle name="Normal 14 2 3 3 2 2" xfId="20181"/>
    <cellStyle name="Normal 14 2 3 3 2 2 2" xfId="38978"/>
    <cellStyle name="Normal 14 2 3 3 2 2 3" xfId="40347"/>
    <cellStyle name="Normal 14 2 3 3 2 3" xfId="29575"/>
    <cellStyle name="Normal 14 2 3 3 2 4" xfId="40346"/>
    <cellStyle name="Normal 14 2 3 3 3" xfId="15484"/>
    <cellStyle name="Normal 14 2 3 3 3 2" xfId="34277"/>
    <cellStyle name="Normal 14 2 3 3 3 3" xfId="40348"/>
    <cellStyle name="Normal 14 2 3 3 4" xfId="24874"/>
    <cellStyle name="Normal 14 2 3 3 5" xfId="40345"/>
    <cellStyle name="Normal 14 2 3 3 6" xfId="6069"/>
    <cellStyle name="Normal 14 2 3 4" xfId="1141"/>
    <cellStyle name="Normal 14 2 3 4 2" xfId="15522"/>
    <cellStyle name="Normal 14 2 3 4 2 2" xfId="34319"/>
    <cellStyle name="Normal 14 2 3 4 2 3" xfId="40350"/>
    <cellStyle name="Normal 14 2 3 4 3" xfId="24916"/>
    <cellStyle name="Normal 14 2 3 4 4" xfId="40349"/>
    <cellStyle name="Normal 14 2 3 4 5" xfId="6126"/>
    <cellStyle name="Normal 14 2 3 5" xfId="875"/>
    <cellStyle name="Normal 14 2 3 5 2" xfId="30954"/>
    <cellStyle name="Normal 14 2 3 5 3" xfId="40351"/>
    <cellStyle name="Normal 14 2 3 5 4" xfId="10824"/>
    <cellStyle name="Normal 14 2 3 6" xfId="1271"/>
    <cellStyle name="Normal 14 2 3 6 2" xfId="21551"/>
    <cellStyle name="Normal 14 2 3 7" xfId="39183"/>
    <cellStyle name="Normal 14 2 3 8" xfId="58740"/>
    <cellStyle name="Normal 14 2 3 9" xfId="58831"/>
    <cellStyle name="Normal 14 2 4" xfId="3671"/>
    <cellStyle name="Normal 14 2 4 2" xfId="8397"/>
    <cellStyle name="Normal 14 2 4 2 2" xfId="17792"/>
    <cellStyle name="Normal 14 2 4 2 2 2" xfId="36589"/>
    <cellStyle name="Normal 14 2 4 2 2 3" xfId="40354"/>
    <cellStyle name="Normal 14 2 4 2 3" xfId="27186"/>
    <cellStyle name="Normal 14 2 4 2 4" xfId="40353"/>
    <cellStyle name="Normal 14 2 4 3" xfId="13095"/>
    <cellStyle name="Normal 14 2 4 3 2" xfId="31885"/>
    <cellStyle name="Normal 14 2 4 3 3" xfId="40355"/>
    <cellStyle name="Normal 14 2 4 4" xfId="22482"/>
    <cellStyle name="Normal 14 2 4 5" xfId="40352"/>
    <cellStyle name="Normal 14 2 5" xfId="4602"/>
    <cellStyle name="Normal 14 2 5 2" xfId="9327"/>
    <cellStyle name="Normal 14 2 5 2 2" xfId="18722"/>
    <cellStyle name="Normal 14 2 5 2 2 2" xfId="37519"/>
    <cellStyle name="Normal 14 2 5 2 2 3" xfId="40358"/>
    <cellStyle name="Normal 14 2 5 2 3" xfId="28116"/>
    <cellStyle name="Normal 14 2 5 2 4" xfId="40357"/>
    <cellStyle name="Normal 14 2 5 3" xfId="14025"/>
    <cellStyle name="Normal 14 2 5 3 2" xfId="32816"/>
    <cellStyle name="Normal 14 2 5 3 3" xfId="40359"/>
    <cellStyle name="Normal 14 2 5 4" xfId="23413"/>
    <cellStyle name="Normal 14 2 5 5" xfId="40356"/>
    <cellStyle name="Normal 14 2 6" xfId="6061"/>
    <cellStyle name="Normal 14 2 7" xfId="30023"/>
    <cellStyle name="Normal 14 2 7 2" xfId="40360"/>
    <cellStyle name="Normal 14 2 8" xfId="20620"/>
    <cellStyle name="Normal 14 2 9" xfId="1809"/>
    <cellStyle name="Normal 14 3" xfId="518"/>
    <cellStyle name="Normal 14 3 10" xfId="58829"/>
    <cellStyle name="Normal 14 3 11" xfId="58887"/>
    <cellStyle name="Normal 14 3 12" xfId="58943"/>
    <cellStyle name="Normal 14 3 13" xfId="58999"/>
    <cellStyle name="Normal 14 3 14" xfId="59055"/>
    <cellStyle name="Normal 14 3 15" xfId="59114"/>
    <cellStyle name="Normal 14 3 16" xfId="2014"/>
    <cellStyle name="Normal 14 3 2" xfId="519"/>
    <cellStyle name="Normal 14 3 2 10" xfId="59635"/>
    <cellStyle name="Normal 14 3 2 11" xfId="2945"/>
    <cellStyle name="Normal 14 3 2 2" xfId="520"/>
    <cellStyle name="Normal 14 3 2 2 2" xfId="10463"/>
    <cellStyle name="Normal 14 3 2 2 2 2" xfId="19858"/>
    <cellStyle name="Normal 14 3 2 2 2 2 2" xfId="38655"/>
    <cellStyle name="Normal 14 3 2 2 2 2 3" xfId="40362"/>
    <cellStyle name="Normal 14 3 2 2 2 3" xfId="29252"/>
    <cellStyle name="Normal 14 3 2 2 2 4" xfId="40361"/>
    <cellStyle name="Normal 14 3 2 2 3" xfId="15161"/>
    <cellStyle name="Normal 14 3 2 2 3 2" xfId="33952"/>
    <cellStyle name="Normal 14 3 2 2 3 3" xfId="40363"/>
    <cellStyle name="Normal 14 3 2 2 4" xfId="24549"/>
    <cellStyle name="Normal 14 3 2 2 4 2" xfId="40364"/>
    <cellStyle name="Normal 14 3 2 2 5" xfId="39186"/>
    <cellStyle name="Normal 14 3 2 2 6" xfId="5738"/>
    <cellStyle name="Normal 14 3 2 3" xfId="521"/>
    <cellStyle name="Normal 14 3 2 3 2" xfId="1011"/>
    <cellStyle name="Normal 14 3 2 3 3" xfId="1144"/>
    <cellStyle name="Normal 14 3 2 3 4" xfId="878"/>
    <cellStyle name="Normal 14 3 2 3 5" xfId="1274"/>
    <cellStyle name="Normal 14 3 2 3 6" xfId="6073"/>
    <cellStyle name="Normal 14 3 2 4" xfId="1010"/>
    <cellStyle name="Normal 14 3 2 4 2" xfId="17066"/>
    <cellStyle name="Normal 14 3 2 4 2 2" xfId="35863"/>
    <cellStyle name="Normal 14 3 2 4 2 3" xfId="40366"/>
    <cellStyle name="Normal 14 3 2 4 3" xfId="26460"/>
    <cellStyle name="Normal 14 3 2 4 4" xfId="40365"/>
    <cellStyle name="Normal 14 3 2 4 5" xfId="7671"/>
    <cellStyle name="Normal 14 3 2 5" xfId="1143"/>
    <cellStyle name="Normal 14 3 2 5 2" xfId="31159"/>
    <cellStyle name="Normal 14 3 2 5 3" xfId="40367"/>
    <cellStyle name="Normal 14 3 2 5 4" xfId="12369"/>
    <cellStyle name="Normal 14 3 2 6" xfId="877"/>
    <cellStyle name="Normal 14 3 2 6 2" xfId="21756"/>
    <cellStyle name="Normal 14 3 2 7" xfId="1273"/>
    <cellStyle name="Normal 14 3 2 7 2" xfId="39185"/>
    <cellStyle name="Normal 14 3 2 8" xfId="58796"/>
    <cellStyle name="Normal 14 3 2 9" xfId="59142"/>
    <cellStyle name="Normal 14 3 3" xfId="522"/>
    <cellStyle name="Normal 14 3 3 10" xfId="58947"/>
    <cellStyle name="Normal 14 3 3 11" xfId="59003"/>
    <cellStyle name="Normal 14 3 3 12" xfId="59059"/>
    <cellStyle name="Normal 14 3 3 13" xfId="59119"/>
    <cellStyle name="Normal 14 3 3 14" xfId="59636"/>
    <cellStyle name="Normal 14 3 3 15" xfId="3876"/>
    <cellStyle name="Normal 14 3 3 2" xfId="523"/>
    <cellStyle name="Normal 14 3 3 2 2" xfId="1013"/>
    <cellStyle name="Normal 14 3 3 2 2 2" xfId="20183"/>
    <cellStyle name="Normal 14 3 3 2 2 2 2" xfId="38980"/>
    <cellStyle name="Normal 14 3 3 2 2 2 3" xfId="40370"/>
    <cellStyle name="Normal 14 3 3 2 2 3" xfId="29577"/>
    <cellStyle name="Normal 14 3 3 2 2 4" xfId="40369"/>
    <cellStyle name="Normal 14 3 3 2 2 5" xfId="10788"/>
    <cellStyle name="Normal 14 3 3 2 3" xfId="1146"/>
    <cellStyle name="Normal 14 3 3 2 3 2" xfId="34279"/>
    <cellStyle name="Normal 14 3 3 2 3 3" xfId="40371"/>
    <cellStyle name="Normal 14 3 3 2 3 4" xfId="15486"/>
    <cellStyle name="Normal 14 3 3 2 4" xfId="880"/>
    <cellStyle name="Normal 14 3 3 2 4 2" xfId="24876"/>
    <cellStyle name="Normal 14 3 3 2 5" xfId="1276"/>
    <cellStyle name="Normal 14 3 3 2 5 2" xfId="40368"/>
    <cellStyle name="Normal 14 3 3 2 6" xfId="6074"/>
    <cellStyle name="Normal 14 3 3 3" xfId="1012"/>
    <cellStyle name="Normal 14 3 3 3 2" xfId="15524"/>
    <cellStyle name="Normal 14 3 3 3 2 2" xfId="34321"/>
    <cellStyle name="Normal 14 3 3 3 2 3" xfId="40373"/>
    <cellStyle name="Normal 14 3 3 3 3" xfId="24918"/>
    <cellStyle name="Normal 14 3 3 3 4" xfId="40372"/>
    <cellStyle name="Normal 14 3 3 3 5" xfId="6128"/>
    <cellStyle name="Normal 14 3 3 4" xfId="1145"/>
    <cellStyle name="Normal 14 3 3 4 2" xfId="32090"/>
    <cellStyle name="Normal 14 3 3 4 3" xfId="40374"/>
    <cellStyle name="Normal 14 3 3 4 4" xfId="10826"/>
    <cellStyle name="Normal 14 3 3 5" xfId="879"/>
    <cellStyle name="Normal 14 3 3 5 2" xfId="22687"/>
    <cellStyle name="Normal 14 3 3 6" xfId="1275"/>
    <cellStyle name="Normal 14 3 3 6 2" xfId="39187"/>
    <cellStyle name="Normal 14 3 3 7" xfId="58743"/>
    <cellStyle name="Normal 14 3 3 8" xfId="58833"/>
    <cellStyle name="Normal 14 3 3 9" xfId="58891"/>
    <cellStyle name="Normal 14 3 4" xfId="524"/>
    <cellStyle name="Normal 14 3 4 2" xfId="6075"/>
    <cellStyle name="Normal 14 3 4 3" xfId="9532"/>
    <cellStyle name="Normal 14 3 4 3 2" xfId="18927"/>
    <cellStyle name="Normal 14 3 4 3 2 2" xfId="37724"/>
    <cellStyle name="Normal 14 3 4 3 2 3" xfId="40376"/>
    <cellStyle name="Normal 14 3 4 3 3" xfId="28321"/>
    <cellStyle name="Normal 14 3 4 3 4" xfId="40375"/>
    <cellStyle name="Normal 14 3 4 4" xfId="14230"/>
    <cellStyle name="Normal 14 3 4 4 2" xfId="33021"/>
    <cellStyle name="Normal 14 3 4 4 3" xfId="40377"/>
    <cellStyle name="Normal 14 3 4 5" xfId="23618"/>
    <cellStyle name="Normal 14 3 4 5 2" xfId="40378"/>
    <cellStyle name="Normal 14 3 4 6" xfId="4807"/>
    <cellStyle name="Normal 14 3 5" xfId="6065"/>
    <cellStyle name="Normal 14 3 5 2" xfId="10785"/>
    <cellStyle name="Normal 14 3 5 2 2" xfId="20180"/>
    <cellStyle name="Normal 14 3 5 2 2 2" xfId="38977"/>
    <cellStyle name="Normal 14 3 5 2 2 3" xfId="40381"/>
    <cellStyle name="Normal 14 3 5 2 3" xfId="29574"/>
    <cellStyle name="Normal 14 3 5 2 4" xfId="40380"/>
    <cellStyle name="Normal 14 3 5 3" xfId="15483"/>
    <cellStyle name="Normal 14 3 5 3 2" xfId="34275"/>
    <cellStyle name="Normal 14 3 5 3 3" xfId="40382"/>
    <cellStyle name="Normal 14 3 5 4" xfId="24872"/>
    <cellStyle name="Normal 14 3 5 5" xfId="40379"/>
    <cellStyle name="Normal 14 3 6" xfId="6124"/>
    <cellStyle name="Normal 14 3 6 2" xfId="15520"/>
    <cellStyle name="Normal 14 3 6 2 2" xfId="34317"/>
    <cellStyle name="Normal 14 3 6 2 3" xfId="40384"/>
    <cellStyle name="Normal 14 3 6 3" xfId="24914"/>
    <cellStyle name="Normal 14 3 6 4" xfId="40383"/>
    <cellStyle name="Normal 14 3 7" xfId="10822"/>
    <cellStyle name="Normal 14 3 7 2" xfId="30228"/>
    <cellStyle name="Normal 14 3 7 3" xfId="40385"/>
    <cellStyle name="Normal 14 3 8" xfId="20825"/>
    <cellStyle name="Normal 14 3 9" xfId="58737"/>
    <cellStyle name="Normal 14 4" xfId="525"/>
    <cellStyle name="Normal 14 4 2" xfId="5272"/>
    <cellStyle name="Normal 14 4 2 2" xfId="9997"/>
    <cellStyle name="Normal 14 4 2 2 2" xfId="19392"/>
    <cellStyle name="Normal 14 4 2 2 2 2" xfId="38189"/>
    <cellStyle name="Normal 14 4 2 2 2 3" xfId="40388"/>
    <cellStyle name="Normal 14 4 2 2 3" xfId="28786"/>
    <cellStyle name="Normal 14 4 2 2 4" xfId="40387"/>
    <cellStyle name="Normal 14 4 2 3" xfId="14695"/>
    <cellStyle name="Normal 14 4 2 3 2" xfId="33486"/>
    <cellStyle name="Normal 14 4 2 3 3" xfId="40389"/>
    <cellStyle name="Normal 14 4 2 4" xfId="24083"/>
    <cellStyle name="Normal 14 4 2 5" xfId="40386"/>
    <cellStyle name="Normal 14 4 3" xfId="6071"/>
    <cellStyle name="Normal 14 4 4" xfId="7206"/>
    <cellStyle name="Normal 14 4 4 2" xfId="16601"/>
    <cellStyle name="Normal 14 4 4 2 2" xfId="35398"/>
    <cellStyle name="Normal 14 4 4 2 3" xfId="40391"/>
    <cellStyle name="Normal 14 4 4 3" xfId="25995"/>
    <cellStyle name="Normal 14 4 4 4" xfId="40390"/>
    <cellStyle name="Normal 14 4 5" xfId="11904"/>
    <cellStyle name="Normal 14 4 5 2" xfId="30693"/>
    <cellStyle name="Normal 14 4 5 3" xfId="40392"/>
    <cellStyle name="Normal 14 4 6" xfId="21290"/>
    <cellStyle name="Normal 14 4 6 2" xfId="40393"/>
    <cellStyle name="Normal 14 4 7" xfId="2479"/>
    <cellStyle name="Normal 14 5" xfId="3410"/>
    <cellStyle name="Normal 14 5 2" xfId="8136"/>
    <cellStyle name="Normal 14 5 2 2" xfId="17531"/>
    <cellStyle name="Normal 14 5 2 2 2" xfId="36328"/>
    <cellStyle name="Normal 14 5 2 2 3" xfId="40396"/>
    <cellStyle name="Normal 14 5 2 3" xfId="26925"/>
    <cellStyle name="Normal 14 5 2 4" xfId="40395"/>
    <cellStyle name="Normal 14 5 3" xfId="12834"/>
    <cellStyle name="Normal 14 5 3 2" xfId="31624"/>
    <cellStyle name="Normal 14 5 3 3" xfId="40397"/>
    <cellStyle name="Normal 14 5 4" xfId="22221"/>
    <cellStyle name="Normal 14 5 5" xfId="40394"/>
    <cellStyle name="Normal 14 6" xfId="4341"/>
    <cellStyle name="Normal 14 6 2" xfId="9066"/>
    <cellStyle name="Normal 14 6 2 2" xfId="18461"/>
    <cellStyle name="Normal 14 6 2 2 2" xfId="37258"/>
    <cellStyle name="Normal 14 6 2 2 3" xfId="40400"/>
    <cellStyle name="Normal 14 6 2 3" xfId="27855"/>
    <cellStyle name="Normal 14 6 2 4" xfId="40399"/>
    <cellStyle name="Normal 14 6 3" xfId="13764"/>
    <cellStyle name="Normal 14 6 3 2" xfId="32555"/>
    <cellStyle name="Normal 14 6 3 3" xfId="40401"/>
    <cellStyle name="Normal 14 6 4" xfId="23152"/>
    <cellStyle name="Normal 14 6 5" xfId="40398"/>
    <cellStyle name="Normal 14 7" xfId="6060"/>
    <cellStyle name="Normal 14 8" xfId="29762"/>
    <cellStyle name="Normal 14 8 2" xfId="40402"/>
    <cellStyle name="Normal 14 9" xfId="20359"/>
    <cellStyle name="Normal 15" xfId="526"/>
    <cellStyle name="Normal 15 10" xfId="1632"/>
    <cellStyle name="Normal 15 2" xfId="527"/>
    <cellStyle name="Normal 15 2 10" xfId="2101"/>
    <cellStyle name="Normal 15 2 2" xfId="528"/>
    <cellStyle name="Normal 15 2 2 2" xfId="5825"/>
    <cellStyle name="Normal 15 2 2 2 2" xfId="10550"/>
    <cellStyle name="Normal 15 2 2 2 2 2" xfId="19945"/>
    <cellStyle name="Normal 15 2 2 2 2 2 2" xfId="38742"/>
    <cellStyle name="Normal 15 2 2 2 2 2 3" xfId="40405"/>
    <cellStyle name="Normal 15 2 2 2 2 3" xfId="29339"/>
    <cellStyle name="Normal 15 2 2 2 2 4" xfId="40404"/>
    <cellStyle name="Normal 15 2 2 2 3" xfId="15248"/>
    <cellStyle name="Normal 15 2 2 2 3 2" xfId="34039"/>
    <cellStyle name="Normal 15 2 2 2 3 3" xfId="40406"/>
    <cellStyle name="Normal 15 2 2 2 4" xfId="24636"/>
    <cellStyle name="Normal 15 2 2 2 5" xfId="40403"/>
    <cellStyle name="Normal 15 2 2 2 6" xfId="59637"/>
    <cellStyle name="Normal 15 2 2 3" xfId="6077"/>
    <cellStyle name="Normal 15 2 2 4" xfId="7758"/>
    <cellStyle name="Normal 15 2 2 4 2" xfId="17153"/>
    <cellStyle name="Normal 15 2 2 4 2 2" xfId="35950"/>
    <cellStyle name="Normal 15 2 2 4 2 3" xfId="40408"/>
    <cellStyle name="Normal 15 2 2 4 3" xfId="26547"/>
    <cellStyle name="Normal 15 2 2 4 4" xfId="40407"/>
    <cellStyle name="Normal 15 2 2 5" xfId="12456"/>
    <cellStyle name="Normal 15 2 2 5 2" xfId="31246"/>
    <cellStyle name="Normal 15 2 2 5 3" xfId="40409"/>
    <cellStyle name="Normal 15 2 2 6" xfId="21843"/>
    <cellStyle name="Normal 15 2 2 6 2" xfId="40410"/>
    <cellStyle name="Normal 15 2 2 7" xfId="3032"/>
    <cellStyle name="Normal 15 2 3" xfId="3963"/>
    <cellStyle name="Normal 15 2 3 2" xfId="8688"/>
    <cellStyle name="Normal 15 2 3 2 2" xfId="18083"/>
    <cellStyle name="Normal 15 2 3 2 2 2" xfId="36880"/>
    <cellStyle name="Normal 15 2 3 2 2 3" xfId="40413"/>
    <cellStyle name="Normal 15 2 3 2 3" xfId="27477"/>
    <cellStyle name="Normal 15 2 3 2 4" xfId="40412"/>
    <cellStyle name="Normal 15 2 3 3" xfId="13386"/>
    <cellStyle name="Normal 15 2 3 3 2" xfId="32177"/>
    <cellStyle name="Normal 15 2 3 3 3" xfId="40414"/>
    <cellStyle name="Normal 15 2 3 4" xfId="22774"/>
    <cellStyle name="Normal 15 2 3 5" xfId="40411"/>
    <cellStyle name="Normal 15 2 3 6" xfId="59638"/>
    <cellStyle name="Normal 15 2 4" xfId="4894"/>
    <cellStyle name="Normal 15 2 4 2" xfId="9619"/>
    <cellStyle name="Normal 15 2 4 2 2" xfId="19014"/>
    <cellStyle name="Normal 15 2 4 2 2 2" xfId="37811"/>
    <cellStyle name="Normal 15 2 4 2 2 3" xfId="40417"/>
    <cellStyle name="Normal 15 2 4 2 3" xfId="28408"/>
    <cellStyle name="Normal 15 2 4 2 4" xfId="40416"/>
    <cellStyle name="Normal 15 2 4 3" xfId="14317"/>
    <cellStyle name="Normal 15 2 4 3 2" xfId="33108"/>
    <cellStyle name="Normal 15 2 4 3 3" xfId="40418"/>
    <cellStyle name="Normal 15 2 4 4" xfId="23705"/>
    <cellStyle name="Normal 15 2 4 5" xfId="40415"/>
    <cellStyle name="Normal 15 2 5" xfId="6076"/>
    <cellStyle name="Normal 15 2 6" xfId="6828"/>
    <cellStyle name="Normal 15 2 6 2" xfId="16223"/>
    <cellStyle name="Normal 15 2 6 2 2" xfId="35020"/>
    <cellStyle name="Normal 15 2 6 2 3" xfId="40420"/>
    <cellStyle name="Normal 15 2 6 3" xfId="25617"/>
    <cellStyle name="Normal 15 2 6 4" xfId="40419"/>
    <cellStyle name="Normal 15 2 7" xfId="11526"/>
    <cellStyle name="Normal 15 2 7 2" xfId="30315"/>
    <cellStyle name="Normal 15 2 7 3" xfId="40421"/>
    <cellStyle name="Normal 15 2 8" xfId="20912"/>
    <cellStyle name="Normal 15 2 8 2" xfId="40422"/>
    <cellStyle name="Normal 15 2 9" xfId="39024"/>
    <cellStyle name="Normal 15 3" xfId="529"/>
    <cellStyle name="Normal 15 3 10" xfId="2566"/>
    <cellStyle name="Normal 15 3 2" xfId="530"/>
    <cellStyle name="Normal 15 3 2 2" xfId="1015"/>
    <cellStyle name="Normal 15 3 2 2 2" xfId="19479"/>
    <cellStyle name="Normal 15 3 2 2 2 2" xfId="38276"/>
    <cellStyle name="Normal 15 3 2 2 2 3" xfId="40425"/>
    <cellStyle name="Normal 15 3 2 2 3" xfId="28873"/>
    <cellStyle name="Normal 15 3 2 2 4" xfId="40424"/>
    <cellStyle name="Normal 15 3 2 2 5" xfId="10084"/>
    <cellStyle name="Normal 15 3 2 3" xfId="1148"/>
    <cellStyle name="Normal 15 3 2 3 2" xfId="33573"/>
    <cellStyle name="Normal 15 3 2 3 3" xfId="40426"/>
    <cellStyle name="Normal 15 3 2 3 4" xfId="14782"/>
    <cellStyle name="Normal 15 3 2 4" xfId="882"/>
    <cellStyle name="Normal 15 3 2 4 2" xfId="24170"/>
    <cellStyle name="Normal 15 3 2 5" xfId="1278"/>
    <cellStyle name="Normal 15 3 2 5 2" xfId="40423"/>
    <cellStyle name="Normal 15 3 2 6" xfId="59640"/>
    <cellStyle name="Normal 15 3 2 7" xfId="5359"/>
    <cellStyle name="Normal 15 3 3" xfId="1014"/>
    <cellStyle name="Normal 15 3 3 2" xfId="16688"/>
    <cellStyle name="Normal 15 3 3 2 2" xfId="35485"/>
    <cellStyle name="Normal 15 3 3 2 3" xfId="40428"/>
    <cellStyle name="Normal 15 3 3 3" xfId="26082"/>
    <cellStyle name="Normal 15 3 3 4" xfId="40427"/>
    <cellStyle name="Normal 15 3 3 5" xfId="59641"/>
    <cellStyle name="Normal 15 3 3 6" xfId="7293"/>
    <cellStyle name="Normal 15 3 4" xfId="1147"/>
    <cellStyle name="Normal 15 3 4 2" xfId="30780"/>
    <cellStyle name="Normal 15 3 4 3" xfId="40429"/>
    <cellStyle name="Normal 15 3 4 4" xfId="11991"/>
    <cellStyle name="Normal 15 3 5" xfId="881"/>
    <cellStyle name="Normal 15 3 5 2" xfId="21377"/>
    <cellStyle name="Normal 15 3 6" xfId="1277"/>
    <cellStyle name="Normal 15 3 6 2" xfId="39193"/>
    <cellStyle name="Normal 15 3 7" xfId="58722"/>
    <cellStyle name="Normal 15 3 8" xfId="59086"/>
    <cellStyle name="Normal 15 3 9" xfId="59639"/>
    <cellStyle name="Normal 15 4" xfId="3497"/>
    <cellStyle name="Normal 15 4 2" xfId="8223"/>
    <cellStyle name="Normal 15 4 2 2" xfId="17618"/>
    <cellStyle name="Normal 15 4 2 2 2" xfId="36415"/>
    <cellStyle name="Normal 15 4 2 2 3" xfId="40432"/>
    <cellStyle name="Normal 15 4 2 3" xfId="27012"/>
    <cellStyle name="Normal 15 4 2 4" xfId="40431"/>
    <cellStyle name="Normal 15 4 3" xfId="12921"/>
    <cellStyle name="Normal 15 4 3 2" xfId="31711"/>
    <cellStyle name="Normal 15 4 3 3" xfId="40433"/>
    <cellStyle name="Normal 15 4 4" xfId="22308"/>
    <cellStyle name="Normal 15 4 5" xfId="40430"/>
    <cellStyle name="Normal 15 4 6" xfId="59642"/>
    <cellStyle name="Normal 15 5" xfId="4428"/>
    <cellStyle name="Normal 15 5 2" xfId="9153"/>
    <cellStyle name="Normal 15 5 2 2" xfId="18548"/>
    <cellStyle name="Normal 15 5 2 2 2" xfId="37345"/>
    <cellStyle name="Normal 15 5 2 2 3" xfId="40436"/>
    <cellStyle name="Normal 15 5 2 3" xfId="27942"/>
    <cellStyle name="Normal 15 5 2 4" xfId="40435"/>
    <cellStyle name="Normal 15 5 3" xfId="13851"/>
    <cellStyle name="Normal 15 5 3 2" xfId="32642"/>
    <cellStyle name="Normal 15 5 3 3" xfId="40437"/>
    <cellStyle name="Normal 15 5 4" xfId="23239"/>
    <cellStyle name="Normal 15 5 5" xfId="40434"/>
    <cellStyle name="Normal 15 6" xfId="6064"/>
    <cellStyle name="Normal 15 7" xfId="6356"/>
    <cellStyle name="Normal 15 7 2" xfId="15752"/>
    <cellStyle name="Normal 15 7 2 2" xfId="34549"/>
    <cellStyle name="Normal 15 7 2 3" xfId="40439"/>
    <cellStyle name="Normal 15 7 3" xfId="25146"/>
    <cellStyle name="Normal 15 7 4" xfId="40438"/>
    <cellStyle name="Normal 15 8" xfId="11062"/>
    <cellStyle name="Normal 15 8 2" xfId="29849"/>
    <cellStyle name="Normal 15 8 3" xfId="40440"/>
    <cellStyle name="Normal 15 9" xfId="20446"/>
    <cellStyle name="Normal 16" xfId="531"/>
    <cellStyle name="Normal 16 2" xfId="532"/>
    <cellStyle name="Normal 16 2 2" xfId="59643"/>
    <cellStyle name="Normal 16 3" xfId="533"/>
    <cellStyle name="Normal 16 4" xfId="534"/>
    <cellStyle name="Normal 16 4 2" xfId="535"/>
    <cellStyle name="Normal 16 4 2 2" xfId="1017"/>
    <cellStyle name="Normal 16 4 2 3" xfId="1150"/>
    <cellStyle name="Normal 16 4 2 4" xfId="884"/>
    <cellStyle name="Normal 16 4 2 5" xfId="1280"/>
    <cellStyle name="Normal 16 4 2 6" xfId="58795"/>
    <cellStyle name="Normal 16 4 3" xfId="1016"/>
    <cellStyle name="Normal 16 4 3 2" xfId="59084"/>
    <cellStyle name="Normal 16 4 4" xfId="1149"/>
    <cellStyle name="Normal 16 4 4 2" xfId="59644"/>
    <cellStyle name="Normal 16 4 5" xfId="883"/>
    <cellStyle name="Normal 16 4 6" xfId="1279"/>
    <cellStyle name="Normal 16 4 7" xfId="39197"/>
    <cellStyle name="Normal 17" xfId="536"/>
    <cellStyle name="Normal 17 10" xfId="1840"/>
    <cellStyle name="Normal 17 2" xfId="537"/>
    <cellStyle name="Normal 17 2 2" xfId="5564"/>
    <cellStyle name="Normal 17 2 2 2" xfId="10289"/>
    <cellStyle name="Normal 17 2 2 2 2" xfId="19684"/>
    <cellStyle name="Normal 17 2 2 2 2 2" xfId="38481"/>
    <cellStyle name="Normal 17 2 2 2 2 3" xfId="40443"/>
    <cellStyle name="Normal 17 2 2 2 3" xfId="29078"/>
    <cellStyle name="Normal 17 2 2 2 4" xfId="40442"/>
    <cellStyle name="Normal 17 2 2 3" xfId="14987"/>
    <cellStyle name="Normal 17 2 2 3 2" xfId="33778"/>
    <cellStyle name="Normal 17 2 2 3 3" xfId="40444"/>
    <cellStyle name="Normal 17 2 2 4" xfId="24375"/>
    <cellStyle name="Normal 17 2 2 5" xfId="40441"/>
    <cellStyle name="Normal 17 2 2 6" xfId="59645"/>
    <cellStyle name="Normal 17 2 3" xfId="6078"/>
    <cellStyle name="Normal 17 2 4" xfId="7497"/>
    <cellStyle name="Normal 17 2 4 2" xfId="16892"/>
    <cellStyle name="Normal 17 2 4 2 2" xfId="35689"/>
    <cellStyle name="Normal 17 2 4 2 3" xfId="40446"/>
    <cellStyle name="Normal 17 2 4 3" xfId="26286"/>
    <cellStyle name="Normal 17 2 4 4" xfId="40445"/>
    <cellStyle name="Normal 17 2 5" xfId="12195"/>
    <cellStyle name="Normal 17 2 5 2" xfId="30985"/>
    <cellStyle name="Normal 17 2 5 3" xfId="40447"/>
    <cellStyle name="Normal 17 2 6" xfId="21582"/>
    <cellStyle name="Normal 17 2 6 2" xfId="40448"/>
    <cellStyle name="Normal 17 2 7" xfId="2771"/>
    <cellStyle name="Normal 17 3" xfId="3702"/>
    <cellStyle name="Normal 17 3 2" xfId="8428"/>
    <cellStyle name="Normal 17 3 2 2" xfId="17823"/>
    <cellStyle name="Normal 17 3 2 2 2" xfId="36620"/>
    <cellStyle name="Normal 17 3 2 2 3" xfId="40451"/>
    <cellStyle name="Normal 17 3 2 3" xfId="27217"/>
    <cellStyle name="Normal 17 3 2 4" xfId="40450"/>
    <cellStyle name="Normal 17 3 3" xfId="13126"/>
    <cellStyle name="Normal 17 3 3 2" xfId="31916"/>
    <cellStyle name="Normal 17 3 3 3" xfId="40452"/>
    <cellStyle name="Normal 17 3 4" xfId="22513"/>
    <cellStyle name="Normal 17 3 5" xfId="40449"/>
    <cellStyle name="Normal 17 3 6" xfId="59646"/>
    <cellStyle name="Normal 17 4" xfId="4633"/>
    <cellStyle name="Normal 17 4 2" xfId="9358"/>
    <cellStyle name="Normal 17 4 2 2" xfId="18753"/>
    <cellStyle name="Normal 17 4 2 2 2" xfId="37550"/>
    <cellStyle name="Normal 17 4 2 2 3" xfId="40455"/>
    <cellStyle name="Normal 17 4 2 3" xfId="28147"/>
    <cellStyle name="Normal 17 4 2 4" xfId="40454"/>
    <cellStyle name="Normal 17 4 3" xfId="14056"/>
    <cellStyle name="Normal 17 4 3 2" xfId="32847"/>
    <cellStyle name="Normal 17 4 3 3" xfId="40456"/>
    <cellStyle name="Normal 17 4 4" xfId="23444"/>
    <cellStyle name="Normal 17 4 5" xfId="40453"/>
    <cellStyle name="Normal 17 5" xfId="6063"/>
    <cellStyle name="Normal 17 6" xfId="6568"/>
    <cellStyle name="Normal 17 6 2" xfId="15963"/>
    <cellStyle name="Normal 17 6 2 2" xfId="34760"/>
    <cellStyle name="Normal 17 6 2 3" xfId="40458"/>
    <cellStyle name="Normal 17 6 3" xfId="25357"/>
    <cellStyle name="Normal 17 6 4" xfId="40457"/>
    <cellStyle name="Normal 17 7" xfId="11266"/>
    <cellStyle name="Normal 17 7 2" xfId="30054"/>
    <cellStyle name="Normal 17 7 3" xfId="40459"/>
    <cellStyle name="Normal 17 8" xfId="20651"/>
    <cellStyle name="Normal 17 8 2" xfId="40460"/>
    <cellStyle name="Normal 17 9" xfId="39025"/>
    <cellStyle name="Normal 18" xfId="538"/>
    <cellStyle name="Normal 18 2" xfId="59647"/>
    <cellStyle name="Normal 18 2 2" xfId="59648"/>
    <cellStyle name="Normal 18 3" xfId="59649"/>
    <cellStyle name="Normal 19" xfId="539"/>
    <cellStyle name="Normal 19 2" xfId="540"/>
    <cellStyle name="Normal 19 2 2" xfId="59650"/>
    <cellStyle name="Normal 19 3" xfId="541"/>
    <cellStyle name="Normal 19 4" xfId="542"/>
    <cellStyle name="Normal 19 4 2" xfId="543"/>
    <cellStyle name="Normal 19 4 2 2" xfId="1019"/>
    <cellStyle name="Normal 19 4 2 3" xfId="1152"/>
    <cellStyle name="Normal 19 4 2 4" xfId="886"/>
    <cellStyle name="Normal 19 4 2 5" xfId="1282"/>
    <cellStyle name="Normal 19 4 2 6" xfId="58741"/>
    <cellStyle name="Normal 19 4 3" xfId="1018"/>
    <cellStyle name="Normal 19 4 3 2" xfId="59120"/>
    <cellStyle name="Normal 19 4 4" xfId="1151"/>
    <cellStyle name="Normal 19 4 4 2" xfId="59651"/>
    <cellStyle name="Normal 19 4 5" xfId="885"/>
    <cellStyle name="Normal 19 4 6" xfId="1281"/>
    <cellStyle name="Normal 19 4 7" xfId="39203"/>
    <cellStyle name="Normal 2" xfId="544"/>
    <cellStyle name="Normal 2 10" xfId="545"/>
    <cellStyle name="Normal 2 11" xfId="546"/>
    <cellStyle name="Normal 2 12" xfId="547"/>
    <cellStyle name="Normal 2 13" xfId="548"/>
    <cellStyle name="Normal 2 14" xfId="549"/>
    <cellStyle name="Normal 2 15" xfId="550"/>
    <cellStyle name="Normal 2 16" xfId="551"/>
    <cellStyle name="Normal 2 16 2" xfId="552"/>
    <cellStyle name="Normal 2 17" xfId="553"/>
    <cellStyle name="Normal 2 17 10" xfId="59004"/>
    <cellStyle name="Normal 2 17 11" xfId="59060"/>
    <cellStyle name="Normal 2 17 12" xfId="59121"/>
    <cellStyle name="Normal 2 17 13" xfId="59652"/>
    <cellStyle name="Normal 2 17 14" xfId="6079"/>
    <cellStyle name="Normal 2 17 2" xfId="554"/>
    <cellStyle name="Normal 2 17 2 2" xfId="1021"/>
    <cellStyle name="Normal 2 17 2 2 2" xfId="34322"/>
    <cellStyle name="Normal 2 17 2 2 3" xfId="40462"/>
    <cellStyle name="Normal 2 17 2 2 4" xfId="15525"/>
    <cellStyle name="Normal 2 17 2 3" xfId="1154"/>
    <cellStyle name="Normal 2 17 2 3 2" xfId="24919"/>
    <cellStyle name="Normal 2 17 2 4" xfId="888"/>
    <cellStyle name="Normal 2 17 2 4 2" xfId="40461"/>
    <cellStyle name="Normal 2 17 2 5" xfId="1284"/>
    <cellStyle name="Normal 2 17 2 6" xfId="6129"/>
    <cellStyle name="Normal 2 17 3" xfId="1020"/>
    <cellStyle name="Normal 2 17 3 2" xfId="34280"/>
    <cellStyle name="Normal 2 17 3 3" xfId="40463"/>
    <cellStyle name="Normal 2 17 3 4" xfId="10827"/>
    <cellStyle name="Normal 2 17 4" xfId="1153"/>
    <cellStyle name="Normal 2 17 4 2" xfId="24877"/>
    <cellStyle name="Normal 2 17 5" xfId="887"/>
    <cellStyle name="Normal 2 17 5 2" xfId="39211"/>
    <cellStyle name="Normal 2 17 6" xfId="1283"/>
    <cellStyle name="Normal 2 17 6 2" xfId="58744"/>
    <cellStyle name="Normal 2 17 7" xfId="58834"/>
    <cellStyle name="Normal 2 17 8" xfId="58892"/>
    <cellStyle name="Normal 2 17 9" xfId="58948"/>
    <cellStyle name="Normal 2 18" xfId="555"/>
    <cellStyle name="Normal 2 18 10" xfId="59005"/>
    <cellStyle name="Normal 2 18 11" xfId="59061"/>
    <cellStyle name="Normal 2 18 12" xfId="59122"/>
    <cellStyle name="Normal 2 18 13" xfId="59653"/>
    <cellStyle name="Normal 2 18 14" xfId="6080"/>
    <cellStyle name="Normal 2 18 2" xfId="556"/>
    <cellStyle name="Normal 2 18 2 2" xfId="1023"/>
    <cellStyle name="Normal 2 18 2 2 2" xfId="34323"/>
    <cellStyle name="Normal 2 18 2 2 3" xfId="40465"/>
    <cellStyle name="Normal 2 18 2 2 4" xfId="15526"/>
    <cellStyle name="Normal 2 18 2 3" xfId="1156"/>
    <cellStyle name="Normal 2 18 2 3 2" xfId="24920"/>
    <cellStyle name="Normal 2 18 2 4" xfId="890"/>
    <cellStyle name="Normal 2 18 2 4 2" xfId="40464"/>
    <cellStyle name="Normal 2 18 2 5" xfId="1286"/>
    <cellStyle name="Normal 2 18 2 6" xfId="6130"/>
    <cellStyle name="Normal 2 18 3" xfId="1022"/>
    <cellStyle name="Normal 2 18 3 2" xfId="34281"/>
    <cellStyle name="Normal 2 18 3 3" xfId="40466"/>
    <cellStyle name="Normal 2 18 3 4" xfId="10828"/>
    <cellStyle name="Normal 2 18 4" xfId="1155"/>
    <cellStyle name="Normal 2 18 4 2" xfId="24878"/>
    <cellStyle name="Normal 2 18 5" xfId="889"/>
    <cellStyle name="Normal 2 18 5 2" xfId="39212"/>
    <cellStyle name="Normal 2 18 6" xfId="1285"/>
    <cellStyle name="Normal 2 18 6 2" xfId="58745"/>
    <cellStyle name="Normal 2 18 7" xfId="58835"/>
    <cellStyle name="Normal 2 18 8" xfId="58893"/>
    <cellStyle name="Normal 2 18 9" xfId="58949"/>
    <cellStyle name="Normal 2 19" xfId="557"/>
    <cellStyle name="Normal 2 19 10" xfId="59006"/>
    <cellStyle name="Normal 2 19 11" xfId="59062"/>
    <cellStyle name="Normal 2 19 12" xfId="59123"/>
    <cellStyle name="Normal 2 19 13" xfId="59654"/>
    <cellStyle name="Normal 2 19 14" xfId="6081"/>
    <cellStyle name="Normal 2 19 2" xfId="558"/>
    <cellStyle name="Normal 2 19 2 2" xfId="1025"/>
    <cellStyle name="Normal 2 19 2 2 2" xfId="34324"/>
    <cellStyle name="Normal 2 19 2 2 3" xfId="40468"/>
    <cellStyle name="Normal 2 19 2 2 4" xfId="15527"/>
    <cellStyle name="Normal 2 19 2 3" xfId="1158"/>
    <cellStyle name="Normal 2 19 2 3 2" xfId="24921"/>
    <cellStyle name="Normal 2 19 2 4" xfId="892"/>
    <cellStyle name="Normal 2 19 2 4 2" xfId="40467"/>
    <cellStyle name="Normal 2 19 2 5" xfId="1288"/>
    <cellStyle name="Normal 2 19 2 6" xfId="6131"/>
    <cellStyle name="Normal 2 19 3" xfId="1024"/>
    <cellStyle name="Normal 2 19 3 2" xfId="34282"/>
    <cellStyle name="Normal 2 19 3 3" xfId="40469"/>
    <cellStyle name="Normal 2 19 3 4" xfId="10829"/>
    <cellStyle name="Normal 2 19 4" xfId="1157"/>
    <cellStyle name="Normal 2 19 4 2" xfId="24879"/>
    <cellStyle name="Normal 2 19 5" xfId="891"/>
    <cellStyle name="Normal 2 19 5 2" xfId="39213"/>
    <cellStyle name="Normal 2 19 6" xfId="1287"/>
    <cellStyle name="Normal 2 19 6 2" xfId="58746"/>
    <cellStyle name="Normal 2 19 7" xfId="58836"/>
    <cellStyle name="Normal 2 19 8" xfId="58894"/>
    <cellStyle name="Normal 2 19 9" xfId="58950"/>
    <cellStyle name="Normal 2 2" xfId="559"/>
    <cellStyle name="Normal 2 2 2" xfId="560"/>
    <cellStyle name="Normal 2 2 2 2" xfId="561"/>
    <cellStyle name="Normal 2 2 2 2 2" xfId="562"/>
    <cellStyle name="Normal 2 2 2 2 3" xfId="39216"/>
    <cellStyle name="Normal 2 2 2 3" xfId="563"/>
    <cellStyle name="Normal 2 2 2 4" xfId="564"/>
    <cellStyle name="Normal 2 2 3" xfId="565"/>
    <cellStyle name="Normal 2 2 3 10" xfId="4194"/>
    <cellStyle name="Normal 2 2 3 10 2" xfId="8919"/>
    <cellStyle name="Normal 2 2 3 10 2 2" xfId="18314"/>
    <cellStyle name="Normal 2 2 3 10 2 2 2" xfId="37111"/>
    <cellStyle name="Normal 2 2 3 10 2 2 3" xfId="40472"/>
    <cellStyle name="Normal 2 2 3 10 2 3" xfId="27708"/>
    <cellStyle name="Normal 2 2 3 10 2 4" xfId="40471"/>
    <cellStyle name="Normal 2 2 3 10 3" xfId="13617"/>
    <cellStyle name="Normal 2 2 3 10 3 2" xfId="32408"/>
    <cellStyle name="Normal 2 2 3 10 3 3" xfId="40473"/>
    <cellStyle name="Normal 2 2 3 10 4" xfId="23005"/>
    <cellStyle name="Normal 2 2 3 10 5" xfId="40470"/>
    <cellStyle name="Normal 2 2 3 11" xfId="6032"/>
    <cellStyle name="Normal 2 2 3 11 2" xfId="10757"/>
    <cellStyle name="Normal 2 2 3 11 2 2" xfId="20152"/>
    <cellStyle name="Normal 2 2 3 11 2 2 2" xfId="38949"/>
    <cellStyle name="Normal 2 2 3 11 2 2 3" xfId="40476"/>
    <cellStyle name="Normal 2 2 3 11 2 3" xfId="29546"/>
    <cellStyle name="Normal 2 2 3 11 2 4" xfId="40475"/>
    <cellStyle name="Normal 2 2 3 11 3" xfId="15455"/>
    <cellStyle name="Normal 2 2 3 11 3 2" xfId="34246"/>
    <cellStyle name="Normal 2 2 3 11 3 3" xfId="40477"/>
    <cellStyle name="Normal 2 2 3 11 4" xfId="24843"/>
    <cellStyle name="Normal 2 2 3 11 5" xfId="40474"/>
    <cellStyle name="Normal 2 2 3 12" xfId="6095"/>
    <cellStyle name="Normal 2 2 3 12 2" xfId="15491"/>
    <cellStyle name="Normal 2 2 3 12 2 2" xfId="34288"/>
    <cellStyle name="Normal 2 2 3 12 2 3" xfId="40479"/>
    <cellStyle name="Normal 2 2 3 12 3" xfId="24885"/>
    <cellStyle name="Normal 2 2 3 12 4" xfId="40478"/>
    <cellStyle name="Normal 2 2 3 13" xfId="10793"/>
    <cellStyle name="Normal 2 2 3 13 2" xfId="29615"/>
    <cellStyle name="Normal 2 2 3 13 3" xfId="40480"/>
    <cellStyle name="Normal 2 2 3 14" xfId="20212"/>
    <cellStyle name="Normal 2 2 3 15" xfId="39219"/>
    <cellStyle name="Normal 2 2 3 16" xfId="58705"/>
    <cellStyle name="Normal 2 2 3 17" xfId="58800"/>
    <cellStyle name="Normal 2 2 3 18" xfId="58858"/>
    <cellStyle name="Normal 2 2 3 19" xfId="58914"/>
    <cellStyle name="Normal 2 2 3 2" xfId="566"/>
    <cellStyle name="Normal 2 2 3 2 10" xfId="39220"/>
    <cellStyle name="Normal 2 2 3 2 11" xfId="39026"/>
    <cellStyle name="Normal 2 2 3 2 12" xfId="58793"/>
    <cellStyle name="Normal 2 2 3 2 13" xfId="1429"/>
    <cellStyle name="Normal 2 2 3 2 2" xfId="1695"/>
    <cellStyle name="Normal 2 2 3 2 2 10" xfId="59656"/>
    <cellStyle name="Normal 2 2 3 2 2 2" xfId="2161"/>
    <cellStyle name="Normal 2 2 3 2 2 2 2" xfId="3092"/>
    <cellStyle name="Normal 2 2 3 2 2 2 2 2" xfId="5885"/>
    <cellStyle name="Normal 2 2 3 2 2 2 2 2 2" xfId="10610"/>
    <cellStyle name="Normal 2 2 3 2 2 2 2 2 2 2" xfId="20005"/>
    <cellStyle name="Normal 2 2 3 2 2 2 2 2 2 2 2" xfId="38802"/>
    <cellStyle name="Normal 2 2 3 2 2 2 2 2 2 2 3" xfId="40484"/>
    <cellStyle name="Normal 2 2 3 2 2 2 2 2 2 3" xfId="29399"/>
    <cellStyle name="Normal 2 2 3 2 2 2 2 2 2 4" xfId="40483"/>
    <cellStyle name="Normal 2 2 3 2 2 2 2 2 3" xfId="15308"/>
    <cellStyle name="Normal 2 2 3 2 2 2 2 2 3 2" xfId="34099"/>
    <cellStyle name="Normal 2 2 3 2 2 2 2 2 3 3" xfId="40485"/>
    <cellStyle name="Normal 2 2 3 2 2 2 2 2 4" xfId="24696"/>
    <cellStyle name="Normal 2 2 3 2 2 2 2 2 5" xfId="40482"/>
    <cellStyle name="Normal 2 2 3 2 2 2 2 3" xfId="7818"/>
    <cellStyle name="Normal 2 2 3 2 2 2 2 3 2" xfId="17213"/>
    <cellStyle name="Normal 2 2 3 2 2 2 2 3 2 2" xfId="36010"/>
    <cellStyle name="Normal 2 2 3 2 2 2 2 3 2 3" xfId="40487"/>
    <cellStyle name="Normal 2 2 3 2 2 2 2 3 3" xfId="26607"/>
    <cellStyle name="Normal 2 2 3 2 2 2 2 3 4" xfId="40486"/>
    <cellStyle name="Normal 2 2 3 2 2 2 2 4" xfId="12516"/>
    <cellStyle name="Normal 2 2 3 2 2 2 2 4 2" xfId="31306"/>
    <cellStyle name="Normal 2 2 3 2 2 2 2 4 3" xfId="40488"/>
    <cellStyle name="Normal 2 2 3 2 2 2 2 5" xfId="21903"/>
    <cellStyle name="Normal 2 2 3 2 2 2 2 6" xfId="40481"/>
    <cellStyle name="Normal 2 2 3 2 2 2 3" xfId="4023"/>
    <cellStyle name="Normal 2 2 3 2 2 2 3 2" xfId="8748"/>
    <cellStyle name="Normal 2 2 3 2 2 2 3 2 2" xfId="18143"/>
    <cellStyle name="Normal 2 2 3 2 2 2 3 2 2 2" xfId="36940"/>
    <cellStyle name="Normal 2 2 3 2 2 2 3 2 2 3" xfId="40491"/>
    <cellStyle name="Normal 2 2 3 2 2 2 3 2 3" xfId="27537"/>
    <cellStyle name="Normal 2 2 3 2 2 2 3 2 4" xfId="40490"/>
    <cellStyle name="Normal 2 2 3 2 2 2 3 3" xfId="13446"/>
    <cellStyle name="Normal 2 2 3 2 2 2 3 3 2" xfId="32237"/>
    <cellStyle name="Normal 2 2 3 2 2 2 3 3 3" xfId="40492"/>
    <cellStyle name="Normal 2 2 3 2 2 2 3 4" xfId="22834"/>
    <cellStyle name="Normal 2 2 3 2 2 2 3 5" xfId="40489"/>
    <cellStyle name="Normal 2 2 3 2 2 2 4" xfId="4954"/>
    <cellStyle name="Normal 2 2 3 2 2 2 4 2" xfId="9679"/>
    <cellStyle name="Normal 2 2 3 2 2 2 4 2 2" xfId="19074"/>
    <cellStyle name="Normal 2 2 3 2 2 2 4 2 2 2" xfId="37871"/>
    <cellStyle name="Normal 2 2 3 2 2 2 4 2 2 3" xfId="40495"/>
    <cellStyle name="Normal 2 2 3 2 2 2 4 2 3" xfId="28468"/>
    <cellStyle name="Normal 2 2 3 2 2 2 4 2 4" xfId="40494"/>
    <cellStyle name="Normal 2 2 3 2 2 2 4 3" xfId="14377"/>
    <cellStyle name="Normal 2 2 3 2 2 2 4 3 2" xfId="33168"/>
    <cellStyle name="Normal 2 2 3 2 2 2 4 3 3" xfId="40496"/>
    <cellStyle name="Normal 2 2 3 2 2 2 4 4" xfId="23765"/>
    <cellStyle name="Normal 2 2 3 2 2 2 4 5" xfId="40493"/>
    <cellStyle name="Normal 2 2 3 2 2 2 5" xfId="6888"/>
    <cellStyle name="Normal 2 2 3 2 2 2 5 2" xfId="16283"/>
    <cellStyle name="Normal 2 2 3 2 2 2 5 2 2" xfId="35080"/>
    <cellStyle name="Normal 2 2 3 2 2 2 5 2 3" xfId="40498"/>
    <cellStyle name="Normal 2 2 3 2 2 2 5 3" xfId="25677"/>
    <cellStyle name="Normal 2 2 3 2 2 2 5 4" xfId="40497"/>
    <cellStyle name="Normal 2 2 3 2 2 2 6" xfId="11586"/>
    <cellStyle name="Normal 2 2 3 2 2 2 6 2" xfId="30375"/>
    <cellStyle name="Normal 2 2 3 2 2 2 6 3" xfId="40499"/>
    <cellStyle name="Normal 2 2 3 2 2 2 7" xfId="20972"/>
    <cellStyle name="Normal 2 2 3 2 2 2 8" xfId="39028"/>
    <cellStyle name="Normal 2 2 3 2 2 3" xfId="2626"/>
    <cellStyle name="Normal 2 2 3 2 2 3 2" xfId="5419"/>
    <cellStyle name="Normal 2 2 3 2 2 3 2 2" xfId="10144"/>
    <cellStyle name="Normal 2 2 3 2 2 3 2 2 2" xfId="19539"/>
    <cellStyle name="Normal 2 2 3 2 2 3 2 2 2 2" xfId="38336"/>
    <cellStyle name="Normal 2 2 3 2 2 3 2 2 2 3" xfId="40503"/>
    <cellStyle name="Normal 2 2 3 2 2 3 2 2 3" xfId="28933"/>
    <cellStyle name="Normal 2 2 3 2 2 3 2 2 4" xfId="40502"/>
    <cellStyle name="Normal 2 2 3 2 2 3 2 3" xfId="14842"/>
    <cellStyle name="Normal 2 2 3 2 2 3 2 3 2" xfId="33633"/>
    <cellStyle name="Normal 2 2 3 2 2 3 2 3 3" xfId="40504"/>
    <cellStyle name="Normal 2 2 3 2 2 3 2 4" xfId="24230"/>
    <cellStyle name="Normal 2 2 3 2 2 3 2 5" xfId="40501"/>
    <cellStyle name="Normal 2 2 3 2 2 3 3" xfId="7353"/>
    <cellStyle name="Normal 2 2 3 2 2 3 3 2" xfId="16748"/>
    <cellStyle name="Normal 2 2 3 2 2 3 3 2 2" xfId="35545"/>
    <cellStyle name="Normal 2 2 3 2 2 3 3 2 3" xfId="40506"/>
    <cellStyle name="Normal 2 2 3 2 2 3 3 3" xfId="26142"/>
    <cellStyle name="Normal 2 2 3 2 2 3 3 4" xfId="40505"/>
    <cellStyle name="Normal 2 2 3 2 2 3 4" xfId="12051"/>
    <cellStyle name="Normal 2 2 3 2 2 3 4 2" xfId="30840"/>
    <cellStyle name="Normal 2 2 3 2 2 3 4 3" xfId="40507"/>
    <cellStyle name="Normal 2 2 3 2 2 3 5" xfId="21437"/>
    <cellStyle name="Normal 2 2 3 2 2 3 6" xfId="40500"/>
    <cellStyle name="Normal 2 2 3 2 2 4" xfId="3557"/>
    <cellStyle name="Normal 2 2 3 2 2 4 2" xfId="8283"/>
    <cellStyle name="Normal 2 2 3 2 2 4 2 2" xfId="17678"/>
    <cellStyle name="Normal 2 2 3 2 2 4 2 2 2" xfId="36475"/>
    <cellStyle name="Normal 2 2 3 2 2 4 2 2 3" xfId="40510"/>
    <cellStyle name="Normal 2 2 3 2 2 4 2 3" xfId="27072"/>
    <cellStyle name="Normal 2 2 3 2 2 4 2 4" xfId="40509"/>
    <cellStyle name="Normal 2 2 3 2 2 4 3" xfId="12981"/>
    <cellStyle name="Normal 2 2 3 2 2 4 3 2" xfId="31771"/>
    <cellStyle name="Normal 2 2 3 2 2 4 3 3" xfId="40511"/>
    <cellStyle name="Normal 2 2 3 2 2 4 4" xfId="22368"/>
    <cellStyle name="Normal 2 2 3 2 2 4 5" xfId="40508"/>
    <cellStyle name="Normal 2 2 3 2 2 5" xfId="4488"/>
    <cellStyle name="Normal 2 2 3 2 2 5 2" xfId="9213"/>
    <cellStyle name="Normal 2 2 3 2 2 5 2 2" xfId="18608"/>
    <cellStyle name="Normal 2 2 3 2 2 5 2 2 2" xfId="37405"/>
    <cellStyle name="Normal 2 2 3 2 2 5 2 2 3" xfId="40514"/>
    <cellStyle name="Normal 2 2 3 2 2 5 2 3" xfId="28002"/>
    <cellStyle name="Normal 2 2 3 2 2 5 2 4" xfId="40513"/>
    <cellStyle name="Normal 2 2 3 2 2 5 3" xfId="13911"/>
    <cellStyle name="Normal 2 2 3 2 2 5 3 2" xfId="32702"/>
    <cellStyle name="Normal 2 2 3 2 2 5 3 3" xfId="40515"/>
    <cellStyle name="Normal 2 2 3 2 2 5 4" xfId="23299"/>
    <cellStyle name="Normal 2 2 3 2 2 5 5" xfId="40512"/>
    <cellStyle name="Normal 2 2 3 2 2 6" xfId="6189"/>
    <cellStyle name="Normal 2 2 3 2 2 6 2" xfId="15585"/>
    <cellStyle name="Normal 2 2 3 2 2 6 2 2" xfId="34382"/>
    <cellStyle name="Normal 2 2 3 2 2 6 2 3" xfId="40517"/>
    <cellStyle name="Normal 2 2 3 2 2 6 3" xfId="24979"/>
    <cellStyle name="Normal 2 2 3 2 2 6 4" xfId="40516"/>
    <cellStyle name="Normal 2 2 3 2 2 7" xfId="11122"/>
    <cellStyle name="Normal 2 2 3 2 2 7 2" xfId="29909"/>
    <cellStyle name="Normal 2 2 3 2 2 7 3" xfId="40518"/>
    <cellStyle name="Normal 2 2 3 2 2 8" xfId="20506"/>
    <cellStyle name="Normal 2 2 3 2 2 9" xfId="39027"/>
    <cellStyle name="Normal 2 2 3 2 3" xfId="1900"/>
    <cellStyle name="Normal 2 2 3 2 3 2" xfId="2831"/>
    <cellStyle name="Normal 2 2 3 2 3 2 2" xfId="5624"/>
    <cellStyle name="Normal 2 2 3 2 3 2 2 2" xfId="10349"/>
    <cellStyle name="Normal 2 2 3 2 3 2 2 2 2" xfId="19744"/>
    <cellStyle name="Normal 2 2 3 2 3 2 2 2 2 2" xfId="38541"/>
    <cellStyle name="Normal 2 2 3 2 3 2 2 2 2 3" xfId="40522"/>
    <cellStyle name="Normal 2 2 3 2 3 2 2 2 3" xfId="29138"/>
    <cellStyle name="Normal 2 2 3 2 3 2 2 2 4" xfId="40521"/>
    <cellStyle name="Normal 2 2 3 2 3 2 2 3" xfId="15047"/>
    <cellStyle name="Normal 2 2 3 2 3 2 2 3 2" xfId="33838"/>
    <cellStyle name="Normal 2 2 3 2 3 2 2 3 3" xfId="40523"/>
    <cellStyle name="Normal 2 2 3 2 3 2 2 4" xfId="24435"/>
    <cellStyle name="Normal 2 2 3 2 3 2 2 5" xfId="40520"/>
    <cellStyle name="Normal 2 2 3 2 3 2 3" xfId="7557"/>
    <cellStyle name="Normal 2 2 3 2 3 2 3 2" xfId="16952"/>
    <cellStyle name="Normal 2 2 3 2 3 2 3 2 2" xfId="35749"/>
    <cellStyle name="Normal 2 2 3 2 3 2 3 2 3" xfId="40525"/>
    <cellStyle name="Normal 2 2 3 2 3 2 3 3" xfId="26346"/>
    <cellStyle name="Normal 2 2 3 2 3 2 3 4" xfId="40524"/>
    <cellStyle name="Normal 2 2 3 2 3 2 4" xfId="12255"/>
    <cellStyle name="Normal 2 2 3 2 3 2 4 2" xfId="31045"/>
    <cellStyle name="Normal 2 2 3 2 3 2 4 3" xfId="40526"/>
    <cellStyle name="Normal 2 2 3 2 3 2 5" xfId="21642"/>
    <cellStyle name="Normal 2 2 3 2 3 2 6" xfId="40519"/>
    <cellStyle name="Normal 2 2 3 2 3 3" xfId="3762"/>
    <cellStyle name="Normal 2 2 3 2 3 3 2" xfId="8488"/>
    <cellStyle name="Normal 2 2 3 2 3 3 2 2" xfId="17883"/>
    <cellStyle name="Normal 2 2 3 2 3 3 2 2 2" xfId="36680"/>
    <cellStyle name="Normal 2 2 3 2 3 3 2 2 3" xfId="40529"/>
    <cellStyle name="Normal 2 2 3 2 3 3 2 3" xfId="27277"/>
    <cellStyle name="Normal 2 2 3 2 3 3 2 4" xfId="40528"/>
    <cellStyle name="Normal 2 2 3 2 3 3 3" xfId="13186"/>
    <cellStyle name="Normal 2 2 3 2 3 3 3 2" xfId="31976"/>
    <cellStyle name="Normal 2 2 3 2 3 3 3 3" xfId="40530"/>
    <cellStyle name="Normal 2 2 3 2 3 3 4" xfId="22573"/>
    <cellStyle name="Normal 2 2 3 2 3 3 5" xfId="40527"/>
    <cellStyle name="Normal 2 2 3 2 3 4" xfId="4693"/>
    <cellStyle name="Normal 2 2 3 2 3 4 2" xfId="9418"/>
    <cellStyle name="Normal 2 2 3 2 3 4 2 2" xfId="18813"/>
    <cellStyle name="Normal 2 2 3 2 3 4 2 2 2" xfId="37610"/>
    <cellStyle name="Normal 2 2 3 2 3 4 2 2 3" xfId="40533"/>
    <cellStyle name="Normal 2 2 3 2 3 4 2 3" xfId="28207"/>
    <cellStyle name="Normal 2 2 3 2 3 4 2 4" xfId="40532"/>
    <cellStyle name="Normal 2 2 3 2 3 4 3" xfId="14116"/>
    <cellStyle name="Normal 2 2 3 2 3 4 3 2" xfId="32907"/>
    <cellStyle name="Normal 2 2 3 2 3 4 3 3" xfId="40534"/>
    <cellStyle name="Normal 2 2 3 2 3 4 4" xfId="23504"/>
    <cellStyle name="Normal 2 2 3 2 3 4 5" xfId="40531"/>
    <cellStyle name="Normal 2 2 3 2 3 5" xfId="6628"/>
    <cellStyle name="Normal 2 2 3 2 3 5 2" xfId="16023"/>
    <cellStyle name="Normal 2 2 3 2 3 5 2 2" xfId="34820"/>
    <cellStyle name="Normal 2 2 3 2 3 5 2 3" xfId="40536"/>
    <cellStyle name="Normal 2 2 3 2 3 5 3" xfId="25417"/>
    <cellStyle name="Normal 2 2 3 2 3 5 4" xfId="40535"/>
    <cellStyle name="Normal 2 2 3 2 3 6" xfId="11326"/>
    <cellStyle name="Normal 2 2 3 2 3 6 2" xfId="30114"/>
    <cellStyle name="Normal 2 2 3 2 3 6 3" xfId="40537"/>
    <cellStyle name="Normal 2 2 3 2 3 7" xfId="20711"/>
    <cellStyle name="Normal 2 2 3 2 3 8" xfId="39029"/>
    <cellStyle name="Normal 2 2 3 2 4" xfId="2365"/>
    <cellStyle name="Normal 2 2 3 2 4 2" xfId="5158"/>
    <cellStyle name="Normal 2 2 3 2 4 2 2" xfId="9883"/>
    <cellStyle name="Normal 2 2 3 2 4 2 2 2" xfId="19278"/>
    <cellStyle name="Normal 2 2 3 2 4 2 2 2 2" xfId="38075"/>
    <cellStyle name="Normal 2 2 3 2 4 2 2 2 3" xfId="40541"/>
    <cellStyle name="Normal 2 2 3 2 4 2 2 3" xfId="28672"/>
    <cellStyle name="Normal 2 2 3 2 4 2 2 4" xfId="40540"/>
    <cellStyle name="Normal 2 2 3 2 4 2 3" xfId="14581"/>
    <cellStyle name="Normal 2 2 3 2 4 2 3 2" xfId="33372"/>
    <cellStyle name="Normal 2 2 3 2 4 2 3 3" xfId="40542"/>
    <cellStyle name="Normal 2 2 3 2 4 2 4" xfId="23969"/>
    <cellStyle name="Normal 2 2 3 2 4 2 5" xfId="40539"/>
    <cellStyle name="Normal 2 2 3 2 4 3" xfId="7092"/>
    <cellStyle name="Normal 2 2 3 2 4 3 2" xfId="16487"/>
    <cellStyle name="Normal 2 2 3 2 4 3 2 2" xfId="35284"/>
    <cellStyle name="Normal 2 2 3 2 4 3 2 3" xfId="40544"/>
    <cellStyle name="Normal 2 2 3 2 4 3 3" xfId="25881"/>
    <cellStyle name="Normal 2 2 3 2 4 3 4" xfId="40543"/>
    <cellStyle name="Normal 2 2 3 2 4 4" xfId="11790"/>
    <cellStyle name="Normal 2 2 3 2 4 4 2" xfId="30579"/>
    <cellStyle name="Normal 2 2 3 2 4 4 3" xfId="40545"/>
    <cellStyle name="Normal 2 2 3 2 4 5" xfId="21176"/>
    <cellStyle name="Normal 2 2 3 2 4 6" xfId="40538"/>
    <cellStyle name="Normal 2 2 3 2 5" xfId="3296"/>
    <cellStyle name="Normal 2 2 3 2 5 2" xfId="8022"/>
    <cellStyle name="Normal 2 2 3 2 5 2 2" xfId="17417"/>
    <cellStyle name="Normal 2 2 3 2 5 2 2 2" xfId="36214"/>
    <cellStyle name="Normal 2 2 3 2 5 2 2 3" xfId="40548"/>
    <cellStyle name="Normal 2 2 3 2 5 2 3" xfId="26811"/>
    <cellStyle name="Normal 2 2 3 2 5 2 4" xfId="40547"/>
    <cellStyle name="Normal 2 2 3 2 5 3" xfId="12720"/>
    <cellStyle name="Normal 2 2 3 2 5 3 2" xfId="31510"/>
    <cellStyle name="Normal 2 2 3 2 5 3 3" xfId="40549"/>
    <cellStyle name="Normal 2 2 3 2 5 4" xfId="22107"/>
    <cellStyle name="Normal 2 2 3 2 5 5" xfId="40546"/>
    <cellStyle name="Normal 2 2 3 2 6" xfId="4227"/>
    <cellStyle name="Normal 2 2 3 2 6 2" xfId="8952"/>
    <cellStyle name="Normal 2 2 3 2 6 2 2" xfId="18347"/>
    <cellStyle name="Normal 2 2 3 2 6 2 2 2" xfId="37144"/>
    <cellStyle name="Normal 2 2 3 2 6 2 2 3" xfId="40552"/>
    <cellStyle name="Normal 2 2 3 2 6 2 3" xfId="27741"/>
    <cellStyle name="Normal 2 2 3 2 6 2 4" xfId="40551"/>
    <cellStyle name="Normal 2 2 3 2 6 3" xfId="13650"/>
    <cellStyle name="Normal 2 2 3 2 6 3 2" xfId="32441"/>
    <cellStyle name="Normal 2 2 3 2 6 3 3" xfId="40553"/>
    <cellStyle name="Normal 2 2 3 2 6 4" xfId="23038"/>
    <cellStyle name="Normal 2 2 3 2 6 5" xfId="40550"/>
    <cellStyle name="Normal 2 2 3 2 7" xfId="6243"/>
    <cellStyle name="Normal 2 2 3 2 7 2" xfId="15639"/>
    <cellStyle name="Normal 2 2 3 2 7 2 2" xfId="34436"/>
    <cellStyle name="Normal 2 2 3 2 7 2 3" xfId="40555"/>
    <cellStyle name="Normal 2 2 3 2 7 3" xfId="25033"/>
    <cellStyle name="Normal 2 2 3 2 7 4" xfId="40554"/>
    <cellStyle name="Normal 2 2 3 2 8" xfId="10864"/>
    <cellStyle name="Normal 2 2 3 2 8 2" xfId="29648"/>
    <cellStyle name="Normal 2 2 3 2 8 3" xfId="40556"/>
    <cellStyle name="Normal 2 2 3 2 9" xfId="20245"/>
    <cellStyle name="Normal 2 2 3 2 9 2" xfId="40557"/>
    <cellStyle name="Normal 2 2 3 20" xfId="58970"/>
    <cellStyle name="Normal 2 2 3 21" xfId="59026"/>
    <cellStyle name="Normal 2 2 3 22" xfId="59082"/>
    <cellStyle name="Normal 2 2 3 23" xfId="59655"/>
    <cellStyle name="Normal 2 2 3 24" xfId="1396"/>
    <cellStyle name="Normal 2 2 3 3" xfId="567"/>
    <cellStyle name="Normal 2 2 3 3 10" xfId="39030"/>
    <cellStyle name="Normal 2 2 3 3 11" xfId="1514"/>
    <cellStyle name="Normal 2 2 3 3 2" xfId="1027"/>
    <cellStyle name="Normal 2 2 3 3 2 10" xfId="1778"/>
    <cellStyle name="Normal 2 2 3 3 2 2" xfId="2244"/>
    <cellStyle name="Normal 2 2 3 3 2 2 2" xfId="3175"/>
    <cellStyle name="Normal 2 2 3 3 2 2 2 2" xfId="5968"/>
    <cellStyle name="Normal 2 2 3 3 2 2 2 2 2" xfId="10693"/>
    <cellStyle name="Normal 2 2 3 3 2 2 2 2 2 2" xfId="20088"/>
    <cellStyle name="Normal 2 2 3 3 2 2 2 2 2 2 2" xfId="38885"/>
    <cellStyle name="Normal 2 2 3 3 2 2 2 2 2 2 3" xfId="40561"/>
    <cellStyle name="Normal 2 2 3 3 2 2 2 2 2 3" xfId="29482"/>
    <cellStyle name="Normal 2 2 3 3 2 2 2 2 2 4" xfId="40560"/>
    <cellStyle name="Normal 2 2 3 3 2 2 2 2 3" xfId="15391"/>
    <cellStyle name="Normal 2 2 3 3 2 2 2 2 3 2" xfId="34182"/>
    <cellStyle name="Normal 2 2 3 3 2 2 2 2 3 3" xfId="40562"/>
    <cellStyle name="Normal 2 2 3 3 2 2 2 2 4" xfId="24779"/>
    <cellStyle name="Normal 2 2 3 3 2 2 2 2 5" xfId="40559"/>
    <cellStyle name="Normal 2 2 3 3 2 2 2 3" xfId="7901"/>
    <cellStyle name="Normal 2 2 3 3 2 2 2 3 2" xfId="17296"/>
    <cellStyle name="Normal 2 2 3 3 2 2 2 3 2 2" xfId="36093"/>
    <cellStyle name="Normal 2 2 3 3 2 2 2 3 2 3" xfId="40564"/>
    <cellStyle name="Normal 2 2 3 3 2 2 2 3 3" xfId="26690"/>
    <cellStyle name="Normal 2 2 3 3 2 2 2 3 4" xfId="40563"/>
    <cellStyle name="Normal 2 2 3 3 2 2 2 4" xfId="12599"/>
    <cellStyle name="Normal 2 2 3 3 2 2 2 4 2" xfId="31389"/>
    <cellStyle name="Normal 2 2 3 3 2 2 2 4 3" xfId="40565"/>
    <cellStyle name="Normal 2 2 3 3 2 2 2 5" xfId="21986"/>
    <cellStyle name="Normal 2 2 3 3 2 2 2 6" xfId="40558"/>
    <cellStyle name="Normal 2 2 3 3 2 2 3" xfId="4106"/>
    <cellStyle name="Normal 2 2 3 3 2 2 3 2" xfId="8831"/>
    <cellStyle name="Normal 2 2 3 3 2 2 3 2 2" xfId="18226"/>
    <cellStyle name="Normal 2 2 3 3 2 2 3 2 2 2" xfId="37023"/>
    <cellStyle name="Normal 2 2 3 3 2 2 3 2 2 3" xfId="40568"/>
    <cellStyle name="Normal 2 2 3 3 2 2 3 2 3" xfId="27620"/>
    <cellStyle name="Normal 2 2 3 3 2 2 3 2 4" xfId="40567"/>
    <cellStyle name="Normal 2 2 3 3 2 2 3 3" xfId="13529"/>
    <cellStyle name="Normal 2 2 3 3 2 2 3 3 2" xfId="32320"/>
    <cellStyle name="Normal 2 2 3 3 2 2 3 3 3" xfId="40569"/>
    <cellStyle name="Normal 2 2 3 3 2 2 3 4" xfId="22917"/>
    <cellStyle name="Normal 2 2 3 3 2 2 3 5" xfId="40566"/>
    <cellStyle name="Normal 2 2 3 3 2 2 4" xfId="5037"/>
    <cellStyle name="Normal 2 2 3 3 2 2 4 2" xfId="9762"/>
    <cellStyle name="Normal 2 2 3 3 2 2 4 2 2" xfId="19157"/>
    <cellStyle name="Normal 2 2 3 3 2 2 4 2 2 2" xfId="37954"/>
    <cellStyle name="Normal 2 2 3 3 2 2 4 2 2 3" xfId="40572"/>
    <cellStyle name="Normal 2 2 3 3 2 2 4 2 3" xfId="28551"/>
    <cellStyle name="Normal 2 2 3 3 2 2 4 2 4" xfId="40571"/>
    <cellStyle name="Normal 2 2 3 3 2 2 4 3" xfId="14460"/>
    <cellStyle name="Normal 2 2 3 3 2 2 4 3 2" xfId="33251"/>
    <cellStyle name="Normal 2 2 3 3 2 2 4 3 3" xfId="40573"/>
    <cellStyle name="Normal 2 2 3 3 2 2 4 4" xfId="23848"/>
    <cellStyle name="Normal 2 2 3 3 2 2 4 5" xfId="40570"/>
    <cellStyle name="Normal 2 2 3 3 2 2 5" xfId="6971"/>
    <cellStyle name="Normal 2 2 3 3 2 2 5 2" xfId="16366"/>
    <cellStyle name="Normal 2 2 3 3 2 2 5 2 2" xfId="35163"/>
    <cellStyle name="Normal 2 2 3 3 2 2 5 2 3" xfId="40575"/>
    <cellStyle name="Normal 2 2 3 3 2 2 5 3" xfId="25760"/>
    <cellStyle name="Normal 2 2 3 3 2 2 5 4" xfId="40574"/>
    <cellStyle name="Normal 2 2 3 3 2 2 6" xfId="11669"/>
    <cellStyle name="Normal 2 2 3 3 2 2 6 2" xfId="30458"/>
    <cellStyle name="Normal 2 2 3 3 2 2 6 3" xfId="40576"/>
    <cellStyle name="Normal 2 2 3 3 2 2 7" xfId="21055"/>
    <cellStyle name="Normal 2 2 3 3 2 2 8" xfId="39032"/>
    <cellStyle name="Normal 2 2 3 3 2 3" xfId="2709"/>
    <cellStyle name="Normal 2 2 3 3 2 3 2" xfId="5502"/>
    <cellStyle name="Normal 2 2 3 3 2 3 2 2" xfId="10227"/>
    <cellStyle name="Normal 2 2 3 3 2 3 2 2 2" xfId="19622"/>
    <cellStyle name="Normal 2 2 3 3 2 3 2 2 2 2" xfId="38419"/>
    <cellStyle name="Normal 2 2 3 3 2 3 2 2 2 3" xfId="40580"/>
    <cellStyle name="Normal 2 2 3 3 2 3 2 2 3" xfId="29016"/>
    <cellStyle name="Normal 2 2 3 3 2 3 2 2 4" xfId="40579"/>
    <cellStyle name="Normal 2 2 3 3 2 3 2 3" xfId="14925"/>
    <cellStyle name="Normal 2 2 3 3 2 3 2 3 2" xfId="33716"/>
    <cellStyle name="Normal 2 2 3 3 2 3 2 3 3" xfId="40581"/>
    <cellStyle name="Normal 2 2 3 3 2 3 2 4" xfId="24313"/>
    <cellStyle name="Normal 2 2 3 3 2 3 2 5" xfId="40578"/>
    <cellStyle name="Normal 2 2 3 3 2 3 3" xfId="7436"/>
    <cellStyle name="Normal 2 2 3 3 2 3 3 2" xfId="16831"/>
    <cellStyle name="Normal 2 2 3 3 2 3 3 2 2" xfId="35628"/>
    <cellStyle name="Normal 2 2 3 3 2 3 3 2 3" xfId="40583"/>
    <cellStyle name="Normal 2 2 3 3 2 3 3 3" xfId="26225"/>
    <cellStyle name="Normal 2 2 3 3 2 3 3 4" xfId="40582"/>
    <cellStyle name="Normal 2 2 3 3 2 3 4" xfId="12134"/>
    <cellStyle name="Normal 2 2 3 3 2 3 4 2" xfId="30923"/>
    <cellStyle name="Normal 2 2 3 3 2 3 4 3" xfId="40584"/>
    <cellStyle name="Normal 2 2 3 3 2 3 5" xfId="21520"/>
    <cellStyle name="Normal 2 2 3 3 2 3 6" xfId="40577"/>
    <cellStyle name="Normal 2 2 3 3 2 4" xfId="3640"/>
    <cellStyle name="Normal 2 2 3 3 2 4 2" xfId="8366"/>
    <cellStyle name="Normal 2 2 3 3 2 4 2 2" xfId="17761"/>
    <cellStyle name="Normal 2 2 3 3 2 4 2 2 2" xfId="36558"/>
    <cellStyle name="Normal 2 2 3 3 2 4 2 2 3" xfId="40587"/>
    <cellStyle name="Normal 2 2 3 3 2 4 2 3" xfId="27155"/>
    <cellStyle name="Normal 2 2 3 3 2 4 2 4" xfId="40586"/>
    <cellStyle name="Normal 2 2 3 3 2 4 3" xfId="13064"/>
    <cellStyle name="Normal 2 2 3 3 2 4 3 2" xfId="31854"/>
    <cellStyle name="Normal 2 2 3 3 2 4 3 3" xfId="40588"/>
    <cellStyle name="Normal 2 2 3 3 2 4 4" xfId="22451"/>
    <cellStyle name="Normal 2 2 3 3 2 4 5" xfId="40585"/>
    <cellStyle name="Normal 2 2 3 3 2 5" xfId="4571"/>
    <cellStyle name="Normal 2 2 3 3 2 5 2" xfId="9296"/>
    <cellStyle name="Normal 2 2 3 3 2 5 2 2" xfId="18691"/>
    <cellStyle name="Normal 2 2 3 3 2 5 2 2 2" xfId="37488"/>
    <cellStyle name="Normal 2 2 3 3 2 5 2 2 3" xfId="40591"/>
    <cellStyle name="Normal 2 2 3 3 2 5 2 3" xfId="28085"/>
    <cellStyle name="Normal 2 2 3 3 2 5 2 4" xfId="40590"/>
    <cellStyle name="Normal 2 2 3 3 2 5 3" xfId="13994"/>
    <cellStyle name="Normal 2 2 3 3 2 5 3 2" xfId="32785"/>
    <cellStyle name="Normal 2 2 3 3 2 5 3 3" xfId="40592"/>
    <cellStyle name="Normal 2 2 3 3 2 5 4" xfId="23382"/>
    <cellStyle name="Normal 2 2 3 3 2 5 5" xfId="40589"/>
    <cellStyle name="Normal 2 2 3 3 2 6" xfId="6507"/>
    <cellStyle name="Normal 2 2 3 3 2 6 2" xfId="15902"/>
    <cellStyle name="Normal 2 2 3 3 2 6 2 2" xfId="34699"/>
    <cellStyle name="Normal 2 2 3 3 2 6 2 3" xfId="40594"/>
    <cellStyle name="Normal 2 2 3 3 2 6 3" xfId="25296"/>
    <cellStyle name="Normal 2 2 3 3 2 6 4" xfId="40593"/>
    <cellStyle name="Normal 2 2 3 3 2 7" xfId="11205"/>
    <cellStyle name="Normal 2 2 3 3 2 7 2" xfId="29992"/>
    <cellStyle name="Normal 2 2 3 3 2 7 3" xfId="40595"/>
    <cellStyle name="Normal 2 2 3 3 2 8" xfId="20589"/>
    <cellStyle name="Normal 2 2 3 3 2 9" xfId="39031"/>
    <cellStyle name="Normal 2 2 3 3 3" xfId="1160"/>
    <cellStyle name="Normal 2 2 3 3 3 2" xfId="2914"/>
    <cellStyle name="Normal 2 2 3 3 3 2 2" xfId="5707"/>
    <cellStyle name="Normal 2 2 3 3 3 2 2 2" xfId="10432"/>
    <cellStyle name="Normal 2 2 3 3 3 2 2 2 2" xfId="19827"/>
    <cellStyle name="Normal 2 2 3 3 3 2 2 2 2 2" xfId="38624"/>
    <cellStyle name="Normal 2 2 3 3 3 2 2 2 2 3" xfId="40599"/>
    <cellStyle name="Normal 2 2 3 3 3 2 2 2 3" xfId="29221"/>
    <cellStyle name="Normal 2 2 3 3 3 2 2 2 4" xfId="40598"/>
    <cellStyle name="Normal 2 2 3 3 3 2 2 3" xfId="15130"/>
    <cellStyle name="Normal 2 2 3 3 3 2 2 3 2" xfId="33921"/>
    <cellStyle name="Normal 2 2 3 3 3 2 2 3 3" xfId="40600"/>
    <cellStyle name="Normal 2 2 3 3 3 2 2 4" xfId="24518"/>
    <cellStyle name="Normal 2 2 3 3 3 2 2 5" xfId="40597"/>
    <cellStyle name="Normal 2 2 3 3 3 2 3" xfId="7640"/>
    <cellStyle name="Normal 2 2 3 3 3 2 3 2" xfId="17035"/>
    <cellStyle name="Normal 2 2 3 3 3 2 3 2 2" xfId="35832"/>
    <cellStyle name="Normal 2 2 3 3 3 2 3 2 3" xfId="40602"/>
    <cellStyle name="Normal 2 2 3 3 3 2 3 3" xfId="26429"/>
    <cellStyle name="Normal 2 2 3 3 3 2 3 4" xfId="40601"/>
    <cellStyle name="Normal 2 2 3 3 3 2 4" xfId="12338"/>
    <cellStyle name="Normal 2 2 3 3 3 2 4 2" xfId="31128"/>
    <cellStyle name="Normal 2 2 3 3 3 2 4 3" xfId="40603"/>
    <cellStyle name="Normal 2 2 3 3 3 2 5" xfId="21725"/>
    <cellStyle name="Normal 2 2 3 3 3 2 6" xfId="40596"/>
    <cellStyle name="Normal 2 2 3 3 3 3" xfId="3845"/>
    <cellStyle name="Normal 2 2 3 3 3 3 2" xfId="8571"/>
    <cellStyle name="Normal 2 2 3 3 3 3 2 2" xfId="17966"/>
    <cellStyle name="Normal 2 2 3 3 3 3 2 2 2" xfId="36763"/>
    <cellStyle name="Normal 2 2 3 3 3 3 2 2 3" xfId="40606"/>
    <cellStyle name="Normal 2 2 3 3 3 3 2 3" xfId="27360"/>
    <cellStyle name="Normal 2 2 3 3 3 3 2 4" xfId="40605"/>
    <cellStyle name="Normal 2 2 3 3 3 3 3" xfId="13269"/>
    <cellStyle name="Normal 2 2 3 3 3 3 3 2" xfId="32059"/>
    <cellStyle name="Normal 2 2 3 3 3 3 3 3" xfId="40607"/>
    <cellStyle name="Normal 2 2 3 3 3 3 4" xfId="22656"/>
    <cellStyle name="Normal 2 2 3 3 3 3 5" xfId="40604"/>
    <cellStyle name="Normal 2 2 3 3 3 4" xfId="4776"/>
    <cellStyle name="Normal 2 2 3 3 3 4 2" xfId="9501"/>
    <cellStyle name="Normal 2 2 3 3 3 4 2 2" xfId="18896"/>
    <cellStyle name="Normal 2 2 3 3 3 4 2 2 2" xfId="37693"/>
    <cellStyle name="Normal 2 2 3 3 3 4 2 2 3" xfId="40610"/>
    <cellStyle name="Normal 2 2 3 3 3 4 2 3" xfId="28290"/>
    <cellStyle name="Normal 2 2 3 3 3 4 2 4" xfId="40609"/>
    <cellStyle name="Normal 2 2 3 3 3 4 3" xfId="14199"/>
    <cellStyle name="Normal 2 2 3 3 3 4 3 2" xfId="32990"/>
    <cellStyle name="Normal 2 2 3 3 3 4 3 3" xfId="40611"/>
    <cellStyle name="Normal 2 2 3 3 3 4 4" xfId="23587"/>
    <cellStyle name="Normal 2 2 3 3 3 4 5" xfId="40608"/>
    <cellStyle name="Normal 2 2 3 3 3 5" xfId="6711"/>
    <cellStyle name="Normal 2 2 3 3 3 5 2" xfId="16106"/>
    <cellStyle name="Normal 2 2 3 3 3 5 2 2" xfId="34903"/>
    <cellStyle name="Normal 2 2 3 3 3 5 2 3" xfId="40613"/>
    <cellStyle name="Normal 2 2 3 3 3 5 3" xfId="25500"/>
    <cellStyle name="Normal 2 2 3 3 3 5 4" xfId="40612"/>
    <cellStyle name="Normal 2 2 3 3 3 6" xfId="11409"/>
    <cellStyle name="Normal 2 2 3 3 3 6 2" xfId="30197"/>
    <cellStyle name="Normal 2 2 3 3 3 6 3" xfId="40614"/>
    <cellStyle name="Normal 2 2 3 3 3 7" xfId="20794"/>
    <cellStyle name="Normal 2 2 3 3 3 8" xfId="39033"/>
    <cellStyle name="Normal 2 2 3 3 3 9" xfId="1983"/>
    <cellStyle name="Normal 2 2 3 3 4" xfId="894"/>
    <cellStyle name="Normal 2 2 3 3 4 2" xfId="5241"/>
    <cellStyle name="Normal 2 2 3 3 4 2 2" xfId="9966"/>
    <cellStyle name="Normal 2 2 3 3 4 2 2 2" xfId="19361"/>
    <cellStyle name="Normal 2 2 3 3 4 2 2 2 2" xfId="38158"/>
    <cellStyle name="Normal 2 2 3 3 4 2 2 2 3" xfId="40618"/>
    <cellStyle name="Normal 2 2 3 3 4 2 2 3" xfId="28755"/>
    <cellStyle name="Normal 2 2 3 3 4 2 2 4" xfId="40617"/>
    <cellStyle name="Normal 2 2 3 3 4 2 3" xfId="14664"/>
    <cellStyle name="Normal 2 2 3 3 4 2 3 2" xfId="33455"/>
    <cellStyle name="Normal 2 2 3 3 4 2 3 3" xfId="40619"/>
    <cellStyle name="Normal 2 2 3 3 4 2 4" xfId="24052"/>
    <cellStyle name="Normal 2 2 3 3 4 2 5" xfId="40616"/>
    <cellStyle name="Normal 2 2 3 3 4 3" xfId="7175"/>
    <cellStyle name="Normal 2 2 3 3 4 3 2" xfId="16570"/>
    <cellStyle name="Normal 2 2 3 3 4 3 2 2" xfId="35367"/>
    <cellStyle name="Normal 2 2 3 3 4 3 2 3" xfId="40621"/>
    <cellStyle name="Normal 2 2 3 3 4 3 3" xfId="25964"/>
    <cellStyle name="Normal 2 2 3 3 4 3 4" xfId="40620"/>
    <cellStyle name="Normal 2 2 3 3 4 4" xfId="11873"/>
    <cellStyle name="Normal 2 2 3 3 4 4 2" xfId="30662"/>
    <cellStyle name="Normal 2 2 3 3 4 4 3" xfId="40622"/>
    <cellStyle name="Normal 2 2 3 3 4 5" xfId="21259"/>
    <cellStyle name="Normal 2 2 3 3 4 6" xfId="40615"/>
    <cellStyle name="Normal 2 2 3 3 4 7" xfId="2448"/>
    <cellStyle name="Normal 2 2 3 3 5" xfId="1290"/>
    <cellStyle name="Normal 2 2 3 3 5 2" xfId="8105"/>
    <cellStyle name="Normal 2 2 3 3 5 2 2" xfId="17500"/>
    <cellStyle name="Normal 2 2 3 3 5 2 2 2" xfId="36297"/>
    <cellStyle name="Normal 2 2 3 3 5 2 2 3" xfId="40625"/>
    <cellStyle name="Normal 2 2 3 3 5 2 3" xfId="26894"/>
    <cellStyle name="Normal 2 2 3 3 5 2 4" xfId="40624"/>
    <cellStyle name="Normal 2 2 3 3 5 3" xfId="12803"/>
    <cellStyle name="Normal 2 2 3 3 5 3 2" xfId="31593"/>
    <cellStyle name="Normal 2 2 3 3 5 3 3" xfId="40626"/>
    <cellStyle name="Normal 2 2 3 3 5 4" xfId="22190"/>
    <cellStyle name="Normal 2 2 3 3 5 5" xfId="40623"/>
    <cellStyle name="Normal 2 2 3 3 5 6" xfId="3379"/>
    <cellStyle name="Normal 2 2 3 3 6" xfId="4310"/>
    <cellStyle name="Normal 2 2 3 3 6 2" xfId="9035"/>
    <cellStyle name="Normal 2 2 3 3 6 2 2" xfId="18430"/>
    <cellStyle name="Normal 2 2 3 3 6 2 2 2" xfId="37227"/>
    <cellStyle name="Normal 2 2 3 3 6 2 2 3" xfId="40629"/>
    <cellStyle name="Normal 2 2 3 3 6 2 3" xfId="27824"/>
    <cellStyle name="Normal 2 2 3 3 6 2 4" xfId="40628"/>
    <cellStyle name="Normal 2 2 3 3 6 3" xfId="13733"/>
    <cellStyle name="Normal 2 2 3 3 6 3 2" xfId="32524"/>
    <cellStyle name="Normal 2 2 3 3 6 3 3" xfId="40630"/>
    <cellStyle name="Normal 2 2 3 3 6 4" xfId="23121"/>
    <cellStyle name="Normal 2 2 3 3 6 5" xfId="40627"/>
    <cellStyle name="Normal 2 2 3 3 7" xfId="6173"/>
    <cellStyle name="Normal 2 2 3 3 7 2" xfId="15569"/>
    <cellStyle name="Normal 2 2 3 3 7 2 2" xfId="34366"/>
    <cellStyle name="Normal 2 2 3 3 7 2 3" xfId="40632"/>
    <cellStyle name="Normal 2 2 3 3 7 3" xfId="24963"/>
    <cellStyle name="Normal 2 2 3 3 7 4" xfId="40631"/>
    <cellStyle name="Normal 2 2 3 3 8" xfId="10946"/>
    <cellStyle name="Normal 2 2 3 3 8 2" xfId="29731"/>
    <cellStyle name="Normal 2 2 3 3 8 3" xfId="40633"/>
    <cellStyle name="Normal 2 2 3 3 9" xfId="20328"/>
    <cellStyle name="Normal 2 2 3 4" xfId="1026"/>
    <cellStyle name="Normal 2 2 3 4 10" xfId="39034"/>
    <cellStyle name="Normal 2 2 3 4 11" xfId="1547"/>
    <cellStyle name="Normal 2 2 3 4 2" xfId="1811"/>
    <cellStyle name="Normal 2 2 3 4 2 2" xfId="2277"/>
    <cellStyle name="Normal 2 2 3 4 2 2 2" xfId="3208"/>
    <cellStyle name="Normal 2 2 3 4 2 2 2 2" xfId="6001"/>
    <cellStyle name="Normal 2 2 3 4 2 2 2 2 2" xfId="10726"/>
    <cellStyle name="Normal 2 2 3 4 2 2 2 2 2 2" xfId="20121"/>
    <cellStyle name="Normal 2 2 3 4 2 2 2 2 2 2 2" xfId="38918"/>
    <cellStyle name="Normal 2 2 3 4 2 2 2 2 2 2 3" xfId="40637"/>
    <cellStyle name="Normal 2 2 3 4 2 2 2 2 2 3" xfId="29515"/>
    <cellStyle name="Normal 2 2 3 4 2 2 2 2 2 4" xfId="40636"/>
    <cellStyle name="Normal 2 2 3 4 2 2 2 2 3" xfId="15424"/>
    <cellStyle name="Normal 2 2 3 4 2 2 2 2 3 2" xfId="34215"/>
    <cellStyle name="Normal 2 2 3 4 2 2 2 2 3 3" xfId="40638"/>
    <cellStyle name="Normal 2 2 3 4 2 2 2 2 4" xfId="24812"/>
    <cellStyle name="Normal 2 2 3 4 2 2 2 2 5" xfId="40635"/>
    <cellStyle name="Normal 2 2 3 4 2 2 2 3" xfId="7934"/>
    <cellStyle name="Normal 2 2 3 4 2 2 2 3 2" xfId="17329"/>
    <cellStyle name="Normal 2 2 3 4 2 2 2 3 2 2" xfId="36126"/>
    <cellStyle name="Normal 2 2 3 4 2 2 2 3 2 3" xfId="40640"/>
    <cellStyle name="Normal 2 2 3 4 2 2 2 3 3" xfId="26723"/>
    <cellStyle name="Normal 2 2 3 4 2 2 2 3 4" xfId="40639"/>
    <cellStyle name="Normal 2 2 3 4 2 2 2 4" xfId="12632"/>
    <cellStyle name="Normal 2 2 3 4 2 2 2 4 2" xfId="31422"/>
    <cellStyle name="Normal 2 2 3 4 2 2 2 4 3" xfId="40641"/>
    <cellStyle name="Normal 2 2 3 4 2 2 2 5" xfId="22019"/>
    <cellStyle name="Normal 2 2 3 4 2 2 2 6" xfId="40634"/>
    <cellStyle name="Normal 2 2 3 4 2 2 3" xfId="4139"/>
    <cellStyle name="Normal 2 2 3 4 2 2 3 2" xfId="8864"/>
    <cellStyle name="Normal 2 2 3 4 2 2 3 2 2" xfId="18259"/>
    <cellStyle name="Normal 2 2 3 4 2 2 3 2 2 2" xfId="37056"/>
    <cellStyle name="Normal 2 2 3 4 2 2 3 2 2 3" xfId="40644"/>
    <cellStyle name="Normal 2 2 3 4 2 2 3 2 3" xfId="27653"/>
    <cellStyle name="Normal 2 2 3 4 2 2 3 2 4" xfId="40643"/>
    <cellStyle name="Normal 2 2 3 4 2 2 3 3" xfId="13562"/>
    <cellStyle name="Normal 2 2 3 4 2 2 3 3 2" xfId="32353"/>
    <cellStyle name="Normal 2 2 3 4 2 2 3 3 3" xfId="40645"/>
    <cellStyle name="Normal 2 2 3 4 2 2 3 4" xfId="22950"/>
    <cellStyle name="Normal 2 2 3 4 2 2 3 5" xfId="40642"/>
    <cellStyle name="Normal 2 2 3 4 2 2 4" xfId="5070"/>
    <cellStyle name="Normal 2 2 3 4 2 2 4 2" xfId="9795"/>
    <cellStyle name="Normal 2 2 3 4 2 2 4 2 2" xfId="19190"/>
    <cellStyle name="Normal 2 2 3 4 2 2 4 2 2 2" xfId="37987"/>
    <cellStyle name="Normal 2 2 3 4 2 2 4 2 2 3" xfId="40648"/>
    <cellStyle name="Normal 2 2 3 4 2 2 4 2 3" xfId="28584"/>
    <cellStyle name="Normal 2 2 3 4 2 2 4 2 4" xfId="40647"/>
    <cellStyle name="Normal 2 2 3 4 2 2 4 3" xfId="14493"/>
    <cellStyle name="Normal 2 2 3 4 2 2 4 3 2" xfId="33284"/>
    <cellStyle name="Normal 2 2 3 4 2 2 4 3 3" xfId="40649"/>
    <cellStyle name="Normal 2 2 3 4 2 2 4 4" xfId="23881"/>
    <cellStyle name="Normal 2 2 3 4 2 2 4 5" xfId="40646"/>
    <cellStyle name="Normal 2 2 3 4 2 2 5" xfId="7004"/>
    <cellStyle name="Normal 2 2 3 4 2 2 5 2" xfId="16399"/>
    <cellStyle name="Normal 2 2 3 4 2 2 5 2 2" xfId="35196"/>
    <cellStyle name="Normal 2 2 3 4 2 2 5 2 3" xfId="40651"/>
    <cellStyle name="Normal 2 2 3 4 2 2 5 3" xfId="25793"/>
    <cellStyle name="Normal 2 2 3 4 2 2 5 4" xfId="40650"/>
    <cellStyle name="Normal 2 2 3 4 2 2 6" xfId="11702"/>
    <cellStyle name="Normal 2 2 3 4 2 2 6 2" xfId="30491"/>
    <cellStyle name="Normal 2 2 3 4 2 2 6 3" xfId="40652"/>
    <cellStyle name="Normal 2 2 3 4 2 2 7" xfId="21088"/>
    <cellStyle name="Normal 2 2 3 4 2 2 8" xfId="39036"/>
    <cellStyle name="Normal 2 2 3 4 2 3" xfId="2742"/>
    <cellStyle name="Normal 2 2 3 4 2 3 2" xfId="5535"/>
    <cellStyle name="Normal 2 2 3 4 2 3 2 2" xfId="10260"/>
    <cellStyle name="Normal 2 2 3 4 2 3 2 2 2" xfId="19655"/>
    <cellStyle name="Normal 2 2 3 4 2 3 2 2 2 2" xfId="38452"/>
    <cellStyle name="Normal 2 2 3 4 2 3 2 2 2 3" xfId="40656"/>
    <cellStyle name="Normal 2 2 3 4 2 3 2 2 3" xfId="29049"/>
    <cellStyle name="Normal 2 2 3 4 2 3 2 2 4" xfId="40655"/>
    <cellStyle name="Normal 2 2 3 4 2 3 2 3" xfId="14958"/>
    <cellStyle name="Normal 2 2 3 4 2 3 2 3 2" xfId="33749"/>
    <cellStyle name="Normal 2 2 3 4 2 3 2 3 3" xfId="40657"/>
    <cellStyle name="Normal 2 2 3 4 2 3 2 4" xfId="24346"/>
    <cellStyle name="Normal 2 2 3 4 2 3 2 5" xfId="40654"/>
    <cellStyle name="Normal 2 2 3 4 2 3 3" xfId="7468"/>
    <cellStyle name="Normal 2 2 3 4 2 3 3 2" xfId="16863"/>
    <cellStyle name="Normal 2 2 3 4 2 3 3 2 2" xfId="35660"/>
    <cellStyle name="Normal 2 2 3 4 2 3 3 2 3" xfId="40659"/>
    <cellStyle name="Normal 2 2 3 4 2 3 3 3" xfId="26257"/>
    <cellStyle name="Normal 2 2 3 4 2 3 3 4" xfId="40658"/>
    <cellStyle name="Normal 2 2 3 4 2 3 4" xfId="12166"/>
    <cellStyle name="Normal 2 2 3 4 2 3 4 2" xfId="30956"/>
    <cellStyle name="Normal 2 2 3 4 2 3 4 3" xfId="40660"/>
    <cellStyle name="Normal 2 2 3 4 2 3 5" xfId="21553"/>
    <cellStyle name="Normal 2 2 3 4 2 3 6" xfId="40653"/>
    <cellStyle name="Normal 2 2 3 4 2 4" xfId="3673"/>
    <cellStyle name="Normal 2 2 3 4 2 4 2" xfId="8399"/>
    <cellStyle name="Normal 2 2 3 4 2 4 2 2" xfId="17794"/>
    <cellStyle name="Normal 2 2 3 4 2 4 2 2 2" xfId="36591"/>
    <cellStyle name="Normal 2 2 3 4 2 4 2 2 3" xfId="40663"/>
    <cellStyle name="Normal 2 2 3 4 2 4 2 3" xfId="27188"/>
    <cellStyle name="Normal 2 2 3 4 2 4 2 4" xfId="40662"/>
    <cellStyle name="Normal 2 2 3 4 2 4 3" xfId="13097"/>
    <cellStyle name="Normal 2 2 3 4 2 4 3 2" xfId="31887"/>
    <cellStyle name="Normal 2 2 3 4 2 4 3 3" xfId="40664"/>
    <cellStyle name="Normal 2 2 3 4 2 4 4" xfId="22484"/>
    <cellStyle name="Normal 2 2 3 4 2 4 5" xfId="40661"/>
    <cellStyle name="Normal 2 2 3 4 2 5" xfId="4604"/>
    <cellStyle name="Normal 2 2 3 4 2 5 2" xfId="9329"/>
    <cellStyle name="Normal 2 2 3 4 2 5 2 2" xfId="18724"/>
    <cellStyle name="Normal 2 2 3 4 2 5 2 2 2" xfId="37521"/>
    <cellStyle name="Normal 2 2 3 4 2 5 2 2 3" xfId="40667"/>
    <cellStyle name="Normal 2 2 3 4 2 5 2 3" xfId="28118"/>
    <cellStyle name="Normal 2 2 3 4 2 5 2 4" xfId="40666"/>
    <cellStyle name="Normal 2 2 3 4 2 5 3" xfId="14027"/>
    <cellStyle name="Normal 2 2 3 4 2 5 3 2" xfId="32818"/>
    <cellStyle name="Normal 2 2 3 4 2 5 3 3" xfId="40668"/>
    <cellStyle name="Normal 2 2 3 4 2 5 4" xfId="23415"/>
    <cellStyle name="Normal 2 2 3 4 2 5 5" xfId="40665"/>
    <cellStyle name="Normal 2 2 3 4 2 6" xfId="6539"/>
    <cellStyle name="Normal 2 2 3 4 2 6 2" xfId="15934"/>
    <cellStyle name="Normal 2 2 3 4 2 6 2 2" xfId="34731"/>
    <cellStyle name="Normal 2 2 3 4 2 6 2 3" xfId="40670"/>
    <cellStyle name="Normal 2 2 3 4 2 6 3" xfId="25328"/>
    <cellStyle name="Normal 2 2 3 4 2 6 4" xfId="40669"/>
    <cellStyle name="Normal 2 2 3 4 2 7" xfId="11237"/>
    <cellStyle name="Normal 2 2 3 4 2 7 2" xfId="30025"/>
    <cellStyle name="Normal 2 2 3 4 2 7 3" xfId="40671"/>
    <cellStyle name="Normal 2 2 3 4 2 8" xfId="20622"/>
    <cellStyle name="Normal 2 2 3 4 2 9" xfId="39035"/>
    <cellStyle name="Normal 2 2 3 4 3" xfId="2016"/>
    <cellStyle name="Normal 2 2 3 4 3 2" xfId="2947"/>
    <cellStyle name="Normal 2 2 3 4 3 2 2" xfId="5740"/>
    <cellStyle name="Normal 2 2 3 4 3 2 2 2" xfId="10465"/>
    <cellStyle name="Normal 2 2 3 4 3 2 2 2 2" xfId="19860"/>
    <cellStyle name="Normal 2 2 3 4 3 2 2 2 2 2" xfId="38657"/>
    <cellStyle name="Normal 2 2 3 4 3 2 2 2 2 3" xfId="40675"/>
    <cellStyle name="Normal 2 2 3 4 3 2 2 2 3" xfId="29254"/>
    <cellStyle name="Normal 2 2 3 4 3 2 2 2 4" xfId="40674"/>
    <cellStyle name="Normal 2 2 3 4 3 2 2 3" xfId="15163"/>
    <cellStyle name="Normal 2 2 3 4 3 2 2 3 2" xfId="33954"/>
    <cellStyle name="Normal 2 2 3 4 3 2 2 3 3" xfId="40676"/>
    <cellStyle name="Normal 2 2 3 4 3 2 2 4" xfId="24551"/>
    <cellStyle name="Normal 2 2 3 4 3 2 2 5" xfId="40673"/>
    <cellStyle name="Normal 2 2 3 4 3 2 3" xfId="7673"/>
    <cellStyle name="Normal 2 2 3 4 3 2 3 2" xfId="17068"/>
    <cellStyle name="Normal 2 2 3 4 3 2 3 2 2" xfId="35865"/>
    <cellStyle name="Normal 2 2 3 4 3 2 3 2 3" xfId="40678"/>
    <cellStyle name="Normal 2 2 3 4 3 2 3 3" xfId="26462"/>
    <cellStyle name="Normal 2 2 3 4 3 2 3 4" xfId="40677"/>
    <cellStyle name="Normal 2 2 3 4 3 2 4" xfId="12371"/>
    <cellStyle name="Normal 2 2 3 4 3 2 4 2" xfId="31161"/>
    <cellStyle name="Normal 2 2 3 4 3 2 4 3" xfId="40679"/>
    <cellStyle name="Normal 2 2 3 4 3 2 5" xfId="21758"/>
    <cellStyle name="Normal 2 2 3 4 3 2 6" xfId="40672"/>
    <cellStyle name="Normal 2 2 3 4 3 3" xfId="3878"/>
    <cellStyle name="Normal 2 2 3 4 3 3 2" xfId="8603"/>
    <cellStyle name="Normal 2 2 3 4 3 3 2 2" xfId="17998"/>
    <cellStyle name="Normal 2 2 3 4 3 3 2 2 2" xfId="36795"/>
    <cellStyle name="Normal 2 2 3 4 3 3 2 2 3" xfId="40682"/>
    <cellStyle name="Normal 2 2 3 4 3 3 2 3" xfId="27392"/>
    <cellStyle name="Normal 2 2 3 4 3 3 2 4" xfId="40681"/>
    <cellStyle name="Normal 2 2 3 4 3 3 3" xfId="13301"/>
    <cellStyle name="Normal 2 2 3 4 3 3 3 2" xfId="32092"/>
    <cellStyle name="Normal 2 2 3 4 3 3 3 3" xfId="40683"/>
    <cellStyle name="Normal 2 2 3 4 3 3 4" xfId="22689"/>
    <cellStyle name="Normal 2 2 3 4 3 3 5" xfId="40680"/>
    <cellStyle name="Normal 2 2 3 4 3 4" xfId="4809"/>
    <cellStyle name="Normal 2 2 3 4 3 4 2" xfId="9534"/>
    <cellStyle name="Normal 2 2 3 4 3 4 2 2" xfId="18929"/>
    <cellStyle name="Normal 2 2 3 4 3 4 2 2 2" xfId="37726"/>
    <cellStyle name="Normal 2 2 3 4 3 4 2 2 3" xfId="40686"/>
    <cellStyle name="Normal 2 2 3 4 3 4 2 3" xfId="28323"/>
    <cellStyle name="Normal 2 2 3 4 3 4 2 4" xfId="40685"/>
    <cellStyle name="Normal 2 2 3 4 3 4 3" xfId="14232"/>
    <cellStyle name="Normal 2 2 3 4 3 4 3 2" xfId="33023"/>
    <cellStyle name="Normal 2 2 3 4 3 4 3 3" xfId="40687"/>
    <cellStyle name="Normal 2 2 3 4 3 4 4" xfId="23620"/>
    <cellStyle name="Normal 2 2 3 4 3 4 5" xfId="40684"/>
    <cellStyle name="Normal 2 2 3 4 3 5" xfId="6743"/>
    <cellStyle name="Normal 2 2 3 4 3 5 2" xfId="16138"/>
    <cellStyle name="Normal 2 2 3 4 3 5 2 2" xfId="34935"/>
    <cellStyle name="Normal 2 2 3 4 3 5 2 3" xfId="40689"/>
    <cellStyle name="Normal 2 2 3 4 3 5 3" xfId="25532"/>
    <cellStyle name="Normal 2 2 3 4 3 5 4" xfId="40688"/>
    <cellStyle name="Normal 2 2 3 4 3 6" xfId="11441"/>
    <cellStyle name="Normal 2 2 3 4 3 6 2" xfId="30230"/>
    <cellStyle name="Normal 2 2 3 4 3 6 3" xfId="40690"/>
    <cellStyle name="Normal 2 2 3 4 3 7" xfId="20827"/>
    <cellStyle name="Normal 2 2 3 4 3 8" xfId="39037"/>
    <cellStyle name="Normal 2 2 3 4 4" xfId="2481"/>
    <cellStyle name="Normal 2 2 3 4 4 2" xfId="5274"/>
    <cellStyle name="Normal 2 2 3 4 4 2 2" xfId="9999"/>
    <cellStyle name="Normal 2 2 3 4 4 2 2 2" xfId="19394"/>
    <cellStyle name="Normal 2 2 3 4 4 2 2 2 2" xfId="38191"/>
    <cellStyle name="Normal 2 2 3 4 4 2 2 2 3" xfId="40694"/>
    <cellStyle name="Normal 2 2 3 4 4 2 2 3" xfId="28788"/>
    <cellStyle name="Normal 2 2 3 4 4 2 2 4" xfId="40693"/>
    <cellStyle name="Normal 2 2 3 4 4 2 3" xfId="14697"/>
    <cellStyle name="Normal 2 2 3 4 4 2 3 2" xfId="33488"/>
    <cellStyle name="Normal 2 2 3 4 4 2 3 3" xfId="40695"/>
    <cellStyle name="Normal 2 2 3 4 4 2 4" xfId="24085"/>
    <cellStyle name="Normal 2 2 3 4 4 2 5" xfId="40692"/>
    <cellStyle name="Normal 2 2 3 4 4 3" xfId="7208"/>
    <cellStyle name="Normal 2 2 3 4 4 3 2" xfId="16603"/>
    <cellStyle name="Normal 2 2 3 4 4 3 2 2" xfId="35400"/>
    <cellStyle name="Normal 2 2 3 4 4 3 2 3" xfId="40697"/>
    <cellStyle name="Normal 2 2 3 4 4 3 3" xfId="25997"/>
    <cellStyle name="Normal 2 2 3 4 4 3 4" xfId="40696"/>
    <cellStyle name="Normal 2 2 3 4 4 4" xfId="11906"/>
    <cellStyle name="Normal 2 2 3 4 4 4 2" xfId="30695"/>
    <cellStyle name="Normal 2 2 3 4 4 4 3" xfId="40698"/>
    <cellStyle name="Normal 2 2 3 4 4 5" xfId="21292"/>
    <cellStyle name="Normal 2 2 3 4 4 6" xfId="40691"/>
    <cellStyle name="Normal 2 2 3 4 5" xfId="3412"/>
    <cellStyle name="Normal 2 2 3 4 5 2" xfId="8138"/>
    <cellStyle name="Normal 2 2 3 4 5 2 2" xfId="17533"/>
    <cellStyle name="Normal 2 2 3 4 5 2 2 2" xfId="36330"/>
    <cellStyle name="Normal 2 2 3 4 5 2 2 3" xfId="40701"/>
    <cellStyle name="Normal 2 2 3 4 5 2 3" xfId="26927"/>
    <cellStyle name="Normal 2 2 3 4 5 2 4" xfId="40700"/>
    <cellStyle name="Normal 2 2 3 4 5 3" xfId="12836"/>
    <cellStyle name="Normal 2 2 3 4 5 3 2" xfId="31626"/>
    <cellStyle name="Normal 2 2 3 4 5 3 3" xfId="40702"/>
    <cellStyle name="Normal 2 2 3 4 5 4" xfId="22223"/>
    <cellStyle name="Normal 2 2 3 4 5 5" xfId="40699"/>
    <cellStyle name="Normal 2 2 3 4 6" xfId="4343"/>
    <cellStyle name="Normal 2 2 3 4 6 2" xfId="9068"/>
    <cellStyle name="Normal 2 2 3 4 6 2 2" xfId="18463"/>
    <cellStyle name="Normal 2 2 3 4 6 2 2 2" xfId="37260"/>
    <cellStyle name="Normal 2 2 3 4 6 2 2 3" xfId="40705"/>
    <cellStyle name="Normal 2 2 3 4 6 2 3" xfId="27857"/>
    <cellStyle name="Normal 2 2 3 4 6 2 4" xfId="40704"/>
    <cellStyle name="Normal 2 2 3 4 6 3" xfId="13766"/>
    <cellStyle name="Normal 2 2 3 4 6 3 2" xfId="32557"/>
    <cellStyle name="Normal 2 2 3 4 6 3 3" xfId="40706"/>
    <cellStyle name="Normal 2 2 3 4 6 4" xfId="23154"/>
    <cellStyle name="Normal 2 2 3 4 6 5" xfId="40703"/>
    <cellStyle name="Normal 2 2 3 4 7" xfId="6267"/>
    <cellStyle name="Normal 2 2 3 4 7 2" xfId="15663"/>
    <cellStyle name="Normal 2 2 3 4 7 2 2" xfId="34460"/>
    <cellStyle name="Normal 2 2 3 4 7 2 3" xfId="40708"/>
    <cellStyle name="Normal 2 2 3 4 7 3" xfId="25057"/>
    <cellStyle name="Normal 2 2 3 4 7 4" xfId="40707"/>
    <cellStyle name="Normal 2 2 3 4 8" xfId="10978"/>
    <cellStyle name="Normal 2 2 3 4 8 2" xfId="29764"/>
    <cellStyle name="Normal 2 2 3 4 8 3" xfId="40709"/>
    <cellStyle name="Normal 2 2 3 4 9" xfId="20361"/>
    <cellStyle name="Normal 2 2 3 5" xfId="1159"/>
    <cellStyle name="Normal 2 2 3 5 10" xfId="1659"/>
    <cellStyle name="Normal 2 2 3 5 2" xfId="2128"/>
    <cellStyle name="Normal 2 2 3 5 2 2" xfId="3059"/>
    <cellStyle name="Normal 2 2 3 5 2 2 2" xfId="5852"/>
    <cellStyle name="Normal 2 2 3 5 2 2 2 2" xfId="10577"/>
    <cellStyle name="Normal 2 2 3 5 2 2 2 2 2" xfId="19972"/>
    <cellStyle name="Normal 2 2 3 5 2 2 2 2 2 2" xfId="38769"/>
    <cellStyle name="Normal 2 2 3 5 2 2 2 2 2 3" xfId="40713"/>
    <cellStyle name="Normal 2 2 3 5 2 2 2 2 3" xfId="29366"/>
    <cellStyle name="Normal 2 2 3 5 2 2 2 2 4" xfId="40712"/>
    <cellStyle name="Normal 2 2 3 5 2 2 2 3" xfId="15275"/>
    <cellStyle name="Normal 2 2 3 5 2 2 2 3 2" xfId="34066"/>
    <cellStyle name="Normal 2 2 3 5 2 2 2 3 3" xfId="40714"/>
    <cellStyle name="Normal 2 2 3 5 2 2 2 4" xfId="24663"/>
    <cellStyle name="Normal 2 2 3 5 2 2 2 5" xfId="40711"/>
    <cellStyle name="Normal 2 2 3 5 2 2 3" xfId="7785"/>
    <cellStyle name="Normal 2 2 3 5 2 2 3 2" xfId="17180"/>
    <cellStyle name="Normal 2 2 3 5 2 2 3 2 2" xfId="35977"/>
    <cellStyle name="Normal 2 2 3 5 2 2 3 2 3" xfId="40716"/>
    <cellStyle name="Normal 2 2 3 5 2 2 3 3" xfId="26574"/>
    <cellStyle name="Normal 2 2 3 5 2 2 3 4" xfId="40715"/>
    <cellStyle name="Normal 2 2 3 5 2 2 4" xfId="12483"/>
    <cellStyle name="Normal 2 2 3 5 2 2 4 2" xfId="31273"/>
    <cellStyle name="Normal 2 2 3 5 2 2 4 3" xfId="40717"/>
    <cellStyle name="Normal 2 2 3 5 2 2 5" xfId="21870"/>
    <cellStyle name="Normal 2 2 3 5 2 2 6" xfId="40710"/>
    <cellStyle name="Normal 2 2 3 5 2 3" xfId="3990"/>
    <cellStyle name="Normal 2 2 3 5 2 3 2" xfId="8715"/>
    <cellStyle name="Normal 2 2 3 5 2 3 2 2" xfId="18110"/>
    <cellStyle name="Normal 2 2 3 5 2 3 2 2 2" xfId="36907"/>
    <cellStyle name="Normal 2 2 3 5 2 3 2 2 3" xfId="40720"/>
    <cellStyle name="Normal 2 2 3 5 2 3 2 3" xfId="27504"/>
    <cellStyle name="Normal 2 2 3 5 2 3 2 4" xfId="40719"/>
    <cellStyle name="Normal 2 2 3 5 2 3 3" xfId="13413"/>
    <cellStyle name="Normal 2 2 3 5 2 3 3 2" xfId="32204"/>
    <cellStyle name="Normal 2 2 3 5 2 3 3 3" xfId="40721"/>
    <cellStyle name="Normal 2 2 3 5 2 3 4" xfId="22801"/>
    <cellStyle name="Normal 2 2 3 5 2 3 5" xfId="40718"/>
    <cellStyle name="Normal 2 2 3 5 2 4" xfId="4921"/>
    <cellStyle name="Normal 2 2 3 5 2 4 2" xfId="9646"/>
    <cellStyle name="Normal 2 2 3 5 2 4 2 2" xfId="19041"/>
    <cellStyle name="Normal 2 2 3 5 2 4 2 2 2" xfId="37838"/>
    <cellStyle name="Normal 2 2 3 5 2 4 2 2 3" xfId="40724"/>
    <cellStyle name="Normal 2 2 3 5 2 4 2 3" xfId="28435"/>
    <cellStyle name="Normal 2 2 3 5 2 4 2 4" xfId="40723"/>
    <cellStyle name="Normal 2 2 3 5 2 4 3" xfId="14344"/>
    <cellStyle name="Normal 2 2 3 5 2 4 3 2" xfId="33135"/>
    <cellStyle name="Normal 2 2 3 5 2 4 3 3" xfId="40725"/>
    <cellStyle name="Normal 2 2 3 5 2 4 4" xfId="23732"/>
    <cellStyle name="Normal 2 2 3 5 2 4 5" xfId="40722"/>
    <cellStyle name="Normal 2 2 3 5 2 5" xfId="6855"/>
    <cellStyle name="Normal 2 2 3 5 2 5 2" xfId="16250"/>
    <cellStyle name="Normal 2 2 3 5 2 5 2 2" xfId="35047"/>
    <cellStyle name="Normal 2 2 3 5 2 5 2 3" xfId="40727"/>
    <cellStyle name="Normal 2 2 3 5 2 5 3" xfId="25644"/>
    <cellStyle name="Normal 2 2 3 5 2 5 4" xfId="40726"/>
    <cellStyle name="Normal 2 2 3 5 2 6" xfId="11553"/>
    <cellStyle name="Normal 2 2 3 5 2 6 2" xfId="30342"/>
    <cellStyle name="Normal 2 2 3 5 2 6 3" xfId="40728"/>
    <cellStyle name="Normal 2 2 3 5 2 7" xfId="20939"/>
    <cellStyle name="Normal 2 2 3 5 2 8" xfId="39039"/>
    <cellStyle name="Normal 2 2 3 5 3" xfId="2593"/>
    <cellStyle name="Normal 2 2 3 5 3 2" xfId="5386"/>
    <cellStyle name="Normal 2 2 3 5 3 2 2" xfId="10111"/>
    <cellStyle name="Normal 2 2 3 5 3 2 2 2" xfId="19506"/>
    <cellStyle name="Normal 2 2 3 5 3 2 2 2 2" xfId="38303"/>
    <cellStyle name="Normal 2 2 3 5 3 2 2 2 3" xfId="40732"/>
    <cellStyle name="Normal 2 2 3 5 3 2 2 3" xfId="28900"/>
    <cellStyle name="Normal 2 2 3 5 3 2 2 4" xfId="40731"/>
    <cellStyle name="Normal 2 2 3 5 3 2 3" xfId="14809"/>
    <cellStyle name="Normal 2 2 3 5 3 2 3 2" xfId="33600"/>
    <cellStyle name="Normal 2 2 3 5 3 2 3 3" xfId="40733"/>
    <cellStyle name="Normal 2 2 3 5 3 2 4" xfId="24197"/>
    <cellStyle name="Normal 2 2 3 5 3 2 5" xfId="40730"/>
    <cellStyle name="Normal 2 2 3 5 3 3" xfId="7320"/>
    <cellStyle name="Normal 2 2 3 5 3 3 2" xfId="16715"/>
    <cellStyle name="Normal 2 2 3 5 3 3 2 2" xfId="35512"/>
    <cellStyle name="Normal 2 2 3 5 3 3 2 3" xfId="40735"/>
    <cellStyle name="Normal 2 2 3 5 3 3 3" xfId="26109"/>
    <cellStyle name="Normal 2 2 3 5 3 3 4" xfId="40734"/>
    <cellStyle name="Normal 2 2 3 5 3 4" xfId="12018"/>
    <cellStyle name="Normal 2 2 3 5 3 4 2" xfId="30807"/>
    <cellStyle name="Normal 2 2 3 5 3 4 3" xfId="40736"/>
    <cellStyle name="Normal 2 2 3 5 3 5" xfId="21404"/>
    <cellStyle name="Normal 2 2 3 5 3 6" xfId="40729"/>
    <cellStyle name="Normal 2 2 3 5 4" xfId="3524"/>
    <cellStyle name="Normal 2 2 3 5 4 2" xfId="8250"/>
    <cellStyle name="Normal 2 2 3 5 4 2 2" xfId="17645"/>
    <cellStyle name="Normal 2 2 3 5 4 2 2 2" xfId="36442"/>
    <cellStyle name="Normal 2 2 3 5 4 2 2 3" xfId="40739"/>
    <cellStyle name="Normal 2 2 3 5 4 2 3" xfId="27039"/>
    <cellStyle name="Normal 2 2 3 5 4 2 4" xfId="40738"/>
    <cellStyle name="Normal 2 2 3 5 4 3" xfId="12948"/>
    <cellStyle name="Normal 2 2 3 5 4 3 2" xfId="31738"/>
    <cellStyle name="Normal 2 2 3 5 4 3 3" xfId="40740"/>
    <cellStyle name="Normal 2 2 3 5 4 4" xfId="22335"/>
    <cellStyle name="Normal 2 2 3 5 4 5" xfId="40737"/>
    <cellStyle name="Normal 2 2 3 5 5" xfId="4455"/>
    <cellStyle name="Normal 2 2 3 5 5 2" xfId="9180"/>
    <cellStyle name="Normal 2 2 3 5 5 2 2" xfId="18575"/>
    <cellStyle name="Normal 2 2 3 5 5 2 2 2" xfId="37372"/>
    <cellStyle name="Normal 2 2 3 5 5 2 2 3" xfId="40743"/>
    <cellStyle name="Normal 2 2 3 5 5 2 3" xfId="27969"/>
    <cellStyle name="Normal 2 2 3 5 5 2 4" xfId="40742"/>
    <cellStyle name="Normal 2 2 3 5 5 3" xfId="13878"/>
    <cellStyle name="Normal 2 2 3 5 5 3 2" xfId="32669"/>
    <cellStyle name="Normal 2 2 3 5 5 3 3" xfId="40744"/>
    <cellStyle name="Normal 2 2 3 5 5 4" xfId="23266"/>
    <cellStyle name="Normal 2 2 3 5 5 5" xfId="40741"/>
    <cellStyle name="Normal 2 2 3 5 6" xfId="6338"/>
    <cellStyle name="Normal 2 2 3 5 6 2" xfId="15734"/>
    <cellStyle name="Normal 2 2 3 5 6 2 2" xfId="34531"/>
    <cellStyle name="Normal 2 2 3 5 6 2 3" xfId="40746"/>
    <cellStyle name="Normal 2 2 3 5 6 3" xfId="25128"/>
    <cellStyle name="Normal 2 2 3 5 6 4" xfId="40745"/>
    <cellStyle name="Normal 2 2 3 5 7" xfId="11089"/>
    <cellStyle name="Normal 2 2 3 5 7 2" xfId="29876"/>
    <cellStyle name="Normal 2 2 3 5 7 3" xfId="40747"/>
    <cellStyle name="Normal 2 2 3 5 8" xfId="20473"/>
    <cellStyle name="Normal 2 2 3 5 9" xfId="39038"/>
    <cellStyle name="Normal 2 2 3 6" xfId="893"/>
    <cellStyle name="Normal 2 2 3 6 10" xfId="1601"/>
    <cellStyle name="Normal 2 2 3 6 2" xfId="2070"/>
    <cellStyle name="Normal 2 2 3 6 2 2" xfId="3001"/>
    <cellStyle name="Normal 2 2 3 6 2 2 2" xfId="5794"/>
    <cellStyle name="Normal 2 2 3 6 2 2 2 2" xfId="10519"/>
    <cellStyle name="Normal 2 2 3 6 2 2 2 2 2" xfId="19914"/>
    <cellStyle name="Normal 2 2 3 6 2 2 2 2 2 2" xfId="38711"/>
    <cellStyle name="Normal 2 2 3 6 2 2 2 2 2 3" xfId="40751"/>
    <cellStyle name="Normal 2 2 3 6 2 2 2 2 3" xfId="29308"/>
    <cellStyle name="Normal 2 2 3 6 2 2 2 2 4" xfId="40750"/>
    <cellStyle name="Normal 2 2 3 6 2 2 2 3" xfId="15217"/>
    <cellStyle name="Normal 2 2 3 6 2 2 2 3 2" xfId="34008"/>
    <cellStyle name="Normal 2 2 3 6 2 2 2 3 3" xfId="40752"/>
    <cellStyle name="Normal 2 2 3 6 2 2 2 4" xfId="24605"/>
    <cellStyle name="Normal 2 2 3 6 2 2 2 5" xfId="40749"/>
    <cellStyle name="Normal 2 2 3 6 2 2 3" xfId="7727"/>
    <cellStyle name="Normal 2 2 3 6 2 2 3 2" xfId="17122"/>
    <cellStyle name="Normal 2 2 3 6 2 2 3 2 2" xfId="35919"/>
    <cellStyle name="Normal 2 2 3 6 2 2 3 2 3" xfId="40754"/>
    <cellStyle name="Normal 2 2 3 6 2 2 3 3" xfId="26516"/>
    <cellStyle name="Normal 2 2 3 6 2 2 3 4" xfId="40753"/>
    <cellStyle name="Normal 2 2 3 6 2 2 4" xfId="12425"/>
    <cellStyle name="Normal 2 2 3 6 2 2 4 2" xfId="31215"/>
    <cellStyle name="Normal 2 2 3 6 2 2 4 3" xfId="40755"/>
    <cellStyle name="Normal 2 2 3 6 2 2 5" xfId="21812"/>
    <cellStyle name="Normal 2 2 3 6 2 2 6" xfId="40748"/>
    <cellStyle name="Normal 2 2 3 6 2 3" xfId="3932"/>
    <cellStyle name="Normal 2 2 3 6 2 3 2" xfId="8657"/>
    <cellStyle name="Normal 2 2 3 6 2 3 2 2" xfId="18052"/>
    <cellStyle name="Normal 2 2 3 6 2 3 2 2 2" xfId="36849"/>
    <cellStyle name="Normal 2 2 3 6 2 3 2 2 3" xfId="40758"/>
    <cellStyle name="Normal 2 2 3 6 2 3 2 3" xfId="27446"/>
    <cellStyle name="Normal 2 2 3 6 2 3 2 4" xfId="40757"/>
    <cellStyle name="Normal 2 2 3 6 2 3 3" xfId="13355"/>
    <cellStyle name="Normal 2 2 3 6 2 3 3 2" xfId="32146"/>
    <cellStyle name="Normal 2 2 3 6 2 3 3 3" xfId="40759"/>
    <cellStyle name="Normal 2 2 3 6 2 3 4" xfId="22743"/>
    <cellStyle name="Normal 2 2 3 6 2 3 5" xfId="40756"/>
    <cellStyle name="Normal 2 2 3 6 2 4" xfId="4863"/>
    <cellStyle name="Normal 2 2 3 6 2 4 2" xfId="9588"/>
    <cellStyle name="Normal 2 2 3 6 2 4 2 2" xfId="18983"/>
    <cellStyle name="Normal 2 2 3 6 2 4 2 2 2" xfId="37780"/>
    <cellStyle name="Normal 2 2 3 6 2 4 2 2 3" xfId="40762"/>
    <cellStyle name="Normal 2 2 3 6 2 4 2 3" xfId="28377"/>
    <cellStyle name="Normal 2 2 3 6 2 4 2 4" xfId="40761"/>
    <cellStyle name="Normal 2 2 3 6 2 4 3" xfId="14286"/>
    <cellStyle name="Normal 2 2 3 6 2 4 3 2" xfId="33077"/>
    <cellStyle name="Normal 2 2 3 6 2 4 3 3" xfId="40763"/>
    <cellStyle name="Normal 2 2 3 6 2 4 4" xfId="23674"/>
    <cellStyle name="Normal 2 2 3 6 2 4 5" xfId="40760"/>
    <cellStyle name="Normal 2 2 3 6 2 5" xfId="6797"/>
    <cellStyle name="Normal 2 2 3 6 2 5 2" xfId="16192"/>
    <cellStyle name="Normal 2 2 3 6 2 5 2 2" xfId="34989"/>
    <cellStyle name="Normal 2 2 3 6 2 5 2 3" xfId="40765"/>
    <cellStyle name="Normal 2 2 3 6 2 5 3" xfId="25586"/>
    <cellStyle name="Normal 2 2 3 6 2 5 4" xfId="40764"/>
    <cellStyle name="Normal 2 2 3 6 2 6" xfId="11495"/>
    <cellStyle name="Normal 2 2 3 6 2 6 2" xfId="30284"/>
    <cellStyle name="Normal 2 2 3 6 2 6 3" xfId="40766"/>
    <cellStyle name="Normal 2 2 3 6 2 7" xfId="20881"/>
    <cellStyle name="Normal 2 2 3 6 2 8" xfId="39041"/>
    <cellStyle name="Normal 2 2 3 6 3" xfId="2535"/>
    <cellStyle name="Normal 2 2 3 6 3 2" xfId="5328"/>
    <cellStyle name="Normal 2 2 3 6 3 2 2" xfId="10053"/>
    <cellStyle name="Normal 2 2 3 6 3 2 2 2" xfId="19448"/>
    <cellStyle name="Normal 2 2 3 6 3 2 2 2 2" xfId="38245"/>
    <cellStyle name="Normal 2 2 3 6 3 2 2 2 3" xfId="40770"/>
    <cellStyle name="Normal 2 2 3 6 3 2 2 3" xfId="28842"/>
    <cellStyle name="Normal 2 2 3 6 3 2 2 4" xfId="40769"/>
    <cellStyle name="Normal 2 2 3 6 3 2 3" xfId="14751"/>
    <cellStyle name="Normal 2 2 3 6 3 2 3 2" xfId="33542"/>
    <cellStyle name="Normal 2 2 3 6 3 2 3 3" xfId="40771"/>
    <cellStyle name="Normal 2 2 3 6 3 2 4" xfId="24139"/>
    <cellStyle name="Normal 2 2 3 6 3 2 5" xfId="40768"/>
    <cellStyle name="Normal 2 2 3 6 3 3" xfId="7262"/>
    <cellStyle name="Normal 2 2 3 6 3 3 2" xfId="16657"/>
    <cellStyle name="Normal 2 2 3 6 3 3 2 2" xfId="35454"/>
    <cellStyle name="Normal 2 2 3 6 3 3 2 3" xfId="40773"/>
    <cellStyle name="Normal 2 2 3 6 3 3 3" xfId="26051"/>
    <cellStyle name="Normal 2 2 3 6 3 3 4" xfId="40772"/>
    <cellStyle name="Normal 2 2 3 6 3 4" xfId="11960"/>
    <cellStyle name="Normal 2 2 3 6 3 4 2" xfId="30749"/>
    <cellStyle name="Normal 2 2 3 6 3 4 3" xfId="40774"/>
    <cellStyle name="Normal 2 2 3 6 3 5" xfId="21346"/>
    <cellStyle name="Normal 2 2 3 6 3 6" xfId="40767"/>
    <cellStyle name="Normal 2 2 3 6 4" xfId="3466"/>
    <cellStyle name="Normal 2 2 3 6 4 2" xfId="8192"/>
    <cellStyle name="Normal 2 2 3 6 4 2 2" xfId="17587"/>
    <cellStyle name="Normal 2 2 3 6 4 2 2 2" xfId="36384"/>
    <cellStyle name="Normal 2 2 3 6 4 2 2 3" xfId="40777"/>
    <cellStyle name="Normal 2 2 3 6 4 2 3" xfId="26981"/>
    <cellStyle name="Normal 2 2 3 6 4 2 4" xfId="40776"/>
    <cellStyle name="Normal 2 2 3 6 4 3" xfId="12890"/>
    <cellStyle name="Normal 2 2 3 6 4 3 2" xfId="31680"/>
    <cellStyle name="Normal 2 2 3 6 4 3 3" xfId="40778"/>
    <cellStyle name="Normal 2 2 3 6 4 4" xfId="22277"/>
    <cellStyle name="Normal 2 2 3 6 4 5" xfId="40775"/>
    <cellStyle name="Normal 2 2 3 6 5" xfId="4397"/>
    <cellStyle name="Normal 2 2 3 6 5 2" xfId="9122"/>
    <cellStyle name="Normal 2 2 3 6 5 2 2" xfId="18517"/>
    <cellStyle name="Normal 2 2 3 6 5 2 2 2" xfId="37314"/>
    <cellStyle name="Normal 2 2 3 6 5 2 2 3" xfId="40781"/>
    <cellStyle name="Normal 2 2 3 6 5 2 3" xfId="27911"/>
    <cellStyle name="Normal 2 2 3 6 5 2 4" xfId="40780"/>
    <cellStyle name="Normal 2 2 3 6 5 3" xfId="13820"/>
    <cellStyle name="Normal 2 2 3 6 5 3 2" xfId="32611"/>
    <cellStyle name="Normal 2 2 3 6 5 3 3" xfId="40782"/>
    <cellStyle name="Normal 2 2 3 6 5 4" xfId="23208"/>
    <cellStyle name="Normal 2 2 3 6 5 5" xfId="40779"/>
    <cellStyle name="Normal 2 2 3 6 6" xfId="6165"/>
    <cellStyle name="Normal 2 2 3 6 6 2" xfId="15561"/>
    <cellStyle name="Normal 2 2 3 6 6 2 2" xfId="34358"/>
    <cellStyle name="Normal 2 2 3 6 6 2 3" xfId="40784"/>
    <cellStyle name="Normal 2 2 3 6 6 3" xfId="24955"/>
    <cellStyle name="Normal 2 2 3 6 6 4" xfId="40783"/>
    <cellStyle name="Normal 2 2 3 6 7" xfId="11031"/>
    <cellStyle name="Normal 2 2 3 6 7 2" xfId="29818"/>
    <cellStyle name="Normal 2 2 3 6 7 3" xfId="40785"/>
    <cellStyle name="Normal 2 2 3 6 8" xfId="20415"/>
    <cellStyle name="Normal 2 2 3 6 9" xfId="39040"/>
    <cellStyle name="Normal 2 2 3 7" xfId="1289"/>
    <cellStyle name="Normal 2 2 3 7 2" xfId="2798"/>
    <cellStyle name="Normal 2 2 3 7 2 2" xfId="5591"/>
    <cellStyle name="Normal 2 2 3 7 2 2 2" xfId="10316"/>
    <cellStyle name="Normal 2 2 3 7 2 2 2 2" xfId="19711"/>
    <cellStyle name="Normal 2 2 3 7 2 2 2 2 2" xfId="38508"/>
    <cellStyle name="Normal 2 2 3 7 2 2 2 2 3" xfId="40789"/>
    <cellStyle name="Normal 2 2 3 7 2 2 2 3" xfId="29105"/>
    <cellStyle name="Normal 2 2 3 7 2 2 2 4" xfId="40788"/>
    <cellStyle name="Normal 2 2 3 7 2 2 3" xfId="15014"/>
    <cellStyle name="Normal 2 2 3 7 2 2 3 2" xfId="33805"/>
    <cellStyle name="Normal 2 2 3 7 2 2 3 3" xfId="40790"/>
    <cellStyle name="Normal 2 2 3 7 2 2 4" xfId="24402"/>
    <cellStyle name="Normal 2 2 3 7 2 2 5" xfId="40787"/>
    <cellStyle name="Normal 2 2 3 7 2 3" xfId="7524"/>
    <cellStyle name="Normal 2 2 3 7 2 3 2" xfId="16919"/>
    <cellStyle name="Normal 2 2 3 7 2 3 2 2" xfId="35716"/>
    <cellStyle name="Normal 2 2 3 7 2 3 2 3" xfId="40792"/>
    <cellStyle name="Normal 2 2 3 7 2 3 3" xfId="26313"/>
    <cellStyle name="Normal 2 2 3 7 2 3 4" xfId="40791"/>
    <cellStyle name="Normal 2 2 3 7 2 4" xfId="12222"/>
    <cellStyle name="Normal 2 2 3 7 2 4 2" xfId="31012"/>
    <cellStyle name="Normal 2 2 3 7 2 4 3" xfId="40793"/>
    <cellStyle name="Normal 2 2 3 7 2 5" xfId="21609"/>
    <cellStyle name="Normal 2 2 3 7 2 6" xfId="40786"/>
    <cellStyle name="Normal 2 2 3 7 3" xfId="3729"/>
    <cellStyle name="Normal 2 2 3 7 3 2" xfId="8455"/>
    <cellStyle name="Normal 2 2 3 7 3 2 2" xfId="17850"/>
    <cellStyle name="Normal 2 2 3 7 3 2 2 2" xfId="36647"/>
    <cellStyle name="Normal 2 2 3 7 3 2 2 3" xfId="40796"/>
    <cellStyle name="Normal 2 2 3 7 3 2 3" xfId="27244"/>
    <cellStyle name="Normal 2 2 3 7 3 2 4" xfId="40795"/>
    <cellStyle name="Normal 2 2 3 7 3 3" xfId="13153"/>
    <cellStyle name="Normal 2 2 3 7 3 3 2" xfId="31943"/>
    <cellStyle name="Normal 2 2 3 7 3 3 3" xfId="40797"/>
    <cellStyle name="Normal 2 2 3 7 3 4" xfId="22540"/>
    <cellStyle name="Normal 2 2 3 7 3 5" xfId="40794"/>
    <cellStyle name="Normal 2 2 3 7 4" xfId="4660"/>
    <cellStyle name="Normal 2 2 3 7 4 2" xfId="9385"/>
    <cellStyle name="Normal 2 2 3 7 4 2 2" xfId="18780"/>
    <cellStyle name="Normal 2 2 3 7 4 2 2 2" xfId="37577"/>
    <cellStyle name="Normal 2 2 3 7 4 2 2 3" xfId="40800"/>
    <cellStyle name="Normal 2 2 3 7 4 2 3" xfId="28174"/>
    <cellStyle name="Normal 2 2 3 7 4 2 4" xfId="40799"/>
    <cellStyle name="Normal 2 2 3 7 4 3" xfId="14083"/>
    <cellStyle name="Normal 2 2 3 7 4 3 2" xfId="32874"/>
    <cellStyle name="Normal 2 2 3 7 4 3 3" xfId="40801"/>
    <cellStyle name="Normal 2 2 3 7 4 4" xfId="23471"/>
    <cellStyle name="Normal 2 2 3 7 4 5" xfId="40798"/>
    <cellStyle name="Normal 2 2 3 7 5" xfId="6595"/>
    <cellStyle name="Normal 2 2 3 7 5 2" xfId="15990"/>
    <cellStyle name="Normal 2 2 3 7 5 2 2" xfId="34787"/>
    <cellStyle name="Normal 2 2 3 7 5 2 3" xfId="40803"/>
    <cellStyle name="Normal 2 2 3 7 5 3" xfId="25384"/>
    <cellStyle name="Normal 2 2 3 7 5 4" xfId="40802"/>
    <cellStyle name="Normal 2 2 3 7 6" xfId="11293"/>
    <cellStyle name="Normal 2 2 3 7 6 2" xfId="30081"/>
    <cellStyle name="Normal 2 2 3 7 6 3" xfId="40804"/>
    <cellStyle name="Normal 2 2 3 7 7" xfId="20678"/>
    <cellStyle name="Normal 2 2 3 7 8" xfId="39042"/>
    <cellStyle name="Normal 2 2 3 7 9" xfId="1867"/>
    <cellStyle name="Normal 2 2 3 8" xfId="2332"/>
    <cellStyle name="Normal 2 2 3 8 2" xfId="5125"/>
    <cellStyle name="Normal 2 2 3 8 2 2" xfId="9850"/>
    <cellStyle name="Normal 2 2 3 8 2 2 2" xfId="19245"/>
    <cellStyle name="Normal 2 2 3 8 2 2 2 2" xfId="38042"/>
    <cellStyle name="Normal 2 2 3 8 2 2 2 3" xfId="40808"/>
    <cellStyle name="Normal 2 2 3 8 2 2 3" xfId="28639"/>
    <cellStyle name="Normal 2 2 3 8 2 2 4" xfId="40807"/>
    <cellStyle name="Normal 2 2 3 8 2 3" xfId="14548"/>
    <cellStyle name="Normal 2 2 3 8 2 3 2" xfId="33339"/>
    <cellStyle name="Normal 2 2 3 8 2 3 3" xfId="40809"/>
    <cellStyle name="Normal 2 2 3 8 2 4" xfId="23936"/>
    <cellStyle name="Normal 2 2 3 8 2 5" xfId="40806"/>
    <cellStyle name="Normal 2 2 3 8 3" xfId="7059"/>
    <cellStyle name="Normal 2 2 3 8 3 2" xfId="16454"/>
    <cellStyle name="Normal 2 2 3 8 3 2 2" xfId="35251"/>
    <cellStyle name="Normal 2 2 3 8 3 2 3" xfId="40811"/>
    <cellStyle name="Normal 2 2 3 8 3 3" xfId="25848"/>
    <cellStyle name="Normal 2 2 3 8 3 4" xfId="40810"/>
    <cellStyle name="Normal 2 2 3 8 4" xfId="11757"/>
    <cellStyle name="Normal 2 2 3 8 4 2" xfId="30546"/>
    <cellStyle name="Normal 2 2 3 8 4 3" xfId="40812"/>
    <cellStyle name="Normal 2 2 3 8 5" xfId="21143"/>
    <cellStyle name="Normal 2 2 3 8 6" xfId="40805"/>
    <cellStyle name="Normal 2 2 3 9" xfId="3263"/>
    <cellStyle name="Normal 2 2 3 9 2" xfId="7989"/>
    <cellStyle name="Normal 2 2 3 9 2 2" xfId="17384"/>
    <cellStyle name="Normal 2 2 3 9 2 2 2" xfId="36181"/>
    <cellStyle name="Normal 2 2 3 9 2 2 3" xfId="40815"/>
    <cellStyle name="Normal 2 2 3 9 2 3" xfId="26778"/>
    <cellStyle name="Normal 2 2 3 9 2 4" xfId="40814"/>
    <cellStyle name="Normal 2 2 3 9 3" xfId="12687"/>
    <cellStyle name="Normal 2 2 3 9 3 2" xfId="31477"/>
    <cellStyle name="Normal 2 2 3 9 3 3" xfId="40816"/>
    <cellStyle name="Normal 2 2 3 9 4" xfId="22074"/>
    <cellStyle name="Normal 2 2 3 9 5" xfId="40813"/>
    <cellStyle name="Normal 2 2 4" xfId="568"/>
    <cellStyle name="Normal 2 2 4 10" xfId="4193"/>
    <cellStyle name="Normal 2 2 4 10 2" xfId="8918"/>
    <cellStyle name="Normal 2 2 4 10 2 2" xfId="18313"/>
    <cellStyle name="Normal 2 2 4 10 2 2 2" xfId="37110"/>
    <cellStyle name="Normal 2 2 4 10 2 2 3" xfId="40819"/>
    <cellStyle name="Normal 2 2 4 10 2 3" xfId="27707"/>
    <cellStyle name="Normal 2 2 4 10 2 4" xfId="40818"/>
    <cellStyle name="Normal 2 2 4 10 3" xfId="13616"/>
    <cellStyle name="Normal 2 2 4 10 3 2" xfId="32407"/>
    <cellStyle name="Normal 2 2 4 10 3 3" xfId="40820"/>
    <cellStyle name="Normal 2 2 4 10 4" xfId="23004"/>
    <cellStyle name="Normal 2 2 4 10 5" xfId="40817"/>
    <cellStyle name="Normal 2 2 4 11" xfId="6031"/>
    <cellStyle name="Normal 2 2 4 11 2" xfId="10756"/>
    <cellStyle name="Normal 2 2 4 11 2 2" xfId="20151"/>
    <cellStyle name="Normal 2 2 4 11 2 2 2" xfId="38948"/>
    <cellStyle name="Normal 2 2 4 11 2 2 3" xfId="40823"/>
    <cellStyle name="Normal 2 2 4 11 2 3" xfId="29545"/>
    <cellStyle name="Normal 2 2 4 11 2 4" xfId="40822"/>
    <cellStyle name="Normal 2 2 4 11 3" xfId="15454"/>
    <cellStyle name="Normal 2 2 4 11 3 2" xfId="34245"/>
    <cellStyle name="Normal 2 2 4 11 3 3" xfId="40824"/>
    <cellStyle name="Normal 2 2 4 11 4" xfId="24842"/>
    <cellStyle name="Normal 2 2 4 11 5" xfId="40821"/>
    <cellStyle name="Normal 2 2 4 12" xfId="6094"/>
    <cellStyle name="Normal 2 2 4 12 2" xfId="15490"/>
    <cellStyle name="Normal 2 2 4 12 2 2" xfId="34287"/>
    <cellStyle name="Normal 2 2 4 12 2 3" xfId="40826"/>
    <cellStyle name="Normal 2 2 4 12 3" xfId="24884"/>
    <cellStyle name="Normal 2 2 4 12 4" xfId="40825"/>
    <cellStyle name="Normal 2 2 4 13" xfId="10792"/>
    <cellStyle name="Normal 2 2 4 13 2" xfId="29614"/>
    <cellStyle name="Normal 2 2 4 13 3" xfId="40827"/>
    <cellStyle name="Normal 2 2 4 14" xfId="20211"/>
    <cellStyle name="Normal 2 2 4 15" xfId="39221"/>
    <cellStyle name="Normal 2 2 4 16" xfId="58704"/>
    <cellStyle name="Normal 2 2 4 17" xfId="58799"/>
    <cellStyle name="Normal 2 2 4 18" xfId="58857"/>
    <cellStyle name="Normal 2 2 4 19" xfId="58913"/>
    <cellStyle name="Normal 2 2 4 2" xfId="569"/>
    <cellStyle name="Normal 2 2 4 2 10" xfId="39043"/>
    <cellStyle name="Normal 2 2 4 2 11" xfId="58794"/>
    <cellStyle name="Normal 2 2 4 2 12" xfId="1430"/>
    <cellStyle name="Normal 2 2 4 2 2" xfId="1029"/>
    <cellStyle name="Normal 2 2 4 2 2 10" xfId="1696"/>
    <cellStyle name="Normal 2 2 4 2 2 2" xfId="2162"/>
    <cellStyle name="Normal 2 2 4 2 2 2 2" xfId="3093"/>
    <cellStyle name="Normal 2 2 4 2 2 2 2 2" xfId="5886"/>
    <cellStyle name="Normal 2 2 4 2 2 2 2 2 2" xfId="10611"/>
    <cellStyle name="Normal 2 2 4 2 2 2 2 2 2 2" xfId="20006"/>
    <cellStyle name="Normal 2 2 4 2 2 2 2 2 2 2 2" xfId="38803"/>
    <cellStyle name="Normal 2 2 4 2 2 2 2 2 2 2 3" xfId="40831"/>
    <cellStyle name="Normal 2 2 4 2 2 2 2 2 2 3" xfId="29400"/>
    <cellStyle name="Normal 2 2 4 2 2 2 2 2 2 4" xfId="40830"/>
    <cellStyle name="Normal 2 2 4 2 2 2 2 2 3" xfId="15309"/>
    <cellStyle name="Normal 2 2 4 2 2 2 2 2 3 2" xfId="34100"/>
    <cellStyle name="Normal 2 2 4 2 2 2 2 2 3 3" xfId="40832"/>
    <cellStyle name="Normal 2 2 4 2 2 2 2 2 4" xfId="24697"/>
    <cellStyle name="Normal 2 2 4 2 2 2 2 2 5" xfId="40829"/>
    <cellStyle name="Normal 2 2 4 2 2 2 2 3" xfId="7819"/>
    <cellStyle name="Normal 2 2 4 2 2 2 2 3 2" xfId="17214"/>
    <cellStyle name="Normal 2 2 4 2 2 2 2 3 2 2" xfId="36011"/>
    <cellStyle name="Normal 2 2 4 2 2 2 2 3 2 3" xfId="40834"/>
    <cellStyle name="Normal 2 2 4 2 2 2 2 3 3" xfId="26608"/>
    <cellStyle name="Normal 2 2 4 2 2 2 2 3 4" xfId="40833"/>
    <cellStyle name="Normal 2 2 4 2 2 2 2 4" xfId="12517"/>
    <cellStyle name="Normal 2 2 4 2 2 2 2 4 2" xfId="31307"/>
    <cellStyle name="Normal 2 2 4 2 2 2 2 4 3" xfId="40835"/>
    <cellStyle name="Normal 2 2 4 2 2 2 2 5" xfId="21904"/>
    <cellStyle name="Normal 2 2 4 2 2 2 2 6" xfId="40828"/>
    <cellStyle name="Normal 2 2 4 2 2 2 3" xfId="4024"/>
    <cellStyle name="Normal 2 2 4 2 2 2 3 2" xfId="8749"/>
    <cellStyle name="Normal 2 2 4 2 2 2 3 2 2" xfId="18144"/>
    <cellStyle name="Normal 2 2 4 2 2 2 3 2 2 2" xfId="36941"/>
    <cellStyle name="Normal 2 2 4 2 2 2 3 2 2 3" xfId="40838"/>
    <cellStyle name="Normal 2 2 4 2 2 2 3 2 3" xfId="27538"/>
    <cellStyle name="Normal 2 2 4 2 2 2 3 2 4" xfId="40837"/>
    <cellStyle name="Normal 2 2 4 2 2 2 3 3" xfId="13447"/>
    <cellStyle name="Normal 2 2 4 2 2 2 3 3 2" xfId="32238"/>
    <cellStyle name="Normal 2 2 4 2 2 2 3 3 3" xfId="40839"/>
    <cellStyle name="Normal 2 2 4 2 2 2 3 4" xfId="22835"/>
    <cellStyle name="Normal 2 2 4 2 2 2 3 5" xfId="40836"/>
    <cellStyle name="Normal 2 2 4 2 2 2 4" xfId="4955"/>
    <cellStyle name="Normal 2 2 4 2 2 2 4 2" xfId="9680"/>
    <cellStyle name="Normal 2 2 4 2 2 2 4 2 2" xfId="19075"/>
    <cellStyle name="Normal 2 2 4 2 2 2 4 2 2 2" xfId="37872"/>
    <cellStyle name="Normal 2 2 4 2 2 2 4 2 2 3" xfId="40842"/>
    <cellStyle name="Normal 2 2 4 2 2 2 4 2 3" xfId="28469"/>
    <cellStyle name="Normal 2 2 4 2 2 2 4 2 4" xfId="40841"/>
    <cellStyle name="Normal 2 2 4 2 2 2 4 3" xfId="14378"/>
    <cellStyle name="Normal 2 2 4 2 2 2 4 3 2" xfId="33169"/>
    <cellStyle name="Normal 2 2 4 2 2 2 4 3 3" xfId="40843"/>
    <cellStyle name="Normal 2 2 4 2 2 2 4 4" xfId="23766"/>
    <cellStyle name="Normal 2 2 4 2 2 2 4 5" xfId="40840"/>
    <cellStyle name="Normal 2 2 4 2 2 2 5" xfId="6889"/>
    <cellStyle name="Normal 2 2 4 2 2 2 5 2" xfId="16284"/>
    <cellStyle name="Normal 2 2 4 2 2 2 5 2 2" xfId="35081"/>
    <cellStyle name="Normal 2 2 4 2 2 2 5 2 3" xfId="40845"/>
    <cellStyle name="Normal 2 2 4 2 2 2 5 3" xfId="25678"/>
    <cellStyle name="Normal 2 2 4 2 2 2 5 4" xfId="40844"/>
    <cellStyle name="Normal 2 2 4 2 2 2 6" xfId="11587"/>
    <cellStyle name="Normal 2 2 4 2 2 2 6 2" xfId="30376"/>
    <cellStyle name="Normal 2 2 4 2 2 2 6 3" xfId="40846"/>
    <cellStyle name="Normal 2 2 4 2 2 2 7" xfId="20973"/>
    <cellStyle name="Normal 2 2 4 2 2 2 8" xfId="39045"/>
    <cellStyle name="Normal 2 2 4 2 2 3" xfId="2627"/>
    <cellStyle name="Normal 2 2 4 2 2 3 2" xfId="5420"/>
    <cellStyle name="Normal 2 2 4 2 2 3 2 2" xfId="10145"/>
    <cellStyle name="Normal 2 2 4 2 2 3 2 2 2" xfId="19540"/>
    <cellStyle name="Normal 2 2 4 2 2 3 2 2 2 2" xfId="38337"/>
    <cellStyle name="Normal 2 2 4 2 2 3 2 2 2 3" xfId="40850"/>
    <cellStyle name="Normal 2 2 4 2 2 3 2 2 3" xfId="28934"/>
    <cellStyle name="Normal 2 2 4 2 2 3 2 2 4" xfId="40849"/>
    <cellStyle name="Normal 2 2 4 2 2 3 2 3" xfId="14843"/>
    <cellStyle name="Normal 2 2 4 2 2 3 2 3 2" xfId="33634"/>
    <cellStyle name="Normal 2 2 4 2 2 3 2 3 3" xfId="40851"/>
    <cellStyle name="Normal 2 2 4 2 2 3 2 4" xfId="24231"/>
    <cellStyle name="Normal 2 2 4 2 2 3 2 5" xfId="40848"/>
    <cellStyle name="Normal 2 2 4 2 2 3 3" xfId="7354"/>
    <cellStyle name="Normal 2 2 4 2 2 3 3 2" xfId="16749"/>
    <cellStyle name="Normal 2 2 4 2 2 3 3 2 2" xfId="35546"/>
    <cellStyle name="Normal 2 2 4 2 2 3 3 2 3" xfId="40853"/>
    <cellStyle name="Normal 2 2 4 2 2 3 3 3" xfId="26143"/>
    <cellStyle name="Normal 2 2 4 2 2 3 3 4" xfId="40852"/>
    <cellStyle name="Normal 2 2 4 2 2 3 4" xfId="12052"/>
    <cellStyle name="Normal 2 2 4 2 2 3 4 2" xfId="30841"/>
    <cellStyle name="Normal 2 2 4 2 2 3 4 3" xfId="40854"/>
    <cellStyle name="Normal 2 2 4 2 2 3 5" xfId="21438"/>
    <cellStyle name="Normal 2 2 4 2 2 3 6" xfId="40847"/>
    <cellStyle name="Normal 2 2 4 2 2 4" xfId="3558"/>
    <cellStyle name="Normal 2 2 4 2 2 4 2" xfId="8284"/>
    <cellStyle name="Normal 2 2 4 2 2 4 2 2" xfId="17679"/>
    <cellStyle name="Normal 2 2 4 2 2 4 2 2 2" xfId="36476"/>
    <cellStyle name="Normal 2 2 4 2 2 4 2 2 3" xfId="40857"/>
    <cellStyle name="Normal 2 2 4 2 2 4 2 3" xfId="27073"/>
    <cellStyle name="Normal 2 2 4 2 2 4 2 4" xfId="40856"/>
    <cellStyle name="Normal 2 2 4 2 2 4 3" xfId="12982"/>
    <cellStyle name="Normal 2 2 4 2 2 4 3 2" xfId="31772"/>
    <cellStyle name="Normal 2 2 4 2 2 4 3 3" xfId="40858"/>
    <cellStyle name="Normal 2 2 4 2 2 4 4" xfId="22369"/>
    <cellStyle name="Normal 2 2 4 2 2 4 5" xfId="40855"/>
    <cellStyle name="Normal 2 2 4 2 2 5" xfId="4489"/>
    <cellStyle name="Normal 2 2 4 2 2 5 2" xfId="9214"/>
    <cellStyle name="Normal 2 2 4 2 2 5 2 2" xfId="18609"/>
    <cellStyle name="Normal 2 2 4 2 2 5 2 2 2" xfId="37406"/>
    <cellStyle name="Normal 2 2 4 2 2 5 2 2 3" xfId="40861"/>
    <cellStyle name="Normal 2 2 4 2 2 5 2 3" xfId="28003"/>
    <cellStyle name="Normal 2 2 4 2 2 5 2 4" xfId="40860"/>
    <cellStyle name="Normal 2 2 4 2 2 5 3" xfId="13912"/>
    <cellStyle name="Normal 2 2 4 2 2 5 3 2" xfId="32703"/>
    <cellStyle name="Normal 2 2 4 2 2 5 3 3" xfId="40862"/>
    <cellStyle name="Normal 2 2 4 2 2 5 4" xfId="23300"/>
    <cellStyle name="Normal 2 2 4 2 2 5 5" xfId="40859"/>
    <cellStyle name="Normal 2 2 4 2 2 6" xfId="6321"/>
    <cellStyle name="Normal 2 2 4 2 2 6 2" xfId="15717"/>
    <cellStyle name="Normal 2 2 4 2 2 6 2 2" xfId="34514"/>
    <cellStyle name="Normal 2 2 4 2 2 6 2 3" xfId="40864"/>
    <cellStyle name="Normal 2 2 4 2 2 6 3" xfId="25111"/>
    <cellStyle name="Normal 2 2 4 2 2 6 4" xfId="40863"/>
    <cellStyle name="Normal 2 2 4 2 2 7" xfId="11123"/>
    <cellStyle name="Normal 2 2 4 2 2 7 2" xfId="29910"/>
    <cellStyle name="Normal 2 2 4 2 2 7 3" xfId="40865"/>
    <cellStyle name="Normal 2 2 4 2 2 8" xfId="20507"/>
    <cellStyle name="Normal 2 2 4 2 2 9" xfId="39044"/>
    <cellStyle name="Normal 2 2 4 2 3" xfId="1162"/>
    <cellStyle name="Normal 2 2 4 2 3 2" xfId="2832"/>
    <cellStyle name="Normal 2 2 4 2 3 2 2" xfId="5625"/>
    <cellStyle name="Normal 2 2 4 2 3 2 2 2" xfId="10350"/>
    <cellStyle name="Normal 2 2 4 2 3 2 2 2 2" xfId="19745"/>
    <cellStyle name="Normal 2 2 4 2 3 2 2 2 2 2" xfId="38542"/>
    <cellStyle name="Normal 2 2 4 2 3 2 2 2 2 3" xfId="40869"/>
    <cellStyle name="Normal 2 2 4 2 3 2 2 2 3" xfId="29139"/>
    <cellStyle name="Normal 2 2 4 2 3 2 2 2 4" xfId="40868"/>
    <cellStyle name="Normal 2 2 4 2 3 2 2 3" xfId="15048"/>
    <cellStyle name="Normal 2 2 4 2 3 2 2 3 2" xfId="33839"/>
    <cellStyle name="Normal 2 2 4 2 3 2 2 3 3" xfId="40870"/>
    <cellStyle name="Normal 2 2 4 2 3 2 2 4" xfId="24436"/>
    <cellStyle name="Normal 2 2 4 2 3 2 2 5" xfId="40867"/>
    <cellStyle name="Normal 2 2 4 2 3 2 3" xfId="7558"/>
    <cellStyle name="Normal 2 2 4 2 3 2 3 2" xfId="16953"/>
    <cellStyle name="Normal 2 2 4 2 3 2 3 2 2" xfId="35750"/>
    <cellStyle name="Normal 2 2 4 2 3 2 3 2 3" xfId="40872"/>
    <cellStyle name="Normal 2 2 4 2 3 2 3 3" xfId="26347"/>
    <cellStyle name="Normal 2 2 4 2 3 2 3 4" xfId="40871"/>
    <cellStyle name="Normal 2 2 4 2 3 2 4" xfId="12256"/>
    <cellStyle name="Normal 2 2 4 2 3 2 4 2" xfId="31046"/>
    <cellStyle name="Normal 2 2 4 2 3 2 4 3" xfId="40873"/>
    <cellStyle name="Normal 2 2 4 2 3 2 5" xfId="21643"/>
    <cellStyle name="Normal 2 2 4 2 3 2 6" xfId="40866"/>
    <cellStyle name="Normal 2 2 4 2 3 3" xfId="3763"/>
    <cellStyle name="Normal 2 2 4 2 3 3 2" xfId="8489"/>
    <cellStyle name="Normal 2 2 4 2 3 3 2 2" xfId="17884"/>
    <cellStyle name="Normal 2 2 4 2 3 3 2 2 2" xfId="36681"/>
    <cellStyle name="Normal 2 2 4 2 3 3 2 2 3" xfId="40876"/>
    <cellStyle name="Normal 2 2 4 2 3 3 2 3" xfId="27278"/>
    <cellStyle name="Normal 2 2 4 2 3 3 2 4" xfId="40875"/>
    <cellStyle name="Normal 2 2 4 2 3 3 3" xfId="13187"/>
    <cellStyle name="Normal 2 2 4 2 3 3 3 2" xfId="31977"/>
    <cellStyle name="Normal 2 2 4 2 3 3 3 3" xfId="40877"/>
    <cellStyle name="Normal 2 2 4 2 3 3 4" xfId="22574"/>
    <cellStyle name="Normal 2 2 4 2 3 3 5" xfId="40874"/>
    <cellStyle name="Normal 2 2 4 2 3 4" xfId="4694"/>
    <cellStyle name="Normal 2 2 4 2 3 4 2" xfId="9419"/>
    <cellStyle name="Normal 2 2 4 2 3 4 2 2" xfId="18814"/>
    <cellStyle name="Normal 2 2 4 2 3 4 2 2 2" xfId="37611"/>
    <cellStyle name="Normal 2 2 4 2 3 4 2 2 3" xfId="40880"/>
    <cellStyle name="Normal 2 2 4 2 3 4 2 3" xfId="28208"/>
    <cellStyle name="Normal 2 2 4 2 3 4 2 4" xfId="40879"/>
    <cellStyle name="Normal 2 2 4 2 3 4 3" xfId="14117"/>
    <cellStyle name="Normal 2 2 4 2 3 4 3 2" xfId="32908"/>
    <cellStyle name="Normal 2 2 4 2 3 4 3 3" xfId="40881"/>
    <cellStyle name="Normal 2 2 4 2 3 4 4" xfId="23505"/>
    <cellStyle name="Normal 2 2 4 2 3 4 5" xfId="40878"/>
    <cellStyle name="Normal 2 2 4 2 3 5" xfId="6629"/>
    <cellStyle name="Normal 2 2 4 2 3 5 2" xfId="16024"/>
    <cellStyle name="Normal 2 2 4 2 3 5 2 2" xfId="34821"/>
    <cellStyle name="Normal 2 2 4 2 3 5 2 3" xfId="40883"/>
    <cellStyle name="Normal 2 2 4 2 3 5 3" xfId="25418"/>
    <cellStyle name="Normal 2 2 4 2 3 5 4" xfId="40882"/>
    <cellStyle name="Normal 2 2 4 2 3 6" xfId="11327"/>
    <cellStyle name="Normal 2 2 4 2 3 6 2" xfId="30115"/>
    <cellStyle name="Normal 2 2 4 2 3 6 3" xfId="40884"/>
    <cellStyle name="Normal 2 2 4 2 3 7" xfId="20712"/>
    <cellStyle name="Normal 2 2 4 2 3 8" xfId="39046"/>
    <cellStyle name="Normal 2 2 4 2 3 9" xfId="1901"/>
    <cellStyle name="Normal 2 2 4 2 4" xfId="896"/>
    <cellStyle name="Normal 2 2 4 2 4 2" xfId="5159"/>
    <cellStyle name="Normal 2 2 4 2 4 2 2" xfId="9884"/>
    <cellStyle name="Normal 2 2 4 2 4 2 2 2" xfId="19279"/>
    <cellStyle name="Normal 2 2 4 2 4 2 2 2 2" xfId="38076"/>
    <cellStyle name="Normal 2 2 4 2 4 2 2 2 3" xfId="40888"/>
    <cellStyle name="Normal 2 2 4 2 4 2 2 3" xfId="28673"/>
    <cellStyle name="Normal 2 2 4 2 4 2 2 4" xfId="40887"/>
    <cellStyle name="Normal 2 2 4 2 4 2 3" xfId="14582"/>
    <cellStyle name="Normal 2 2 4 2 4 2 3 2" xfId="33373"/>
    <cellStyle name="Normal 2 2 4 2 4 2 3 3" xfId="40889"/>
    <cellStyle name="Normal 2 2 4 2 4 2 4" xfId="23970"/>
    <cellStyle name="Normal 2 2 4 2 4 2 5" xfId="40886"/>
    <cellStyle name="Normal 2 2 4 2 4 3" xfId="7093"/>
    <cellStyle name="Normal 2 2 4 2 4 3 2" xfId="16488"/>
    <cellStyle name="Normal 2 2 4 2 4 3 2 2" xfId="35285"/>
    <cellStyle name="Normal 2 2 4 2 4 3 2 3" xfId="40891"/>
    <cellStyle name="Normal 2 2 4 2 4 3 3" xfId="25882"/>
    <cellStyle name="Normal 2 2 4 2 4 3 4" xfId="40890"/>
    <cellStyle name="Normal 2 2 4 2 4 4" xfId="11791"/>
    <cellStyle name="Normal 2 2 4 2 4 4 2" xfId="30580"/>
    <cellStyle name="Normal 2 2 4 2 4 4 3" xfId="40892"/>
    <cellStyle name="Normal 2 2 4 2 4 5" xfId="21177"/>
    <cellStyle name="Normal 2 2 4 2 4 6" xfId="40885"/>
    <cellStyle name="Normal 2 2 4 2 4 7" xfId="2366"/>
    <cellStyle name="Normal 2 2 4 2 5" xfId="1292"/>
    <cellStyle name="Normal 2 2 4 2 5 2" xfId="8023"/>
    <cellStyle name="Normal 2 2 4 2 5 2 2" xfId="17418"/>
    <cellStyle name="Normal 2 2 4 2 5 2 2 2" xfId="36215"/>
    <cellStyle name="Normal 2 2 4 2 5 2 2 3" xfId="40895"/>
    <cellStyle name="Normal 2 2 4 2 5 2 3" xfId="26812"/>
    <cellStyle name="Normal 2 2 4 2 5 2 4" xfId="40894"/>
    <cellStyle name="Normal 2 2 4 2 5 3" xfId="12721"/>
    <cellStyle name="Normal 2 2 4 2 5 3 2" xfId="31511"/>
    <cellStyle name="Normal 2 2 4 2 5 3 3" xfId="40896"/>
    <cellStyle name="Normal 2 2 4 2 5 4" xfId="22108"/>
    <cellStyle name="Normal 2 2 4 2 5 5" xfId="40893"/>
    <cellStyle name="Normal 2 2 4 2 5 6" xfId="3297"/>
    <cellStyle name="Normal 2 2 4 2 6" xfId="4228"/>
    <cellStyle name="Normal 2 2 4 2 6 2" xfId="8953"/>
    <cellStyle name="Normal 2 2 4 2 6 2 2" xfId="18348"/>
    <cellStyle name="Normal 2 2 4 2 6 2 2 2" xfId="37145"/>
    <cellStyle name="Normal 2 2 4 2 6 2 2 3" xfId="40899"/>
    <cellStyle name="Normal 2 2 4 2 6 2 3" xfId="27742"/>
    <cellStyle name="Normal 2 2 4 2 6 2 4" xfId="40898"/>
    <cellStyle name="Normal 2 2 4 2 6 3" xfId="13651"/>
    <cellStyle name="Normal 2 2 4 2 6 3 2" xfId="32442"/>
    <cellStyle name="Normal 2 2 4 2 6 3 3" xfId="40900"/>
    <cellStyle name="Normal 2 2 4 2 6 4" xfId="23039"/>
    <cellStyle name="Normal 2 2 4 2 6 5" xfId="40897"/>
    <cellStyle name="Normal 2 2 4 2 7" xfId="6220"/>
    <cellStyle name="Normal 2 2 4 2 7 2" xfId="15616"/>
    <cellStyle name="Normal 2 2 4 2 7 2 2" xfId="34413"/>
    <cellStyle name="Normal 2 2 4 2 7 2 3" xfId="40902"/>
    <cellStyle name="Normal 2 2 4 2 7 3" xfId="25010"/>
    <cellStyle name="Normal 2 2 4 2 7 4" xfId="40901"/>
    <cellStyle name="Normal 2 2 4 2 8" xfId="10865"/>
    <cellStyle name="Normal 2 2 4 2 8 2" xfId="29649"/>
    <cellStyle name="Normal 2 2 4 2 8 3" xfId="40903"/>
    <cellStyle name="Normal 2 2 4 2 9" xfId="20246"/>
    <cellStyle name="Normal 2 2 4 20" xfId="58969"/>
    <cellStyle name="Normal 2 2 4 21" xfId="59025"/>
    <cellStyle name="Normal 2 2 4 22" xfId="59081"/>
    <cellStyle name="Normal 2 2 4 23" xfId="59657"/>
    <cellStyle name="Normal 2 2 4 24" xfId="1395"/>
    <cellStyle name="Normal 2 2 4 3" xfId="1028"/>
    <cellStyle name="Normal 2 2 4 3 10" xfId="39047"/>
    <cellStyle name="Normal 2 2 4 3 11" xfId="1513"/>
    <cellStyle name="Normal 2 2 4 3 2" xfId="1777"/>
    <cellStyle name="Normal 2 2 4 3 2 2" xfId="2243"/>
    <cellStyle name="Normal 2 2 4 3 2 2 2" xfId="3174"/>
    <cellStyle name="Normal 2 2 4 3 2 2 2 2" xfId="5967"/>
    <cellStyle name="Normal 2 2 4 3 2 2 2 2 2" xfId="10692"/>
    <cellStyle name="Normal 2 2 4 3 2 2 2 2 2 2" xfId="20087"/>
    <cellStyle name="Normal 2 2 4 3 2 2 2 2 2 2 2" xfId="38884"/>
    <cellStyle name="Normal 2 2 4 3 2 2 2 2 2 2 3" xfId="40907"/>
    <cellStyle name="Normal 2 2 4 3 2 2 2 2 2 3" xfId="29481"/>
    <cellStyle name="Normal 2 2 4 3 2 2 2 2 2 4" xfId="40906"/>
    <cellStyle name="Normal 2 2 4 3 2 2 2 2 3" xfId="15390"/>
    <cellStyle name="Normal 2 2 4 3 2 2 2 2 3 2" xfId="34181"/>
    <cellStyle name="Normal 2 2 4 3 2 2 2 2 3 3" xfId="40908"/>
    <cellStyle name="Normal 2 2 4 3 2 2 2 2 4" xfId="24778"/>
    <cellStyle name="Normal 2 2 4 3 2 2 2 2 5" xfId="40905"/>
    <cellStyle name="Normal 2 2 4 3 2 2 2 3" xfId="7900"/>
    <cellStyle name="Normal 2 2 4 3 2 2 2 3 2" xfId="17295"/>
    <cellStyle name="Normal 2 2 4 3 2 2 2 3 2 2" xfId="36092"/>
    <cellStyle name="Normal 2 2 4 3 2 2 2 3 2 3" xfId="40910"/>
    <cellStyle name="Normal 2 2 4 3 2 2 2 3 3" xfId="26689"/>
    <cellStyle name="Normal 2 2 4 3 2 2 2 3 4" xfId="40909"/>
    <cellStyle name="Normal 2 2 4 3 2 2 2 4" xfId="12598"/>
    <cellStyle name="Normal 2 2 4 3 2 2 2 4 2" xfId="31388"/>
    <cellStyle name="Normal 2 2 4 3 2 2 2 4 3" xfId="40911"/>
    <cellStyle name="Normal 2 2 4 3 2 2 2 5" xfId="21985"/>
    <cellStyle name="Normal 2 2 4 3 2 2 2 6" xfId="40904"/>
    <cellStyle name="Normal 2 2 4 3 2 2 3" xfId="4105"/>
    <cellStyle name="Normal 2 2 4 3 2 2 3 2" xfId="8830"/>
    <cellStyle name="Normal 2 2 4 3 2 2 3 2 2" xfId="18225"/>
    <cellStyle name="Normal 2 2 4 3 2 2 3 2 2 2" xfId="37022"/>
    <cellStyle name="Normal 2 2 4 3 2 2 3 2 2 3" xfId="40914"/>
    <cellStyle name="Normal 2 2 4 3 2 2 3 2 3" xfId="27619"/>
    <cellStyle name="Normal 2 2 4 3 2 2 3 2 4" xfId="40913"/>
    <cellStyle name="Normal 2 2 4 3 2 2 3 3" xfId="13528"/>
    <cellStyle name="Normal 2 2 4 3 2 2 3 3 2" xfId="32319"/>
    <cellStyle name="Normal 2 2 4 3 2 2 3 3 3" xfId="40915"/>
    <cellStyle name="Normal 2 2 4 3 2 2 3 4" xfId="22916"/>
    <cellStyle name="Normal 2 2 4 3 2 2 3 5" xfId="40912"/>
    <cellStyle name="Normal 2 2 4 3 2 2 4" xfId="5036"/>
    <cellStyle name="Normal 2 2 4 3 2 2 4 2" xfId="9761"/>
    <cellStyle name="Normal 2 2 4 3 2 2 4 2 2" xfId="19156"/>
    <cellStyle name="Normal 2 2 4 3 2 2 4 2 2 2" xfId="37953"/>
    <cellStyle name="Normal 2 2 4 3 2 2 4 2 2 3" xfId="40918"/>
    <cellStyle name="Normal 2 2 4 3 2 2 4 2 3" xfId="28550"/>
    <cellStyle name="Normal 2 2 4 3 2 2 4 2 4" xfId="40917"/>
    <cellStyle name="Normal 2 2 4 3 2 2 4 3" xfId="14459"/>
    <cellStyle name="Normal 2 2 4 3 2 2 4 3 2" xfId="33250"/>
    <cellStyle name="Normal 2 2 4 3 2 2 4 3 3" xfId="40919"/>
    <cellStyle name="Normal 2 2 4 3 2 2 4 4" xfId="23847"/>
    <cellStyle name="Normal 2 2 4 3 2 2 4 5" xfId="40916"/>
    <cellStyle name="Normal 2 2 4 3 2 2 5" xfId="6970"/>
    <cellStyle name="Normal 2 2 4 3 2 2 5 2" xfId="16365"/>
    <cellStyle name="Normal 2 2 4 3 2 2 5 2 2" xfId="35162"/>
    <cellStyle name="Normal 2 2 4 3 2 2 5 2 3" xfId="40921"/>
    <cellStyle name="Normal 2 2 4 3 2 2 5 3" xfId="25759"/>
    <cellStyle name="Normal 2 2 4 3 2 2 5 4" xfId="40920"/>
    <cellStyle name="Normal 2 2 4 3 2 2 6" xfId="11668"/>
    <cellStyle name="Normal 2 2 4 3 2 2 6 2" xfId="30457"/>
    <cellStyle name="Normal 2 2 4 3 2 2 6 3" xfId="40922"/>
    <cellStyle name="Normal 2 2 4 3 2 2 7" xfId="21054"/>
    <cellStyle name="Normal 2 2 4 3 2 2 8" xfId="39049"/>
    <cellStyle name="Normal 2 2 4 3 2 3" xfId="2708"/>
    <cellStyle name="Normal 2 2 4 3 2 3 2" xfId="5501"/>
    <cellStyle name="Normal 2 2 4 3 2 3 2 2" xfId="10226"/>
    <cellStyle name="Normal 2 2 4 3 2 3 2 2 2" xfId="19621"/>
    <cellStyle name="Normal 2 2 4 3 2 3 2 2 2 2" xfId="38418"/>
    <cellStyle name="Normal 2 2 4 3 2 3 2 2 2 3" xfId="40926"/>
    <cellStyle name="Normal 2 2 4 3 2 3 2 2 3" xfId="29015"/>
    <cellStyle name="Normal 2 2 4 3 2 3 2 2 4" xfId="40925"/>
    <cellStyle name="Normal 2 2 4 3 2 3 2 3" xfId="14924"/>
    <cellStyle name="Normal 2 2 4 3 2 3 2 3 2" xfId="33715"/>
    <cellStyle name="Normal 2 2 4 3 2 3 2 3 3" xfId="40927"/>
    <cellStyle name="Normal 2 2 4 3 2 3 2 4" xfId="24312"/>
    <cellStyle name="Normal 2 2 4 3 2 3 2 5" xfId="40924"/>
    <cellStyle name="Normal 2 2 4 3 2 3 3" xfId="7435"/>
    <cellStyle name="Normal 2 2 4 3 2 3 3 2" xfId="16830"/>
    <cellStyle name="Normal 2 2 4 3 2 3 3 2 2" xfId="35627"/>
    <cellStyle name="Normal 2 2 4 3 2 3 3 2 3" xfId="40929"/>
    <cellStyle name="Normal 2 2 4 3 2 3 3 3" xfId="26224"/>
    <cellStyle name="Normal 2 2 4 3 2 3 3 4" xfId="40928"/>
    <cellStyle name="Normal 2 2 4 3 2 3 4" xfId="12133"/>
    <cellStyle name="Normal 2 2 4 3 2 3 4 2" xfId="30922"/>
    <cellStyle name="Normal 2 2 4 3 2 3 4 3" xfId="40930"/>
    <cellStyle name="Normal 2 2 4 3 2 3 5" xfId="21519"/>
    <cellStyle name="Normal 2 2 4 3 2 3 6" xfId="40923"/>
    <cellStyle name="Normal 2 2 4 3 2 4" xfId="3639"/>
    <cellStyle name="Normal 2 2 4 3 2 4 2" xfId="8365"/>
    <cellStyle name="Normal 2 2 4 3 2 4 2 2" xfId="17760"/>
    <cellStyle name="Normal 2 2 4 3 2 4 2 2 2" xfId="36557"/>
    <cellStyle name="Normal 2 2 4 3 2 4 2 2 3" xfId="40933"/>
    <cellStyle name="Normal 2 2 4 3 2 4 2 3" xfId="27154"/>
    <cellStyle name="Normal 2 2 4 3 2 4 2 4" xfId="40932"/>
    <cellStyle name="Normal 2 2 4 3 2 4 3" xfId="13063"/>
    <cellStyle name="Normal 2 2 4 3 2 4 3 2" xfId="31853"/>
    <cellStyle name="Normal 2 2 4 3 2 4 3 3" xfId="40934"/>
    <cellStyle name="Normal 2 2 4 3 2 4 4" xfId="22450"/>
    <cellStyle name="Normal 2 2 4 3 2 4 5" xfId="40931"/>
    <cellStyle name="Normal 2 2 4 3 2 5" xfId="4570"/>
    <cellStyle name="Normal 2 2 4 3 2 5 2" xfId="9295"/>
    <cellStyle name="Normal 2 2 4 3 2 5 2 2" xfId="18690"/>
    <cellStyle name="Normal 2 2 4 3 2 5 2 2 2" xfId="37487"/>
    <cellStyle name="Normal 2 2 4 3 2 5 2 2 3" xfId="40937"/>
    <cellStyle name="Normal 2 2 4 3 2 5 2 3" xfId="28084"/>
    <cellStyle name="Normal 2 2 4 3 2 5 2 4" xfId="40936"/>
    <cellStyle name="Normal 2 2 4 3 2 5 3" xfId="13993"/>
    <cellStyle name="Normal 2 2 4 3 2 5 3 2" xfId="32784"/>
    <cellStyle name="Normal 2 2 4 3 2 5 3 3" xfId="40938"/>
    <cellStyle name="Normal 2 2 4 3 2 5 4" xfId="23381"/>
    <cellStyle name="Normal 2 2 4 3 2 5 5" xfId="40935"/>
    <cellStyle name="Normal 2 2 4 3 2 6" xfId="6506"/>
    <cellStyle name="Normal 2 2 4 3 2 6 2" xfId="15901"/>
    <cellStyle name="Normal 2 2 4 3 2 6 2 2" xfId="34698"/>
    <cellStyle name="Normal 2 2 4 3 2 6 2 3" xfId="40940"/>
    <cellStyle name="Normal 2 2 4 3 2 6 3" xfId="25295"/>
    <cellStyle name="Normal 2 2 4 3 2 6 4" xfId="40939"/>
    <cellStyle name="Normal 2 2 4 3 2 7" xfId="11204"/>
    <cellStyle name="Normal 2 2 4 3 2 7 2" xfId="29991"/>
    <cellStyle name="Normal 2 2 4 3 2 7 3" xfId="40941"/>
    <cellStyle name="Normal 2 2 4 3 2 8" xfId="20588"/>
    <cellStyle name="Normal 2 2 4 3 2 9" xfId="39048"/>
    <cellStyle name="Normal 2 2 4 3 3" xfId="1982"/>
    <cellStyle name="Normal 2 2 4 3 3 2" xfId="2913"/>
    <cellStyle name="Normal 2 2 4 3 3 2 2" xfId="5706"/>
    <cellStyle name="Normal 2 2 4 3 3 2 2 2" xfId="10431"/>
    <cellStyle name="Normal 2 2 4 3 3 2 2 2 2" xfId="19826"/>
    <cellStyle name="Normal 2 2 4 3 3 2 2 2 2 2" xfId="38623"/>
    <cellStyle name="Normal 2 2 4 3 3 2 2 2 2 3" xfId="40945"/>
    <cellStyle name="Normal 2 2 4 3 3 2 2 2 3" xfId="29220"/>
    <cellStyle name="Normal 2 2 4 3 3 2 2 2 4" xfId="40944"/>
    <cellStyle name="Normal 2 2 4 3 3 2 2 3" xfId="15129"/>
    <cellStyle name="Normal 2 2 4 3 3 2 2 3 2" xfId="33920"/>
    <cellStyle name="Normal 2 2 4 3 3 2 2 3 3" xfId="40946"/>
    <cellStyle name="Normal 2 2 4 3 3 2 2 4" xfId="24517"/>
    <cellStyle name="Normal 2 2 4 3 3 2 2 5" xfId="40943"/>
    <cellStyle name="Normal 2 2 4 3 3 2 3" xfId="7639"/>
    <cellStyle name="Normal 2 2 4 3 3 2 3 2" xfId="17034"/>
    <cellStyle name="Normal 2 2 4 3 3 2 3 2 2" xfId="35831"/>
    <cellStyle name="Normal 2 2 4 3 3 2 3 2 3" xfId="40948"/>
    <cellStyle name="Normal 2 2 4 3 3 2 3 3" xfId="26428"/>
    <cellStyle name="Normal 2 2 4 3 3 2 3 4" xfId="40947"/>
    <cellStyle name="Normal 2 2 4 3 3 2 4" xfId="12337"/>
    <cellStyle name="Normal 2 2 4 3 3 2 4 2" xfId="31127"/>
    <cellStyle name="Normal 2 2 4 3 3 2 4 3" xfId="40949"/>
    <cellStyle name="Normal 2 2 4 3 3 2 5" xfId="21724"/>
    <cellStyle name="Normal 2 2 4 3 3 2 6" xfId="40942"/>
    <cellStyle name="Normal 2 2 4 3 3 3" xfId="3844"/>
    <cellStyle name="Normal 2 2 4 3 3 3 2" xfId="8570"/>
    <cellStyle name="Normal 2 2 4 3 3 3 2 2" xfId="17965"/>
    <cellStyle name="Normal 2 2 4 3 3 3 2 2 2" xfId="36762"/>
    <cellStyle name="Normal 2 2 4 3 3 3 2 2 3" xfId="40952"/>
    <cellStyle name="Normal 2 2 4 3 3 3 2 3" xfId="27359"/>
    <cellStyle name="Normal 2 2 4 3 3 3 2 4" xfId="40951"/>
    <cellStyle name="Normal 2 2 4 3 3 3 3" xfId="13268"/>
    <cellStyle name="Normal 2 2 4 3 3 3 3 2" xfId="32058"/>
    <cellStyle name="Normal 2 2 4 3 3 3 3 3" xfId="40953"/>
    <cellStyle name="Normal 2 2 4 3 3 3 4" xfId="22655"/>
    <cellStyle name="Normal 2 2 4 3 3 3 5" xfId="40950"/>
    <cellStyle name="Normal 2 2 4 3 3 4" xfId="4775"/>
    <cellStyle name="Normal 2 2 4 3 3 4 2" xfId="9500"/>
    <cellStyle name="Normal 2 2 4 3 3 4 2 2" xfId="18895"/>
    <cellStyle name="Normal 2 2 4 3 3 4 2 2 2" xfId="37692"/>
    <cellStyle name="Normal 2 2 4 3 3 4 2 2 3" xfId="40956"/>
    <cellStyle name="Normal 2 2 4 3 3 4 2 3" xfId="28289"/>
    <cellStyle name="Normal 2 2 4 3 3 4 2 4" xfId="40955"/>
    <cellStyle name="Normal 2 2 4 3 3 4 3" xfId="14198"/>
    <cellStyle name="Normal 2 2 4 3 3 4 3 2" xfId="32989"/>
    <cellStyle name="Normal 2 2 4 3 3 4 3 3" xfId="40957"/>
    <cellStyle name="Normal 2 2 4 3 3 4 4" xfId="23586"/>
    <cellStyle name="Normal 2 2 4 3 3 4 5" xfId="40954"/>
    <cellStyle name="Normal 2 2 4 3 3 5" xfId="6710"/>
    <cellStyle name="Normal 2 2 4 3 3 5 2" xfId="16105"/>
    <cellStyle name="Normal 2 2 4 3 3 5 2 2" xfId="34902"/>
    <cellStyle name="Normal 2 2 4 3 3 5 2 3" xfId="40959"/>
    <cellStyle name="Normal 2 2 4 3 3 5 3" xfId="25499"/>
    <cellStyle name="Normal 2 2 4 3 3 5 4" xfId="40958"/>
    <cellStyle name="Normal 2 2 4 3 3 6" xfId="11408"/>
    <cellStyle name="Normal 2 2 4 3 3 6 2" xfId="30196"/>
    <cellStyle name="Normal 2 2 4 3 3 6 3" xfId="40960"/>
    <cellStyle name="Normal 2 2 4 3 3 7" xfId="20793"/>
    <cellStyle name="Normal 2 2 4 3 3 8" xfId="39050"/>
    <cellStyle name="Normal 2 2 4 3 4" xfId="2447"/>
    <cellStyle name="Normal 2 2 4 3 4 2" xfId="5240"/>
    <cellStyle name="Normal 2 2 4 3 4 2 2" xfId="9965"/>
    <cellStyle name="Normal 2 2 4 3 4 2 2 2" xfId="19360"/>
    <cellStyle name="Normal 2 2 4 3 4 2 2 2 2" xfId="38157"/>
    <cellStyle name="Normal 2 2 4 3 4 2 2 2 3" xfId="40964"/>
    <cellStyle name="Normal 2 2 4 3 4 2 2 3" xfId="28754"/>
    <cellStyle name="Normal 2 2 4 3 4 2 2 4" xfId="40963"/>
    <cellStyle name="Normal 2 2 4 3 4 2 3" xfId="14663"/>
    <cellStyle name="Normal 2 2 4 3 4 2 3 2" xfId="33454"/>
    <cellStyle name="Normal 2 2 4 3 4 2 3 3" xfId="40965"/>
    <cellStyle name="Normal 2 2 4 3 4 2 4" xfId="24051"/>
    <cellStyle name="Normal 2 2 4 3 4 2 5" xfId="40962"/>
    <cellStyle name="Normal 2 2 4 3 4 3" xfId="7174"/>
    <cellStyle name="Normal 2 2 4 3 4 3 2" xfId="16569"/>
    <cellStyle name="Normal 2 2 4 3 4 3 2 2" xfId="35366"/>
    <cellStyle name="Normal 2 2 4 3 4 3 2 3" xfId="40967"/>
    <cellStyle name="Normal 2 2 4 3 4 3 3" xfId="25963"/>
    <cellStyle name="Normal 2 2 4 3 4 3 4" xfId="40966"/>
    <cellStyle name="Normal 2 2 4 3 4 4" xfId="11872"/>
    <cellStyle name="Normal 2 2 4 3 4 4 2" xfId="30661"/>
    <cellStyle name="Normal 2 2 4 3 4 4 3" xfId="40968"/>
    <cellStyle name="Normal 2 2 4 3 4 5" xfId="21258"/>
    <cellStyle name="Normal 2 2 4 3 4 6" xfId="40961"/>
    <cellStyle name="Normal 2 2 4 3 5" xfId="3378"/>
    <cellStyle name="Normal 2 2 4 3 5 2" xfId="8104"/>
    <cellStyle name="Normal 2 2 4 3 5 2 2" xfId="17499"/>
    <cellStyle name="Normal 2 2 4 3 5 2 2 2" xfId="36296"/>
    <cellStyle name="Normal 2 2 4 3 5 2 2 3" xfId="40971"/>
    <cellStyle name="Normal 2 2 4 3 5 2 3" xfId="26893"/>
    <cellStyle name="Normal 2 2 4 3 5 2 4" xfId="40970"/>
    <cellStyle name="Normal 2 2 4 3 5 3" xfId="12802"/>
    <cellStyle name="Normal 2 2 4 3 5 3 2" xfId="31592"/>
    <cellStyle name="Normal 2 2 4 3 5 3 3" xfId="40972"/>
    <cellStyle name="Normal 2 2 4 3 5 4" xfId="22189"/>
    <cellStyle name="Normal 2 2 4 3 5 5" xfId="40969"/>
    <cellStyle name="Normal 2 2 4 3 6" xfId="4309"/>
    <cellStyle name="Normal 2 2 4 3 6 2" xfId="9034"/>
    <cellStyle name="Normal 2 2 4 3 6 2 2" xfId="18429"/>
    <cellStyle name="Normal 2 2 4 3 6 2 2 2" xfId="37226"/>
    <cellStyle name="Normal 2 2 4 3 6 2 2 3" xfId="40975"/>
    <cellStyle name="Normal 2 2 4 3 6 2 3" xfId="27823"/>
    <cellStyle name="Normal 2 2 4 3 6 2 4" xfId="40974"/>
    <cellStyle name="Normal 2 2 4 3 6 3" xfId="13732"/>
    <cellStyle name="Normal 2 2 4 3 6 3 2" xfId="32523"/>
    <cellStyle name="Normal 2 2 4 3 6 3 3" xfId="40976"/>
    <cellStyle name="Normal 2 2 4 3 6 4" xfId="23120"/>
    <cellStyle name="Normal 2 2 4 3 6 5" xfId="40973"/>
    <cellStyle name="Normal 2 2 4 3 7" xfId="6425"/>
    <cellStyle name="Normal 2 2 4 3 7 2" xfId="15821"/>
    <cellStyle name="Normal 2 2 4 3 7 2 2" xfId="34618"/>
    <cellStyle name="Normal 2 2 4 3 7 2 3" xfId="40978"/>
    <cellStyle name="Normal 2 2 4 3 7 3" xfId="25215"/>
    <cellStyle name="Normal 2 2 4 3 7 4" xfId="40977"/>
    <cellStyle name="Normal 2 2 4 3 8" xfId="10945"/>
    <cellStyle name="Normal 2 2 4 3 8 2" xfId="29730"/>
    <cellStyle name="Normal 2 2 4 3 8 3" xfId="40979"/>
    <cellStyle name="Normal 2 2 4 3 9" xfId="20327"/>
    <cellStyle name="Normal 2 2 4 4" xfId="1161"/>
    <cellStyle name="Normal 2 2 4 4 10" xfId="39051"/>
    <cellStyle name="Normal 2 2 4 4 11" xfId="1546"/>
    <cellStyle name="Normal 2 2 4 4 2" xfId="1810"/>
    <cellStyle name="Normal 2 2 4 4 2 2" xfId="2276"/>
    <cellStyle name="Normal 2 2 4 4 2 2 2" xfId="3207"/>
    <cellStyle name="Normal 2 2 4 4 2 2 2 2" xfId="6000"/>
    <cellStyle name="Normal 2 2 4 4 2 2 2 2 2" xfId="10725"/>
    <cellStyle name="Normal 2 2 4 4 2 2 2 2 2 2" xfId="20120"/>
    <cellStyle name="Normal 2 2 4 4 2 2 2 2 2 2 2" xfId="38917"/>
    <cellStyle name="Normal 2 2 4 4 2 2 2 2 2 2 3" xfId="40983"/>
    <cellStyle name="Normal 2 2 4 4 2 2 2 2 2 3" xfId="29514"/>
    <cellStyle name="Normal 2 2 4 4 2 2 2 2 2 4" xfId="40982"/>
    <cellStyle name="Normal 2 2 4 4 2 2 2 2 3" xfId="15423"/>
    <cellStyle name="Normal 2 2 4 4 2 2 2 2 3 2" xfId="34214"/>
    <cellStyle name="Normal 2 2 4 4 2 2 2 2 3 3" xfId="40984"/>
    <cellStyle name="Normal 2 2 4 4 2 2 2 2 4" xfId="24811"/>
    <cellStyle name="Normal 2 2 4 4 2 2 2 2 5" xfId="40981"/>
    <cellStyle name="Normal 2 2 4 4 2 2 2 3" xfId="7933"/>
    <cellStyle name="Normal 2 2 4 4 2 2 2 3 2" xfId="17328"/>
    <cellStyle name="Normal 2 2 4 4 2 2 2 3 2 2" xfId="36125"/>
    <cellStyle name="Normal 2 2 4 4 2 2 2 3 2 3" xfId="40986"/>
    <cellStyle name="Normal 2 2 4 4 2 2 2 3 3" xfId="26722"/>
    <cellStyle name="Normal 2 2 4 4 2 2 2 3 4" xfId="40985"/>
    <cellStyle name="Normal 2 2 4 4 2 2 2 4" xfId="12631"/>
    <cellStyle name="Normal 2 2 4 4 2 2 2 4 2" xfId="31421"/>
    <cellStyle name="Normal 2 2 4 4 2 2 2 4 3" xfId="40987"/>
    <cellStyle name="Normal 2 2 4 4 2 2 2 5" xfId="22018"/>
    <cellStyle name="Normal 2 2 4 4 2 2 2 6" xfId="40980"/>
    <cellStyle name="Normal 2 2 4 4 2 2 3" xfId="4138"/>
    <cellStyle name="Normal 2 2 4 4 2 2 3 2" xfId="8863"/>
    <cellStyle name="Normal 2 2 4 4 2 2 3 2 2" xfId="18258"/>
    <cellStyle name="Normal 2 2 4 4 2 2 3 2 2 2" xfId="37055"/>
    <cellStyle name="Normal 2 2 4 4 2 2 3 2 2 3" xfId="40990"/>
    <cellStyle name="Normal 2 2 4 4 2 2 3 2 3" xfId="27652"/>
    <cellStyle name="Normal 2 2 4 4 2 2 3 2 4" xfId="40989"/>
    <cellStyle name="Normal 2 2 4 4 2 2 3 3" xfId="13561"/>
    <cellStyle name="Normal 2 2 4 4 2 2 3 3 2" xfId="32352"/>
    <cellStyle name="Normal 2 2 4 4 2 2 3 3 3" xfId="40991"/>
    <cellStyle name="Normal 2 2 4 4 2 2 3 4" xfId="22949"/>
    <cellStyle name="Normal 2 2 4 4 2 2 3 5" xfId="40988"/>
    <cellStyle name="Normal 2 2 4 4 2 2 4" xfId="5069"/>
    <cellStyle name="Normal 2 2 4 4 2 2 4 2" xfId="9794"/>
    <cellStyle name="Normal 2 2 4 4 2 2 4 2 2" xfId="19189"/>
    <cellStyle name="Normal 2 2 4 4 2 2 4 2 2 2" xfId="37986"/>
    <cellStyle name="Normal 2 2 4 4 2 2 4 2 2 3" xfId="40994"/>
    <cellStyle name="Normal 2 2 4 4 2 2 4 2 3" xfId="28583"/>
    <cellStyle name="Normal 2 2 4 4 2 2 4 2 4" xfId="40993"/>
    <cellStyle name="Normal 2 2 4 4 2 2 4 3" xfId="14492"/>
    <cellStyle name="Normal 2 2 4 4 2 2 4 3 2" xfId="33283"/>
    <cellStyle name="Normal 2 2 4 4 2 2 4 3 3" xfId="40995"/>
    <cellStyle name="Normal 2 2 4 4 2 2 4 4" xfId="23880"/>
    <cellStyle name="Normal 2 2 4 4 2 2 4 5" xfId="40992"/>
    <cellStyle name="Normal 2 2 4 4 2 2 5" xfId="7003"/>
    <cellStyle name="Normal 2 2 4 4 2 2 5 2" xfId="16398"/>
    <cellStyle name="Normal 2 2 4 4 2 2 5 2 2" xfId="35195"/>
    <cellStyle name="Normal 2 2 4 4 2 2 5 2 3" xfId="40997"/>
    <cellStyle name="Normal 2 2 4 4 2 2 5 3" xfId="25792"/>
    <cellStyle name="Normal 2 2 4 4 2 2 5 4" xfId="40996"/>
    <cellStyle name="Normal 2 2 4 4 2 2 6" xfId="11701"/>
    <cellStyle name="Normal 2 2 4 4 2 2 6 2" xfId="30490"/>
    <cellStyle name="Normal 2 2 4 4 2 2 6 3" xfId="40998"/>
    <cellStyle name="Normal 2 2 4 4 2 2 7" xfId="21087"/>
    <cellStyle name="Normal 2 2 4 4 2 2 8" xfId="39053"/>
    <cellStyle name="Normal 2 2 4 4 2 3" xfId="2741"/>
    <cellStyle name="Normal 2 2 4 4 2 3 2" xfId="5534"/>
    <cellStyle name="Normal 2 2 4 4 2 3 2 2" xfId="10259"/>
    <cellStyle name="Normal 2 2 4 4 2 3 2 2 2" xfId="19654"/>
    <cellStyle name="Normal 2 2 4 4 2 3 2 2 2 2" xfId="38451"/>
    <cellStyle name="Normal 2 2 4 4 2 3 2 2 2 3" xfId="41002"/>
    <cellStyle name="Normal 2 2 4 4 2 3 2 2 3" xfId="29048"/>
    <cellStyle name="Normal 2 2 4 4 2 3 2 2 4" xfId="41001"/>
    <cellStyle name="Normal 2 2 4 4 2 3 2 3" xfId="14957"/>
    <cellStyle name="Normal 2 2 4 4 2 3 2 3 2" xfId="33748"/>
    <cellStyle name="Normal 2 2 4 4 2 3 2 3 3" xfId="41003"/>
    <cellStyle name="Normal 2 2 4 4 2 3 2 4" xfId="24345"/>
    <cellStyle name="Normal 2 2 4 4 2 3 2 5" xfId="41000"/>
    <cellStyle name="Normal 2 2 4 4 2 3 3" xfId="7467"/>
    <cellStyle name="Normal 2 2 4 4 2 3 3 2" xfId="16862"/>
    <cellStyle name="Normal 2 2 4 4 2 3 3 2 2" xfId="35659"/>
    <cellStyle name="Normal 2 2 4 4 2 3 3 2 3" xfId="41005"/>
    <cellStyle name="Normal 2 2 4 4 2 3 3 3" xfId="26256"/>
    <cellStyle name="Normal 2 2 4 4 2 3 3 4" xfId="41004"/>
    <cellStyle name="Normal 2 2 4 4 2 3 4" xfId="12165"/>
    <cellStyle name="Normal 2 2 4 4 2 3 4 2" xfId="30955"/>
    <cellStyle name="Normal 2 2 4 4 2 3 4 3" xfId="41006"/>
    <cellStyle name="Normal 2 2 4 4 2 3 5" xfId="21552"/>
    <cellStyle name="Normal 2 2 4 4 2 3 6" xfId="40999"/>
    <cellStyle name="Normal 2 2 4 4 2 4" xfId="3672"/>
    <cellStyle name="Normal 2 2 4 4 2 4 2" xfId="8398"/>
    <cellStyle name="Normal 2 2 4 4 2 4 2 2" xfId="17793"/>
    <cellStyle name="Normal 2 2 4 4 2 4 2 2 2" xfId="36590"/>
    <cellStyle name="Normal 2 2 4 4 2 4 2 2 3" xfId="41009"/>
    <cellStyle name="Normal 2 2 4 4 2 4 2 3" xfId="27187"/>
    <cellStyle name="Normal 2 2 4 4 2 4 2 4" xfId="41008"/>
    <cellStyle name="Normal 2 2 4 4 2 4 3" xfId="13096"/>
    <cellStyle name="Normal 2 2 4 4 2 4 3 2" xfId="31886"/>
    <cellStyle name="Normal 2 2 4 4 2 4 3 3" xfId="41010"/>
    <cellStyle name="Normal 2 2 4 4 2 4 4" xfId="22483"/>
    <cellStyle name="Normal 2 2 4 4 2 4 5" xfId="41007"/>
    <cellStyle name="Normal 2 2 4 4 2 5" xfId="4603"/>
    <cellStyle name="Normal 2 2 4 4 2 5 2" xfId="9328"/>
    <cellStyle name="Normal 2 2 4 4 2 5 2 2" xfId="18723"/>
    <cellStyle name="Normal 2 2 4 4 2 5 2 2 2" xfId="37520"/>
    <cellStyle name="Normal 2 2 4 4 2 5 2 2 3" xfId="41013"/>
    <cellStyle name="Normal 2 2 4 4 2 5 2 3" xfId="28117"/>
    <cellStyle name="Normal 2 2 4 4 2 5 2 4" xfId="41012"/>
    <cellStyle name="Normal 2 2 4 4 2 5 3" xfId="14026"/>
    <cellStyle name="Normal 2 2 4 4 2 5 3 2" xfId="32817"/>
    <cellStyle name="Normal 2 2 4 4 2 5 3 3" xfId="41014"/>
    <cellStyle name="Normal 2 2 4 4 2 5 4" xfId="23414"/>
    <cellStyle name="Normal 2 2 4 4 2 5 5" xfId="41011"/>
    <cellStyle name="Normal 2 2 4 4 2 6" xfId="6538"/>
    <cellStyle name="Normal 2 2 4 4 2 6 2" xfId="15933"/>
    <cellStyle name="Normal 2 2 4 4 2 6 2 2" xfId="34730"/>
    <cellStyle name="Normal 2 2 4 4 2 6 2 3" xfId="41016"/>
    <cellStyle name="Normal 2 2 4 4 2 6 3" xfId="25327"/>
    <cellStyle name="Normal 2 2 4 4 2 6 4" xfId="41015"/>
    <cellStyle name="Normal 2 2 4 4 2 7" xfId="11236"/>
    <cellStyle name="Normal 2 2 4 4 2 7 2" xfId="30024"/>
    <cellStyle name="Normal 2 2 4 4 2 7 3" xfId="41017"/>
    <cellStyle name="Normal 2 2 4 4 2 8" xfId="20621"/>
    <cellStyle name="Normal 2 2 4 4 2 9" xfId="39052"/>
    <cellStyle name="Normal 2 2 4 4 3" xfId="2015"/>
    <cellStyle name="Normal 2 2 4 4 3 2" xfId="2946"/>
    <cellStyle name="Normal 2 2 4 4 3 2 2" xfId="5739"/>
    <cellStyle name="Normal 2 2 4 4 3 2 2 2" xfId="10464"/>
    <cellStyle name="Normal 2 2 4 4 3 2 2 2 2" xfId="19859"/>
    <cellStyle name="Normal 2 2 4 4 3 2 2 2 2 2" xfId="38656"/>
    <cellStyle name="Normal 2 2 4 4 3 2 2 2 2 3" xfId="41021"/>
    <cellStyle name="Normal 2 2 4 4 3 2 2 2 3" xfId="29253"/>
    <cellStyle name="Normal 2 2 4 4 3 2 2 2 4" xfId="41020"/>
    <cellStyle name="Normal 2 2 4 4 3 2 2 3" xfId="15162"/>
    <cellStyle name="Normal 2 2 4 4 3 2 2 3 2" xfId="33953"/>
    <cellStyle name="Normal 2 2 4 4 3 2 2 3 3" xfId="41022"/>
    <cellStyle name="Normal 2 2 4 4 3 2 2 4" xfId="24550"/>
    <cellStyle name="Normal 2 2 4 4 3 2 2 5" xfId="41019"/>
    <cellStyle name="Normal 2 2 4 4 3 2 3" xfId="7672"/>
    <cellStyle name="Normal 2 2 4 4 3 2 3 2" xfId="17067"/>
    <cellStyle name="Normal 2 2 4 4 3 2 3 2 2" xfId="35864"/>
    <cellStyle name="Normal 2 2 4 4 3 2 3 2 3" xfId="41024"/>
    <cellStyle name="Normal 2 2 4 4 3 2 3 3" xfId="26461"/>
    <cellStyle name="Normal 2 2 4 4 3 2 3 4" xfId="41023"/>
    <cellStyle name="Normal 2 2 4 4 3 2 4" xfId="12370"/>
    <cellStyle name="Normal 2 2 4 4 3 2 4 2" xfId="31160"/>
    <cellStyle name="Normal 2 2 4 4 3 2 4 3" xfId="41025"/>
    <cellStyle name="Normal 2 2 4 4 3 2 5" xfId="21757"/>
    <cellStyle name="Normal 2 2 4 4 3 2 6" xfId="41018"/>
    <cellStyle name="Normal 2 2 4 4 3 3" xfId="3877"/>
    <cellStyle name="Normal 2 2 4 4 3 3 2" xfId="8602"/>
    <cellStyle name="Normal 2 2 4 4 3 3 2 2" xfId="17997"/>
    <cellStyle name="Normal 2 2 4 4 3 3 2 2 2" xfId="36794"/>
    <cellStyle name="Normal 2 2 4 4 3 3 2 2 3" xfId="41028"/>
    <cellStyle name="Normal 2 2 4 4 3 3 2 3" xfId="27391"/>
    <cellStyle name="Normal 2 2 4 4 3 3 2 4" xfId="41027"/>
    <cellStyle name="Normal 2 2 4 4 3 3 3" xfId="13300"/>
    <cellStyle name="Normal 2 2 4 4 3 3 3 2" xfId="32091"/>
    <cellStyle name="Normal 2 2 4 4 3 3 3 3" xfId="41029"/>
    <cellStyle name="Normal 2 2 4 4 3 3 4" xfId="22688"/>
    <cellStyle name="Normal 2 2 4 4 3 3 5" xfId="41026"/>
    <cellStyle name="Normal 2 2 4 4 3 4" xfId="4808"/>
    <cellStyle name="Normal 2 2 4 4 3 4 2" xfId="9533"/>
    <cellStyle name="Normal 2 2 4 4 3 4 2 2" xfId="18928"/>
    <cellStyle name="Normal 2 2 4 4 3 4 2 2 2" xfId="37725"/>
    <cellStyle name="Normal 2 2 4 4 3 4 2 2 3" xfId="41032"/>
    <cellStyle name="Normal 2 2 4 4 3 4 2 3" xfId="28322"/>
    <cellStyle name="Normal 2 2 4 4 3 4 2 4" xfId="41031"/>
    <cellStyle name="Normal 2 2 4 4 3 4 3" xfId="14231"/>
    <cellStyle name="Normal 2 2 4 4 3 4 3 2" xfId="33022"/>
    <cellStyle name="Normal 2 2 4 4 3 4 3 3" xfId="41033"/>
    <cellStyle name="Normal 2 2 4 4 3 4 4" xfId="23619"/>
    <cellStyle name="Normal 2 2 4 4 3 4 5" xfId="41030"/>
    <cellStyle name="Normal 2 2 4 4 3 5" xfId="6742"/>
    <cellStyle name="Normal 2 2 4 4 3 5 2" xfId="16137"/>
    <cellStyle name="Normal 2 2 4 4 3 5 2 2" xfId="34934"/>
    <cellStyle name="Normal 2 2 4 4 3 5 2 3" xfId="41035"/>
    <cellStyle name="Normal 2 2 4 4 3 5 3" xfId="25531"/>
    <cellStyle name="Normal 2 2 4 4 3 5 4" xfId="41034"/>
    <cellStyle name="Normal 2 2 4 4 3 6" xfId="11440"/>
    <cellStyle name="Normal 2 2 4 4 3 6 2" xfId="30229"/>
    <cellStyle name="Normal 2 2 4 4 3 6 3" xfId="41036"/>
    <cellStyle name="Normal 2 2 4 4 3 7" xfId="20826"/>
    <cellStyle name="Normal 2 2 4 4 3 8" xfId="39054"/>
    <cellStyle name="Normal 2 2 4 4 4" xfId="2480"/>
    <cellStyle name="Normal 2 2 4 4 4 2" xfId="5273"/>
    <cellStyle name="Normal 2 2 4 4 4 2 2" xfId="9998"/>
    <cellStyle name="Normal 2 2 4 4 4 2 2 2" xfId="19393"/>
    <cellStyle name="Normal 2 2 4 4 4 2 2 2 2" xfId="38190"/>
    <cellStyle name="Normal 2 2 4 4 4 2 2 2 3" xfId="41040"/>
    <cellStyle name="Normal 2 2 4 4 4 2 2 3" xfId="28787"/>
    <cellStyle name="Normal 2 2 4 4 4 2 2 4" xfId="41039"/>
    <cellStyle name="Normal 2 2 4 4 4 2 3" xfId="14696"/>
    <cellStyle name="Normal 2 2 4 4 4 2 3 2" xfId="33487"/>
    <cellStyle name="Normal 2 2 4 4 4 2 3 3" xfId="41041"/>
    <cellStyle name="Normal 2 2 4 4 4 2 4" xfId="24084"/>
    <cellStyle name="Normal 2 2 4 4 4 2 5" xfId="41038"/>
    <cellStyle name="Normal 2 2 4 4 4 3" xfId="7207"/>
    <cellStyle name="Normal 2 2 4 4 4 3 2" xfId="16602"/>
    <cellStyle name="Normal 2 2 4 4 4 3 2 2" xfId="35399"/>
    <cellStyle name="Normal 2 2 4 4 4 3 2 3" xfId="41043"/>
    <cellStyle name="Normal 2 2 4 4 4 3 3" xfId="25996"/>
    <cellStyle name="Normal 2 2 4 4 4 3 4" xfId="41042"/>
    <cellStyle name="Normal 2 2 4 4 4 4" xfId="11905"/>
    <cellStyle name="Normal 2 2 4 4 4 4 2" xfId="30694"/>
    <cellStyle name="Normal 2 2 4 4 4 4 3" xfId="41044"/>
    <cellStyle name="Normal 2 2 4 4 4 5" xfId="21291"/>
    <cellStyle name="Normal 2 2 4 4 4 6" xfId="41037"/>
    <cellStyle name="Normal 2 2 4 4 5" xfId="3411"/>
    <cellStyle name="Normal 2 2 4 4 5 2" xfId="8137"/>
    <cellStyle name="Normal 2 2 4 4 5 2 2" xfId="17532"/>
    <cellStyle name="Normal 2 2 4 4 5 2 2 2" xfId="36329"/>
    <cellStyle name="Normal 2 2 4 4 5 2 2 3" xfId="41047"/>
    <cellStyle name="Normal 2 2 4 4 5 2 3" xfId="26926"/>
    <cellStyle name="Normal 2 2 4 4 5 2 4" xfId="41046"/>
    <cellStyle name="Normal 2 2 4 4 5 3" xfId="12835"/>
    <cellStyle name="Normal 2 2 4 4 5 3 2" xfId="31625"/>
    <cellStyle name="Normal 2 2 4 4 5 3 3" xfId="41048"/>
    <cellStyle name="Normal 2 2 4 4 5 4" xfId="22222"/>
    <cellStyle name="Normal 2 2 4 4 5 5" xfId="41045"/>
    <cellStyle name="Normal 2 2 4 4 6" xfId="4342"/>
    <cellStyle name="Normal 2 2 4 4 6 2" xfId="9067"/>
    <cellStyle name="Normal 2 2 4 4 6 2 2" xfId="18462"/>
    <cellStyle name="Normal 2 2 4 4 6 2 2 2" xfId="37259"/>
    <cellStyle name="Normal 2 2 4 4 6 2 2 3" xfId="41051"/>
    <cellStyle name="Normal 2 2 4 4 6 2 3" xfId="27856"/>
    <cellStyle name="Normal 2 2 4 4 6 2 4" xfId="41050"/>
    <cellStyle name="Normal 2 2 4 4 6 3" xfId="13765"/>
    <cellStyle name="Normal 2 2 4 4 6 3 2" xfId="32556"/>
    <cellStyle name="Normal 2 2 4 4 6 3 3" xfId="41052"/>
    <cellStyle name="Normal 2 2 4 4 6 4" xfId="23153"/>
    <cellStyle name="Normal 2 2 4 4 6 5" xfId="41049"/>
    <cellStyle name="Normal 2 2 4 4 7" xfId="6266"/>
    <cellStyle name="Normal 2 2 4 4 7 2" xfId="15662"/>
    <cellStyle name="Normal 2 2 4 4 7 2 2" xfId="34459"/>
    <cellStyle name="Normal 2 2 4 4 7 2 3" xfId="41054"/>
    <cellStyle name="Normal 2 2 4 4 7 3" xfId="25056"/>
    <cellStyle name="Normal 2 2 4 4 7 4" xfId="41053"/>
    <cellStyle name="Normal 2 2 4 4 8" xfId="10977"/>
    <cellStyle name="Normal 2 2 4 4 8 2" xfId="29763"/>
    <cellStyle name="Normal 2 2 4 4 8 3" xfId="41055"/>
    <cellStyle name="Normal 2 2 4 4 9" xfId="20360"/>
    <cellStyle name="Normal 2 2 4 5" xfId="895"/>
    <cellStyle name="Normal 2 2 4 5 10" xfId="1658"/>
    <cellStyle name="Normal 2 2 4 5 2" xfId="2127"/>
    <cellStyle name="Normal 2 2 4 5 2 2" xfId="3058"/>
    <cellStyle name="Normal 2 2 4 5 2 2 2" xfId="5851"/>
    <cellStyle name="Normal 2 2 4 5 2 2 2 2" xfId="10576"/>
    <cellStyle name="Normal 2 2 4 5 2 2 2 2 2" xfId="19971"/>
    <cellStyle name="Normal 2 2 4 5 2 2 2 2 2 2" xfId="38768"/>
    <cellStyle name="Normal 2 2 4 5 2 2 2 2 2 3" xfId="41059"/>
    <cellStyle name="Normal 2 2 4 5 2 2 2 2 3" xfId="29365"/>
    <cellStyle name="Normal 2 2 4 5 2 2 2 2 4" xfId="41058"/>
    <cellStyle name="Normal 2 2 4 5 2 2 2 3" xfId="15274"/>
    <cellStyle name="Normal 2 2 4 5 2 2 2 3 2" xfId="34065"/>
    <cellStyle name="Normal 2 2 4 5 2 2 2 3 3" xfId="41060"/>
    <cellStyle name="Normal 2 2 4 5 2 2 2 4" xfId="24662"/>
    <cellStyle name="Normal 2 2 4 5 2 2 2 5" xfId="41057"/>
    <cellStyle name="Normal 2 2 4 5 2 2 3" xfId="7784"/>
    <cellStyle name="Normal 2 2 4 5 2 2 3 2" xfId="17179"/>
    <cellStyle name="Normal 2 2 4 5 2 2 3 2 2" xfId="35976"/>
    <cellStyle name="Normal 2 2 4 5 2 2 3 2 3" xfId="41062"/>
    <cellStyle name="Normal 2 2 4 5 2 2 3 3" xfId="26573"/>
    <cellStyle name="Normal 2 2 4 5 2 2 3 4" xfId="41061"/>
    <cellStyle name="Normal 2 2 4 5 2 2 4" xfId="12482"/>
    <cellStyle name="Normal 2 2 4 5 2 2 4 2" xfId="31272"/>
    <cellStyle name="Normal 2 2 4 5 2 2 4 3" xfId="41063"/>
    <cellStyle name="Normal 2 2 4 5 2 2 5" xfId="21869"/>
    <cellStyle name="Normal 2 2 4 5 2 2 6" xfId="41056"/>
    <cellStyle name="Normal 2 2 4 5 2 3" xfId="3989"/>
    <cellStyle name="Normal 2 2 4 5 2 3 2" xfId="8714"/>
    <cellStyle name="Normal 2 2 4 5 2 3 2 2" xfId="18109"/>
    <cellStyle name="Normal 2 2 4 5 2 3 2 2 2" xfId="36906"/>
    <cellStyle name="Normal 2 2 4 5 2 3 2 2 3" xfId="41066"/>
    <cellStyle name="Normal 2 2 4 5 2 3 2 3" xfId="27503"/>
    <cellStyle name="Normal 2 2 4 5 2 3 2 4" xfId="41065"/>
    <cellStyle name="Normal 2 2 4 5 2 3 3" xfId="13412"/>
    <cellStyle name="Normal 2 2 4 5 2 3 3 2" xfId="32203"/>
    <cellStyle name="Normal 2 2 4 5 2 3 3 3" xfId="41067"/>
    <cellStyle name="Normal 2 2 4 5 2 3 4" xfId="22800"/>
    <cellStyle name="Normal 2 2 4 5 2 3 5" xfId="41064"/>
    <cellStyle name="Normal 2 2 4 5 2 4" xfId="4920"/>
    <cellStyle name="Normal 2 2 4 5 2 4 2" xfId="9645"/>
    <cellStyle name="Normal 2 2 4 5 2 4 2 2" xfId="19040"/>
    <cellStyle name="Normal 2 2 4 5 2 4 2 2 2" xfId="37837"/>
    <cellStyle name="Normal 2 2 4 5 2 4 2 2 3" xfId="41070"/>
    <cellStyle name="Normal 2 2 4 5 2 4 2 3" xfId="28434"/>
    <cellStyle name="Normal 2 2 4 5 2 4 2 4" xfId="41069"/>
    <cellStyle name="Normal 2 2 4 5 2 4 3" xfId="14343"/>
    <cellStyle name="Normal 2 2 4 5 2 4 3 2" xfId="33134"/>
    <cellStyle name="Normal 2 2 4 5 2 4 3 3" xfId="41071"/>
    <cellStyle name="Normal 2 2 4 5 2 4 4" xfId="23731"/>
    <cellStyle name="Normal 2 2 4 5 2 4 5" xfId="41068"/>
    <cellStyle name="Normal 2 2 4 5 2 5" xfId="6854"/>
    <cellStyle name="Normal 2 2 4 5 2 5 2" xfId="16249"/>
    <cellStyle name="Normal 2 2 4 5 2 5 2 2" xfId="35046"/>
    <cellStyle name="Normal 2 2 4 5 2 5 2 3" xfId="41073"/>
    <cellStyle name="Normal 2 2 4 5 2 5 3" xfId="25643"/>
    <cellStyle name="Normal 2 2 4 5 2 5 4" xfId="41072"/>
    <cellStyle name="Normal 2 2 4 5 2 6" xfId="11552"/>
    <cellStyle name="Normal 2 2 4 5 2 6 2" xfId="30341"/>
    <cellStyle name="Normal 2 2 4 5 2 6 3" xfId="41074"/>
    <cellStyle name="Normal 2 2 4 5 2 7" xfId="20938"/>
    <cellStyle name="Normal 2 2 4 5 2 8" xfId="39056"/>
    <cellStyle name="Normal 2 2 4 5 3" xfId="2592"/>
    <cellStyle name="Normal 2 2 4 5 3 2" xfId="5385"/>
    <cellStyle name="Normal 2 2 4 5 3 2 2" xfId="10110"/>
    <cellStyle name="Normal 2 2 4 5 3 2 2 2" xfId="19505"/>
    <cellStyle name="Normal 2 2 4 5 3 2 2 2 2" xfId="38302"/>
    <cellStyle name="Normal 2 2 4 5 3 2 2 2 3" xfId="41078"/>
    <cellStyle name="Normal 2 2 4 5 3 2 2 3" xfId="28899"/>
    <cellStyle name="Normal 2 2 4 5 3 2 2 4" xfId="41077"/>
    <cellStyle name="Normal 2 2 4 5 3 2 3" xfId="14808"/>
    <cellStyle name="Normal 2 2 4 5 3 2 3 2" xfId="33599"/>
    <cellStyle name="Normal 2 2 4 5 3 2 3 3" xfId="41079"/>
    <cellStyle name="Normal 2 2 4 5 3 2 4" xfId="24196"/>
    <cellStyle name="Normal 2 2 4 5 3 2 5" xfId="41076"/>
    <cellStyle name="Normal 2 2 4 5 3 3" xfId="7319"/>
    <cellStyle name="Normal 2 2 4 5 3 3 2" xfId="16714"/>
    <cellStyle name="Normal 2 2 4 5 3 3 2 2" xfId="35511"/>
    <cellStyle name="Normal 2 2 4 5 3 3 2 3" xfId="41081"/>
    <cellStyle name="Normal 2 2 4 5 3 3 3" xfId="26108"/>
    <cellStyle name="Normal 2 2 4 5 3 3 4" xfId="41080"/>
    <cellStyle name="Normal 2 2 4 5 3 4" xfId="12017"/>
    <cellStyle name="Normal 2 2 4 5 3 4 2" xfId="30806"/>
    <cellStyle name="Normal 2 2 4 5 3 4 3" xfId="41082"/>
    <cellStyle name="Normal 2 2 4 5 3 5" xfId="21403"/>
    <cellStyle name="Normal 2 2 4 5 3 6" xfId="41075"/>
    <cellStyle name="Normal 2 2 4 5 4" xfId="3523"/>
    <cellStyle name="Normal 2 2 4 5 4 2" xfId="8249"/>
    <cellStyle name="Normal 2 2 4 5 4 2 2" xfId="17644"/>
    <cellStyle name="Normal 2 2 4 5 4 2 2 2" xfId="36441"/>
    <cellStyle name="Normal 2 2 4 5 4 2 2 3" xfId="41085"/>
    <cellStyle name="Normal 2 2 4 5 4 2 3" xfId="27038"/>
    <cellStyle name="Normal 2 2 4 5 4 2 4" xfId="41084"/>
    <cellStyle name="Normal 2 2 4 5 4 3" xfId="12947"/>
    <cellStyle name="Normal 2 2 4 5 4 3 2" xfId="31737"/>
    <cellStyle name="Normal 2 2 4 5 4 3 3" xfId="41086"/>
    <cellStyle name="Normal 2 2 4 5 4 4" xfId="22334"/>
    <cellStyle name="Normal 2 2 4 5 4 5" xfId="41083"/>
    <cellStyle name="Normal 2 2 4 5 5" xfId="4454"/>
    <cellStyle name="Normal 2 2 4 5 5 2" xfId="9179"/>
    <cellStyle name="Normal 2 2 4 5 5 2 2" xfId="18574"/>
    <cellStyle name="Normal 2 2 4 5 5 2 2 2" xfId="37371"/>
    <cellStyle name="Normal 2 2 4 5 5 2 2 3" xfId="41089"/>
    <cellStyle name="Normal 2 2 4 5 5 2 3" xfId="27968"/>
    <cellStyle name="Normal 2 2 4 5 5 2 4" xfId="41088"/>
    <cellStyle name="Normal 2 2 4 5 5 3" xfId="13877"/>
    <cellStyle name="Normal 2 2 4 5 5 3 2" xfId="32668"/>
    <cellStyle name="Normal 2 2 4 5 5 3 3" xfId="41090"/>
    <cellStyle name="Normal 2 2 4 5 5 4" xfId="23265"/>
    <cellStyle name="Normal 2 2 4 5 5 5" xfId="41087"/>
    <cellStyle name="Normal 2 2 4 5 6" xfId="6339"/>
    <cellStyle name="Normal 2 2 4 5 6 2" xfId="15735"/>
    <cellStyle name="Normal 2 2 4 5 6 2 2" xfId="34532"/>
    <cellStyle name="Normal 2 2 4 5 6 2 3" xfId="41092"/>
    <cellStyle name="Normal 2 2 4 5 6 3" xfId="25129"/>
    <cellStyle name="Normal 2 2 4 5 6 4" xfId="41091"/>
    <cellStyle name="Normal 2 2 4 5 7" xfId="11088"/>
    <cellStyle name="Normal 2 2 4 5 7 2" xfId="29875"/>
    <cellStyle name="Normal 2 2 4 5 7 3" xfId="41093"/>
    <cellStyle name="Normal 2 2 4 5 8" xfId="20472"/>
    <cellStyle name="Normal 2 2 4 5 9" xfId="39055"/>
    <cellStyle name="Normal 2 2 4 6" xfId="1291"/>
    <cellStyle name="Normal 2 2 4 6 10" xfId="1600"/>
    <cellStyle name="Normal 2 2 4 6 2" xfId="2069"/>
    <cellStyle name="Normal 2 2 4 6 2 2" xfId="3000"/>
    <cellStyle name="Normal 2 2 4 6 2 2 2" xfId="5793"/>
    <cellStyle name="Normal 2 2 4 6 2 2 2 2" xfId="10518"/>
    <cellStyle name="Normal 2 2 4 6 2 2 2 2 2" xfId="19913"/>
    <cellStyle name="Normal 2 2 4 6 2 2 2 2 2 2" xfId="38710"/>
    <cellStyle name="Normal 2 2 4 6 2 2 2 2 2 3" xfId="41097"/>
    <cellStyle name="Normal 2 2 4 6 2 2 2 2 3" xfId="29307"/>
    <cellStyle name="Normal 2 2 4 6 2 2 2 2 4" xfId="41096"/>
    <cellStyle name="Normal 2 2 4 6 2 2 2 3" xfId="15216"/>
    <cellStyle name="Normal 2 2 4 6 2 2 2 3 2" xfId="34007"/>
    <cellStyle name="Normal 2 2 4 6 2 2 2 3 3" xfId="41098"/>
    <cellStyle name="Normal 2 2 4 6 2 2 2 4" xfId="24604"/>
    <cellStyle name="Normal 2 2 4 6 2 2 2 5" xfId="41095"/>
    <cellStyle name="Normal 2 2 4 6 2 2 3" xfId="7726"/>
    <cellStyle name="Normal 2 2 4 6 2 2 3 2" xfId="17121"/>
    <cellStyle name="Normal 2 2 4 6 2 2 3 2 2" xfId="35918"/>
    <cellStyle name="Normal 2 2 4 6 2 2 3 2 3" xfId="41100"/>
    <cellStyle name="Normal 2 2 4 6 2 2 3 3" xfId="26515"/>
    <cellStyle name="Normal 2 2 4 6 2 2 3 4" xfId="41099"/>
    <cellStyle name="Normal 2 2 4 6 2 2 4" xfId="12424"/>
    <cellStyle name="Normal 2 2 4 6 2 2 4 2" xfId="31214"/>
    <cellStyle name="Normal 2 2 4 6 2 2 4 3" xfId="41101"/>
    <cellStyle name="Normal 2 2 4 6 2 2 5" xfId="21811"/>
    <cellStyle name="Normal 2 2 4 6 2 2 6" xfId="41094"/>
    <cellStyle name="Normal 2 2 4 6 2 3" xfId="3931"/>
    <cellStyle name="Normal 2 2 4 6 2 3 2" xfId="8656"/>
    <cellStyle name="Normal 2 2 4 6 2 3 2 2" xfId="18051"/>
    <cellStyle name="Normal 2 2 4 6 2 3 2 2 2" xfId="36848"/>
    <cellStyle name="Normal 2 2 4 6 2 3 2 2 3" xfId="41104"/>
    <cellStyle name="Normal 2 2 4 6 2 3 2 3" xfId="27445"/>
    <cellStyle name="Normal 2 2 4 6 2 3 2 4" xfId="41103"/>
    <cellStyle name="Normal 2 2 4 6 2 3 3" xfId="13354"/>
    <cellStyle name="Normal 2 2 4 6 2 3 3 2" xfId="32145"/>
    <cellStyle name="Normal 2 2 4 6 2 3 3 3" xfId="41105"/>
    <cellStyle name="Normal 2 2 4 6 2 3 4" xfId="22742"/>
    <cellStyle name="Normal 2 2 4 6 2 3 5" xfId="41102"/>
    <cellStyle name="Normal 2 2 4 6 2 4" xfId="4862"/>
    <cellStyle name="Normal 2 2 4 6 2 4 2" xfId="9587"/>
    <cellStyle name="Normal 2 2 4 6 2 4 2 2" xfId="18982"/>
    <cellStyle name="Normal 2 2 4 6 2 4 2 2 2" xfId="37779"/>
    <cellStyle name="Normal 2 2 4 6 2 4 2 2 3" xfId="41108"/>
    <cellStyle name="Normal 2 2 4 6 2 4 2 3" xfId="28376"/>
    <cellStyle name="Normal 2 2 4 6 2 4 2 4" xfId="41107"/>
    <cellStyle name="Normal 2 2 4 6 2 4 3" xfId="14285"/>
    <cellStyle name="Normal 2 2 4 6 2 4 3 2" xfId="33076"/>
    <cellStyle name="Normal 2 2 4 6 2 4 3 3" xfId="41109"/>
    <cellStyle name="Normal 2 2 4 6 2 4 4" xfId="23673"/>
    <cellStyle name="Normal 2 2 4 6 2 4 5" xfId="41106"/>
    <cellStyle name="Normal 2 2 4 6 2 5" xfId="6796"/>
    <cellStyle name="Normal 2 2 4 6 2 5 2" xfId="16191"/>
    <cellStyle name="Normal 2 2 4 6 2 5 2 2" xfId="34988"/>
    <cellStyle name="Normal 2 2 4 6 2 5 2 3" xfId="41111"/>
    <cellStyle name="Normal 2 2 4 6 2 5 3" xfId="25585"/>
    <cellStyle name="Normal 2 2 4 6 2 5 4" xfId="41110"/>
    <cellStyle name="Normal 2 2 4 6 2 6" xfId="11494"/>
    <cellStyle name="Normal 2 2 4 6 2 6 2" xfId="30283"/>
    <cellStyle name="Normal 2 2 4 6 2 6 3" xfId="41112"/>
    <cellStyle name="Normal 2 2 4 6 2 7" xfId="20880"/>
    <cellStyle name="Normal 2 2 4 6 2 8" xfId="39058"/>
    <cellStyle name="Normal 2 2 4 6 3" xfId="2534"/>
    <cellStyle name="Normal 2 2 4 6 3 2" xfId="5327"/>
    <cellStyle name="Normal 2 2 4 6 3 2 2" xfId="10052"/>
    <cellStyle name="Normal 2 2 4 6 3 2 2 2" xfId="19447"/>
    <cellStyle name="Normal 2 2 4 6 3 2 2 2 2" xfId="38244"/>
    <cellStyle name="Normal 2 2 4 6 3 2 2 2 3" xfId="41116"/>
    <cellStyle name="Normal 2 2 4 6 3 2 2 3" xfId="28841"/>
    <cellStyle name="Normal 2 2 4 6 3 2 2 4" xfId="41115"/>
    <cellStyle name="Normal 2 2 4 6 3 2 3" xfId="14750"/>
    <cellStyle name="Normal 2 2 4 6 3 2 3 2" xfId="33541"/>
    <cellStyle name="Normal 2 2 4 6 3 2 3 3" xfId="41117"/>
    <cellStyle name="Normal 2 2 4 6 3 2 4" xfId="24138"/>
    <cellStyle name="Normal 2 2 4 6 3 2 5" xfId="41114"/>
    <cellStyle name="Normal 2 2 4 6 3 3" xfId="7261"/>
    <cellStyle name="Normal 2 2 4 6 3 3 2" xfId="16656"/>
    <cellStyle name="Normal 2 2 4 6 3 3 2 2" xfId="35453"/>
    <cellStyle name="Normal 2 2 4 6 3 3 2 3" xfId="41119"/>
    <cellStyle name="Normal 2 2 4 6 3 3 3" xfId="26050"/>
    <cellStyle name="Normal 2 2 4 6 3 3 4" xfId="41118"/>
    <cellStyle name="Normal 2 2 4 6 3 4" xfId="11959"/>
    <cellStyle name="Normal 2 2 4 6 3 4 2" xfId="30748"/>
    <cellStyle name="Normal 2 2 4 6 3 4 3" xfId="41120"/>
    <cellStyle name="Normal 2 2 4 6 3 5" xfId="21345"/>
    <cellStyle name="Normal 2 2 4 6 3 6" xfId="41113"/>
    <cellStyle name="Normal 2 2 4 6 4" xfId="3465"/>
    <cellStyle name="Normal 2 2 4 6 4 2" xfId="8191"/>
    <cellStyle name="Normal 2 2 4 6 4 2 2" xfId="17586"/>
    <cellStyle name="Normal 2 2 4 6 4 2 2 2" xfId="36383"/>
    <cellStyle name="Normal 2 2 4 6 4 2 2 3" xfId="41123"/>
    <cellStyle name="Normal 2 2 4 6 4 2 3" xfId="26980"/>
    <cellStyle name="Normal 2 2 4 6 4 2 4" xfId="41122"/>
    <cellStyle name="Normal 2 2 4 6 4 3" xfId="12889"/>
    <cellStyle name="Normal 2 2 4 6 4 3 2" xfId="31679"/>
    <cellStyle name="Normal 2 2 4 6 4 3 3" xfId="41124"/>
    <cellStyle name="Normal 2 2 4 6 4 4" xfId="22276"/>
    <cellStyle name="Normal 2 2 4 6 4 5" xfId="41121"/>
    <cellStyle name="Normal 2 2 4 6 5" xfId="4396"/>
    <cellStyle name="Normal 2 2 4 6 5 2" xfId="9121"/>
    <cellStyle name="Normal 2 2 4 6 5 2 2" xfId="18516"/>
    <cellStyle name="Normal 2 2 4 6 5 2 2 2" xfId="37313"/>
    <cellStyle name="Normal 2 2 4 6 5 2 2 3" xfId="41127"/>
    <cellStyle name="Normal 2 2 4 6 5 2 3" xfId="27910"/>
    <cellStyle name="Normal 2 2 4 6 5 2 4" xfId="41126"/>
    <cellStyle name="Normal 2 2 4 6 5 3" xfId="13819"/>
    <cellStyle name="Normal 2 2 4 6 5 3 2" xfId="32610"/>
    <cellStyle name="Normal 2 2 4 6 5 3 3" xfId="41128"/>
    <cellStyle name="Normal 2 2 4 6 5 4" xfId="23207"/>
    <cellStyle name="Normal 2 2 4 6 5 5" xfId="41125"/>
    <cellStyle name="Normal 2 2 4 6 6" xfId="6373"/>
    <cellStyle name="Normal 2 2 4 6 6 2" xfId="15769"/>
    <cellStyle name="Normal 2 2 4 6 6 2 2" xfId="34566"/>
    <cellStyle name="Normal 2 2 4 6 6 2 3" xfId="41130"/>
    <cellStyle name="Normal 2 2 4 6 6 3" xfId="25163"/>
    <cellStyle name="Normal 2 2 4 6 6 4" xfId="41129"/>
    <cellStyle name="Normal 2 2 4 6 7" xfId="11030"/>
    <cellStyle name="Normal 2 2 4 6 7 2" xfId="29817"/>
    <cellStyle name="Normal 2 2 4 6 7 3" xfId="41131"/>
    <cellStyle name="Normal 2 2 4 6 8" xfId="20414"/>
    <cellStyle name="Normal 2 2 4 6 9" xfId="39057"/>
    <cellStyle name="Normal 2 2 4 7" xfId="1866"/>
    <cellStyle name="Normal 2 2 4 7 2" xfId="2797"/>
    <cellStyle name="Normal 2 2 4 7 2 2" xfId="5590"/>
    <cellStyle name="Normal 2 2 4 7 2 2 2" xfId="10315"/>
    <cellStyle name="Normal 2 2 4 7 2 2 2 2" xfId="19710"/>
    <cellStyle name="Normal 2 2 4 7 2 2 2 2 2" xfId="38507"/>
    <cellStyle name="Normal 2 2 4 7 2 2 2 2 3" xfId="41135"/>
    <cellStyle name="Normal 2 2 4 7 2 2 2 3" xfId="29104"/>
    <cellStyle name="Normal 2 2 4 7 2 2 2 4" xfId="41134"/>
    <cellStyle name="Normal 2 2 4 7 2 2 3" xfId="15013"/>
    <cellStyle name="Normal 2 2 4 7 2 2 3 2" xfId="33804"/>
    <cellStyle name="Normal 2 2 4 7 2 2 3 3" xfId="41136"/>
    <cellStyle name="Normal 2 2 4 7 2 2 4" xfId="24401"/>
    <cellStyle name="Normal 2 2 4 7 2 2 5" xfId="41133"/>
    <cellStyle name="Normal 2 2 4 7 2 3" xfId="7523"/>
    <cellStyle name="Normal 2 2 4 7 2 3 2" xfId="16918"/>
    <cellStyle name="Normal 2 2 4 7 2 3 2 2" xfId="35715"/>
    <cellStyle name="Normal 2 2 4 7 2 3 2 3" xfId="41138"/>
    <cellStyle name="Normal 2 2 4 7 2 3 3" xfId="26312"/>
    <cellStyle name="Normal 2 2 4 7 2 3 4" xfId="41137"/>
    <cellStyle name="Normal 2 2 4 7 2 4" xfId="12221"/>
    <cellStyle name="Normal 2 2 4 7 2 4 2" xfId="31011"/>
    <cellStyle name="Normal 2 2 4 7 2 4 3" xfId="41139"/>
    <cellStyle name="Normal 2 2 4 7 2 5" xfId="21608"/>
    <cellStyle name="Normal 2 2 4 7 2 6" xfId="41132"/>
    <cellStyle name="Normal 2 2 4 7 3" xfId="3728"/>
    <cellStyle name="Normal 2 2 4 7 3 2" xfId="8454"/>
    <cellStyle name="Normal 2 2 4 7 3 2 2" xfId="17849"/>
    <cellStyle name="Normal 2 2 4 7 3 2 2 2" xfId="36646"/>
    <cellStyle name="Normal 2 2 4 7 3 2 2 3" xfId="41142"/>
    <cellStyle name="Normal 2 2 4 7 3 2 3" xfId="27243"/>
    <cellStyle name="Normal 2 2 4 7 3 2 4" xfId="41141"/>
    <cellStyle name="Normal 2 2 4 7 3 3" xfId="13152"/>
    <cellStyle name="Normal 2 2 4 7 3 3 2" xfId="31942"/>
    <cellStyle name="Normal 2 2 4 7 3 3 3" xfId="41143"/>
    <cellStyle name="Normal 2 2 4 7 3 4" xfId="22539"/>
    <cellStyle name="Normal 2 2 4 7 3 5" xfId="41140"/>
    <cellStyle name="Normal 2 2 4 7 4" xfId="4659"/>
    <cellStyle name="Normal 2 2 4 7 4 2" xfId="9384"/>
    <cellStyle name="Normal 2 2 4 7 4 2 2" xfId="18779"/>
    <cellStyle name="Normal 2 2 4 7 4 2 2 2" xfId="37576"/>
    <cellStyle name="Normal 2 2 4 7 4 2 2 3" xfId="41146"/>
    <cellStyle name="Normal 2 2 4 7 4 2 3" xfId="28173"/>
    <cellStyle name="Normal 2 2 4 7 4 2 4" xfId="41145"/>
    <cellStyle name="Normal 2 2 4 7 4 3" xfId="14082"/>
    <cellStyle name="Normal 2 2 4 7 4 3 2" xfId="32873"/>
    <cellStyle name="Normal 2 2 4 7 4 3 3" xfId="41147"/>
    <cellStyle name="Normal 2 2 4 7 4 4" xfId="23470"/>
    <cellStyle name="Normal 2 2 4 7 4 5" xfId="41144"/>
    <cellStyle name="Normal 2 2 4 7 5" xfId="6594"/>
    <cellStyle name="Normal 2 2 4 7 5 2" xfId="15989"/>
    <cellStyle name="Normal 2 2 4 7 5 2 2" xfId="34786"/>
    <cellStyle name="Normal 2 2 4 7 5 2 3" xfId="41149"/>
    <cellStyle name="Normal 2 2 4 7 5 3" xfId="25383"/>
    <cellStyle name="Normal 2 2 4 7 5 4" xfId="41148"/>
    <cellStyle name="Normal 2 2 4 7 6" xfId="11292"/>
    <cellStyle name="Normal 2 2 4 7 6 2" xfId="30080"/>
    <cellStyle name="Normal 2 2 4 7 6 3" xfId="41150"/>
    <cellStyle name="Normal 2 2 4 7 7" xfId="20677"/>
    <cellStyle name="Normal 2 2 4 7 8" xfId="39059"/>
    <cellStyle name="Normal 2 2 4 8" xfId="2331"/>
    <cellStyle name="Normal 2 2 4 8 2" xfId="5124"/>
    <cellStyle name="Normal 2 2 4 8 2 2" xfId="9849"/>
    <cellStyle name="Normal 2 2 4 8 2 2 2" xfId="19244"/>
    <cellStyle name="Normal 2 2 4 8 2 2 2 2" xfId="38041"/>
    <cellStyle name="Normal 2 2 4 8 2 2 2 3" xfId="41154"/>
    <cellStyle name="Normal 2 2 4 8 2 2 3" xfId="28638"/>
    <cellStyle name="Normal 2 2 4 8 2 2 4" xfId="41153"/>
    <cellStyle name="Normal 2 2 4 8 2 3" xfId="14547"/>
    <cellStyle name="Normal 2 2 4 8 2 3 2" xfId="33338"/>
    <cellStyle name="Normal 2 2 4 8 2 3 3" xfId="41155"/>
    <cellStyle name="Normal 2 2 4 8 2 4" xfId="23935"/>
    <cellStyle name="Normal 2 2 4 8 2 5" xfId="41152"/>
    <cellStyle name="Normal 2 2 4 8 3" xfId="7058"/>
    <cellStyle name="Normal 2 2 4 8 3 2" xfId="16453"/>
    <cellStyle name="Normal 2 2 4 8 3 2 2" xfId="35250"/>
    <cellStyle name="Normal 2 2 4 8 3 2 3" xfId="41157"/>
    <cellStyle name="Normal 2 2 4 8 3 3" xfId="25847"/>
    <cellStyle name="Normal 2 2 4 8 3 4" xfId="41156"/>
    <cellStyle name="Normal 2 2 4 8 4" xfId="11756"/>
    <cellStyle name="Normal 2 2 4 8 4 2" xfId="30545"/>
    <cellStyle name="Normal 2 2 4 8 4 3" xfId="41158"/>
    <cellStyle name="Normal 2 2 4 8 5" xfId="21142"/>
    <cellStyle name="Normal 2 2 4 8 6" xfId="41151"/>
    <cellStyle name="Normal 2 2 4 9" xfId="3262"/>
    <cellStyle name="Normal 2 2 4 9 2" xfId="7988"/>
    <cellStyle name="Normal 2 2 4 9 2 2" xfId="17383"/>
    <cellStyle name="Normal 2 2 4 9 2 2 2" xfId="36180"/>
    <cellStyle name="Normal 2 2 4 9 2 2 3" xfId="41161"/>
    <cellStyle name="Normal 2 2 4 9 2 3" xfId="26777"/>
    <cellStyle name="Normal 2 2 4 9 2 4" xfId="41160"/>
    <cellStyle name="Normal 2 2 4 9 3" xfId="12686"/>
    <cellStyle name="Normal 2 2 4 9 3 2" xfId="31476"/>
    <cellStyle name="Normal 2 2 4 9 3 3" xfId="41162"/>
    <cellStyle name="Normal 2 2 4 9 4" xfId="22073"/>
    <cellStyle name="Normal 2 2 4 9 5" xfId="41159"/>
    <cellStyle name="Normal 2 2 5" xfId="570"/>
    <cellStyle name="Normal 2 2 5 2" xfId="571"/>
    <cellStyle name="Normal 2 2 5 3" xfId="572"/>
    <cellStyle name="Normal 2 2 5 3 10" xfId="59009"/>
    <cellStyle name="Normal 2 2 5 3 11" xfId="59065"/>
    <cellStyle name="Normal 2 2 5 3 12" xfId="59127"/>
    <cellStyle name="Normal 2 2 5 3 13" xfId="59659"/>
    <cellStyle name="Normal 2 2 5 3 14" xfId="6092"/>
    <cellStyle name="Normal 2 2 5 3 2" xfId="573"/>
    <cellStyle name="Normal 2 2 5 3 2 2" xfId="1032"/>
    <cellStyle name="Normal 2 2 5 3 2 2 2" xfId="34327"/>
    <cellStyle name="Normal 2 2 5 3 2 2 3" xfId="41164"/>
    <cellStyle name="Normal 2 2 5 3 2 2 4" xfId="15530"/>
    <cellStyle name="Normal 2 2 5 3 2 3" xfId="1165"/>
    <cellStyle name="Normal 2 2 5 3 2 3 2" xfId="24924"/>
    <cellStyle name="Normal 2 2 5 3 2 4" xfId="899"/>
    <cellStyle name="Normal 2 2 5 3 2 4 2" xfId="41163"/>
    <cellStyle name="Normal 2 2 5 3 2 5" xfId="1295"/>
    <cellStyle name="Normal 2 2 5 3 2 6" xfId="6134"/>
    <cellStyle name="Normal 2 2 5 3 3" xfId="1031"/>
    <cellStyle name="Normal 2 2 5 3 3 2" xfId="34285"/>
    <cellStyle name="Normal 2 2 5 3 3 3" xfId="41165"/>
    <cellStyle name="Normal 2 2 5 3 3 4" xfId="10832"/>
    <cellStyle name="Normal 2 2 5 3 4" xfId="1164"/>
    <cellStyle name="Normal 2 2 5 3 4 2" xfId="24882"/>
    <cellStyle name="Normal 2 2 5 3 5" xfId="898"/>
    <cellStyle name="Normal 2 2 5 3 5 2" xfId="39224"/>
    <cellStyle name="Normal 2 2 5 3 6" xfId="1294"/>
    <cellStyle name="Normal 2 2 5 3 6 2" xfId="58749"/>
    <cellStyle name="Normal 2 2 5 3 7" xfId="58839"/>
    <cellStyle name="Normal 2 2 5 3 8" xfId="58897"/>
    <cellStyle name="Normal 2 2 5 3 9" xfId="58953"/>
    <cellStyle name="Normal 2 2 5 4" xfId="574"/>
    <cellStyle name="Normal 2 2 5 4 2" xfId="1033"/>
    <cellStyle name="Normal 2 2 5 4 2 2" xfId="41166"/>
    <cellStyle name="Normal 2 2 5 4 3" xfId="1166"/>
    <cellStyle name="Normal 2 2 5 4 4" xfId="900"/>
    <cellStyle name="Normal 2 2 5 4 5" xfId="1296"/>
    <cellStyle name="Normal 2 2 5 4 6" xfId="39222"/>
    <cellStyle name="Normal 2 2 5 5" xfId="1030"/>
    <cellStyle name="Normal 2 2 5 5 2" xfId="59658"/>
    <cellStyle name="Normal 2 2 5 6" xfId="1163"/>
    <cellStyle name="Normal 2 2 5 7" xfId="897"/>
    <cellStyle name="Normal 2 2 5 8" xfId="1293"/>
    <cellStyle name="Normal 2 2 6" xfId="575"/>
    <cellStyle name="Normal 2 2 6 2" xfId="39225"/>
    <cellStyle name="Normal 2 2 6 2 2" xfId="41167"/>
    <cellStyle name="Normal 2 2 6 3" xfId="29588"/>
    <cellStyle name="Normal 2 2 7" xfId="59660"/>
    <cellStyle name="Normal 2 20" xfId="576"/>
    <cellStyle name="Normal 2 20 2" xfId="58848"/>
    <cellStyle name="Normal 2 20 3" xfId="58904"/>
    <cellStyle name="Normal 2 20 4" xfId="58960"/>
    <cellStyle name="Normal 2 20 5" xfId="59016"/>
    <cellStyle name="Normal 2 20 6" xfId="59072"/>
    <cellStyle name="Normal 2 20 7" xfId="59134"/>
    <cellStyle name="Normal 2 20 8" xfId="59661"/>
    <cellStyle name="Normal 2 20 9" xfId="58770"/>
    <cellStyle name="Normal 2 21" xfId="577"/>
    <cellStyle name="Normal 2 21 2" xfId="578"/>
    <cellStyle name="Normal 2 21 2 2" xfId="1035"/>
    <cellStyle name="Normal 2 21 2 3" xfId="1168"/>
    <cellStyle name="Normal 2 21 2 4" xfId="902"/>
    <cellStyle name="Normal 2 21 2 5" xfId="1298"/>
    <cellStyle name="Normal 2 21 2 6" xfId="58849"/>
    <cellStyle name="Normal 2 21 3" xfId="1034"/>
    <cellStyle name="Normal 2 21 3 2" xfId="58905"/>
    <cellStyle name="Normal 2 21 4" xfId="1167"/>
    <cellStyle name="Normal 2 21 4 2" xfId="58961"/>
    <cellStyle name="Normal 2 21 5" xfId="901"/>
    <cellStyle name="Normal 2 21 5 2" xfId="59017"/>
    <cellStyle name="Normal 2 21 6" xfId="1297"/>
    <cellStyle name="Normal 2 21 6 2" xfId="59073"/>
    <cellStyle name="Normal 2 21 7" xfId="59135"/>
    <cellStyle name="Normal 2 21 8" xfId="59662"/>
    <cellStyle name="Normal 2 21 9" xfId="58771"/>
    <cellStyle name="Normal 2 3" xfId="579"/>
    <cellStyle name="Normal 2 3 2" xfId="580"/>
    <cellStyle name="Normal 2 3 2 2" xfId="59211"/>
    <cellStyle name="Normal 2 3 2 3" xfId="59301"/>
    <cellStyle name="Normal 2 3 2 4" xfId="59323"/>
    <cellStyle name="Normal 2 3 2 5" xfId="59345"/>
    <cellStyle name="Normal 2 3 2 6" xfId="59367"/>
    <cellStyle name="Normal 2 3 2 7" xfId="59389"/>
    <cellStyle name="Normal 2 3 3" xfId="581"/>
    <cellStyle name="Normal 2 3 3 2" xfId="582"/>
    <cellStyle name="Normal 2 3 3 3" xfId="583"/>
    <cellStyle name="Normal 2 3 3 4" xfId="59212"/>
    <cellStyle name="Normal 2 3 3 5" xfId="59302"/>
    <cellStyle name="Normal 2 3 3 6" xfId="59324"/>
    <cellStyle name="Normal 2 3 3 7" xfId="59346"/>
    <cellStyle name="Normal 2 3 3 8" xfId="59368"/>
    <cellStyle name="Normal 2 3 3 9" xfId="59390"/>
    <cellStyle name="Normal 2 3 4" xfId="584"/>
    <cellStyle name="Normal 2 3 4 2" xfId="58772"/>
    <cellStyle name="Normal 2 3 4 3" xfId="59213"/>
    <cellStyle name="Normal 2 3 4 3 2" xfId="59663"/>
    <cellStyle name="Normal 2 3 4 4" xfId="59664"/>
    <cellStyle name="Normal 2 3 5" xfId="585"/>
    <cellStyle name="Normal 2 3 5 2" xfId="59665"/>
    <cellStyle name="Normal 2 4" xfId="586"/>
    <cellStyle name="Normal 2 4 10" xfId="58942"/>
    <cellStyle name="Normal 2 4 11" xfId="58998"/>
    <cellStyle name="Normal 2 4 12" xfId="59054"/>
    <cellStyle name="Normal 2 4 13" xfId="59113"/>
    <cellStyle name="Normal 2 4 14" xfId="59666"/>
    <cellStyle name="Normal 2 4 15" xfId="6062"/>
    <cellStyle name="Normal 2 4 2" xfId="587"/>
    <cellStyle name="Normal 2 4 3" xfId="588"/>
    <cellStyle name="Normal 2 4 3 10" xfId="59074"/>
    <cellStyle name="Normal 2 4 3 11" xfId="59136"/>
    <cellStyle name="Normal 2 4 3 12" xfId="59667"/>
    <cellStyle name="Normal 2 4 3 13" xfId="6123"/>
    <cellStyle name="Normal 2 4 3 2" xfId="1037"/>
    <cellStyle name="Normal 2 4 3 2 2" xfId="34316"/>
    <cellStyle name="Normal 2 4 3 2 3" xfId="41169"/>
    <cellStyle name="Normal 2 4 3 2 4" xfId="15519"/>
    <cellStyle name="Normal 2 4 3 3" xfId="1170"/>
    <cellStyle name="Normal 2 4 3 3 2" xfId="24913"/>
    <cellStyle name="Normal 2 4 3 4" xfId="904"/>
    <cellStyle name="Normal 2 4 3 4 2" xfId="41168"/>
    <cellStyle name="Normal 2 4 3 5" xfId="1300"/>
    <cellStyle name="Normal 2 4 3 5 2" xfId="58773"/>
    <cellStyle name="Normal 2 4 3 6" xfId="58850"/>
    <cellStyle name="Normal 2 4 3 7" xfId="58906"/>
    <cellStyle name="Normal 2 4 3 8" xfId="58962"/>
    <cellStyle name="Normal 2 4 3 9" xfId="59018"/>
    <cellStyle name="Normal 2 4 4" xfId="1036"/>
    <cellStyle name="Normal 2 4 4 2" xfId="34274"/>
    <cellStyle name="Normal 2 4 4 3" xfId="41170"/>
    <cellStyle name="Normal 2 4 4 4" xfId="59668"/>
    <cellStyle name="Normal 2 4 4 5" xfId="10821"/>
    <cellStyle name="Normal 2 4 5" xfId="1169"/>
    <cellStyle name="Normal 2 4 5 2" xfId="24871"/>
    <cellStyle name="Normal 2 4 6" xfId="903"/>
    <cellStyle name="Normal 2 4 6 2" xfId="39229"/>
    <cellStyle name="Normal 2 4 7" xfId="1299"/>
    <cellStyle name="Normal 2 4 7 2" xfId="58736"/>
    <cellStyle name="Normal 2 4 8" xfId="58828"/>
    <cellStyle name="Normal 2 4 9" xfId="58886"/>
    <cellStyle name="Normal 2 5" xfId="589"/>
    <cellStyle name="Normal 2 5 2" xfId="59214"/>
    <cellStyle name="Normal 2 5 3" xfId="59303"/>
    <cellStyle name="Normal 2 5 4" xfId="59325"/>
    <cellStyle name="Normal 2 5 5" xfId="59347"/>
    <cellStyle name="Normal 2 5 6" xfId="59369"/>
    <cellStyle name="Normal 2 5 7" xfId="59391"/>
    <cellStyle name="Normal 2 6" xfId="590"/>
    <cellStyle name="Normal 2 6 2" xfId="59215"/>
    <cellStyle name="Normal 2 7" xfId="591"/>
    <cellStyle name="Normal 2 8" xfId="592"/>
    <cellStyle name="Normal 2 9" xfId="593"/>
    <cellStyle name="Normal 20" xfId="594"/>
    <cellStyle name="Normal 20 2" xfId="595"/>
    <cellStyle name="Normal 21" xfId="596"/>
    <cellStyle name="Normal 21 2" xfId="597"/>
    <cellStyle name="Normal 22" xfId="598"/>
    <cellStyle name="Normal 22 2" xfId="59669"/>
    <cellStyle name="Normal 22 3" xfId="59670"/>
    <cellStyle name="Normal 23" xfId="599"/>
    <cellStyle name="Normal 23 2" xfId="58774"/>
    <cellStyle name="Normal 23 3" xfId="59671"/>
    <cellStyle name="Normal 24" xfId="600"/>
    <cellStyle name="Normal 24 2" xfId="601"/>
    <cellStyle name="Normal 24 3" xfId="602"/>
    <cellStyle name="Normal 25" xfId="603"/>
    <cellStyle name="Normal 25 2" xfId="604"/>
    <cellStyle name="Normal 25 3" xfId="58775"/>
    <cellStyle name="Normal 26" xfId="605"/>
    <cellStyle name="Normal 26 2" xfId="58776"/>
    <cellStyle name="Normal 26 3" xfId="59672"/>
    <cellStyle name="Normal 27" xfId="606"/>
    <cellStyle name="Normal 27 10" xfId="58954"/>
    <cellStyle name="Normal 27 11" xfId="59010"/>
    <cellStyle name="Normal 27 12" xfId="59066"/>
    <cellStyle name="Normal 27 13" xfId="59128"/>
    <cellStyle name="Normal 27 14" xfId="6030"/>
    <cellStyle name="Normal 27 2" xfId="10755"/>
    <cellStyle name="Normal 27 2 2" xfId="20150"/>
    <cellStyle name="Normal 27 2 2 2" xfId="38947"/>
    <cellStyle name="Normal 27 2 2 3" xfId="41173"/>
    <cellStyle name="Normal 27 2 3" xfId="29544"/>
    <cellStyle name="Normal 27 2 4" xfId="41172"/>
    <cellStyle name="Normal 27 2 5" xfId="58778"/>
    <cellStyle name="Normal 27 3" xfId="15453"/>
    <cellStyle name="Normal 27 3 2" xfId="34244"/>
    <cellStyle name="Normal 27 3 3" xfId="41174"/>
    <cellStyle name="Normal 27 3 4" xfId="58779"/>
    <cellStyle name="Normal 27 4" xfId="24841"/>
    <cellStyle name="Normal 27 4 2" xfId="58780"/>
    <cellStyle name="Normal 27 4 3" xfId="58851"/>
    <cellStyle name="Normal 27 4 4" xfId="58907"/>
    <cellStyle name="Normal 27 4 5" xfId="58963"/>
    <cellStyle name="Normal 27 4 6" xfId="59019"/>
    <cellStyle name="Normal 27 4 7" xfId="59075"/>
    <cellStyle name="Normal 27 4 8" xfId="59137"/>
    <cellStyle name="Normal 27 4 9" xfId="59673"/>
    <cellStyle name="Normal 27 5" xfId="41171"/>
    <cellStyle name="Normal 27 5 2" xfId="58761"/>
    <cellStyle name="Normal 27 5 2 2" xfId="58844"/>
    <cellStyle name="Normal 27 5 2 3" xfId="58901"/>
    <cellStyle name="Normal 27 5 2 4" xfId="58957"/>
    <cellStyle name="Normal 27 5 2 5" xfId="59013"/>
    <cellStyle name="Normal 27 5 2 6" xfId="59069"/>
    <cellStyle name="Normal 27 5 2 7" xfId="59131"/>
    <cellStyle name="Normal 27 5 2 8" xfId="59675"/>
    <cellStyle name="Normal 27 5 3" xfId="58760"/>
    <cellStyle name="Normal 27 5 4" xfId="58762"/>
    <cellStyle name="Normal 27 5 4 2" xfId="58845"/>
    <cellStyle name="Normal 27 5 4 3" xfId="58902"/>
    <cellStyle name="Normal 27 5 4 4" xfId="58958"/>
    <cellStyle name="Normal 27 5 4 5" xfId="59014"/>
    <cellStyle name="Normal 27 5 4 6" xfId="59070"/>
    <cellStyle name="Normal 27 5 4 7" xfId="59132"/>
    <cellStyle name="Normal 27 5 4 8" xfId="59676"/>
    <cellStyle name="Normal 27 5 5" xfId="58781"/>
    <cellStyle name="Normal 27 5 6" xfId="59674"/>
    <cellStyle name="Normal 27 6" xfId="58777"/>
    <cellStyle name="Normal 27 7" xfId="58750"/>
    <cellStyle name="Normal 27 8" xfId="58840"/>
    <cellStyle name="Normal 27 9" xfId="58898"/>
    <cellStyle name="Normal 28" xfId="607"/>
    <cellStyle name="Normal 28 2" xfId="58782"/>
    <cellStyle name="Normal 28 3" xfId="58759"/>
    <cellStyle name="Normal 29" xfId="608"/>
    <cellStyle name="Normal 29 2" xfId="1038"/>
    <cellStyle name="Normal 29 2 2" xfId="34286"/>
    <cellStyle name="Normal 29 2 3" xfId="41176"/>
    <cellStyle name="Normal 29 2 4" xfId="58784"/>
    <cellStyle name="Normal 29 2 5" xfId="15489"/>
    <cellStyle name="Normal 29 3" xfId="1171"/>
    <cellStyle name="Normal 29 3 2" xfId="58785"/>
    <cellStyle name="Normal 29 3 3" xfId="24883"/>
    <cellStyle name="Normal 29 4" xfId="905"/>
    <cellStyle name="Normal 29 4 2" xfId="58758"/>
    <cellStyle name="Normal 29 4 3" xfId="41175"/>
    <cellStyle name="Normal 29 5" xfId="1301"/>
    <cellStyle name="Normal 29 5 2" xfId="58783"/>
    <cellStyle name="Normal 29 6" xfId="6093"/>
    <cellStyle name="Normal 3" xfId="609"/>
    <cellStyle name="Normal 3 10" xfId="610"/>
    <cellStyle name="Normal 3 11" xfId="611"/>
    <cellStyle name="Normal 3 11 2" xfId="612"/>
    <cellStyle name="Normal 3 11 2 2" xfId="1040"/>
    <cellStyle name="Normal 3 11 2 3" xfId="1173"/>
    <cellStyle name="Normal 3 11 2 4" xfId="907"/>
    <cellStyle name="Normal 3 11 2 5" xfId="1303"/>
    <cellStyle name="Normal 3 11 2 6" xfId="59678"/>
    <cellStyle name="Normal 3 11 3" xfId="1039"/>
    <cellStyle name="Normal 3 11 4" xfId="1172"/>
    <cellStyle name="Normal 3 11 5" xfId="906"/>
    <cellStyle name="Normal 3 11 6" xfId="1302"/>
    <cellStyle name="Normal 3 11 7" xfId="29585"/>
    <cellStyle name="Normal 3 12" xfId="613"/>
    <cellStyle name="Normal 3 12 2" xfId="614"/>
    <cellStyle name="Normal 3 12 2 2" xfId="1042"/>
    <cellStyle name="Normal 3 12 2 3" xfId="1175"/>
    <cellStyle name="Normal 3 12 2 4" xfId="909"/>
    <cellStyle name="Normal 3 12 2 5" xfId="1305"/>
    <cellStyle name="Normal 3 12 2 6" xfId="41177"/>
    <cellStyle name="Normal 3 12 3" xfId="1041"/>
    <cellStyle name="Normal 3 12 4" xfId="1174"/>
    <cellStyle name="Normal 3 12 5" xfId="908"/>
    <cellStyle name="Normal 3 12 6" xfId="1304"/>
    <cellStyle name="Normal 3 12 7" xfId="29580"/>
    <cellStyle name="Normal 3 13" xfId="38987"/>
    <cellStyle name="Normal 3 14" xfId="59677"/>
    <cellStyle name="Normal 3 2" xfId="615"/>
    <cellStyle name="Normal 3 2 2" xfId="616"/>
    <cellStyle name="Normal 3 2 3" xfId="617"/>
    <cellStyle name="Normal 3 2 4" xfId="618"/>
    <cellStyle name="Normal 3 2 5" xfId="59216"/>
    <cellStyle name="Normal 3 2 5 2" xfId="59679"/>
    <cellStyle name="Normal 3 3" xfId="619"/>
    <cellStyle name="Normal 3 3 10" xfId="910"/>
    <cellStyle name="Normal 3 3 10 10" xfId="39061"/>
    <cellStyle name="Normal 3 3 10 11" xfId="1488"/>
    <cellStyle name="Normal 3 3 10 2" xfId="1752"/>
    <cellStyle name="Normal 3 3 10 2 2" xfId="2218"/>
    <cellStyle name="Normal 3 3 10 2 2 2" xfId="3149"/>
    <cellStyle name="Normal 3 3 10 2 2 2 2" xfId="5942"/>
    <cellStyle name="Normal 3 3 10 2 2 2 2 2" xfId="10667"/>
    <cellStyle name="Normal 3 3 10 2 2 2 2 2 2" xfId="20062"/>
    <cellStyle name="Normal 3 3 10 2 2 2 2 2 2 2" xfId="38859"/>
    <cellStyle name="Normal 3 3 10 2 2 2 2 2 2 3" xfId="41181"/>
    <cellStyle name="Normal 3 3 10 2 2 2 2 2 3" xfId="29456"/>
    <cellStyle name="Normal 3 3 10 2 2 2 2 2 4" xfId="41180"/>
    <cellStyle name="Normal 3 3 10 2 2 2 2 3" xfId="15365"/>
    <cellStyle name="Normal 3 3 10 2 2 2 2 3 2" xfId="34156"/>
    <cellStyle name="Normal 3 3 10 2 2 2 2 3 3" xfId="41182"/>
    <cellStyle name="Normal 3 3 10 2 2 2 2 4" xfId="24753"/>
    <cellStyle name="Normal 3 3 10 2 2 2 2 5" xfId="41179"/>
    <cellStyle name="Normal 3 3 10 2 2 2 3" xfId="7875"/>
    <cellStyle name="Normal 3 3 10 2 2 2 3 2" xfId="17270"/>
    <cellStyle name="Normal 3 3 10 2 2 2 3 2 2" xfId="36067"/>
    <cellStyle name="Normal 3 3 10 2 2 2 3 2 3" xfId="41184"/>
    <cellStyle name="Normal 3 3 10 2 2 2 3 3" xfId="26664"/>
    <cellStyle name="Normal 3 3 10 2 2 2 3 4" xfId="41183"/>
    <cellStyle name="Normal 3 3 10 2 2 2 4" xfId="12573"/>
    <cellStyle name="Normal 3 3 10 2 2 2 4 2" xfId="31363"/>
    <cellStyle name="Normal 3 3 10 2 2 2 4 3" xfId="41185"/>
    <cellStyle name="Normal 3 3 10 2 2 2 5" xfId="21960"/>
    <cellStyle name="Normal 3 3 10 2 2 2 6" xfId="41178"/>
    <cellStyle name="Normal 3 3 10 2 2 3" xfId="4080"/>
    <cellStyle name="Normal 3 3 10 2 2 3 2" xfId="8805"/>
    <cellStyle name="Normal 3 3 10 2 2 3 2 2" xfId="18200"/>
    <cellStyle name="Normal 3 3 10 2 2 3 2 2 2" xfId="36997"/>
    <cellStyle name="Normal 3 3 10 2 2 3 2 2 3" xfId="41188"/>
    <cellStyle name="Normal 3 3 10 2 2 3 2 3" xfId="27594"/>
    <cellStyle name="Normal 3 3 10 2 2 3 2 4" xfId="41187"/>
    <cellStyle name="Normal 3 3 10 2 2 3 3" xfId="13503"/>
    <cellStyle name="Normal 3 3 10 2 2 3 3 2" xfId="32294"/>
    <cellStyle name="Normal 3 3 10 2 2 3 3 3" xfId="41189"/>
    <cellStyle name="Normal 3 3 10 2 2 3 4" xfId="22891"/>
    <cellStyle name="Normal 3 3 10 2 2 3 5" xfId="41186"/>
    <cellStyle name="Normal 3 3 10 2 2 4" xfId="5011"/>
    <cellStyle name="Normal 3 3 10 2 2 4 2" xfId="9736"/>
    <cellStyle name="Normal 3 3 10 2 2 4 2 2" xfId="19131"/>
    <cellStyle name="Normal 3 3 10 2 2 4 2 2 2" xfId="37928"/>
    <cellStyle name="Normal 3 3 10 2 2 4 2 2 3" xfId="41192"/>
    <cellStyle name="Normal 3 3 10 2 2 4 2 3" xfId="28525"/>
    <cellStyle name="Normal 3 3 10 2 2 4 2 4" xfId="41191"/>
    <cellStyle name="Normal 3 3 10 2 2 4 3" xfId="14434"/>
    <cellStyle name="Normal 3 3 10 2 2 4 3 2" xfId="33225"/>
    <cellStyle name="Normal 3 3 10 2 2 4 3 3" xfId="41193"/>
    <cellStyle name="Normal 3 3 10 2 2 4 4" xfId="23822"/>
    <cellStyle name="Normal 3 3 10 2 2 4 5" xfId="41190"/>
    <cellStyle name="Normal 3 3 10 2 2 5" xfId="6945"/>
    <cellStyle name="Normal 3 3 10 2 2 5 2" xfId="16340"/>
    <cellStyle name="Normal 3 3 10 2 2 5 2 2" xfId="35137"/>
    <cellStyle name="Normal 3 3 10 2 2 5 2 3" xfId="41195"/>
    <cellStyle name="Normal 3 3 10 2 2 5 3" xfId="25734"/>
    <cellStyle name="Normal 3 3 10 2 2 5 4" xfId="41194"/>
    <cellStyle name="Normal 3 3 10 2 2 6" xfId="11643"/>
    <cellStyle name="Normal 3 3 10 2 2 6 2" xfId="30432"/>
    <cellStyle name="Normal 3 3 10 2 2 6 3" xfId="41196"/>
    <cellStyle name="Normal 3 3 10 2 2 7" xfId="21029"/>
    <cellStyle name="Normal 3 3 10 2 2 8" xfId="39063"/>
    <cellStyle name="Normal 3 3 10 2 3" xfId="2683"/>
    <cellStyle name="Normal 3 3 10 2 3 2" xfId="5476"/>
    <cellStyle name="Normal 3 3 10 2 3 2 2" xfId="10201"/>
    <cellStyle name="Normal 3 3 10 2 3 2 2 2" xfId="19596"/>
    <cellStyle name="Normal 3 3 10 2 3 2 2 2 2" xfId="38393"/>
    <cellStyle name="Normal 3 3 10 2 3 2 2 2 3" xfId="41200"/>
    <cellStyle name="Normal 3 3 10 2 3 2 2 3" xfId="28990"/>
    <cellStyle name="Normal 3 3 10 2 3 2 2 4" xfId="41199"/>
    <cellStyle name="Normal 3 3 10 2 3 2 3" xfId="14899"/>
    <cellStyle name="Normal 3 3 10 2 3 2 3 2" xfId="33690"/>
    <cellStyle name="Normal 3 3 10 2 3 2 3 3" xfId="41201"/>
    <cellStyle name="Normal 3 3 10 2 3 2 4" xfId="24287"/>
    <cellStyle name="Normal 3 3 10 2 3 2 5" xfId="41198"/>
    <cellStyle name="Normal 3 3 10 2 3 3" xfId="7410"/>
    <cellStyle name="Normal 3 3 10 2 3 3 2" xfId="16805"/>
    <cellStyle name="Normal 3 3 10 2 3 3 2 2" xfId="35602"/>
    <cellStyle name="Normal 3 3 10 2 3 3 2 3" xfId="41203"/>
    <cellStyle name="Normal 3 3 10 2 3 3 3" xfId="26199"/>
    <cellStyle name="Normal 3 3 10 2 3 3 4" xfId="41202"/>
    <cellStyle name="Normal 3 3 10 2 3 4" xfId="12108"/>
    <cellStyle name="Normal 3 3 10 2 3 4 2" xfId="30897"/>
    <cellStyle name="Normal 3 3 10 2 3 4 3" xfId="41204"/>
    <cellStyle name="Normal 3 3 10 2 3 5" xfId="21494"/>
    <cellStyle name="Normal 3 3 10 2 3 6" xfId="41197"/>
    <cellStyle name="Normal 3 3 10 2 4" xfId="3614"/>
    <cellStyle name="Normal 3 3 10 2 4 2" xfId="8340"/>
    <cellStyle name="Normal 3 3 10 2 4 2 2" xfId="17735"/>
    <cellStyle name="Normal 3 3 10 2 4 2 2 2" xfId="36532"/>
    <cellStyle name="Normal 3 3 10 2 4 2 2 3" xfId="41207"/>
    <cellStyle name="Normal 3 3 10 2 4 2 3" xfId="27129"/>
    <cellStyle name="Normal 3 3 10 2 4 2 4" xfId="41206"/>
    <cellStyle name="Normal 3 3 10 2 4 3" xfId="13038"/>
    <cellStyle name="Normal 3 3 10 2 4 3 2" xfId="31828"/>
    <cellStyle name="Normal 3 3 10 2 4 3 3" xfId="41208"/>
    <cellStyle name="Normal 3 3 10 2 4 4" xfId="22425"/>
    <cellStyle name="Normal 3 3 10 2 4 5" xfId="41205"/>
    <cellStyle name="Normal 3 3 10 2 5" xfId="4545"/>
    <cellStyle name="Normal 3 3 10 2 5 2" xfId="9270"/>
    <cellStyle name="Normal 3 3 10 2 5 2 2" xfId="18665"/>
    <cellStyle name="Normal 3 3 10 2 5 2 2 2" xfId="37462"/>
    <cellStyle name="Normal 3 3 10 2 5 2 2 3" xfId="41211"/>
    <cellStyle name="Normal 3 3 10 2 5 2 3" xfId="28059"/>
    <cellStyle name="Normal 3 3 10 2 5 2 4" xfId="41210"/>
    <cellStyle name="Normal 3 3 10 2 5 3" xfId="13968"/>
    <cellStyle name="Normal 3 3 10 2 5 3 2" xfId="32759"/>
    <cellStyle name="Normal 3 3 10 2 5 3 3" xfId="41212"/>
    <cellStyle name="Normal 3 3 10 2 5 4" xfId="23356"/>
    <cellStyle name="Normal 3 3 10 2 5 5" xfId="41209"/>
    <cellStyle name="Normal 3 3 10 2 6" xfId="6295"/>
    <cellStyle name="Normal 3 3 10 2 6 2" xfId="15691"/>
    <cellStyle name="Normal 3 3 10 2 6 2 2" xfId="34488"/>
    <cellStyle name="Normal 3 3 10 2 6 2 3" xfId="41214"/>
    <cellStyle name="Normal 3 3 10 2 6 3" xfId="25085"/>
    <cellStyle name="Normal 3 3 10 2 6 4" xfId="41213"/>
    <cellStyle name="Normal 3 3 10 2 7" xfId="11179"/>
    <cellStyle name="Normal 3 3 10 2 7 2" xfId="29966"/>
    <cellStyle name="Normal 3 3 10 2 7 3" xfId="41215"/>
    <cellStyle name="Normal 3 3 10 2 8" xfId="20563"/>
    <cellStyle name="Normal 3 3 10 2 9" xfId="39062"/>
    <cellStyle name="Normal 3 3 10 3" xfId="1957"/>
    <cellStyle name="Normal 3 3 10 3 2" xfId="2888"/>
    <cellStyle name="Normal 3 3 10 3 2 2" xfId="5681"/>
    <cellStyle name="Normal 3 3 10 3 2 2 2" xfId="10406"/>
    <cellStyle name="Normal 3 3 10 3 2 2 2 2" xfId="19801"/>
    <cellStyle name="Normal 3 3 10 3 2 2 2 2 2" xfId="38598"/>
    <cellStyle name="Normal 3 3 10 3 2 2 2 2 3" xfId="41219"/>
    <cellStyle name="Normal 3 3 10 3 2 2 2 3" xfId="29195"/>
    <cellStyle name="Normal 3 3 10 3 2 2 2 4" xfId="41218"/>
    <cellStyle name="Normal 3 3 10 3 2 2 3" xfId="15104"/>
    <cellStyle name="Normal 3 3 10 3 2 2 3 2" xfId="33895"/>
    <cellStyle name="Normal 3 3 10 3 2 2 3 3" xfId="41220"/>
    <cellStyle name="Normal 3 3 10 3 2 2 4" xfId="24492"/>
    <cellStyle name="Normal 3 3 10 3 2 2 5" xfId="41217"/>
    <cellStyle name="Normal 3 3 10 3 2 3" xfId="7614"/>
    <cellStyle name="Normal 3 3 10 3 2 3 2" xfId="17009"/>
    <cellStyle name="Normal 3 3 10 3 2 3 2 2" xfId="35806"/>
    <cellStyle name="Normal 3 3 10 3 2 3 2 3" xfId="41222"/>
    <cellStyle name="Normal 3 3 10 3 2 3 3" xfId="26403"/>
    <cellStyle name="Normal 3 3 10 3 2 3 4" xfId="41221"/>
    <cellStyle name="Normal 3 3 10 3 2 4" xfId="12312"/>
    <cellStyle name="Normal 3 3 10 3 2 4 2" xfId="31102"/>
    <cellStyle name="Normal 3 3 10 3 2 4 3" xfId="41223"/>
    <cellStyle name="Normal 3 3 10 3 2 5" xfId="21699"/>
    <cellStyle name="Normal 3 3 10 3 2 6" xfId="41216"/>
    <cellStyle name="Normal 3 3 10 3 3" xfId="3819"/>
    <cellStyle name="Normal 3 3 10 3 3 2" xfId="8545"/>
    <cellStyle name="Normal 3 3 10 3 3 2 2" xfId="17940"/>
    <cellStyle name="Normal 3 3 10 3 3 2 2 2" xfId="36737"/>
    <cellStyle name="Normal 3 3 10 3 3 2 2 3" xfId="41226"/>
    <cellStyle name="Normal 3 3 10 3 3 2 3" xfId="27334"/>
    <cellStyle name="Normal 3 3 10 3 3 2 4" xfId="41225"/>
    <cellStyle name="Normal 3 3 10 3 3 3" xfId="13243"/>
    <cellStyle name="Normal 3 3 10 3 3 3 2" xfId="32033"/>
    <cellStyle name="Normal 3 3 10 3 3 3 3" xfId="41227"/>
    <cellStyle name="Normal 3 3 10 3 3 4" xfId="22630"/>
    <cellStyle name="Normal 3 3 10 3 3 5" xfId="41224"/>
    <cellStyle name="Normal 3 3 10 3 4" xfId="4750"/>
    <cellStyle name="Normal 3 3 10 3 4 2" xfId="9475"/>
    <cellStyle name="Normal 3 3 10 3 4 2 2" xfId="18870"/>
    <cellStyle name="Normal 3 3 10 3 4 2 2 2" xfId="37667"/>
    <cellStyle name="Normal 3 3 10 3 4 2 2 3" xfId="41230"/>
    <cellStyle name="Normal 3 3 10 3 4 2 3" xfId="28264"/>
    <cellStyle name="Normal 3 3 10 3 4 2 4" xfId="41229"/>
    <cellStyle name="Normal 3 3 10 3 4 3" xfId="14173"/>
    <cellStyle name="Normal 3 3 10 3 4 3 2" xfId="32964"/>
    <cellStyle name="Normal 3 3 10 3 4 3 3" xfId="41231"/>
    <cellStyle name="Normal 3 3 10 3 4 4" xfId="23561"/>
    <cellStyle name="Normal 3 3 10 3 4 5" xfId="41228"/>
    <cellStyle name="Normal 3 3 10 3 5" xfId="6685"/>
    <cellStyle name="Normal 3 3 10 3 5 2" xfId="16080"/>
    <cellStyle name="Normal 3 3 10 3 5 2 2" xfId="34877"/>
    <cellStyle name="Normal 3 3 10 3 5 2 3" xfId="41233"/>
    <cellStyle name="Normal 3 3 10 3 5 3" xfId="25474"/>
    <cellStyle name="Normal 3 3 10 3 5 4" xfId="41232"/>
    <cellStyle name="Normal 3 3 10 3 6" xfId="11383"/>
    <cellStyle name="Normal 3 3 10 3 6 2" xfId="30171"/>
    <cellStyle name="Normal 3 3 10 3 6 3" xfId="41234"/>
    <cellStyle name="Normal 3 3 10 3 7" xfId="20768"/>
    <cellStyle name="Normal 3 3 10 3 8" xfId="39064"/>
    <cellStyle name="Normal 3 3 10 4" xfId="2422"/>
    <cellStyle name="Normal 3 3 10 4 2" xfId="5215"/>
    <cellStyle name="Normal 3 3 10 4 2 2" xfId="9940"/>
    <cellStyle name="Normal 3 3 10 4 2 2 2" xfId="19335"/>
    <cellStyle name="Normal 3 3 10 4 2 2 2 2" xfId="38132"/>
    <cellStyle name="Normal 3 3 10 4 2 2 2 3" xfId="41238"/>
    <cellStyle name="Normal 3 3 10 4 2 2 3" xfId="28729"/>
    <cellStyle name="Normal 3 3 10 4 2 2 4" xfId="41237"/>
    <cellStyle name="Normal 3 3 10 4 2 3" xfId="14638"/>
    <cellStyle name="Normal 3 3 10 4 2 3 2" xfId="33429"/>
    <cellStyle name="Normal 3 3 10 4 2 3 3" xfId="41239"/>
    <cellStyle name="Normal 3 3 10 4 2 4" xfId="24026"/>
    <cellStyle name="Normal 3 3 10 4 2 5" xfId="41236"/>
    <cellStyle name="Normal 3 3 10 4 3" xfId="7149"/>
    <cellStyle name="Normal 3 3 10 4 3 2" xfId="16544"/>
    <cellStyle name="Normal 3 3 10 4 3 2 2" xfId="35341"/>
    <cellStyle name="Normal 3 3 10 4 3 2 3" xfId="41241"/>
    <cellStyle name="Normal 3 3 10 4 3 3" xfId="25938"/>
    <cellStyle name="Normal 3 3 10 4 3 4" xfId="41240"/>
    <cellStyle name="Normal 3 3 10 4 4" xfId="11847"/>
    <cellStyle name="Normal 3 3 10 4 4 2" xfId="30636"/>
    <cellStyle name="Normal 3 3 10 4 4 3" xfId="41242"/>
    <cellStyle name="Normal 3 3 10 4 5" xfId="21233"/>
    <cellStyle name="Normal 3 3 10 4 6" xfId="41235"/>
    <cellStyle name="Normal 3 3 10 5" xfId="3353"/>
    <cellStyle name="Normal 3 3 10 5 2" xfId="8079"/>
    <cellStyle name="Normal 3 3 10 5 2 2" xfId="17474"/>
    <cellStyle name="Normal 3 3 10 5 2 2 2" xfId="36271"/>
    <cellStyle name="Normal 3 3 10 5 2 2 3" xfId="41245"/>
    <cellStyle name="Normal 3 3 10 5 2 3" xfId="26868"/>
    <cellStyle name="Normal 3 3 10 5 2 4" xfId="41244"/>
    <cellStyle name="Normal 3 3 10 5 3" xfId="12777"/>
    <cellStyle name="Normal 3 3 10 5 3 2" xfId="31567"/>
    <cellStyle name="Normal 3 3 10 5 3 3" xfId="41246"/>
    <cellStyle name="Normal 3 3 10 5 4" xfId="22164"/>
    <cellStyle name="Normal 3 3 10 5 5" xfId="41243"/>
    <cellStyle name="Normal 3 3 10 6" xfId="4284"/>
    <cellStyle name="Normal 3 3 10 6 2" xfId="9009"/>
    <cellStyle name="Normal 3 3 10 6 2 2" xfId="18404"/>
    <cellStyle name="Normal 3 3 10 6 2 2 2" xfId="37201"/>
    <cellStyle name="Normal 3 3 10 6 2 2 3" xfId="41249"/>
    <cellStyle name="Normal 3 3 10 6 2 3" xfId="27798"/>
    <cellStyle name="Normal 3 3 10 6 2 4" xfId="41248"/>
    <cellStyle name="Normal 3 3 10 6 3" xfId="13707"/>
    <cellStyle name="Normal 3 3 10 6 3 2" xfId="32498"/>
    <cellStyle name="Normal 3 3 10 6 3 3" xfId="41250"/>
    <cellStyle name="Normal 3 3 10 6 4" xfId="23095"/>
    <cellStyle name="Normal 3 3 10 6 5" xfId="41247"/>
    <cellStyle name="Normal 3 3 10 7" xfId="6210"/>
    <cellStyle name="Normal 3 3 10 7 2" xfId="15606"/>
    <cellStyle name="Normal 3 3 10 7 2 2" xfId="34403"/>
    <cellStyle name="Normal 3 3 10 7 2 3" xfId="41252"/>
    <cellStyle name="Normal 3 3 10 7 3" xfId="25000"/>
    <cellStyle name="Normal 3 3 10 7 4" xfId="41251"/>
    <cellStyle name="Normal 3 3 10 8" xfId="10921"/>
    <cellStyle name="Normal 3 3 10 8 2" xfId="29705"/>
    <cellStyle name="Normal 3 3 10 8 3" xfId="41253"/>
    <cellStyle name="Normal 3 3 10 9" xfId="20302"/>
    <cellStyle name="Normal 3 3 11" xfId="1549"/>
    <cellStyle name="Normal 3 3 11 10" xfId="39065"/>
    <cellStyle name="Normal 3 3 11 2" xfId="1813"/>
    <cellStyle name="Normal 3 3 11 2 2" xfId="2279"/>
    <cellStyle name="Normal 3 3 11 2 2 2" xfId="3210"/>
    <cellStyle name="Normal 3 3 11 2 2 2 2" xfId="6003"/>
    <cellStyle name="Normal 3 3 11 2 2 2 2 2" xfId="10728"/>
    <cellStyle name="Normal 3 3 11 2 2 2 2 2 2" xfId="20123"/>
    <cellStyle name="Normal 3 3 11 2 2 2 2 2 2 2" xfId="38920"/>
    <cellStyle name="Normal 3 3 11 2 2 2 2 2 2 3" xfId="41257"/>
    <cellStyle name="Normal 3 3 11 2 2 2 2 2 3" xfId="29517"/>
    <cellStyle name="Normal 3 3 11 2 2 2 2 2 4" xfId="41256"/>
    <cellStyle name="Normal 3 3 11 2 2 2 2 3" xfId="15426"/>
    <cellStyle name="Normal 3 3 11 2 2 2 2 3 2" xfId="34217"/>
    <cellStyle name="Normal 3 3 11 2 2 2 2 3 3" xfId="41258"/>
    <cellStyle name="Normal 3 3 11 2 2 2 2 4" xfId="24814"/>
    <cellStyle name="Normal 3 3 11 2 2 2 2 5" xfId="41255"/>
    <cellStyle name="Normal 3 3 11 2 2 2 3" xfId="7936"/>
    <cellStyle name="Normal 3 3 11 2 2 2 3 2" xfId="17331"/>
    <cellStyle name="Normal 3 3 11 2 2 2 3 2 2" xfId="36128"/>
    <cellStyle name="Normal 3 3 11 2 2 2 3 2 3" xfId="41260"/>
    <cellStyle name="Normal 3 3 11 2 2 2 3 3" xfId="26725"/>
    <cellStyle name="Normal 3 3 11 2 2 2 3 4" xfId="41259"/>
    <cellStyle name="Normal 3 3 11 2 2 2 4" xfId="12634"/>
    <cellStyle name="Normal 3 3 11 2 2 2 4 2" xfId="31424"/>
    <cellStyle name="Normal 3 3 11 2 2 2 4 3" xfId="41261"/>
    <cellStyle name="Normal 3 3 11 2 2 2 5" xfId="22021"/>
    <cellStyle name="Normal 3 3 11 2 2 2 6" xfId="41254"/>
    <cellStyle name="Normal 3 3 11 2 2 3" xfId="4141"/>
    <cellStyle name="Normal 3 3 11 2 2 3 2" xfId="8866"/>
    <cellStyle name="Normal 3 3 11 2 2 3 2 2" xfId="18261"/>
    <cellStyle name="Normal 3 3 11 2 2 3 2 2 2" xfId="37058"/>
    <cellStyle name="Normal 3 3 11 2 2 3 2 2 3" xfId="41264"/>
    <cellStyle name="Normal 3 3 11 2 2 3 2 3" xfId="27655"/>
    <cellStyle name="Normal 3 3 11 2 2 3 2 4" xfId="41263"/>
    <cellStyle name="Normal 3 3 11 2 2 3 3" xfId="13564"/>
    <cellStyle name="Normal 3 3 11 2 2 3 3 2" xfId="32355"/>
    <cellStyle name="Normal 3 3 11 2 2 3 3 3" xfId="41265"/>
    <cellStyle name="Normal 3 3 11 2 2 3 4" xfId="22952"/>
    <cellStyle name="Normal 3 3 11 2 2 3 5" xfId="41262"/>
    <cellStyle name="Normal 3 3 11 2 2 4" xfId="5072"/>
    <cellStyle name="Normal 3 3 11 2 2 4 2" xfId="9797"/>
    <cellStyle name="Normal 3 3 11 2 2 4 2 2" xfId="19192"/>
    <cellStyle name="Normal 3 3 11 2 2 4 2 2 2" xfId="37989"/>
    <cellStyle name="Normal 3 3 11 2 2 4 2 2 3" xfId="41268"/>
    <cellStyle name="Normal 3 3 11 2 2 4 2 3" xfId="28586"/>
    <cellStyle name="Normal 3 3 11 2 2 4 2 4" xfId="41267"/>
    <cellStyle name="Normal 3 3 11 2 2 4 3" xfId="14495"/>
    <cellStyle name="Normal 3 3 11 2 2 4 3 2" xfId="33286"/>
    <cellStyle name="Normal 3 3 11 2 2 4 3 3" xfId="41269"/>
    <cellStyle name="Normal 3 3 11 2 2 4 4" xfId="23883"/>
    <cellStyle name="Normal 3 3 11 2 2 4 5" xfId="41266"/>
    <cellStyle name="Normal 3 3 11 2 2 5" xfId="7006"/>
    <cellStyle name="Normal 3 3 11 2 2 5 2" xfId="16401"/>
    <cellStyle name="Normal 3 3 11 2 2 5 2 2" xfId="35198"/>
    <cellStyle name="Normal 3 3 11 2 2 5 2 3" xfId="41271"/>
    <cellStyle name="Normal 3 3 11 2 2 5 3" xfId="25795"/>
    <cellStyle name="Normal 3 3 11 2 2 5 4" xfId="41270"/>
    <cellStyle name="Normal 3 3 11 2 2 6" xfId="11704"/>
    <cellStyle name="Normal 3 3 11 2 2 6 2" xfId="30493"/>
    <cellStyle name="Normal 3 3 11 2 2 6 3" xfId="41272"/>
    <cellStyle name="Normal 3 3 11 2 2 7" xfId="21090"/>
    <cellStyle name="Normal 3 3 11 2 2 8" xfId="39067"/>
    <cellStyle name="Normal 3 3 11 2 3" xfId="2744"/>
    <cellStyle name="Normal 3 3 11 2 3 2" xfId="5537"/>
    <cellStyle name="Normal 3 3 11 2 3 2 2" xfId="10262"/>
    <cellStyle name="Normal 3 3 11 2 3 2 2 2" xfId="19657"/>
    <cellStyle name="Normal 3 3 11 2 3 2 2 2 2" xfId="38454"/>
    <cellStyle name="Normal 3 3 11 2 3 2 2 2 3" xfId="41276"/>
    <cellStyle name="Normal 3 3 11 2 3 2 2 3" xfId="29051"/>
    <cellStyle name="Normal 3 3 11 2 3 2 2 4" xfId="41275"/>
    <cellStyle name="Normal 3 3 11 2 3 2 3" xfId="14960"/>
    <cellStyle name="Normal 3 3 11 2 3 2 3 2" xfId="33751"/>
    <cellStyle name="Normal 3 3 11 2 3 2 3 3" xfId="41277"/>
    <cellStyle name="Normal 3 3 11 2 3 2 4" xfId="24348"/>
    <cellStyle name="Normal 3 3 11 2 3 2 5" xfId="41274"/>
    <cellStyle name="Normal 3 3 11 2 3 3" xfId="7470"/>
    <cellStyle name="Normal 3 3 11 2 3 3 2" xfId="16865"/>
    <cellStyle name="Normal 3 3 11 2 3 3 2 2" xfId="35662"/>
    <cellStyle name="Normal 3 3 11 2 3 3 2 3" xfId="41279"/>
    <cellStyle name="Normal 3 3 11 2 3 3 3" xfId="26259"/>
    <cellStyle name="Normal 3 3 11 2 3 3 4" xfId="41278"/>
    <cellStyle name="Normal 3 3 11 2 3 4" xfId="12168"/>
    <cellStyle name="Normal 3 3 11 2 3 4 2" xfId="30958"/>
    <cellStyle name="Normal 3 3 11 2 3 4 3" xfId="41280"/>
    <cellStyle name="Normal 3 3 11 2 3 5" xfId="21555"/>
    <cellStyle name="Normal 3 3 11 2 3 6" xfId="41273"/>
    <cellStyle name="Normal 3 3 11 2 4" xfId="3675"/>
    <cellStyle name="Normal 3 3 11 2 4 2" xfId="8401"/>
    <cellStyle name="Normal 3 3 11 2 4 2 2" xfId="17796"/>
    <cellStyle name="Normal 3 3 11 2 4 2 2 2" xfId="36593"/>
    <cellStyle name="Normal 3 3 11 2 4 2 2 3" xfId="41283"/>
    <cellStyle name="Normal 3 3 11 2 4 2 3" xfId="27190"/>
    <cellStyle name="Normal 3 3 11 2 4 2 4" xfId="41282"/>
    <cellStyle name="Normal 3 3 11 2 4 3" xfId="13099"/>
    <cellStyle name="Normal 3 3 11 2 4 3 2" xfId="31889"/>
    <cellStyle name="Normal 3 3 11 2 4 3 3" xfId="41284"/>
    <cellStyle name="Normal 3 3 11 2 4 4" xfId="22486"/>
    <cellStyle name="Normal 3 3 11 2 4 5" xfId="41281"/>
    <cellStyle name="Normal 3 3 11 2 5" xfId="4606"/>
    <cellStyle name="Normal 3 3 11 2 5 2" xfId="9331"/>
    <cellStyle name="Normal 3 3 11 2 5 2 2" xfId="18726"/>
    <cellStyle name="Normal 3 3 11 2 5 2 2 2" xfId="37523"/>
    <cellStyle name="Normal 3 3 11 2 5 2 2 3" xfId="41287"/>
    <cellStyle name="Normal 3 3 11 2 5 2 3" xfId="28120"/>
    <cellStyle name="Normal 3 3 11 2 5 2 4" xfId="41286"/>
    <cellStyle name="Normal 3 3 11 2 5 3" xfId="14029"/>
    <cellStyle name="Normal 3 3 11 2 5 3 2" xfId="32820"/>
    <cellStyle name="Normal 3 3 11 2 5 3 3" xfId="41288"/>
    <cellStyle name="Normal 3 3 11 2 5 4" xfId="23417"/>
    <cellStyle name="Normal 3 3 11 2 5 5" xfId="41285"/>
    <cellStyle name="Normal 3 3 11 2 6" xfId="6541"/>
    <cellStyle name="Normal 3 3 11 2 6 2" xfId="15936"/>
    <cellStyle name="Normal 3 3 11 2 6 2 2" xfId="34733"/>
    <cellStyle name="Normal 3 3 11 2 6 2 3" xfId="41290"/>
    <cellStyle name="Normal 3 3 11 2 6 3" xfId="25330"/>
    <cellStyle name="Normal 3 3 11 2 6 4" xfId="41289"/>
    <cellStyle name="Normal 3 3 11 2 7" xfId="11239"/>
    <cellStyle name="Normal 3 3 11 2 7 2" xfId="30027"/>
    <cellStyle name="Normal 3 3 11 2 7 3" xfId="41291"/>
    <cellStyle name="Normal 3 3 11 2 8" xfId="20624"/>
    <cellStyle name="Normal 3 3 11 2 9" xfId="39066"/>
    <cellStyle name="Normal 3 3 11 3" xfId="2018"/>
    <cellStyle name="Normal 3 3 11 3 2" xfId="2949"/>
    <cellStyle name="Normal 3 3 11 3 2 2" xfId="5742"/>
    <cellStyle name="Normal 3 3 11 3 2 2 2" xfId="10467"/>
    <cellStyle name="Normal 3 3 11 3 2 2 2 2" xfId="19862"/>
    <cellStyle name="Normal 3 3 11 3 2 2 2 2 2" xfId="38659"/>
    <cellStyle name="Normal 3 3 11 3 2 2 2 2 3" xfId="41295"/>
    <cellStyle name="Normal 3 3 11 3 2 2 2 3" xfId="29256"/>
    <cellStyle name="Normal 3 3 11 3 2 2 2 4" xfId="41294"/>
    <cellStyle name="Normal 3 3 11 3 2 2 3" xfId="15165"/>
    <cellStyle name="Normal 3 3 11 3 2 2 3 2" xfId="33956"/>
    <cellStyle name="Normal 3 3 11 3 2 2 3 3" xfId="41296"/>
    <cellStyle name="Normal 3 3 11 3 2 2 4" xfId="24553"/>
    <cellStyle name="Normal 3 3 11 3 2 2 5" xfId="41293"/>
    <cellStyle name="Normal 3 3 11 3 2 3" xfId="7675"/>
    <cellStyle name="Normal 3 3 11 3 2 3 2" xfId="17070"/>
    <cellStyle name="Normal 3 3 11 3 2 3 2 2" xfId="35867"/>
    <cellStyle name="Normal 3 3 11 3 2 3 2 3" xfId="41298"/>
    <cellStyle name="Normal 3 3 11 3 2 3 3" xfId="26464"/>
    <cellStyle name="Normal 3 3 11 3 2 3 4" xfId="41297"/>
    <cellStyle name="Normal 3 3 11 3 2 4" xfId="12373"/>
    <cellStyle name="Normal 3 3 11 3 2 4 2" xfId="31163"/>
    <cellStyle name="Normal 3 3 11 3 2 4 3" xfId="41299"/>
    <cellStyle name="Normal 3 3 11 3 2 5" xfId="21760"/>
    <cellStyle name="Normal 3 3 11 3 2 6" xfId="41292"/>
    <cellStyle name="Normal 3 3 11 3 3" xfId="3880"/>
    <cellStyle name="Normal 3 3 11 3 3 2" xfId="8605"/>
    <cellStyle name="Normal 3 3 11 3 3 2 2" xfId="18000"/>
    <cellStyle name="Normal 3 3 11 3 3 2 2 2" xfId="36797"/>
    <cellStyle name="Normal 3 3 11 3 3 2 2 3" xfId="41302"/>
    <cellStyle name="Normal 3 3 11 3 3 2 3" xfId="27394"/>
    <cellStyle name="Normal 3 3 11 3 3 2 4" xfId="41301"/>
    <cellStyle name="Normal 3 3 11 3 3 3" xfId="13303"/>
    <cellStyle name="Normal 3 3 11 3 3 3 2" xfId="32094"/>
    <cellStyle name="Normal 3 3 11 3 3 3 3" xfId="41303"/>
    <cellStyle name="Normal 3 3 11 3 3 4" xfId="22691"/>
    <cellStyle name="Normal 3 3 11 3 3 5" xfId="41300"/>
    <cellStyle name="Normal 3 3 11 3 4" xfId="4811"/>
    <cellStyle name="Normal 3 3 11 3 4 2" xfId="9536"/>
    <cellStyle name="Normal 3 3 11 3 4 2 2" xfId="18931"/>
    <cellStyle name="Normal 3 3 11 3 4 2 2 2" xfId="37728"/>
    <cellStyle name="Normal 3 3 11 3 4 2 2 3" xfId="41306"/>
    <cellStyle name="Normal 3 3 11 3 4 2 3" xfId="28325"/>
    <cellStyle name="Normal 3 3 11 3 4 2 4" xfId="41305"/>
    <cellStyle name="Normal 3 3 11 3 4 3" xfId="14234"/>
    <cellStyle name="Normal 3 3 11 3 4 3 2" xfId="33025"/>
    <cellStyle name="Normal 3 3 11 3 4 3 3" xfId="41307"/>
    <cellStyle name="Normal 3 3 11 3 4 4" xfId="23622"/>
    <cellStyle name="Normal 3 3 11 3 4 5" xfId="41304"/>
    <cellStyle name="Normal 3 3 11 3 5" xfId="6745"/>
    <cellStyle name="Normal 3 3 11 3 5 2" xfId="16140"/>
    <cellStyle name="Normal 3 3 11 3 5 2 2" xfId="34937"/>
    <cellStyle name="Normal 3 3 11 3 5 2 3" xfId="41309"/>
    <cellStyle name="Normal 3 3 11 3 5 3" xfId="25534"/>
    <cellStyle name="Normal 3 3 11 3 5 4" xfId="41308"/>
    <cellStyle name="Normal 3 3 11 3 6" xfId="11443"/>
    <cellStyle name="Normal 3 3 11 3 6 2" xfId="30232"/>
    <cellStyle name="Normal 3 3 11 3 6 3" xfId="41310"/>
    <cellStyle name="Normal 3 3 11 3 7" xfId="20829"/>
    <cellStyle name="Normal 3 3 11 3 8" xfId="39068"/>
    <cellStyle name="Normal 3 3 11 4" xfId="2483"/>
    <cellStyle name="Normal 3 3 11 4 2" xfId="5276"/>
    <cellStyle name="Normal 3 3 11 4 2 2" xfId="10001"/>
    <cellStyle name="Normal 3 3 11 4 2 2 2" xfId="19396"/>
    <cellStyle name="Normal 3 3 11 4 2 2 2 2" xfId="38193"/>
    <cellStyle name="Normal 3 3 11 4 2 2 2 3" xfId="41314"/>
    <cellStyle name="Normal 3 3 11 4 2 2 3" xfId="28790"/>
    <cellStyle name="Normal 3 3 11 4 2 2 4" xfId="41313"/>
    <cellStyle name="Normal 3 3 11 4 2 3" xfId="14699"/>
    <cellStyle name="Normal 3 3 11 4 2 3 2" xfId="33490"/>
    <cellStyle name="Normal 3 3 11 4 2 3 3" xfId="41315"/>
    <cellStyle name="Normal 3 3 11 4 2 4" xfId="24087"/>
    <cellStyle name="Normal 3 3 11 4 2 5" xfId="41312"/>
    <cellStyle name="Normal 3 3 11 4 3" xfId="7210"/>
    <cellStyle name="Normal 3 3 11 4 3 2" xfId="16605"/>
    <cellStyle name="Normal 3 3 11 4 3 2 2" xfId="35402"/>
    <cellStyle name="Normal 3 3 11 4 3 2 3" xfId="41317"/>
    <cellStyle name="Normal 3 3 11 4 3 3" xfId="25999"/>
    <cellStyle name="Normal 3 3 11 4 3 4" xfId="41316"/>
    <cellStyle name="Normal 3 3 11 4 4" xfId="11908"/>
    <cellStyle name="Normal 3 3 11 4 4 2" xfId="30697"/>
    <cellStyle name="Normal 3 3 11 4 4 3" xfId="41318"/>
    <cellStyle name="Normal 3 3 11 4 5" xfId="21294"/>
    <cellStyle name="Normal 3 3 11 4 6" xfId="41311"/>
    <cellStyle name="Normal 3 3 11 5" xfId="3414"/>
    <cellStyle name="Normal 3 3 11 5 2" xfId="8140"/>
    <cellStyle name="Normal 3 3 11 5 2 2" xfId="17535"/>
    <cellStyle name="Normal 3 3 11 5 2 2 2" xfId="36332"/>
    <cellStyle name="Normal 3 3 11 5 2 2 3" xfId="41321"/>
    <cellStyle name="Normal 3 3 11 5 2 3" xfId="26929"/>
    <cellStyle name="Normal 3 3 11 5 2 4" xfId="41320"/>
    <cellStyle name="Normal 3 3 11 5 3" xfId="12838"/>
    <cellStyle name="Normal 3 3 11 5 3 2" xfId="31628"/>
    <cellStyle name="Normal 3 3 11 5 3 3" xfId="41322"/>
    <cellStyle name="Normal 3 3 11 5 4" xfId="22225"/>
    <cellStyle name="Normal 3 3 11 5 5" xfId="41319"/>
    <cellStyle name="Normal 3 3 11 6" xfId="4345"/>
    <cellStyle name="Normal 3 3 11 6 2" xfId="9070"/>
    <cellStyle name="Normal 3 3 11 6 2 2" xfId="18465"/>
    <cellStyle name="Normal 3 3 11 6 2 2 2" xfId="37262"/>
    <cellStyle name="Normal 3 3 11 6 2 2 3" xfId="41325"/>
    <cellStyle name="Normal 3 3 11 6 2 3" xfId="27859"/>
    <cellStyle name="Normal 3 3 11 6 2 4" xfId="41324"/>
    <cellStyle name="Normal 3 3 11 6 3" xfId="13768"/>
    <cellStyle name="Normal 3 3 11 6 3 2" xfId="32559"/>
    <cellStyle name="Normal 3 3 11 6 3 3" xfId="41326"/>
    <cellStyle name="Normal 3 3 11 6 4" xfId="23156"/>
    <cellStyle name="Normal 3 3 11 6 5" xfId="41323"/>
    <cellStyle name="Normal 3 3 11 7" xfId="6268"/>
    <cellStyle name="Normal 3 3 11 7 2" xfId="15664"/>
    <cellStyle name="Normal 3 3 11 7 2 2" xfId="34461"/>
    <cellStyle name="Normal 3 3 11 7 2 3" xfId="41328"/>
    <cellStyle name="Normal 3 3 11 7 3" xfId="25058"/>
    <cellStyle name="Normal 3 3 11 7 4" xfId="41327"/>
    <cellStyle name="Normal 3 3 11 8" xfId="10979"/>
    <cellStyle name="Normal 3 3 11 8 2" xfId="29766"/>
    <cellStyle name="Normal 3 3 11 8 3" xfId="41329"/>
    <cellStyle name="Normal 3 3 11 9" xfId="20363"/>
    <cellStyle name="Normal 3 3 12" xfId="1633"/>
    <cellStyle name="Normal 3 3 12 2" xfId="2102"/>
    <cellStyle name="Normal 3 3 12 2 2" xfId="3033"/>
    <cellStyle name="Normal 3 3 12 2 2 2" xfId="5826"/>
    <cellStyle name="Normal 3 3 12 2 2 2 2" xfId="10551"/>
    <cellStyle name="Normal 3 3 12 2 2 2 2 2" xfId="19946"/>
    <cellStyle name="Normal 3 3 12 2 2 2 2 2 2" xfId="38743"/>
    <cellStyle name="Normal 3 3 12 2 2 2 2 2 3" xfId="41333"/>
    <cellStyle name="Normal 3 3 12 2 2 2 2 3" xfId="29340"/>
    <cellStyle name="Normal 3 3 12 2 2 2 2 4" xfId="41332"/>
    <cellStyle name="Normal 3 3 12 2 2 2 3" xfId="15249"/>
    <cellStyle name="Normal 3 3 12 2 2 2 3 2" xfId="34040"/>
    <cellStyle name="Normal 3 3 12 2 2 2 3 3" xfId="41334"/>
    <cellStyle name="Normal 3 3 12 2 2 2 4" xfId="24637"/>
    <cellStyle name="Normal 3 3 12 2 2 2 5" xfId="41331"/>
    <cellStyle name="Normal 3 3 12 2 2 3" xfId="7759"/>
    <cellStyle name="Normal 3 3 12 2 2 3 2" xfId="17154"/>
    <cellStyle name="Normal 3 3 12 2 2 3 2 2" xfId="35951"/>
    <cellStyle name="Normal 3 3 12 2 2 3 2 3" xfId="41336"/>
    <cellStyle name="Normal 3 3 12 2 2 3 3" xfId="26548"/>
    <cellStyle name="Normal 3 3 12 2 2 3 4" xfId="41335"/>
    <cellStyle name="Normal 3 3 12 2 2 4" xfId="12457"/>
    <cellStyle name="Normal 3 3 12 2 2 4 2" xfId="31247"/>
    <cellStyle name="Normal 3 3 12 2 2 4 3" xfId="41337"/>
    <cellStyle name="Normal 3 3 12 2 2 5" xfId="21844"/>
    <cellStyle name="Normal 3 3 12 2 2 6" xfId="41330"/>
    <cellStyle name="Normal 3 3 12 2 3" xfId="3964"/>
    <cellStyle name="Normal 3 3 12 2 3 2" xfId="8689"/>
    <cellStyle name="Normal 3 3 12 2 3 2 2" xfId="18084"/>
    <cellStyle name="Normal 3 3 12 2 3 2 2 2" xfId="36881"/>
    <cellStyle name="Normal 3 3 12 2 3 2 2 3" xfId="41340"/>
    <cellStyle name="Normal 3 3 12 2 3 2 3" xfId="27478"/>
    <cellStyle name="Normal 3 3 12 2 3 2 4" xfId="41339"/>
    <cellStyle name="Normal 3 3 12 2 3 3" xfId="13387"/>
    <cellStyle name="Normal 3 3 12 2 3 3 2" xfId="32178"/>
    <cellStyle name="Normal 3 3 12 2 3 3 3" xfId="41341"/>
    <cellStyle name="Normal 3 3 12 2 3 4" xfId="22775"/>
    <cellStyle name="Normal 3 3 12 2 3 5" xfId="41338"/>
    <cellStyle name="Normal 3 3 12 2 4" xfId="4895"/>
    <cellStyle name="Normal 3 3 12 2 4 2" xfId="9620"/>
    <cellStyle name="Normal 3 3 12 2 4 2 2" xfId="19015"/>
    <cellStyle name="Normal 3 3 12 2 4 2 2 2" xfId="37812"/>
    <cellStyle name="Normal 3 3 12 2 4 2 2 3" xfId="41344"/>
    <cellStyle name="Normal 3 3 12 2 4 2 3" xfId="28409"/>
    <cellStyle name="Normal 3 3 12 2 4 2 4" xfId="41343"/>
    <cellStyle name="Normal 3 3 12 2 4 3" xfId="14318"/>
    <cellStyle name="Normal 3 3 12 2 4 3 2" xfId="33109"/>
    <cellStyle name="Normal 3 3 12 2 4 3 3" xfId="41345"/>
    <cellStyle name="Normal 3 3 12 2 4 4" xfId="23706"/>
    <cellStyle name="Normal 3 3 12 2 4 5" xfId="41342"/>
    <cellStyle name="Normal 3 3 12 2 5" xfId="6829"/>
    <cellStyle name="Normal 3 3 12 2 5 2" xfId="16224"/>
    <cellStyle name="Normal 3 3 12 2 5 2 2" xfId="35021"/>
    <cellStyle name="Normal 3 3 12 2 5 2 3" xfId="41347"/>
    <cellStyle name="Normal 3 3 12 2 5 3" xfId="25618"/>
    <cellStyle name="Normal 3 3 12 2 5 4" xfId="41346"/>
    <cellStyle name="Normal 3 3 12 2 6" xfId="11527"/>
    <cellStyle name="Normal 3 3 12 2 6 2" xfId="30316"/>
    <cellStyle name="Normal 3 3 12 2 6 3" xfId="41348"/>
    <cellStyle name="Normal 3 3 12 2 7" xfId="20913"/>
    <cellStyle name="Normal 3 3 12 2 8" xfId="39070"/>
    <cellStyle name="Normal 3 3 12 3" xfId="2567"/>
    <cellStyle name="Normal 3 3 12 3 2" xfId="5360"/>
    <cellStyle name="Normal 3 3 12 3 2 2" xfId="10085"/>
    <cellStyle name="Normal 3 3 12 3 2 2 2" xfId="19480"/>
    <cellStyle name="Normal 3 3 12 3 2 2 2 2" xfId="38277"/>
    <cellStyle name="Normal 3 3 12 3 2 2 2 3" xfId="41352"/>
    <cellStyle name="Normal 3 3 12 3 2 2 3" xfId="28874"/>
    <cellStyle name="Normal 3 3 12 3 2 2 4" xfId="41351"/>
    <cellStyle name="Normal 3 3 12 3 2 3" xfId="14783"/>
    <cellStyle name="Normal 3 3 12 3 2 3 2" xfId="33574"/>
    <cellStyle name="Normal 3 3 12 3 2 3 3" xfId="41353"/>
    <cellStyle name="Normal 3 3 12 3 2 4" xfId="24171"/>
    <cellStyle name="Normal 3 3 12 3 2 5" xfId="41350"/>
    <cellStyle name="Normal 3 3 12 3 3" xfId="7294"/>
    <cellStyle name="Normal 3 3 12 3 3 2" xfId="16689"/>
    <cellStyle name="Normal 3 3 12 3 3 2 2" xfId="35486"/>
    <cellStyle name="Normal 3 3 12 3 3 2 3" xfId="41355"/>
    <cellStyle name="Normal 3 3 12 3 3 3" xfId="26083"/>
    <cellStyle name="Normal 3 3 12 3 3 4" xfId="41354"/>
    <cellStyle name="Normal 3 3 12 3 4" xfId="11992"/>
    <cellStyle name="Normal 3 3 12 3 4 2" xfId="30781"/>
    <cellStyle name="Normal 3 3 12 3 4 3" xfId="41356"/>
    <cellStyle name="Normal 3 3 12 3 5" xfId="21378"/>
    <cellStyle name="Normal 3 3 12 3 6" xfId="41349"/>
    <cellStyle name="Normal 3 3 12 4" xfId="3498"/>
    <cellStyle name="Normal 3 3 12 4 2" xfId="8224"/>
    <cellStyle name="Normal 3 3 12 4 2 2" xfId="17619"/>
    <cellStyle name="Normal 3 3 12 4 2 2 2" xfId="36416"/>
    <cellStyle name="Normal 3 3 12 4 2 2 3" xfId="41359"/>
    <cellStyle name="Normal 3 3 12 4 2 3" xfId="27013"/>
    <cellStyle name="Normal 3 3 12 4 2 4" xfId="41358"/>
    <cellStyle name="Normal 3 3 12 4 3" xfId="12922"/>
    <cellStyle name="Normal 3 3 12 4 3 2" xfId="31712"/>
    <cellStyle name="Normal 3 3 12 4 3 3" xfId="41360"/>
    <cellStyle name="Normal 3 3 12 4 4" xfId="22309"/>
    <cellStyle name="Normal 3 3 12 4 5" xfId="41357"/>
    <cellStyle name="Normal 3 3 12 5" xfId="4429"/>
    <cellStyle name="Normal 3 3 12 5 2" xfId="9154"/>
    <cellStyle name="Normal 3 3 12 5 2 2" xfId="18549"/>
    <cellStyle name="Normal 3 3 12 5 2 2 2" xfId="37346"/>
    <cellStyle name="Normal 3 3 12 5 2 2 3" xfId="41363"/>
    <cellStyle name="Normal 3 3 12 5 2 3" xfId="27943"/>
    <cellStyle name="Normal 3 3 12 5 2 4" xfId="41362"/>
    <cellStyle name="Normal 3 3 12 5 3" xfId="13852"/>
    <cellStyle name="Normal 3 3 12 5 3 2" xfId="32643"/>
    <cellStyle name="Normal 3 3 12 5 3 3" xfId="41364"/>
    <cellStyle name="Normal 3 3 12 5 4" xfId="23240"/>
    <cellStyle name="Normal 3 3 12 5 5" xfId="41361"/>
    <cellStyle name="Normal 3 3 12 6" xfId="6355"/>
    <cellStyle name="Normal 3 3 12 6 2" xfId="15751"/>
    <cellStyle name="Normal 3 3 12 6 2 2" xfId="34548"/>
    <cellStyle name="Normal 3 3 12 6 2 3" xfId="41366"/>
    <cellStyle name="Normal 3 3 12 6 3" xfId="25145"/>
    <cellStyle name="Normal 3 3 12 6 4" xfId="41365"/>
    <cellStyle name="Normal 3 3 12 7" xfId="11063"/>
    <cellStyle name="Normal 3 3 12 7 2" xfId="29850"/>
    <cellStyle name="Normal 3 3 12 7 3" xfId="41367"/>
    <cellStyle name="Normal 3 3 12 8" xfId="20447"/>
    <cellStyle name="Normal 3 3 12 9" xfId="39069"/>
    <cellStyle name="Normal 3 3 13" xfId="1575"/>
    <cellStyle name="Normal 3 3 13 2" xfId="2044"/>
    <cellStyle name="Normal 3 3 13 2 2" xfId="2975"/>
    <cellStyle name="Normal 3 3 13 2 2 2" xfId="5768"/>
    <cellStyle name="Normal 3 3 13 2 2 2 2" xfId="10493"/>
    <cellStyle name="Normal 3 3 13 2 2 2 2 2" xfId="19888"/>
    <cellStyle name="Normal 3 3 13 2 2 2 2 2 2" xfId="38685"/>
    <cellStyle name="Normal 3 3 13 2 2 2 2 2 3" xfId="41371"/>
    <cellStyle name="Normal 3 3 13 2 2 2 2 3" xfId="29282"/>
    <cellStyle name="Normal 3 3 13 2 2 2 2 4" xfId="41370"/>
    <cellStyle name="Normal 3 3 13 2 2 2 3" xfId="15191"/>
    <cellStyle name="Normal 3 3 13 2 2 2 3 2" xfId="33982"/>
    <cellStyle name="Normal 3 3 13 2 2 2 3 3" xfId="41372"/>
    <cellStyle name="Normal 3 3 13 2 2 2 4" xfId="24579"/>
    <cellStyle name="Normal 3 3 13 2 2 2 5" xfId="41369"/>
    <cellStyle name="Normal 3 3 13 2 2 3" xfId="7701"/>
    <cellStyle name="Normal 3 3 13 2 2 3 2" xfId="17096"/>
    <cellStyle name="Normal 3 3 13 2 2 3 2 2" xfId="35893"/>
    <cellStyle name="Normal 3 3 13 2 2 3 2 3" xfId="41374"/>
    <cellStyle name="Normal 3 3 13 2 2 3 3" xfId="26490"/>
    <cellStyle name="Normal 3 3 13 2 2 3 4" xfId="41373"/>
    <cellStyle name="Normal 3 3 13 2 2 4" xfId="12399"/>
    <cellStyle name="Normal 3 3 13 2 2 4 2" xfId="31189"/>
    <cellStyle name="Normal 3 3 13 2 2 4 3" xfId="41375"/>
    <cellStyle name="Normal 3 3 13 2 2 5" xfId="21786"/>
    <cellStyle name="Normal 3 3 13 2 2 6" xfId="41368"/>
    <cellStyle name="Normal 3 3 13 2 3" xfId="3906"/>
    <cellStyle name="Normal 3 3 13 2 3 2" xfId="8631"/>
    <cellStyle name="Normal 3 3 13 2 3 2 2" xfId="18026"/>
    <cellStyle name="Normal 3 3 13 2 3 2 2 2" xfId="36823"/>
    <cellStyle name="Normal 3 3 13 2 3 2 2 3" xfId="41378"/>
    <cellStyle name="Normal 3 3 13 2 3 2 3" xfId="27420"/>
    <cellStyle name="Normal 3 3 13 2 3 2 4" xfId="41377"/>
    <cellStyle name="Normal 3 3 13 2 3 3" xfId="13329"/>
    <cellStyle name="Normal 3 3 13 2 3 3 2" xfId="32120"/>
    <cellStyle name="Normal 3 3 13 2 3 3 3" xfId="41379"/>
    <cellStyle name="Normal 3 3 13 2 3 4" xfId="22717"/>
    <cellStyle name="Normal 3 3 13 2 3 5" xfId="41376"/>
    <cellStyle name="Normal 3 3 13 2 4" xfId="4837"/>
    <cellStyle name="Normal 3 3 13 2 4 2" xfId="9562"/>
    <cellStyle name="Normal 3 3 13 2 4 2 2" xfId="18957"/>
    <cellStyle name="Normal 3 3 13 2 4 2 2 2" xfId="37754"/>
    <cellStyle name="Normal 3 3 13 2 4 2 2 3" xfId="41382"/>
    <cellStyle name="Normal 3 3 13 2 4 2 3" xfId="28351"/>
    <cellStyle name="Normal 3 3 13 2 4 2 4" xfId="41381"/>
    <cellStyle name="Normal 3 3 13 2 4 3" xfId="14260"/>
    <cellStyle name="Normal 3 3 13 2 4 3 2" xfId="33051"/>
    <cellStyle name="Normal 3 3 13 2 4 3 3" xfId="41383"/>
    <cellStyle name="Normal 3 3 13 2 4 4" xfId="23648"/>
    <cellStyle name="Normal 3 3 13 2 4 5" xfId="41380"/>
    <cellStyle name="Normal 3 3 13 2 5" xfId="6771"/>
    <cellStyle name="Normal 3 3 13 2 5 2" xfId="16166"/>
    <cellStyle name="Normal 3 3 13 2 5 2 2" xfId="34963"/>
    <cellStyle name="Normal 3 3 13 2 5 2 3" xfId="41385"/>
    <cellStyle name="Normal 3 3 13 2 5 3" xfId="25560"/>
    <cellStyle name="Normal 3 3 13 2 5 4" xfId="41384"/>
    <cellStyle name="Normal 3 3 13 2 6" xfId="11469"/>
    <cellStyle name="Normal 3 3 13 2 6 2" xfId="30258"/>
    <cellStyle name="Normal 3 3 13 2 6 3" xfId="41386"/>
    <cellStyle name="Normal 3 3 13 2 7" xfId="20855"/>
    <cellStyle name="Normal 3 3 13 2 8" xfId="39072"/>
    <cellStyle name="Normal 3 3 13 3" xfId="2509"/>
    <cellStyle name="Normal 3 3 13 3 2" xfId="5302"/>
    <cellStyle name="Normal 3 3 13 3 2 2" xfId="10027"/>
    <cellStyle name="Normal 3 3 13 3 2 2 2" xfId="19422"/>
    <cellStyle name="Normal 3 3 13 3 2 2 2 2" xfId="38219"/>
    <cellStyle name="Normal 3 3 13 3 2 2 2 3" xfId="41390"/>
    <cellStyle name="Normal 3 3 13 3 2 2 3" xfId="28816"/>
    <cellStyle name="Normal 3 3 13 3 2 2 4" xfId="41389"/>
    <cellStyle name="Normal 3 3 13 3 2 3" xfId="14725"/>
    <cellStyle name="Normal 3 3 13 3 2 3 2" xfId="33516"/>
    <cellStyle name="Normal 3 3 13 3 2 3 3" xfId="41391"/>
    <cellStyle name="Normal 3 3 13 3 2 4" xfId="24113"/>
    <cellStyle name="Normal 3 3 13 3 2 5" xfId="41388"/>
    <cellStyle name="Normal 3 3 13 3 3" xfId="7236"/>
    <cellStyle name="Normal 3 3 13 3 3 2" xfId="16631"/>
    <cellStyle name="Normal 3 3 13 3 3 2 2" xfId="35428"/>
    <cellStyle name="Normal 3 3 13 3 3 2 3" xfId="41393"/>
    <cellStyle name="Normal 3 3 13 3 3 3" xfId="26025"/>
    <cellStyle name="Normal 3 3 13 3 3 4" xfId="41392"/>
    <cellStyle name="Normal 3 3 13 3 4" xfId="11934"/>
    <cellStyle name="Normal 3 3 13 3 4 2" xfId="30723"/>
    <cellStyle name="Normal 3 3 13 3 4 3" xfId="41394"/>
    <cellStyle name="Normal 3 3 13 3 5" xfId="21320"/>
    <cellStyle name="Normal 3 3 13 3 6" xfId="41387"/>
    <cellStyle name="Normal 3 3 13 4" xfId="3440"/>
    <cellStyle name="Normal 3 3 13 4 2" xfId="8166"/>
    <cellStyle name="Normal 3 3 13 4 2 2" xfId="17561"/>
    <cellStyle name="Normal 3 3 13 4 2 2 2" xfId="36358"/>
    <cellStyle name="Normal 3 3 13 4 2 2 3" xfId="41397"/>
    <cellStyle name="Normal 3 3 13 4 2 3" xfId="26955"/>
    <cellStyle name="Normal 3 3 13 4 2 4" xfId="41396"/>
    <cellStyle name="Normal 3 3 13 4 3" xfId="12864"/>
    <cellStyle name="Normal 3 3 13 4 3 2" xfId="31654"/>
    <cellStyle name="Normal 3 3 13 4 3 3" xfId="41398"/>
    <cellStyle name="Normal 3 3 13 4 4" xfId="22251"/>
    <cellStyle name="Normal 3 3 13 4 5" xfId="41395"/>
    <cellStyle name="Normal 3 3 13 5" xfId="4371"/>
    <cellStyle name="Normal 3 3 13 5 2" xfId="9096"/>
    <cellStyle name="Normal 3 3 13 5 2 2" xfId="18491"/>
    <cellStyle name="Normal 3 3 13 5 2 2 2" xfId="37288"/>
    <cellStyle name="Normal 3 3 13 5 2 2 3" xfId="41401"/>
    <cellStyle name="Normal 3 3 13 5 2 3" xfId="27885"/>
    <cellStyle name="Normal 3 3 13 5 2 4" xfId="41400"/>
    <cellStyle name="Normal 3 3 13 5 3" xfId="13794"/>
    <cellStyle name="Normal 3 3 13 5 3 2" xfId="32585"/>
    <cellStyle name="Normal 3 3 13 5 3 3" xfId="41402"/>
    <cellStyle name="Normal 3 3 13 5 4" xfId="23182"/>
    <cellStyle name="Normal 3 3 13 5 5" xfId="41399"/>
    <cellStyle name="Normal 3 3 13 6" xfId="6239"/>
    <cellStyle name="Normal 3 3 13 6 2" xfId="15635"/>
    <cellStyle name="Normal 3 3 13 6 2 2" xfId="34432"/>
    <cellStyle name="Normal 3 3 13 6 2 3" xfId="41404"/>
    <cellStyle name="Normal 3 3 13 6 3" xfId="25029"/>
    <cellStyle name="Normal 3 3 13 6 4" xfId="41403"/>
    <cellStyle name="Normal 3 3 13 7" xfId="11005"/>
    <cellStyle name="Normal 3 3 13 7 2" xfId="29792"/>
    <cellStyle name="Normal 3 3 13 7 3" xfId="41405"/>
    <cellStyle name="Normal 3 3 13 8" xfId="20389"/>
    <cellStyle name="Normal 3 3 13 9" xfId="39071"/>
    <cellStyle name="Normal 3 3 14" xfId="1841"/>
    <cellStyle name="Normal 3 3 14 2" xfId="2772"/>
    <cellStyle name="Normal 3 3 14 2 2" xfId="5565"/>
    <cellStyle name="Normal 3 3 14 2 2 2" xfId="10290"/>
    <cellStyle name="Normal 3 3 14 2 2 2 2" xfId="19685"/>
    <cellStyle name="Normal 3 3 14 2 2 2 2 2" xfId="38482"/>
    <cellStyle name="Normal 3 3 14 2 2 2 2 3" xfId="41409"/>
    <cellStyle name="Normal 3 3 14 2 2 2 3" xfId="29079"/>
    <cellStyle name="Normal 3 3 14 2 2 2 4" xfId="41408"/>
    <cellStyle name="Normal 3 3 14 2 2 3" xfId="14988"/>
    <cellStyle name="Normal 3 3 14 2 2 3 2" xfId="33779"/>
    <cellStyle name="Normal 3 3 14 2 2 3 3" xfId="41410"/>
    <cellStyle name="Normal 3 3 14 2 2 4" xfId="24376"/>
    <cellStyle name="Normal 3 3 14 2 2 5" xfId="41407"/>
    <cellStyle name="Normal 3 3 14 2 3" xfId="7498"/>
    <cellStyle name="Normal 3 3 14 2 3 2" xfId="16893"/>
    <cellStyle name="Normal 3 3 14 2 3 2 2" xfId="35690"/>
    <cellStyle name="Normal 3 3 14 2 3 2 3" xfId="41412"/>
    <cellStyle name="Normal 3 3 14 2 3 3" xfId="26287"/>
    <cellStyle name="Normal 3 3 14 2 3 4" xfId="41411"/>
    <cellStyle name="Normal 3 3 14 2 4" xfId="12196"/>
    <cellStyle name="Normal 3 3 14 2 4 2" xfId="30986"/>
    <cellStyle name="Normal 3 3 14 2 4 3" xfId="41413"/>
    <cellStyle name="Normal 3 3 14 2 5" xfId="21583"/>
    <cellStyle name="Normal 3 3 14 2 6" xfId="41406"/>
    <cellStyle name="Normal 3 3 14 3" xfId="3703"/>
    <cellStyle name="Normal 3 3 14 3 2" xfId="8429"/>
    <cellStyle name="Normal 3 3 14 3 2 2" xfId="17824"/>
    <cellStyle name="Normal 3 3 14 3 2 2 2" xfId="36621"/>
    <cellStyle name="Normal 3 3 14 3 2 2 3" xfId="41416"/>
    <cellStyle name="Normal 3 3 14 3 2 3" xfId="27218"/>
    <cellStyle name="Normal 3 3 14 3 2 4" xfId="41415"/>
    <cellStyle name="Normal 3 3 14 3 3" xfId="13127"/>
    <cellStyle name="Normal 3 3 14 3 3 2" xfId="31917"/>
    <cellStyle name="Normal 3 3 14 3 3 3" xfId="41417"/>
    <cellStyle name="Normal 3 3 14 3 4" xfId="22514"/>
    <cellStyle name="Normal 3 3 14 3 5" xfId="41414"/>
    <cellStyle name="Normal 3 3 14 4" xfId="4634"/>
    <cellStyle name="Normal 3 3 14 4 2" xfId="9359"/>
    <cellStyle name="Normal 3 3 14 4 2 2" xfId="18754"/>
    <cellStyle name="Normal 3 3 14 4 2 2 2" xfId="37551"/>
    <cellStyle name="Normal 3 3 14 4 2 2 3" xfId="41420"/>
    <cellStyle name="Normal 3 3 14 4 2 3" xfId="28148"/>
    <cellStyle name="Normal 3 3 14 4 2 4" xfId="41419"/>
    <cellStyle name="Normal 3 3 14 4 3" xfId="14057"/>
    <cellStyle name="Normal 3 3 14 4 3 2" xfId="32848"/>
    <cellStyle name="Normal 3 3 14 4 3 3" xfId="41421"/>
    <cellStyle name="Normal 3 3 14 4 4" xfId="23445"/>
    <cellStyle name="Normal 3 3 14 4 5" xfId="41418"/>
    <cellStyle name="Normal 3 3 14 5" xfId="6569"/>
    <cellStyle name="Normal 3 3 14 5 2" xfId="15964"/>
    <cellStyle name="Normal 3 3 14 5 2 2" xfId="34761"/>
    <cellStyle name="Normal 3 3 14 5 2 3" xfId="41423"/>
    <cellStyle name="Normal 3 3 14 5 3" xfId="25358"/>
    <cellStyle name="Normal 3 3 14 5 4" xfId="41422"/>
    <cellStyle name="Normal 3 3 14 6" xfId="11267"/>
    <cellStyle name="Normal 3 3 14 6 2" xfId="30055"/>
    <cellStyle name="Normal 3 3 14 6 3" xfId="41424"/>
    <cellStyle name="Normal 3 3 14 7" xfId="20652"/>
    <cellStyle name="Normal 3 3 14 8" xfId="39073"/>
    <cellStyle name="Normal 3 3 15" xfId="2306"/>
    <cellStyle name="Normal 3 3 15 2" xfId="5099"/>
    <cellStyle name="Normal 3 3 15 2 2" xfId="9824"/>
    <cellStyle name="Normal 3 3 15 2 2 2" xfId="19219"/>
    <cellStyle name="Normal 3 3 15 2 2 2 2" xfId="38016"/>
    <cellStyle name="Normal 3 3 15 2 2 2 3" xfId="41428"/>
    <cellStyle name="Normal 3 3 15 2 2 3" xfId="28613"/>
    <cellStyle name="Normal 3 3 15 2 2 4" xfId="41427"/>
    <cellStyle name="Normal 3 3 15 2 3" xfId="14522"/>
    <cellStyle name="Normal 3 3 15 2 3 2" xfId="33313"/>
    <cellStyle name="Normal 3 3 15 2 3 3" xfId="41429"/>
    <cellStyle name="Normal 3 3 15 2 4" xfId="23910"/>
    <cellStyle name="Normal 3 3 15 2 5" xfId="41426"/>
    <cellStyle name="Normal 3 3 15 3" xfId="7033"/>
    <cellStyle name="Normal 3 3 15 3 2" xfId="16428"/>
    <cellStyle name="Normal 3 3 15 3 2 2" xfId="35225"/>
    <cellStyle name="Normal 3 3 15 3 2 3" xfId="41431"/>
    <cellStyle name="Normal 3 3 15 3 3" xfId="25822"/>
    <cellStyle name="Normal 3 3 15 3 4" xfId="41430"/>
    <cellStyle name="Normal 3 3 15 4" xfId="11731"/>
    <cellStyle name="Normal 3 3 15 4 2" xfId="30520"/>
    <cellStyle name="Normal 3 3 15 4 3" xfId="41432"/>
    <cellStyle name="Normal 3 3 15 5" xfId="21117"/>
    <cellStyle name="Normal 3 3 15 6" xfId="41425"/>
    <cellStyle name="Normal 3 3 16" xfId="3237"/>
    <cellStyle name="Normal 3 3 16 2" xfId="7963"/>
    <cellStyle name="Normal 3 3 16 2 2" xfId="17358"/>
    <cellStyle name="Normal 3 3 16 2 2 2" xfId="36155"/>
    <cellStyle name="Normal 3 3 16 2 2 3" xfId="41435"/>
    <cellStyle name="Normal 3 3 16 2 3" xfId="26752"/>
    <cellStyle name="Normal 3 3 16 2 4" xfId="41434"/>
    <cellStyle name="Normal 3 3 16 3" xfId="12661"/>
    <cellStyle name="Normal 3 3 16 3 2" xfId="31451"/>
    <cellStyle name="Normal 3 3 16 3 3" xfId="41436"/>
    <cellStyle name="Normal 3 3 16 4" xfId="22048"/>
    <cellStyle name="Normal 3 3 16 5" xfId="41433"/>
    <cellStyle name="Normal 3 3 17" xfId="4168"/>
    <cellStyle name="Normal 3 3 17 2" xfId="8893"/>
    <cellStyle name="Normal 3 3 17 2 2" xfId="18288"/>
    <cellStyle name="Normal 3 3 17 2 2 2" xfId="37085"/>
    <cellStyle name="Normal 3 3 17 2 2 3" xfId="41439"/>
    <cellStyle name="Normal 3 3 17 2 3" xfId="27682"/>
    <cellStyle name="Normal 3 3 17 2 4" xfId="41438"/>
    <cellStyle name="Normal 3 3 17 3" xfId="13591"/>
    <cellStyle name="Normal 3 3 17 3 2" xfId="32382"/>
    <cellStyle name="Normal 3 3 17 3 3" xfId="41440"/>
    <cellStyle name="Normal 3 3 17 4" xfId="22979"/>
    <cellStyle name="Normal 3 3 17 5" xfId="41437"/>
    <cellStyle name="Normal 3 3 18" xfId="6034"/>
    <cellStyle name="Normal 3 3 18 2" xfId="10759"/>
    <cellStyle name="Normal 3 3 18 2 2" xfId="20154"/>
    <cellStyle name="Normal 3 3 18 2 2 2" xfId="38951"/>
    <cellStyle name="Normal 3 3 18 2 2 3" xfId="41443"/>
    <cellStyle name="Normal 3 3 18 2 3" xfId="29548"/>
    <cellStyle name="Normal 3 3 18 2 4" xfId="41442"/>
    <cellStyle name="Normal 3 3 18 3" xfId="15457"/>
    <cellStyle name="Normal 3 3 18 3 2" xfId="34248"/>
    <cellStyle name="Normal 3 3 18 3 3" xfId="41444"/>
    <cellStyle name="Normal 3 3 18 4" xfId="24845"/>
    <cellStyle name="Normal 3 3 18 5" xfId="41441"/>
    <cellStyle name="Normal 3 3 19" xfId="6097"/>
    <cellStyle name="Normal 3 3 19 2" xfId="15493"/>
    <cellStyle name="Normal 3 3 19 2 2" xfId="34290"/>
    <cellStyle name="Normal 3 3 19 2 3" xfId="41446"/>
    <cellStyle name="Normal 3 3 19 3" xfId="24887"/>
    <cellStyle name="Normal 3 3 19 4" xfId="41445"/>
    <cellStyle name="Normal 3 3 2" xfId="620"/>
    <cellStyle name="Normal 3 3 2 10" xfId="1843"/>
    <cellStyle name="Normal 3 3 2 10 2" xfId="2774"/>
    <cellStyle name="Normal 3 3 2 10 2 2" xfId="5567"/>
    <cellStyle name="Normal 3 3 2 10 2 2 2" xfId="10292"/>
    <cellStyle name="Normal 3 3 2 10 2 2 2 2" xfId="19687"/>
    <cellStyle name="Normal 3 3 2 10 2 2 2 2 2" xfId="38484"/>
    <cellStyle name="Normal 3 3 2 10 2 2 2 2 3" xfId="41450"/>
    <cellStyle name="Normal 3 3 2 10 2 2 2 3" xfId="29081"/>
    <cellStyle name="Normal 3 3 2 10 2 2 2 4" xfId="41449"/>
    <cellStyle name="Normal 3 3 2 10 2 2 3" xfId="14990"/>
    <cellStyle name="Normal 3 3 2 10 2 2 3 2" xfId="33781"/>
    <cellStyle name="Normal 3 3 2 10 2 2 3 3" xfId="41451"/>
    <cellStyle name="Normal 3 3 2 10 2 2 4" xfId="24378"/>
    <cellStyle name="Normal 3 3 2 10 2 2 5" xfId="41448"/>
    <cellStyle name="Normal 3 3 2 10 2 3" xfId="7500"/>
    <cellStyle name="Normal 3 3 2 10 2 3 2" xfId="16895"/>
    <cellStyle name="Normal 3 3 2 10 2 3 2 2" xfId="35692"/>
    <cellStyle name="Normal 3 3 2 10 2 3 2 3" xfId="41453"/>
    <cellStyle name="Normal 3 3 2 10 2 3 3" xfId="26289"/>
    <cellStyle name="Normal 3 3 2 10 2 3 4" xfId="41452"/>
    <cellStyle name="Normal 3 3 2 10 2 4" xfId="12198"/>
    <cellStyle name="Normal 3 3 2 10 2 4 2" xfId="30988"/>
    <cellStyle name="Normal 3 3 2 10 2 4 3" xfId="41454"/>
    <cellStyle name="Normal 3 3 2 10 2 5" xfId="21585"/>
    <cellStyle name="Normal 3 3 2 10 2 6" xfId="41447"/>
    <cellStyle name="Normal 3 3 2 10 3" xfId="3705"/>
    <cellStyle name="Normal 3 3 2 10 3 2" xfId="8431"/>
    <cellStyle name="Normal 3 3 2 10 3 2 2" xfId="17826"/>
    <cellStyle name="Normal 3 3 2 10 3 2 2 2" xfId="36623"/>
    <cellStyle name="Normal 3 3 2 10 3 2 2 3" xfId="41457"/>
    <cellStyle name="Normal 3 3 2 10 3 2 3" xfId="27220"/>
    <cellStyle name="Normal 3 3 2 10 3 2 4" xfId="41456"/>
    <cellStyle name="Normal 3 3 2 10 3 3" xfId="13129"/>
    <cellStyle name="Normal 3 3 2 10 3 3 2" xfId="31919"/>
    <cellStyle name="Normal 3 3 2 10 3 3 3" xfId="41458"/>
    <cellStyle name="Normal 3 3 2 10 3 4" xfId="22516"/>
    <cellStyle name="Normal 3 3 2 10 3 5" xfId="41455"/>
    <cellStyle name="Normal 3 3 2 10 4" xfId="4636"/>
    <cellStyle name="Normal 3 3 2 10 4 2" xfId="9361"/>
    <cellStyle name="Normal 3 3 2 10 4 2 2" xfId="18756"/>
    <cellStyle name="Normal 3 3 2 10 4 2 2 2" xfId="37553"/>
    <cellStyle name="Normal 3 3 2 10 4 2 2 3" xfId="41461"/>
    <cellStyle name="Normal 3 3 2 10 4 2 3" xfId="28150"/>
    <cellStyle name="Normal 3 3 2 10 4 2 4" xfId="41460"/>
    <cellStyle name="Normal 3 3 2 10 4 3" xfId="14059"/>
    <cellStyle name="Normal 3 3 2 10 4 3 2" xfId="32850"/>
    <cellStyle name="Normal 3 3 2 10 4 3 3" xfId="41462"/>
    <cellStyle name="Normal 3 3 2 10 4 4" xfId="23447"/>
    <cellStyle name="Normal 3 3 2 10 4 5" xfId="41459"/>
    <cellStyle name="Normal 3 3 2 10 5" xfId="6571"/>
    <cellStyle name="Normal 3 3 2 10 5 2" xfId="15966"/>
    <cellStyle name="Normal 3 3 2 10 5 2 2" xfId="34763"/>
    <cellStyle name="Normal 3 3 2 10 5 2 3" xfId="41464"/>
    <cellStyle name="Normal 3 3 2 10 5 3" xfId="25360"/>
    <cellStyle name="Normal 3 3 2 10 5 4" xfId="41463"/>
    <cellStyle name="Normal 3 3 2 10 6" xfId="11269"/>
    <cellStyle name="Normal 3 3 2 10 6 2" xfId="30057"/>
    <cellStyle name="Normal 3 3 2 10 6 3" xfId="41465"/>
    <cellStyle name="Normal 3 3 2 10 7" xfId="20654"/>
    <cellStyle name="Normal 3 3 2 10 8" xfId="39074"/>
    <cellStyle name="Normal 3 3 2 11" xfId="2308"/>
    <cellStyle name="Normal 3 3 2 11 2" xfId="5101"/>
    <cellStyle name="Normal 3 3 2 11 2 2" xfId="9826"/>
    <cellStyle name="Normal 3 3 2 11 2 2 2" xfId="19221"/>
    <cellStyle name="Normal 3 3 2 11 2 2 2 2" xfId="38018"/>
    <cellStyle name="Normal 3 3 2 11 2 2 2 3" xfId="41469"/>
    <cellStyle name="Normal 3 3 2 11 2 2 3" xfId="28615"/>
    <cellStyle name="Normal 3 3 2 11 2 2 4" xfId="41468"/>
    <cellStyle name="Normal 3 3 2 11 2 3" xfId="14524"/>
    <cellStyle name="Normal 3 3 2 11 2 3 2" xfId="33315"/>
    <cellStyle name="Normal 3 3 2 11 2 3 3" xfId="41470"/>
    <cellStyle name="Normal 3 3 2 11 2 4" xfId="23912"/>
    <cellStyle name="Normal 3 3 2 11 2 5" xfId="41467"/>
    <cellStyle name="Normal 3 3 2 11 3" xfId="7035"/>
    <cellStyle name="Normal 3 3 2 11 3 2" xfId="16430"/>
    <cellStyle name="Normal 3 3 2 11 3 2 2" xfId="35227"/>
    <cellStyle name="Normal 3 3 2 11 3 2 3" xfId="41472"/>
    <cellStyle name="Normal 3 3 2 11 3 3" xfId="25824"/>
    <cellStyle name="Normal 3 3 2 11 3 4" xfId="41471"/>
    <cellStyle name="Normal 3 3 2 11 4" xfId="11733"/>
    <cellStyle name="Normal 3 3 2 11 4 2" xfId="30522"/>
    <cellStyle name="Normal 3 3 2 11 4 3" xfId="41473"/>
    <cellStyle name="Normal 3 3 2 11 5" xfId="21119"/>
    <cellStyle name="Normal 3 3 2 11 6" xfId="41466"/>
    <cellStyle name="Normal 3 3 2 12" xfId="3239"/>
    <cellStyle name="Normal 3 3 2 12 2" xfId="7965"/>
    <cellStyle name="Normal 3 3 2 12 2 2" xfId="17360"/>
    <cellStyle name="Normal 3 3 2 12 2 2 2" xfId="36157"/>
    <cellStyle name="Normal 3 3 2 12 2 2 3" xfId="41476"/>
    <cellStyle name="Normal 3 3 2 12 2 3" xfId="26754"/>
    <cellStyle name="Normal 3 3 2 12 2 4" xfId="41475"/>
    <cellStyle name="Normal 3 3 2 12 3" xfId="12663"/>
    <cellStyle name="Normal 3 3 2 12 3 2" xfId="31453"/>
    <cellStyle name="Normal 3 3 2 12 3 3" xfId="41477"/>
    <cellStyle name="Normal 3 3 2 12 4" xfId="22050"/>
    <cellStyle name="Normal 3 3 2 12 5" xfId="41474"/>
    <cellStyle name="Normal 3 3 2 13" xfId="4170"/>
    <cellStyle name="Normal 3 3 2 13 2" xfId="8895"/>
    <cellStyle name="Normal 3 3 2 13 2 2" xfId="18290"/>
    <cellStyle name="Normal 3 3 2 13 2 2 2" xfId="37087"/>
    <cellStyle name="Normal 3 3 2 13 2 2 3" xfId="41480"/>
    <cellStyle name="Normal 3 3 2 13 2 3" xfId="27684"/>
    <cellStyle name="Normal 3 3 2 13 2 4" xfId="41479"/>
    <cellStyle name="Normal 3 3 2 13 3" xfId="13593"/>
    <cellStyle name="Normal 3 3 2 13 3 2" xfId="32384"/>
    <cellStyle name="Normal 3 3 2 13 3 3" xfId="41481"/>
    <cellStyle name="Normal 3 3 2 13 4" xfId="22981"/>
    <cellStyle name="Normal 3 3 2 13 5" xfId="41478"/>
    <cellStyle name="Normal 3 3 2 14" xfId="6036"/>
    <cellStyle name="Normal 3 3 2 14 2" xfId="10761"/>
    <cellStyle name="Normal 3 3 2 14 2 2" xfId="20156"/>
    <cellStyle name="Normal 3 3 2 14 2 2 2" xfId="38953"/>
    <cellStyle name="Normal 3 3 2 14 2 2 3" xfId="41484"/>
    <cellStyle name="Normal 3 3 2 14 2 3" xfId="29550"/>
    <cellStyle name="Normal 3 3 2 14 2 4" xfId="41483"/>
    <cellStyle name="Normal 3 3 2 14 3" xfId="15459"/>
    <cellStyle name="Normal 3 3 2 14 3 2" xfId="34250"/>
    <cellStyle name="Normal 3 3 2 14 3 3" xfId="41485"/>
    <cellStyle name="Normal 3 3 2 14 4" xfId="24847"/>
    <cellStyle name="Normal 3 3 2 14 5" xfId="41482"/>
    <cellStyle name="Normal 3 3 2 15" xfId="6099"/>
    <cellStyle name="Normal 3 3 2 15 2" xfId="15495"/>
    <cellStyle name="Normal 3 3 2 15 2 2" xfId="34292"/>
    <cellStyle name="Normal 3 3 2 15 2 3" xfId="41487"/>
    <cellStyle name="Normal 3 3 2 15 3" xfId="24889"/>
    <cellStyle name="Normal 3 3 2 15 4" xfId="41486"/>
    <cellStyle name="Normal 3 3 2 16" xfId="10797"/>
    <cellStyle name="Normal 3 3 2 16 2" xfId="29591"/>
    <cellStyle name="Normal 3 3 2 16 3" xfId="41488"/>
    <cellStyle name="Normal 3 3 2 17" xfId="20188"/>
    <cellStyle name="Normal 3 3 2 18" xfId="39254"/>
    <cellStyle name="Normal 3 3 2 19" xfId="58710"/>
    <cellStyle name="Normal 3 3 2 2" xfId="621"/>
    <cellStyle name="Normal 3 3 2 2 10" xfId="2314"/>
    <cellStyle name="Normal 3 3 2 2 10 2" xfId="5107"/>
    <cellStyle name="Normal 3 3 2 2 10 2 2" xfId="9832"/>
    <cellStyle name="Normal 3 3 2 2 10 2 2 2" xfId="19227"/>
    <cellStyle name="Normal 3 3 2 2 10 2 2 2 2" xfId="38024"/>
    <cellStyle name="Normal 3 3 2 2 10 2 2 2 3" xfId="41492"/>
    <cellStyle name="Normal 3 3 2 2 10 2 2 3" xfId="28621"/>
    <cellStyle name="Normal 3 3 2 2 10 2 2 4" xfId="41491"/>
    <cellStyle name="Normal 3 3 2 2 10 2 3" xfId="14530"/>
    <cellStyle name="Normal 3 3 2 2 10 2 3 2" xfId="33321"/>
    <cellStyle name="Normal 3 3 2 2 10 2 3 3" xfId="41493"/>
    <cellStyle name="Normal 3 3 2 2 10 2 4" xfId="23918"/>
    <cellStyle name="Normal 3 3 2 2 10 2 5" xfId="41490"/>
    <cellStyle name="Normal 3 3 2 2 10 3" xfId="7041"/>
    <cellStyle name="Normal 3 3 2 2 10 3 2" xfId="16436"/>
    <cellStyle name="Normal 3 3 2 2 10 3 2 2" xfId="35233"/>
    <cellStyle name="Normal 3 3 2 2 10 3 2 3" xfId="41495"/>
    <cellStyle name="Normal 3 3 2 2 10 3 3" xfId="25830"/>
    <cellStyle name="Normal 3 3 2 2 10 3 4" xfId="41494"/>
    <cellStyle name="Normal 3 3 2 2 10 4" xfId="11739"/>
    <cellStyle name="Normal 3 3 2 2 10 4 2" xfId="30528"/>
    <cellStyle name="Normal 3 3 2 2 10 4 3" xfId="41496"/>
    <cellStyle name="Normal 3 3 2 2 10 5" xfId="21125"/>
    <cellStyle name="Normal 3 3 2 2 10 6" xfId="41489"/>
    <cellStyle name="Normal 3 3 2 2 11" xfId="3245"/>
    <cellStyle name="Normal 3 3 2 2 11 2" xfId="7971"/>
    <cellStyle name="Normal 3 3 2 2 11 2 2" xfId="17366"/>
    <cellStyle name="Normal 3 3 2 2 11 2 2 2" xfId="36163"/>
    <cellStyle name="Normal 3 3 2 2 11 2 2 3" xfId="41499"/>
    <cellStyle name="Normal 3 3 2 2 11 2 3" xfId="26760"/>
    <cellStyle name="Normal 3 3 2 2 11 2 4" xfId="41498"/>
    <cellStyle name="Normal 3 3 2 2 11 3" xfId="12669"/>
    <cellStyle name="Normal 3 3 2 2 11 3 2" xfId="31459"/>
    <cellStyle name="Normal 3 3 2 2 11 3 3" xfId="41500"/>
    <cellStyle name="Normal 3 3 2 2 11 4" xfId="22056"/>
    <cellStyle name="Normal 3 3 2 2 11 5" xfId="41497"/>
    <cellStyle name="Normal 3 3 2 2 12" xfId="4176"/>
    <cellStyle name="Normal 3 3 2 2 12 2" xfId="8901"/>
    <cellStyle name="Normal 3 3 2 2 12 2 2" xfId="18296"/>
    <cellStyle name="Normal 3 3 2 2 12 2 2 2" xfId="37093"/>
    <cellStyle name="Normal 3 3 2 2 12 2 2 3" xfId="41503"/>
    <cellStyle name="Normal 3 3 2 2 12 2 3" xfId="27690"/>
    <cellStyle name="Normal 3 3 2 2 12 2 4" xfId="41502"/>
    <cellStyle name="Normal 3 3 2 2 12 3" xfId="13599"/>
    <cellStyle name="Normal 3 3 2 2 12 3 2" xfId="32390"/>
    <cellStyle name="Normal 3 3 2 2 12 3 3" xfId="41504"/>
    <cellStyle name="Normal 3 3 2 2 12 4" xfId="22987"/>
    <cellStyle name="Normal 3 3 2 2 12 5" xfId="41501"/>
    <cellStyle name="Normal 3 3 2 2 13" xfId="6042"/>
    <cellStyle name="Normal 3 3 2 2 13 2" xfId="10767"/>
    <cellStyle name="Normal 3 3 2 2 13 2 2" xfId="20162"/>
    <cellStyle name="Normal 3 3 2 2 13 2 2 2" xfId="38959"/>
    <cellStyle name="Normal 3 3 2 2 13 2 2 3" xfId="41507"/>
    <cellStyle name="Normal 3 3 2 2 13 2 3" xfId="29556"/>
    <cellStyle name="Normal 3 3 2 2 13 2 4" xfId="41506"/>
    <cellStyle name="Normal 3 3 2 2 13 3" xfId="15465"/>
    <cellStyle name="Normal 3 3 2 2 13 3 2" xfId="34256"/>
    <cellStyle name="Normal 3 3 2 2 13 3 3" xfId="41508"/>
    <cellStyle name="Normal 3 3 2 2 13 4" xfId="24853"/>
    <cellStyle name="Normal 3 3 2 2 13 5" xfId="41505"/>
    <cellStyle name="Normal 3 3 2 2 14" xfId="6105"/>
    <cellStyle name="Normal 3 3 2 2 14 2" xfId="15501"/>
    <cellStyle name="Normal 3 3 2 2 14 2 2" xfId="34298"/>
    <cellStyle name="Normal 3 3 2 2 14 2 3" xfId="41510"/>
    <cellStyle name="Normal 3 3 2 2 14 3" xfId="24895"/>
    <cellStyle name="Normal 3 3 2 2 14 4" xfId="41509"/>
    <cellStyle name="Normal 3 3 2 2 15" xfId="10803"/>
    <cellStyle name="Normal 3 3 2 2 15 2" xfId="29597"/>
    <cellStyle name="Normal 3 3 2 2 15 3" xfId="41511"/>
    <cellStyle name="Normal 3 3 2 2 16" xfId="20194"/>
    <cellStyle name="Normal 3 3 2 2 17" xfId="39255"/>
    <cellStyle name="Normal 3 3 2 2 18" xfId="58716"/>
    <cellStyle name="Normal 3 3 2 2 19" xfId="58810"/>
    <cellStyle name="Normal 3 3 2 2 2" xfId="622"/>
    <cellStyle name="Normal 3 3 2 2 2 10" xfId="3259"/>
    <cellStyle name="Normal 3 3 2 2 2 10 2" xfId="7985"/>
    <cellStyle name="Normal 3 3 2 2 2 10 2 2" xfId="17380"/>
    <cellStyle name="Normal 3 3 2 2 2 10 2 2 2" xfId="36177"/>
    <cellStyle name="Normal 3 3 2 2 2 10 2 2 3" xfId="41514"/>
    <cellStyle name="Normal 3 3 2 2 2 10 2 3" xfId="26774"/>
    <cellStyle name="Normal 3 3 2 2 2 10 2 4" xfId="41513"/>
    <cellStyle name="Normal 3 3 2 2 2 10 3" xfId="12683"/>
    <cellStyle name="Normal 3 3 2 2 2 10 3 2" xfId="31473"/>
    <cellStyle name="Normal 3 3 2 2 2 10 3 3" xfId="41515"/>
    <cellStyle name="Normal 3 3 2 2 2 10 4" xfId="22070"/>
    <cellStyle name="Normal 3 3 2 2 2 10 5" xfId="41512"/>
    <cellStyle name="Normal 3 3 2 2 2 11" xfId="4190"/>
    <cellStyle name="Normal 3 3 2 2 2 11 2" xfId="8915"/>
    <cellStyle name="Normal 3 3 2 2 2 11 2 2" xfId="18310"/>
    <cellStyle name="Normal 3 3 2 2 2 11 2 2 2" xfId="37107"/>
    <cellStyle name="Normal 3 3 2 2 2 11 2 2 3" xfId="41518"/>
    <cellStyle name="Normal 3 3 2 2 2 11 2 3" xfId="27704"/>
    <cellStyle name="Normal 3 3 2 2 2 11 2 4" xfId="41517"/>
    <cellStyle name="Normal 3 3 2 2 2 11 3" xfId="13613"/>
    <cellStyle name="Normal 3 3 2 2 2 11 3 2" xfId="32404"/>
    <cellStyle name="Normal 3 3 2 2 2 11 3 3" xfId="41519"/>
    <cellStyle name="Normal 3 3 2 2 2 11 4" xfId="23001"/>
    <cellStyle name="Normal 3 3 2 2 2 11 5" xfId="41516"/>
    <cellStyle name="Normal 3 3 2 2 2 12" xfId="6056"/>
    <cellStyle name="Normal 3 3 2 2 2 12 2" xfId="10781"/>
    <cellStyle name="Normal 3 3 2 2 2 12 2 2" xfId="20176"/>
    <cellStyle name="Normal 3 3 2 2 2 12 2 2 2" xfId="38973"/>
    <cellStyle name="Normal 3 3 2 2 2 12 2 2 3" xfId="41522"/>
    <cellStyle name="Normal 3 3 2 2 2 12 2 3" xfId="29570"/>
    <cellStyle name="Normal 3 3 2 2 2 12 2 4" xfId="41521"/>
    <cellStyle name="Normal 3 3 2 2 2 12 3" xfId="15479"/>
    <cellStyle name="Normal 3 3 2 2 2 12 3 2" xfId="34270"/>
    <cellStyle name="Normal 3 3 2 2 2 12 3 3" xfId="41523"/>
    <cellStyle name="Normal 3 3 2 2 2 12 4" xfId="24867"/>
    <cellStyle name="Normal 3 3 2 2 2 12 5" xfId="41520"/>
    <cellStyle name="Normal 3 3 2 2 2 13" xfId="6119"/>
    <cellStyle name="Normal 3 3 2 2 2 13 2" xfId="15515"/>
    <cellStyle name="Normal 3 3 2 2 2 13 2 2" xfId="34312"/>
    <cellStyle name="Normal 3 3 2 2 2 13 2 3" xfId="41525"/>
    <cellStyle name="Normal 3 3 2 2 2 13 3" xfId="24909"/>
    <cellStyle name="Normal 3 3 2 2 2 13 4" xfId="41524"/>
    <cellStyle name="Normal 3 3 2 2 2 14" xfId="10817"/>
    <cellStyle name="Normal 3 3 2 2 2 14 2" xfId="29611"/>
    <cellStyle name="Normal 3 3 2 2 2 14 3" xfId="41526"/>
    <cellStyle name="Normal 3 3 2 2 2 15" xfId="20208"/>
    <cellStyle name="Normal 3 3 2 2 2 16" xfId="39256"/>
    <cellStyle name="Normal 3 3 2 2 2 17" xfId="58731"/>
    <cellStyle name="Normal 3 3 2 2 2 18" xfId="58824"/>
    <cellStyle name="Normal 3 3 2 2 2 19" xfId="58882"/>
    <cellStyle name="Normal 3 3 2 2 2 2" xfId="623"/>
    <cellStyle name="Normal 3 3 2 2 2 2 10" xfId="6149"/>
    <cellStyle name="Normal 3 3 2 2 2 2 10 2" xfId="15545"/>
    <cellStyle name="Normal 3 3 2 2 2 2 10 2 2" xfId="34342"/>
    <cellStyle name="Normal 3 3 2 2 2 2 10 2 3" xfId="41528"/>
    <cellStyle name="Normal 3 3 2 2 2 2 10 3" xfId="24939"/>
    <cellStyle name="Normal 3 3 2 2 2 2 10 4" xfId="41527"/>
    <cellStyle name="Normal 3 3 2 2 2 2 11" xfId="10856"/>
    <cellStyle name="Normal 3 3 2 2 2 2 11 2" xfId="29639"/>
    <cellStyle name="Normal 3 3 2 2 2 2 11 3" xfId="41529"/>
    <cellStyle name="Normal 3 3 2 2 2 2 12" xfId="20236"/>
    <cellStyle name="Normal 3 3 2 2 2 2 13" xfId="39076"/>
    <cellStyle name="Normal 3 3 2 2 2 2 14" xfId="1420"/>
    <cellStyle name="Normal 3 3 2 2 2 2 2" xfId="1047"/>
    <cellStyle name="Normal 3 3 2 2 2 2 2 10" xfId="39077"/>
    <cellStyle name="Normal 3 3 2 2 2 2 2 11" xfId="1435"/>
    <cellStyle name="Normal 3 3 2 2 2 2 2 2" xfId="1701"/>
    <cellStyle name="Normal 3 3 2 2 2 2 2 2 2" xfId="2167"/>
    <cellStyle name="Normal 3 3 2 2 2 2 2 2 2 2" xfId="3098"/>
    <cellStyle name="Normal 3 3 2 2 2 2 2 2 2 2 2" xfId="5891"/>
    <cellStyle name="Normal 3 3 2 2 2 2 2 2 2 2 2 2" xfId="10616"/>
    <cellStyle name="Normal 3 3 2 2 2 2 2 2 2 2 2 2 2" xfId="20011"/>
    <cellStyle name="Normal 3 3 2 2 2 2 2 2 2 2 2 2 2 2" xfId="38808"/>
    <cellStyle name="Normal 3 3 2 2 2 2 2 2 2 2 2 2 2 3" xfId="41533"/>
    <cellStyle name="Normal 3 3 2 2 2 2 2 2 2 2 2 2 3" xfId="29405"/>
    <cellStyle name="Normal 3 3 2 2 2 2 2 2 2 2 2 2 4" xfId="41532"/>
    <cellStyle name="Normal 3 3 2 2 2 2 2 2 2 2 2 3" xfId="15314"/>
    <cellStyle name="Normal 3 3 2 2 2 2 2 2 2 2 2 3 2" xfId="34105"/>
    <cellStyle name="Normal 3 3 2 2 2 2 2 2 2 2 2 3 3" xfId="41534"/>
    <cellStyle name="Normal 3 3 2 2 2 2 2 2 2 2 2 4" xfId="24702"/>
    <cellStyle name="Normal 3 3 2 2 2 2 2 2 2 2 2 5" xfId="41531"/>
    <cellStyle name="Normal 3 3 2 2 2 2 2 2 2 2 3" xfId="7824"/>
    <cellStyle name="Normal 3 3 2 2 2 2 2 2 2 2 3 2" xfId="17219"/>
    <cellStyle name="Normal 3 3 2 2 2 2 2 2 2 2 3 2 2" xfId="36016"/>
    <cellStyle name="Normal 3 3 2 2 2 2 2 2 2 2 3 2 3" xfId="41536"/>
    <cellStyle name="Normal 3 3 2 2 2 2 2 2 2 2 3 3" xfId="26613"/>
    <cellStyle name="Normal 3 3 2 2 2 2 2 2 2 2 3 4" xfId="41535"/>
    <cellStyle name="Normal 3 3 2 2 2 2 2 2 2 2 4" xfId="12522"/>
    <cellStyle name="Normal 3 3 2 2 2 2 2 2 2 2 4 2" xfId="31312"/>
    <cellStyle name="Normal 3 3 2 2 2 2 2 2 2 2 4 3" xfId="41537"/>
    <cellStyle name="Normal 3 3 2 2 2 2 2 2 2 2 5" xfId="21909"/>
    <cellStyle name="Normal 3 3 2 2 2 2 2 2 2 2 6" xfId="41530"/>
    <cellStyle name="Normal 3 3 2 2 2 2 2 2 2 3" xfId="4029"/>
    <cellStyle name="Normal 3 3 2 2 2 2 2 2 2 3 2" xfId="8754"/>
    <cellStyle name="Normal 3 3 2 2 2 2 2 2 2 3 2 2" xfId="18149"/>
    <cellStyle name="Normal 3 3 2 2 2 2 2 2 2 3 2 2 2" xfId="36946"/>
    <cellStyle name="Normal 3 3 2 2 2 2 2 2 2 3 2 2 3" xfId="41540"/>
    <cellStyle name="Normal 3 3 2 2 2 2 2 2 2 3 2 3" xfId="27543"/>
    <cellStyle name="Normal 3 3 2 2 2 2 2 2 2 3 2 4" xfId="41539"/>
    <cellStyle name="Normal 3 3 2 2 2 2 2 2 2 3 3" xfId="13452"/>
    <cellStyle name="Normal 3 3 2 2 2 2 2 2 2 3 3 2" xfId="32243"/>
    <cellStyle name="Normal 3 3 2 2 2 2 2 2 2 3 3 3" xfId="41541"/>
    <cellStyle name="Normal 3 3 2 2 2 2 2 2 2 3 4" xfId="22840"/>
    <cellStyle name="Normal 3 3 2 2 2 2 2 2 2 3 5" xfId="41538"/>
    <cellStyle name="Normal 3 3 2 2 2 2 2 2 2 4" xfId="4960"/>
    <cellStyle name="Normal 3 3 2 2 2 2 2 2 2 4 2" xfId="9685"/>
    <cellStyle name="Normal 3 3 2 2 2 2 2 2 2 4 2 2" xfId="19080"/>
    <cellStyle name="Normal 3 3 2 2 2 2 2 2 2 4 2 2 2" xfId="37877"/>
    <cellStyle name="Normal 3 3 2 2 2 2 2 2 2 4 2 2 3" xfId="41544"/>
    <cellStyle name="Normal 3 3 2 2 2 2 2 2 2 4 2 3" xfId="28474"/>
    <cellStyle name="Normal 3 3 2 2 2 2 2 2 2 4 2 4" xfId="41543"/>
    <cellStyle name="Normal 3 3 2 2 2 2 2 2 2 4 3" xfId="14383"/>
    <cellStyle name="Normal 3 3 2 2 2 2 2 2 2 4 3 2" xfId="33174"/>
    <cellStyle name="Normal 3 3 2 2 2 2 2 2 2 4 3 3" xfId="41545"/>
    <cellStyle name="Normal 3 3 2 2 2 2 2 2 2 4 4" xfId="23771"/>
    <cellStyle name="Normal 3 3 2 2 2 2 2 2 2 4 5" xfId="41542"/>
    <cellStyle name="Normal 3 3 2 2 2 2 2 2 2 5" xfId="6894"/>
    <cellStyle name="Normal 3 3 2 2 2 2 2 2 2 5 2" xfId="16289"/>
    <cellStyle name="Normal 3 3 2 2 2 2 2 2 2 5 2 2" xfId="35086"/>
    <cellStyle name="Normal 3 3 2 2 2 2 2 2 2 5 2 3" xfId="41547"/>
    <cellStyle name="Normal 3 3 2 2 2 2 2 2 2 5 3" xfId="25683"/>
    <cellStyle name="Normal 3 3 2 2 2 2 2 2 2 5 4" xfId="41546"/>
    <cellStyle name="Normal 3 3 2 2 2 2 2 2 2 6" xfId="11592"/>
    <cellStyle name="Normal 3 3 2 2 2 2 2 2 2 6 2" xfId="30381"/>
    <cellStyle name="Normal 3 3 2 2 2 2 2 2 2 6 3" xfId="41548"/>
    <cellStyle name="Normal 3 3 2 2 2 2 2 2 2 7" xfId="20978"/>
    <cellStyle name="Normal 3 3 2 2 2 2 2 2 2 8" xfId="39079"/>
    <cellStyle name="Normal 3 3 2 2 2 2 2 2 3" xfId="2632"/>
    <cellStyle name="Normal 3 3 2 2 2 2 2 2 3 2" xfId="5425"/>
    <cellStyle name="Normal 3 3 2 2 2 2 2 2 3 2 2" xfId="10150"/>
    <cellStyle name="Normal 3 3 2 2 2 2 2 2 3 2 2 2" xfId="19545"/>
    <cellStyle name="Normal 3 3 2 2 2 2 2 2 3 2 2 2 2" xfId="38342"/>
    <cellStyle name="Normal 3 3 2 2 2 2 2 2 3 2 2 2 3" xfId="41552"/>
    <cellStyle name="Normal 3 3 2 2 2 2 2 2 3 2 2 3" xfId="28939"/>
    <cellStyle name="Normal 3 3 2 2 2 2 2 2 3 2 2 4" xfId="41551"/>
    <cellStyle name="Normal 3 3 2 2 2 2 2 2 3 2 3" xfId="14848"/>
    <cellStyle name="Normal 3 3 2 2 2 2 2 2 3 2 3 2" xfId="33639"/>
    <cellStyle name="Normal 3 3 2 2 2 2 2 2 3 2 3 3" xfId="41553"/>
    <cellStyle name="Normal 3 3 2 2 2 2 2 2 3 2 4" xfId="24236"/>
    <cellStyle name="Normal 3 3 2 2 2 2 2 2 3 2 5" xfId="41550"/>
    <cellStyle name="Normal 3 3 2 2 2 2 2 2 3 3" xfId="7359"/>
    <cellStyle name="Normal 3 3 2 2 2 2 2 2 3 3 2" xfId="16754"/>
    <cellStyle name="Normal 3 3 2 2 2 2 2 2 3 3 2 2" xfId="35551"/>
    <cellStyle name="Normal 3 3 2 2 2 2 2 2 3 3 2 3" xfId="41555"/>
    <cellStyle name="Normal 3 3 2 2 2 2 2 2 3 3 3" xfId="26148"/>
    <cellStyle name="Normal 3 3 2 2 2 2 2 2 3 3 4" xfId="41554"/>
    <cellStyle name="Normal 3 3 2 2 2 2 2 2 3 4" xfId="12057"/>
    <cellStyle name="Normal 3 3 2 2 2 2 2 2 3 4 2" xfId="30846"/>
    <cellStyle name="Normal 3 3 2 2 2 2 2 2 3 4 3" xfId="41556"/>
    <cellStyle name="Normal 3 3 2 2 2 2 2 2 3 5" xfId="21443"/>
    <cellStyle name="Normal 3 3 2 2 2 2 2 2 3 6" xfId="41549"/>
    <cellStyle name="Normal 3 3 2 2 2 2 2 2 4" xfId="3563"/>
    <cellStyle name="Normal 3 3 2 2 2 2 2 2 4 2" xfId="8289"/>
    <cellStyle name="Normal 3 3 2 2 2 2 2 2 4 2 2" xfId="17684"/>
    <cellStyle name="Normal 3 3 2 2 2 2 2 2 4 2 2 2" xfId="36481"/>
    <cellStyle name="Normal 3 3 2 2 2 2 2 2 4 2 2 3" xfId="41559"/>
    <cellStyle name="Normal 3 3 2 2 2 2 2 2 4 2 3" xfId="27078"/>
    <cellStyle name="Normal 3 3 2 2 2 2 2 2 4 2 4" xfId="41558"/>
    <cellStyle name="Normal 3 3 2 2 2 2 2 2 4 3" xfId="12987"/>
    <cellStyle name="Normal 3 3 2 2 2 2 2 2 4 3 2" xfId="31777"/>
    <cellStyle name="Normal 3 3 2 2 2 2 2 2 4 3 3" xfId="41560"/>
    <cellStyle name="Normal 3 3 2 2 2 2 2 2 4 4" xfId="22374"/>
    <cellStyle name="Normal 3 3 2 2 2 2 2 2 4 5" xfId="41557"/>
    <cellStyle name="Normal 3 3 2 2 2 2 2 2 5" xfId="4494"/>
    <cellStyle name="Normal 3 3 2 2 2 2 2 2 5 2" xfId="9219"/>
    <cellStyle name="Normal 3 3 2 2 2 2 2 2 5 2 2" xfId="18614"/>
    <cellStyle name="Normal 3 3 2 2 2 2 2 2 5 2 2 2" xfId="37411"/>
    <cellStyle name="Normal 3 3 2 2 2 2 2 2 5 2 2 3" xfId="41563"/>
    <cellStyle name="Normal 3 3 2 2 2 2 2 2 5 2 3" xfId="28008"/>
    <cellStyle name="Normal 3 3 2 2 2 2 2 2 5 2 4" xfId="41562"/>
    <cellStyle name="Normal 3 3 2 2 2 2 2 2 5 3" xfId="13917"/>
    <cellStyle name="Normal 3 3 2 2 2 2 2 2 5 3 2" xfId="32708"/>
    <cellStyle name="Normal 3 3 2 2 2 2 2 2 5 3 3" xfId="41564"/>
    <cellStyle name="Normal 3 3 2 2 2 2 2 2 5 4" xfId="23305"/>
    <cellStyle name="Normal 3 3 2 2 2 2 2 2 5 5" xfId="41561"/>
    <cellStyle name="Normal 3 3 2 2 2 2 2 2 6" xfId="6316"/>
    <cellStyle name="Normal 3 3 2 2 2 2 2 2 6 2" xfId="15712"/>
    <cellStyle name="Normal 3 3 2 2 2 2 2 2 6 2 2" xfId="34509"/>
    <cellStyle name="Normal 3 3 2 2 2 2 2 2 6 2 3" xfId="41566"/>
    <cellStyle name="Normal 3 3 2 2 2 2 2 2 6 3" xfId="25106"/>
    <cellStyle name="Normal 3 3 2 2 2 2 2 2 6 4" xfId="41565"/>
    <cellStyle name="Normal 3 3 2 2 2 2 2 2 7" xfId="11128"/>
    <cellStyle name="Normal 3 3 2 2 2 2 2 2 7 2" xfId="29915"/>
    <cellStyle name="Normal 3 3 2 2 2 2 2 2 7 3" xfId="41567"/>
    <cellStyle name="Normal 3 3 2 2 2 2 2 2 8" xfId="20512"/>
    <cellStyle name="Normal 3 3 2 2 2 2 2 2 9" xfId="39078"/>
    <cellStyle name="Normal 3 3 2 2 2 2 2 3" xfId="1906"/>
    <cellStyle name="Normal 3 3 2 2 2 2 2 3 2" xfId="2837"/>
    <cellStyle name="Normal 3 3 2 2 2 2 2 3 2 2" xfId="5630"/>
    <cellStyle name="Normal 3 3 2 2 2 2 2 3 2 2 2" xfId="10355"/>
    <cellStyle name="Normal 3 3 2 2 2 2 2 3 2 2 2 2" xfId="19750"/>
    <cellStyle name="Normal 3 3 2 2 2 2 2 3 2 2 2 2 2" xfId="38547"/>
    <cellStyle name="Normal 3 3 2 2 2 2 2 3 2 2 2 2 3" xfId="41571"/>
    <cellStyle name="Normal 3 3 2 2 2 2 2 3 2 2 2 3" xfId="29144"/>
    <cellStyle name="Normal 3 3 2 2 2 2 2 3 2 2 2 4" xfId="41570"/>
    <cellStyle name="Normal 3 3 2 2 2 2 2 3 2 2 3" xfId="15053"/>
    <cellStyle name="Normal 3 3 2 2 2 2 2 3 2 2 3 2" xfId="33844"/>
    <cellStyle name="Normal 3 3 2 2 2 2 2 3 2 2 3 3" xfId="41572"/>
    <cellStyle name="Normal 3 3 2 2 2 2 2 3 2 2 4" xfId="24441"/>
    <cellStyle name="Normal 3 3 2 2 2 2 2 3 2 2 5" xfId="41569"/>
    <cellStyle name="Normal 3 3 2 2 2 2 2 3 2 3" xfId="7563"/>
    <cellStyle name="Normal 3 3 2 2 2 2 2 3 2 3 2" xfId="16958"/>
    <cellStyle name="Normal 3 3 2 2 2 2 2 3 2 3 2 2" xfId="35755"/>
    <cellStyle name="Normal 3 3 2 2 2 2 2 3 2 3 2 3" xfId="41574"/>
    <cellStyle name="Normal 3 3 2 2 2 2 2 3 2 3 3" xfId="26352"/>
    <cellStyle name="Normal 3 3 2 2 2 2 2 3 2 3 4" xfId="41573"/>
    <cellStyle name="Normal 3 3 2 2 2 2 2 3 2 4" xfId="12261"/>
    <cellStyle name="Normal 3 3 2 2 2 2 2 3 2 4 2" xfId="31051"/>
    <cellStyle name="Normal 3 3 2 2 2 2 2 3 2 4 3" xfId="41575"/>
    <cellStyle name="Normal 3 3 2 2 2 2 2 3 2 5" xfId="21648"/>
    <cellStyle name="Normal 3 3 2 2 2 2 2 3 2 6" xfId="41568"/>
    <cellStyle name="Normal 3 3 2 2 2 2 2 3 3" xfId="3768"/>
    <cellStyle name="Normal 3 3 2 2 2 2 2 3 3 2" xfId="8494"/>
    <cellStyle name="Normal 3 3 2 2 2 2 2 3 3 2 2" xfId="17889"/>
    <cellStyle name="Normal 3 3 2 2 2 2 2 3 3 2 2 2" xfId="36686"/>
    <cellStyle name="Normal 3 3 2 2 2 2 2 3 3 2 2 3" xfId="41578"/>
    <cellStyle name="Normal 3 3 2 2 2 2 2 3 3 2 3" xfId="27283"/>
    <cellStyle name="Normal 3 3 2 2 2 2 2 3 3 2 4" xfId="41577"/>
    <cellStyle name="Normal 3 3 2 2 2 2 2 3 3 3" xfId="13192"/>
    <cellStyle name="Normal 3 3 2 2 2 2 2 3 3 3 2" xfId="31982"/>
    <cellStyle name="Normal 3 3 2 2 2 2 2 3 3 3 3" xfId="41579"/>
    <cellStyle name="Normal 3 3 2 2 2 2 2 3 3 4" xfId="22579"/>
    <cellStyle name="Normal 3 3 2 2 2 2 2 3 3 5" xfId="41576"/>
    <cellStyle name="Normal 3 3 2 2 2 2 2 3 4" xfId="4699"/>
    <cellStyle name="Normal 3 3 2 2 2 2 2 3 4 2" xfId="9424"/>
    <cellStyle name="Normal 3 3 2 2 2 2 2 3 4 2 2" xfId="18819"/>
    <cellStyle name="Normal 3 3 2 2 2 2 2 3 4 2 2 2" xfId="37616"/>
    <cellStyle name="Normal 3 3 2 2 2 2 2 3 4 2 2 3" xfId="41582"/>
    <cellStyle name="Normal 3 3 2 2 2 2 2 3 4 2 3" xfId="28213"/>
    <cellStyle name="Normal 3 3 2 2 2 2 2 3 4 2 4" xfId="41581"/>
    <cellStyle name="Normal 3 3 2 2 2 2 2 3 4 3" xfId="14122"/>
    <cellStyle name="Normal 3 3 2 2 2 2 2 3 4 3 2" xfId="32913"/>
    <cellStyle name="Normal 3 3 2 2 2 2 2 3 4 3 3" xfId="41583"/>
    <cellStyle name="Normal 3 3 2 2 2 2 2 3 4 4" xfId="23510"/>
    <cellStyle name="Normal 3 3 2 2 2 2 2 3 4 5" xfId="41580"/>
    <cellStyle name="Normal 3 3 2 2 2 2 2 3 5" xfId="6634"/>
    <cellStyle name="Normal 3 3 2 2 2 2 2 3 5 2" xfId="16029"/>
    <cellStyle name="Normal 3 3 2 2 2 2 2 3 5 2 2" xfId="34826"/>
    <cellStyle name="Normal 3 3 2 2 2 2 2 3 5 2 3" xfId="41585"/>
    <cellStyle name="Normal 3 3 2 2 2 2 2 3 5 3" xfId="25423"/>
    <cellStyle name="Normal 3 3 2 2 2 2 2 3 5 4" xfId="41584"/>
    <cellStyle name="Normal 3 3 2 2 2 2 2 3 6" xfId="11332"/>
    <cellStyle name="Normal 3 3 2 2 2 2 2 3 6 2" xfId="30120"/>
    <cellStyle name="Normal 3 3 2 2 2 2 2 3 6 3" xfId="41586"/>
    <cellStyle name="Normal 3 3 2 2 2 2 2 3 7" xfId="20717"/>
    <cellStyle name="Normal 3 3 2 2 2 2 2 3 8" xfId="39080"/>
    <cellStyle name="Normal 3 3 2 2 2 2 2 4" xfId="2371"/>
    <cellStyle name="Normal 3 3 2 2 2 2 2 4 2" xfId="5164"/>
    <cellStyle name="Normal 3 3 2 2 2 2 2 4 2 2" xfId="9889"/>
    <cellStyle name="Normal 3 3 2 2 2 2 2 4 2 2 2" xfId="19284"/>
    <cellStyle name="Normal 3 3 2 2 2 2 2 4 2 2 2 2" xfId="38081"/>
    <cellStyle name="Normal 3 3 2 2 2 2 2 4 2 2 2 3" xfId="41590"/>
    <cellStyle name="Normal 3 3 2 2 2 2 2 4 2 2 3" xfId="28678"/>
    <cellStyle name="Normal 3 3 2 2 2 2 2 4 2 2 4" xfId="41589"/>
    <cellStyle name="Normal 3 3 2 2 2 2 2 4 2 3" xfId="14587"/>
    <cellStyle name="Normal 3 3 2 2 2 2 2 4 2 3 2" xfId="33378"/>
    <cellStyle name="Normal 3 3 2 2 2 2 2 4 2 3 3" xfId="41591"/>
    <cellStyle name="Normal 3 3 2 2 2 2 2 4 2 4" xfId="23975"/>
    <cellStyle name="Normal 3 3 2 2 2 2 2 4 2 5" xfId="41588"/>
    <cellStyle name="Normal 3 3 2 2 2 2 2 4 3" xfId="7098"/>
    <cellStyle name="Normal 3 3 2 2 2 2 2 4 3 2" xfId="16493"/>
    <cellStyle name="Normal 3 3 2 2 2 2 2 4 3 2 2" xfId="35290"/>
    <cellStyle name="Normal 3 3 2 2 2 2 2 4 3 2 3" xfId="41593"/>
    <cellStyle name="Normal 3 3 2 2 2 2 2 4 3 3" xfId="25887"/>
    <cellStyle name="Normal 3 3 2 2 2 2 2 4 3 4" xfId="41592"/>
    <cellStyle name="Normal 3 3 2 2 2 2 2 4 4" xfId="11796"/>
    <cellStyle name="Normal 3 3 2 2 2 2 2 4 4 2" xfId="30585"/>
    <cellStyle name="Normal 3 3 2 2 2 2 2 4 4 3" xfId="41594"/>
    <cellStyle name="Normal 3 3 2 2 2 2 2 4 5" xfId="21182"/>
    <cellStyle name="Normal 3 3 2 2 2 2 2 4 6" xfId="41587"/>
    <cellStyle name="Normal 3 3 2 2 2 2 2 5" xfId="3302"/>
    <cellStyle name="Normal 3 3 2 2 2 2 2 5 2" xfId="8028"/>
    <cellStyle name="Normal 3 3 2 2 2 2 2 5 2 2" xfId="17423"/>
    <cellStyle name="Normal 3 3 2 2 2 2 2 5 2 2 2" xfId="36220"/>
    <cellStyle name="Normal 3 3 2 2 2 2 2 5 2 2 3" xfId="41597"/>
    <cellStyle name="Normal 3 3 2 2 2 2 2 5 2 3" xfId="26817"/>
    <cellStyle name="Normal 3 3 2 2 2 2 2 5 2 4" xfId="41596"/>
    <cellStyle name="Normal 3 3 2 2 2 2 2 5 3" xfId="12726"/>
    <cellStyle name="Normal 3 3 2 2 2 2 2 5 3 2" xfId="31516"/>
    <cellStyle name="Normal 3 3 2 2 2 2 2 5 3 3" xfId="41598"/>
    <cellStyle name="Normal 3 3 2 2 2 2 2 5 4" xfId="22113"/>
    <cellStyle name="Normal 3 3 2 2 2 2 2 5 5" xfId="41595"/>
    <cellStyle name="Normal 3 3 2 2 2 2 2 6" xfId="4233"/>
    <cellStyle name="Normal 3 3 2 2 2 2 2 6 2" xfId="8958"/>
    <cellStyle name="Normal 3 3 2 2 2 2 2 6 2 2" xfId="18353"/>
    <cellStyle name="Normal 3 3 2 2 2 2 2 6 2 2 2" xfId="37150"/>
    <cellStyle name="Normal 3 3 2 2 2 2 2 6 2 2 3" xfId="41601"/>
    <cellStyle name="Normal 3 3 2 2 2 2 2 6 2 3" xfId="27747"/>
    <cellStyle name="Normal 3 3 2 2 2 2 2 6 2 4" xfId="41600"/>
    <cellStyle name="Normal 3 3 2 2 2 2 2 6 3" xfId="13656"/>
    <cellStyle name="Normal 3 3 2 2 2 2 2 6 3 2" xfId="32447"/>
    <cellStyle name="Normal 3 3 2 2 2 2 2 6 3 3" xfId="41602"/>
    <cellStyle name="Normal 3 3 2 2 2 2 2 6 4" xfId="23044"/>
    <cellStyle name="Normal 3 3 2 2 2 2 2 6 5" xfId="41599"/>
    <cellStyle name="Normal 3 3 2 2 2 2 2 7" xfId="6217"/>
    <cellStyle name="Normal 3 3 2 2 2 2 2 7 2" xfId="15613"/>
    <cellStyle name="Normal 3 3 2 2 2 2 2 7 2 2" xfId="34410"/>
    <cellStyle name="Normal 3 3 2 2 2 2 2 7 2 3" xfId="41604"/>
    <cellStyle name="Normal 3 3 2 2 2 2 2 7 3" xfId="25007"/>
    <cellStyle name="Normal 3 3 2 2 2 2 2 7 4" xfId="41603"/>
    <cellStyle name="Normal 3 3 2 2 2 2 2 8" xfId="10870"/>
    <cellStyle name="Normal 3 3 2 2 2 2 2 8 2" xfId="29654"/>
    <cellStyle name="Normal 3 3 2 2 2 2 2 8 3" xfId="41605"/>
    <cellStyle name="Normal 3 3 2 2 2 2 2 9" xfId="20251"/>
    <cellStyle name="Normal 3 3 2 2 2 2 3" xfId="1179"/>
    <cellStyle name="Normal 3 3 2 2 2 2 3 10" xfId="39081"/>
    <cellStyle name="Normal 3 3 2 2 2 2 3 11" xfId="1538"/>
    <cellStyle name="Normal 3 3 2 2 2 2 3 2" xfId="1802"/>
    <cellStyle name="Normal 3 3 2 2 2 2 3 2 2" xfId="2268"/>
    <cellStyle name="Normal 3 3 2 2 2 2 3 2 2 2" xfId="3199"/>
    <cellStyle name="Normal 3 3 2 2 2 2 3 2 2 2 2" xfId="5992"/>
    <cellStyle name="Normal 3 3 2 2 2 2 3 2 2 2 2 2" xfId="10717"/>
    <cellStyle name="Normal 3 3 2 2 2 2 3 2 2 2 2 2 2" xfId="20112"/>
    <cellStyle name="Normal 3 3 2 2 2 2 3 2 2 2 2 2 2 2" xfId="38909"/>
    <cellStyle name="Normal 3 3 2 2 2 2 3 2 2 2 2 2 2 3" xfId="41609"/>
    <cellStyle name="Normal 3 3 2 2 2 2 3 2 2 2 2 2 3" xfId="29506"/>
    <cellStyle name="Normal 3 3 2 2 2 2 3 2 2 2 2 2 4" xfId="41608"/>
    <cellStyle name="Normal 3 3 2 2 2 2 3 2 2 2 2 3" xfId="15415"/>
    <cellStyle name="Normal 3 3 2 2 2 2 3 2 2 2 2 3 2" xfId="34206"/>
    <cellStyle name="Normal 3 3 2 2 2 2 3 2 2 2 2 3 3" xfId="41610"/>
    <cellStyle name="Normal 3 3 2 2 2 2 3 2 2 2 2 4" xfId="24803"/>
    <cellStyle name="Normal 3 3 2 2 2 2 3 2 2 2 2 5" xfId="41607"/>
    <cellStyle name="Normal 3 3 2 2 2 2 3 2 2 2 3" xfId="7925"/>
    <cellStyle name="Normal 3 3 2 2 2 2 3 2 2 2 3 2" xfId="17320"/>
    <cellStyle name="Normal 3 3 2 2 2 2 3 2 2 2 3 2 2" xfId="36117"/>
    <cellStyle name="Normal 3 3 2 2 2 2 3 2 2 2 3 2 3" xfId="41612"/>
    <cellStyle name="Normal 3 3 2 2 2 2 3 2 2 2 3 3" xfId="26714"/>
    <cellStyle name="Normal 3 3 2 2 2 2 3 2 2 2 3 4" xfId="41611"/>
    <cellStyle name="Normal 3 3 2 2 2 2 3 2 2 2 4" xfId="12623"/>
    <cellStyle name="Normal 3 3 2 2 2 2 3 2 2 2 4 2" xfId="31413"/>
    <cellStyle name="Normal 3 3 2 2 2 2 3 2 2 2 4 3" xfId="41613"/>
    <cellStyle name="Normal 3 3 2 2 2 2 3 2 2 2 5" xfId="22010"/>
    <cellStyle name="Normal 3 3 2 2 2 2 3 2 2 2 6" xfId="41606"/>
    <cellStyle name="Normal 3 3 2 2 2 2 3 2 2 3" xfId="4130"/>
    <cellStyle name="Normal 3 3 2 2 2 2 3 2 2 3 2" xfId="8855"/>
    <cellStyle name="Normal 3 3 2 2 2 2 3 2 2 3 2 2" xfId="18250"/>
    <cellStyle name="Normal 3 3 2 2 2 2 3 2 2 3 2 2 2" xfId="37047"/>
    <cellStyle name="Normal 3 3 2 2 2 2 3 2 2 3 2 2 3" xfId="41616"/>
    <cellStyle name="Normal 3 3 2 2 2 2 3 2 2 3 2 3" xfId="27644"/>
    <cellStyle name="Normal 3 3 2 2 2 2 3 2 2 3 2 4" xfId="41615"/>
    <cellStyle name="Normal 3 3 2 2 2 2 3 2 2 3 3" xfId="13553"/>
    <cellStyle name="Normal 3 3 2 2 2 2 3 2 2 3 3 2" xfId="32344"/>
    <cellStyle name="Normal 3 3 2 2 2 2 3 2 2 3 3 3" xfId="41617"/>
    <cellStyle name="Normal 3 3 2 2 2 2 3 2 2 3 4" xfId="22941"/>
    <cellStyle name="Normal 3 3 2 2 2 2 3 2 2 3 5" xfId="41614"/>
    <cellStyle name="Normal 3 3 2 2 2 2 3 2 2 4" xfId="5061"/>
    <cellStyle name="Normal 3 3 2 2 2 2 3 2 2 4 2" xfId="9786"/>
    <cellStyle name="Normal 3 3 2 2 2 2 3 2 2 4 2 2" xfId="19181"/>
    <cellStyle name="Normal 3 3 2 2 2 2 3 2 2 4 2 2 2" xfId="37978"/>
    <cellStyle name="Normal 3 3 2 2 2 2 3 2 2 4 2 2 3" xfId="41620"/>
    <cellStyle name="Normal 3 3 2 2 2 2 3 2 2 4 2 3" xfId="28575"/>
    <cellStyle name="Normal 3 3 2 2 2 2 3 2 2 4 2 4" xfId="41619"/>
    <cellStyle name="Normal 3 3 2 2 2 2 3 2 2 4 3" xfId="14484"/>
    <cellStyle name="Normal 3 3 2 2 2 2 3 2 2 4 3 2" xfId="33275"/>
    <cellStyle name="Normal 3 3 2 2 2 2 3 2 2 4 3 3" xfId="41621"/>
    <cellStyle name="Normal 3 3 2 2 2 2 3 2 2 4 4" xfId="23872"/>
    <cellStyle name="Normal 3 3 2 2 2 2 3 2 2 4 5" xfId="41618"/>
    <cellStyle name="Normal 3 3 2 2 2 2 3 2 2 5" xfId="6995"/>
    <cellStyle name="Normal 3 3 2 2 2 2 3 2 2 5 2" xfId="16390"/>
    <cellStyle name="Normal 3 3 2 2 2 2 3 2 2 5 2 2" xfId="35187"/>
    <cellStyle name="Normal 3 3 2 2 2 2 3 2 2 5 2 3" xfId="41623"/>
    <cellStyle name="Normal 3 3 2 2 2 2 3 2 2 5 3" xfId="25784"/>
    <cellStyle name="Normal 3 3 2 2 2 2 3 2 2 5 4" xfId="41622"/>
    <cellStyle name="Normal 3 3 2 2 2 2 3 2 2 6" xfId="11693"/>
    <cellStyle name="Normal 3 3 2 2 2 2 3 2 2 6 2" xfId="30482"/>
    <cellStyle name="Normal 3 3 2 2 2 2 3 2 2 6 3" xfId="41624"/>
    <cellStyle name="Normal 3 3 2 2 2 2 3 2 2 7" xfId="21079"/>
    <cellStyle name="Normal 3 3 2 2 2 2 3 2 2 8" xfId="39083"/>
    <cellStyle name="Normal 3 3 2 2 2 2 3 2 3" xfId="2733"/>
    <cellStyle name="Normal 3 3 2 2 2 2 3 2 3 2" xfId="5526"/>
    <cellStyle name="Normal 3 3 2 2 2 2 3 2 3 2 2" xfId="10251"/>
    <cellStyle name="Normal 3 3 2 2 2 2 3 2 3 2 2 2" xfId="19646"/>
    <cellStyle name="Normal 3 3 2 2 2 2 3 2 3 2 2 2 2" xfId="38443"/>
    <cellStyle name="Normal 3 3 2 2 2 2 3 2 3 2 2 2 3" xfId="41628"/>
    <cellStyle name="Normal 3 3 2 2 2 2 3 2 3 2 2 3" xfId="29040"/>
    <cellStyle name="Normal 3 3 2 2 2 2 3 2 3 2 2 4" xfId="41627"/>
    <cellStyle name="Normal 3 3 2 2 2 2 3 2 3 2 3" xfId="14949"/>
    <cellStyle name="Normal 3 3 2 2 2 2 3 2 3 2 3 2" xfId="33740"/>
    <cellStyle name="Normal 3 3 2 2 2 2 3 2 3 2 3 3" xfId="41629"/>
    <cellStyle name="Normal 3 3 2 2 2 2 3 2 3 2 4" xfId="24337"/>
    <cellStyle name="Normal 3 3 2 2 2 2 3 2 3 2 5" xfId="41626"/>
    <cellStyle name="Normal 3 3 2 2 2 2 3 2 3 3" xfId="7460"/>
    <cellStyle name="Normal 3 3 2 2 2 2 3 2 3 3 2" xfId="16855"/>
    <cellStyle name="Normal 3 3 2 2 2 2 3 2 3 3 2 2" xfId="35652"/>
    <cellStyle name="Normal 3 3 2 2 2 2 3 2 3 3 2 3" xfId="41631"/>
    <cellStyle name="Normal 3 3 2 2 2 2 3 2 3 3 3" xfId="26249"/>
    <cellStyle name="Normal 3 3 2 2 2 2 3 2 3 3 4" xfId="41630"/>
    <cellStyle name="Normal 3 3 2 2 2 2 3 2 3 4" xfId="12158"/>
    <cellStyle name="Normal 3 3 2 2 2 2 3 2 3 4 2" xfId="30947"/>
    <cellStyle name="Normal 3 3 2 2 2 2 3 2 3 4 3" xfId="41632"/>
    <cellStyle name="Normal 3 3 2 2 2 2 3 2 3 5" xfId="21544"/>
    <cellStyle name="Normal 3 3 2 2 2 2 3 2 3 6" xfId="41625"/>
    <cellStyle name="Normal 3 3 2 2 2 2 3 2 4" xfId="3664"/>
    <cellStyle name="Normal 3 3 2 2 2 2 3 2 4 2" xfId="8390"/>
    <cellStyle name="Normal 3 3 2 2 2 2 3 2 4 2 2" xfId="17785"/>
    <cellStyle name="Normal 3 3 2 2 2 2 3 2 4 2 2 2" xfId="36582"/>
    <cellStyle name="Normal 3 3 2 2 2 2 3 2 4 2 2 3" xfId="41635"/>
    <cellStyle name="Normal 3 3 2 2 2 2 3 2 4 2 3" xfId="27179"/>
    <cellStyle name="Normal 3 3 2 2 2 2 3 2 4 2 4" xfId="41634"/>
    <cellStyle name="Normal 3 3 2 2 2 2 3 2 4 3" xfId="13088"/>
    <cellStyle name="Normal 3 3 2 2 2 2 3 2 4 3 2" xfId="31878"/>
    <cellStyle name="Normal 3 3 2 2 2 2 3 2 4 3 3" xfId="41636"/>
    <cellStyle name="Normal 3 3 2 2 2 2 3 2 4 4" xfId="22475"/>
    <cellStyle name="Normal 3 3 2 2 2 2 3 2 4 5" xfId="41633"/>
    <cellStyle name="Normal 3 3 2 2 2 2 3 2 5" xfId="4595"/>
    <cellStyle name="Normal 3 3 2 2 2 2 3 2 5 2" xfId="9320"/>
    <cellStyle name="Normal 3 3 2 2 2 2 3 2 5 2 2" xfId="18715"/>
    <cellStyle name="Normal 3 3 2 2 2 2 3 2 5 2 2 2" xfId="37512"/>
    <cellStyle name="Normal 3 3 2 2 2 2 3 2 5 2 2 3" xfId="41639"/>
    <cellStyle name="Normal 3 3 2 2 2 2 3 2 5 2 3" xfId="28109"/>
    <cellStyle name="Normal 3 3 2 2 2 2 3 2 5 2 4" xfId="41638"/>
    <cellStyle name="Normal 3 3 2 2 2 2 3 2 5 3" xfId="14018"/>
    <cellStyle name="Normal 3 3 2 2 2 2 3 2 5 3 2" xfId="32809"/>
    <cellStyle name="Normal 3 3 2 2 2 2 3 2 5 3 3" xfId="41640"/>
    <cellStyle name="Normal 3 3 2 2 2 2 3 2 5 4" xfId="23406"/>
    <cellStyle name="Normal 3 3 2 2 2 2 3 2 5 5" xfId="41637"/>
    <cellStyle name="Normal 3 3 2 2 2 2 3 2 6" xfId="6531"/>
    <cellStyle name="Normal 3 3 2 2 2 2 3 2 6 2" xfId="15926"/>
    <cellStyle name="Normal 3 3 2 2 2 2 3 2 6 2 2" xfId="34723"/>
    <cellStyle name="Normal 3 3 2 2 2 2 3 2 6 2 3" xfId="41642"/>
    <cellStyle name="Normal 3 3 2 2 2 2 3 2 6 3" xfId="25320"/>
    <cellStyle name="Normal 3 3 2 2 2 2 3 2 6 4" xfId="41641"/>
    <cellStyle name="Normal 3 3 2 2 2 2 3 2 7" xfId="11229"/>
    <cellStyle name="Normal 3 3 2 2 2 2 3 2 7 2" xfId="30016"/>
    <cellStyle name="Normal 3 3 2 2 2 2 3 2 7 3" xfId="41643"/>
    <cellStyle name="Normal 3 3 2 2 2 2 3 2 8" xfId="20613"/>
    <cellStyle name="Normal 3 3 2 2 2 2 3 2 9" xfId="39082"/>
    <cellStyle name="Normal 3 3 2 2 2 2 3 3" xfId="2007"/>
    <cellStyle name="Normal 3 3 2 2 2 2 3 3 2" xfId="2938"/>
    <cellStyle name="Normal 3 3 2 2 2 2 3 3 2 2" xfId="5731"/>
    <cellStyle name="Normal 3 3 2 2 2 2 3 3 2 2 2" xfId="10456"/>
    <cellStyle name="Normal 3 3 2 2 2 2 3 3 2 2 2 2" xfId="19851"/>
    <cellStyle name="Normal 3 3 2 2 2 2 3 3 2 2 2 2 2" xfId="38648"/>
    <cellStyle name="Normal 3 3 2 2 2 2 3 3 2 2 2 2 3" xfId="41647"/>
    <cellStyle name="Normal 3 3 2 2 2 2 3 3 2 2 2 3" xfId="29245"/>
    <cellStyle name="Normal 3 3 2 2 2 2 3 3 2 2 2 4" xfId="41646"/>
    <cellStyle name="Normal 3 3 2 2 2 2 3 3 2 2 3" xfId="15154"/>
    <cellStyle name="Normal 3 3 2 2 2 2 3 3 2 2 3 2" xfId="33945"/>
    <cellStyle name="Normal 3 3 2 2 2 2 3 3 2 2 3 3" xfId="41648"/>
    <cellStyle name="Normal 3 3 2 2 2 2 3 3 2 2 4" xfId="24542"/>
    <cellStyle name="Normal 3 3 2 2 2 2 3 3 2 2 5" xfId="41645"/>
    <cellStyle name="Normal 3 3 2 2 2 2 3 3 2 3" xfId="7664"/>
    <cellStyle name="Normal 3 3 2 2 2 2 3 3 2 3 2" xfId="17059"/>
    <cellStyle name="Normal 3 3 2 2 2 2 3 3 2 3 2 2" xfId="35856"/>
    <cellStyle name="Normal 3 3 2 2 2 2 3 3 2 3 2 3" xfId="41650"/>
    <cellStyle name="Normal 3 3 2 2 2 2 3 3 2 3 3" xfId="26453"/>
    <cellStyle name="Normal 3 3 2 2 2 2 3 3 2 3 4" xfId="41649"/>
    <cellStyle name="Normal 3 3 2 2 2 2 3 3 2 4" xfId="12362"/>
    <cellStyle name="Normal 3 3 2 2 2 2 3 3 2 4 2" xfId="31152"/>
    <cellStyle name="Normal 3 3 2 2 2 2 3 3 2 4 3" xfId="41651"/>
    <cellStyle name="Normal 3 3 2 2 2 2 3 3 2 5" xfId="21749"/>
    <cellStyle name="Normal 3 3 2 2 2 2 3 3 2 6" xfId="41644"/>
    <cellStyle name="Normal 3 3 2 2 2 2 3 3 3" xfId="3869"/>
    <cellStyle name="Normal 3 3 2 2 2 2 3 3 3 2" xfId="8595"/>
    <cellStyle name="Normal 3 3 2 2 2 2 3 3 3 2 2" xfId="17990"/>
    <cellStyle name="Normal 3 3 2 2 2 2 3 3 3 2 2 2" xfId="36787"/>
    <cellStyle name="Normal 3 3 2 2 2 2 3 3 3 2 2 3" xfId="41654"/>
    <cellStyle name="Normal 3 3 2 2 2 2 3 3 3 2 3" xfId="27384"/>
    <cellStyle name="Normal 3 3 2 2 2 2 3 3 3 2 4" xfId="41653"/>
    <cellStyle name="Normal 3 3 2 2 2 2 3 3 3 3" xfId="13293"/>
    <cellStyle name="Normal 3 3 2 2 2 2 3 3 3 3 2" xfId="32083"/>
    <cellStyle name="Normal 3 3 2 2 2 2 3 3 3 3 3" xfId="41655"/>
    <cellStyle name="Normal 3 3 2 2 2 2 3 3 3 4" xfId="22680"/>
    <cellStyle name="Normal 3 3 2 2 2 2 3 3 3 5" xfId="41652"/>
    <cellStyle name="Normal 3 3 2 2 2 2 3 3 4" xfId="4800"/>
    <cellStyle name="Normal 3 3 2 2 2 2 3 3 4 2" xfId="9525"/>
    <cellStyle name="Normal 3 3 2 2 2 2 3 3 4 2 2" xfId="18920"/>
    <cellStyle name="Normal 3 3 2 2 2 2 3 3 4 2 2 2" xfId="37717"/>
    <cellStyle name="Normal 3 3 2 2 2 2 3 3 4 2 2 3" xfId="41658"/>
    <cellStyle name="Normal 3 3 2 2 2 2 3 3 4 2 3" xfId="28314"/>
    <cellStyle name="Normal 3 3 2 2 2 2 3 3 4 2 4" xfId="41657"/>
    <cellStyle name="Normal 3 3 2 2 2 2 3 3 4 3" xfId="14223"/>
    <cellStyle name="Normal 3 3 2 2 2 2 3 3 4 3 2" xfId="33014"/>
    <cellStyle name="Normal 3 3 2 2 2 2 3 3 4 3 3" xfId="41659"/>
    <cellStyle name="Normal 3 3 2 2 2 2 3 3 4 4" xfId="23611"/>
    <cellStyle name="Normal 3 3 2 2 2 2 3 3 4 5" xfId="41656"/>
    <cellStyle name="Normal 3 3 2 2 2 2 3 3 5" xfId="6735"/>
    <cellStyle name="Normal 3 3 2 2 2 2 3 3 5 2" xfId="16130"/>
    <cellStyle name="Normal 3 3 2 2 2 2 3 3 5 2 2" xfId="34927"/>
    <cellStyle name="Normal 3 3 2 2 2 2 3 3 5 2 3" xfId="41661"/>
    <cellStyle name="Normal 3 3 2 2 2 2 3 3 5 3" xfId="25524"/>
    <cellStyle name="Normal 3 3 2 2 2 2 3 3 5 4" xfId="41660"/>
    <cellStyle name="Normal 3 3 2 2 2 2 3 3 6" xfId="11433"/>
    <cellStyle name="Normal 3 3 2 2 2 2 3 3 6 2" xfId="30221"/>
    <cellStyle name="Normal 3 3 2 2 2 2 3 3 6 3" xfId="41662"/>
    <cellStyle name="Normal 3 3 2 2 2 2 3 3 7" xfId="20818"/>
    <cellStyle name="Normal 3 3 2 2 2 2 3 3 8" xfId="39084"/>
    <cellStyle name="Normal 3 3 2 2 2 2 3 4" xfId="2472"/>
    <cellStyle name="Normal 3 3 2 2 2 2 3 4 2" xfId="5265"/>
    <cellStyle name="Normal 3 3 2 2 2 2 3 4 2 2" xfId="9990"/>
    <cellStyle name="Normal 3 3 2 2 2 2 3 4 2 2 2" xfId="19385"/>
    <cellStyle name="Normal 3 3 2 2 2 2 3 4 2 2 2 2" xfId="38182"/>
    <cellStyle name="Normal 3 3 2 2 2 2 3 4 2 2 2 3" xfId="41666"/>
    <cellStyle name="Normal 3 3 2 2 2 2 3 4 2 2 3" xfId="28779"/>
    <cellStyle name="Normal 3 3 2 2 2 2 3 4 2 2 4" xfId="41665"/>
    <cellStyle name="Normal 3 3 2 2 2 2 3 4 2 3" xfId="14688"/>
    <cellStyle name="Normal 3 3 2 2 2 2 3 4 2 3 2" xfId="33479"/>
    <cellStyle name="Normal 3 3 2 2 2 2 3 4 2 3 3" xfId="41667"/>
    <cellStyle name="Normal 3 3 2 2 2 2 3 4 2 4" xfId="24076"/>
    <cellStyle name="Normal 3 3 2 2 2 2 3 4 2 5" xfId="41664"/>
    <cellStyle name="Normal 3 3 2 2 2 2 3 4 3" xfId="7199"/>
    <cellStyle name="Normal 3 3 2 2 2 2 3 4 3 2" xfId="16594"/>
    <cellStyle name="Normal 3 3 2 2 2 2 3 4 3 2 2" xfId="35391"/>
    <cellStyle name="Normal 3 3 2 2 2 2 3 4 3 2 3" xfId="41669"/>
    <cellStyle name="Normal 3 3 2 2 2 2 3 4 3 3" xfId="25988"/>
    <cellStyle name="Normal 3 3 2 2 2 2 3 4 3 4" xfId="41668"/>
    <cellStyle name="Normal 3 3 2 2 2 2 3 4 4" xfId="11897"/>
    <cellStyle name="Normal 3 3 2 2 2 2 3 4 4 2" xfId="30686"/>
    <cellStyle name="Normal 3 3 2 2 2 2 3 4 4 3" xfId="41670"/>
    <cellStyle name="Normal 3 3 2 2 2 2 3 4 5" xfId="21283"/>
    <cellStyle name="Normal 3 3 2 2 2 2 3 4 6" xfId="41663"/>
    <cellStyle name="Normal 3 3 2 2 2 2 3 5" xfId="3403"/>
    <cellStyle name="Normal 3 3 2 2 2 2 3 5 2" xfId="8129"/>
    <cellStyle name="Normal 3 3 2 2 2 2 3 5 2 2" xfId="17524"/>
    <cellStyle name="Normal 3 3 2 2 2 2 3 5 2 2 2" xfId="36321"/>
    <cellStyle name="Normal 3 3 2 2 2 2 3 5 2 2 3" xfId="41673"/>
    <cellStyle name="Normal 3 3 2 2 2 2 3 5 2 3" xfId="26918"/>
    <cellStyle name="Normal 3 3 2 2 2 2 3 5 2 4" xfId="41672"/>
    <cellStyle name="Normal 3 3 2 2 2 2 3 5 3" xfId="12827"/>
    <cellStyle name="Normal 3 3 2 2 2 2 3 5 3 2" xfId="31617"/>
    <cellStyle name="Normal 3 3 2 2 2 2 3 5 3 3" xfId="41674"/>
    <cellStyle name="Normal 3 3 2 2 2 2 3 5 4" xfId="22214"/>
    <cellStyle name="Normal 3 3 2 2 2 2 3 5 5" xfId="41671"/>
    <cellStyle name="Normal 3 3 2 2 2 2 3 6" xfId="4334"/>
    <cellStyle name="Normal 3 3 2 2 2 2 3 6 2" xfId="9059"/>
    <cellStyle name="Normal 3 3 2 2 2 2 3 6 2 2" xfId="18454"/>
    <cellStyle name="Normal 3 3 2 2 2 2 3 6 2 2 2" xfId="37251"/>
    <cellStyle name="Normal 3 3 2 2 2 2 3 6 2 2 3" xfId="41677"/>
    <cellStyle name="Normal 3 3 2 2 2 2 3 6 2 3" xfId="27848"/>
    <cellStyle name="Normal 3 3 2 2 2 2 3 6 2 4" xfId="41676"/>
    <cellStyle name="Normal 3 3 2 2 2 2 3 6 3" xfId="13757"/>
    <cellStyle name="Normal 3 3 2 2 2 2 3 6 3 2" xfId="32548"/>
    <cellStyle name="Normal 3 3 2 2 2 2 3 6 3 3" xfId="41678"/>
    <cellStyle name="Normal 3 3 2 2 2 2 3 6 4" xfId="23145"/>
    <cellStyle name="Normal 3 3 2 2 2 2 3 6 5" xfId="41675"/>
    <cellStyle name="Normal 3 3 2 2 2 2 3 7" xfId="6410"/>
    <cellStyle name="Normal 3 3 2 2 2 2 3 7 2" xfId="15806"/>
    <cellStyle name="Normal 3 3 2 2 2 2 3 7 2 2" xfId="34603"/>
    <cellStyle name="Normal 3 3 2 2 2 2 3 7 2 3" xfId="41680"/>
    <cellStyle name="Normal 3 3 2 2 2 2 3 7 3" xfId="25200"/>
    <cellStyle name="Normal 3 3 2 2 2 2 3 7 4" xfId="41679"/>
    <cellStyle name="Normal 3 3 2 2 2 2 3 8" xfId="10970"/>
    <cellStyle name="Normal 3 3 2 2 2 2 3 8 2" xfId="29755"/>
    <cellStyle name="Normal 3 3 2 2 2 2 3 8 3" xfId="41681"/>
    <cellStyle name="Normal 3 3 2 2 2 2 3 9" xfId="20352"/>
    <cellStyle name="Normal 3 3 2 2 2 2 4" xfId="914"/>
    <cellStyle name="Normal 3 3 2 2 2 2 4 10" xfId="1683"/>
    <cellStyle name="Normal 3 3 2 2 2 2 4 2" xfId="2152"/>
    <cellStyle name="Normal 3 3 2 2 2 2 4 2 2" xfId="3083"/>
    <cellStyle name="Normal 3 3 2 2 2 2 4 2 2 2" xfId="5876"/>
    <cellStyle name="Normal 3 3 2 2 2 2 4 2 2 2 2" xfId="10601"/>
    <cellStyle name="Normal 3 3 2 2 2 2 4 2 2 2 2 2" xfId="19996"/>
    <cellStyle name="Normal 3 3 2 2 2 2 4 2 2 2 2 2 2" xfId="38793"/>
    <cellStyle name="Normal 3 3 2 2 2 2 4 2 2 2 2 2 3" xfId="41685"/>
    <cellStyle name="Normal 3 3 2 2 2 2 4 2 2 2 2 3" xfId="29390"/>
    <cellStyle name="Normal 3 3 2 2 2 2 4 2 2 2 2 4" xfId="41684"/>
    <cellStyle name="Normal 3 3 2 2 2 2 4 2 2 2 3" xfId="15299"/>
    <cellStyle name="Normal 3 3 2 2 2 2 4 2 2 2 3 2" xfId="34090"/>
    <cellStyle name="Normal 3 3 2 2 2 2 4 2 2 2 3 3" xfId="41686"/>
    <cellStyle name="Normal 3 3 2 2 2 2 4 2 2 2 4" xfId="24687"/>
    <cellStyle name="Normal 3 3 2 2 2 2 4 2 2 2 5" xfId="41683"/>
    <cellStyle name="Normal 3 3 2 2 2 2 4 2 2 3" xfId="7809"/>
    <cellStyle name="Normal 3 3 2 2 2 2 4 2 2 3 2" xfId="17204"/>
    <cellStyle name="Normal 3 3 2 2 2 2 4 2 2 3 2 2" xfId="36001"/>
    <cellStyle name="Normal 3 3 2 2 2 2 4 2 2 3 2 3" xfId="41688"/>
    <cellStyle name="Normal 3 3 2 2 2 2 4 2 2 3 3" xfId="26598"/>
    <cellStyle name="Normal 3 3 2 2 2 2 4 2 2 3 4" xfId="41687"/>
    <cellStyle name="Normal 3 3 2 2 2 2 4 2 2 4" xfId="12507"/>
    <cellStyle name="Normal 3 3 2 2 2 2 4 2 2 4 2" xfId="31297"/>
    <cellStyle name="Normal 3 3 2 2 2 2 4 2 2 4 3" xfId="41689"/>
    <cellStyle name="Normal 3 3 2 2 2 2 4 2 2 5" xfId="21894"/>
    <cellStyle name="Normal 3 3 2 2 2 2 4 2 2 6" xfId="41682"/>
    <cellStyle name="Normal 3 3 2 2 2 2 4 2 3" xfId="4014"/>
    <cellStyle name="Normal 3 3 2 2 2 2 4 2 3 2" xfId="8739"/>
    <cellStyle name="Normal 3 3 2 2 2 2 4 2 3 2 2" xfId="18134"/>
    <cellStyle name="Normal 3 3 2 2 2 2 4 2 3 2 2 2" xfId="36931"/>
    <cellStyle name="Normal 3 3 2 2 2 2 4 2 3 2 2 3" xfId="41692"/>
    <cellStyle name="Normal 3 3 2 2 2 2 4 2 3 2 3" xfId="27528"/>
    <cellStyle name="Normal 3 3 2 2 2 2 4 2 3 2 4" xfId="41691"/>
    <cellStyle name="Normal 3 3 2 2 2 2 4 2 3 3" xfId="13437"/>
    <cellStyle name="Normal 3 3 2 2 2 2 4 2 3 3 2" xfId="32228"/>
    <cellStyle name="Normal 3 3 2 2 2 2 4 2 3 3 3" xfId="41693"/>
    <cellStyle name="Normal 3 3 2 2 2 2 4 2 3 4" xfId="22825"/>
    <cellStyle name="Normal 3 3 2 2 2 2 4 2 3 5" xfId="41690"/>
    <cellStyle name="Normal 3 3 2 2 2 2 4 2 4" xfId="4945"/>
    <cellStyle name="Normal 3 3 2 2 2 2 4 2 4 2" xfId="9670"/>
    <cellStyle name="Normal 3 3 2 2 2 2 4 2 4 2 2" xfId="19065"/>
    <cellStyle name="Normal 3 3 2 2 2 2 4 2 4 2 2 2" xfId="37862"/>
    <cellStyle name="Normal 3 3 2 2 2 2 4 2 4 2 2 3" xfId="41696"/>
    <cellStyle name="Normal 3 3 2 2 2 2 4 2 4 2 3" xfId="28459"/>
    <cellStyle name="Normal 3 3 2 2 2 2 4 2 4 2 4" xfId="41695"/>
    <cellStyle name="Normal 3 3 2 2 2 2 4 2 4 3" xfId="14368"/>
    <cellStyle name="Normal 3 3 2 2 2 2 4 2 4 3 2" xfId="33159"/>
    <cellStyle name="Normal 3 3 2 2 2 2 4 2 4 3 3" xfId="41697"/>
    <cellStyle name="Normal 3 3 2 2 2 2 4 2 4 4" xfId="23756"/>
    <cellStyle name="Normal 3 3 2 2 2 2 4 2 4 5" xfId="41694"/>
    <cellStyle name="Normal 3 3 2 2 2 2 4 2 5" xfId="6879"/>
    <cellStyle name="Normal 3 3 2 2 2 2 4 2 5 2" xfId="16274"/>
    <cellStyle name="Normal 3 3 2 2 2 2 4 2 5 2 2" xfId="35071"/>
    <cellStyle name="Normal 3 3 2 2 2 2 4 2 5 2 3" xfId="41699"/>
    <cellStyle name="Normal 3 3 2 2 2 2 4 2 5 3" xfId="25668"/>
    <cellStyle name="Normal 3 3 2 2 2 2 4 2 5 4" xfId="41698"/>
    <cellStyle name="Normal 3 3 2 2 2 2 4 2 6" xfId="11577"/>
    <cellStyle name="Normal 3 3 2 2 2 2 4 2 6 2" xfId="30366"/>
    <cellStyle name="Normal 3 3 2 2 2 2 4 2 6 3" xfId="41700"/>
    <cellStyle name="Normal 3 3 2 2 2 2 4 2 7" xfId="20963"/>
    <cellStyle name="Normal 3 3 2 2 2 2 4 2 8" xfId="39086"/>
    <cellStyle name="Normal 3 3 2 2 2 2 4 3" xfId="2617"/>
    <cellStyle name="Normal 3 3 2 2 2 2 4 3 2" xfId="5410"/>
    <cellStyle name="Normal 3 3 2 2 2 2 4 3 2 2" xfId="10135"/>
    <cellStyle name="Normal 3 3 2 2 2 2 4 3 2 2 2" xfId="19530"/>
    <cellStyle name="Normal 3 3 2 2 2 2 4 3 2 2 2 2" xfId="38327"/>
    <cellStyle name="Normal 3 3 2 2 2 2 4 3 2 2 2 3" xfId="41704"/>
    <cellStyle name="Normal 3 3 2 2 2 2 4 3 2 2 3" xfId="28924"/>
    <cellStyle name="Normal 3 3 2 2 2 2 4 3 2 2 4" xfId="41703"/>
    <cellStyle name="Normal 3 3 2 2 2 2 4 3 2 3" xfId="14833"/>
    <cellStyle name="Normal 3 3 2 2 2 2 4 3 2 3 2" xfId="33624"/>
    <cellStyle name="Normal 3 3 2 2 2 2 4 3 2 3 3" xfId="41705"/>
    <cellStyle name="Normal 3 3 2 2 2 2 4 3 2 4" xfId="24221"/>
    <cellStyle name="Normal 3 3 2 2 2 2 4 3 2 5" xfId="41702"/>
    <cellStyle name="Normal 3 3 2 2 2 2 4 3 3" xfId="7344"/>
    <cellStyle name="Normal 3 3 2 2 2 2 4 3 3 2" xfId="16739"/>
    <cellStyle name="Normal 3 3 2 2 2 2 4 3 3 2 2" xfId="35536"/>
    <cellStyle name="Normal 3 3 2 2 2 2 4 3 3 2 3" xfId="41707"/>
    <cellStyle name="Normal 3 3 2 2 2 2 4 3 3 3" xfId="26133"/>
    <cellStyle name="Normal 3 3 2 2 2 2 4 3 3 4" xfId="41706"/>
    <cellStyle name="Normal 3 3 2 2 2 2 4 3 4" xfId="12042"/>
    <cellStyle name="Normal 3 3 2 2 2 2 4 3 4 2" xfId="30831"/>
    <cellStyle name="Normal 3 3 2 2 2 2 4 3 4 3" xfId="41708"/>
    <cellStyle name="Normal 3 3 2 2 2 2 4 3 5" xfId="21428"/>
    <cellStyle name="Normal 3 3 2 2 2 2 4 3 6" xfId="41701"/>
    <cellStyle name="Normal 3 3 2 2 2 2 4 4" xfId="3548"/>
    <cellStyle name="Normal 3 3 2 2 2 2 4 4 2" xfId="8274"/>
    <cellStyle name="Normal 3 3 2 2 2 2 4 4 2 2" xfId="17669"/>
    <cellStyle name="Normal 3 3 2 2 2 2 4 4 2 2 2" xfId="36466"/>
    <cellStyle name="Normal 3 3 2 2 2 2 4 4 2 2 3" xfId="41711"/>
    <cellStyle name="Normal 3 3 2 2 2 2 4 4 2 3" xfId="27063"/>
    <cellStyle name="Normal 3 3 2 2 2 2 4 4 2 4" xfId="41710"/>
    <cellStyle name="Normal 3 3 2 2 2 2 4 4 3" xfId="12972"/>
    <cellStyle name="Normal 3 3 2 2 2 2 4 4 3 2" xfId="31762"/>
    <cellStyle name="Normal 3 3 2 2 2 2 4 4 3 3" xfId="41712"/>
    <cellStyle name="Normal 3 3 2 2 2 2 4 4 4" xfId="22359"/>
    <cellStyle name="Normal 3 3 2 2 2 2 4 4 5" xfId="41709"/>
    <cellStyle name="Normal 3 3 2 2 2 2 4 5" xfId="4479"/>
    <cellStyle name="Normal 3 3 2 2 2 2 4 5 2" xfId="9204"/>
    <cellStyle name="Normal 3 3 2 2 2 2 4 5 2 2" xfId="18599"/>
    <cellStyle name="Normal 3 3 2 2 2 2 4 5 2 2 2" xfId="37396"/>
    <cellStyle name="Normal 3 3 2 2 2 2 4 5 2 2 3" xfId="41715"/>
    <cellStyle name="Normal 3 3 2 2 2 2 4 5 2 3" xfId="27993"/>
    <cellStyle name="Normal 3 3 2 2 2 2 4 5 2 4" xfId="41714"/>
    <cellStyle name="Normal 3 3 2 2 2 2 4 5 3" xfId="13902"/>
    <cellStyle name="Normal 3 3 2 2 2 2 4 5 3 2" xfId="32693"/>
    <cellStyle name="Normal 3 3 2 2 2 2 4 5 3 3" xfId="41716"/>
    <cellStyle name="Normal 3 3 2 2 2 2 4 5 4" xfId="23290"/>
    <cellStyle name="Normal 3 3 2 2 2 2 4 5 5" xfId="41713"/>
    <cellStyle name="Normal 3 3 2 2 2 2 4 6" xfId="6326"/>
    <cellStyle name="Normal 3 3 2 2 2 2 4 6 2" xfId="15722"/>
    <cellStyle name="Normal 3 3 2 2 2 2 4 6 2 2" xfId="34519"/>
    <cellStyle name="Normal 3 3 2 2 2 2 4 6 2 3" xfId="41718"/>
    <cellStyle name="Normal 3 3 2 2 2 2 4 6 3" xfId="25116"/>
    <cellStyle name="Normal 3 3 2 2 2 2 4 6 4" xfId="41717"/>
    <cellStyle name="Normal 3 3 2 2 2 2 4 7" xfId="11113"/>
    <cellStyle name="Normal 3 3 2 2 2 2 4 7 2" xfId="29900"/>
    <cellStyle name="Normal 3 3 2 2 2 2 4 7 3" xfId="41719"/>
    <cellStyle name="Normal 3 3 2 2 2 2 4 8" xfId="20497"/>
    <cellStyle name="Normal 3 3 2 2 2 2 4 9" xfId="39085"/>
    <cellStyle name="Normal 3 3 2 2 2 2 5" xfId="1309"/>
    <cellStyle name="Normal 3 3 2 2 2 2 5 10" xfId="1625"/>
    <cellStyle name="Normal 3 3 2 2 2 2 5 2" xfId="2094"/>
    <cellStyle name="Normal 3 3 2 2 2 2 5 2 2" xfId="3025"/>
    <cellStyle name="Normal 3 3 2 2 2 2 5 2 2 2" xfId="5818"/>
    <cellStyle name="Normal 3 3 2 2 2 2 5 2 2 2 2" xfId="10543"/>
    <cellStyle name="Normal 3 3 2 2 2 2 5 2 2 2 2 2" xfId="19938"/>
    <cellStyle name="Normal 3 3 2 2 2 2 5 2 2 2 2 2 2" xfId="38735"/>
    <cellStyle name="Normal 3 3 2 2 2 2 5 2 2 2 2 2 3" xfId="41723"/>
    <cellStyle name="Normal 3 3 2 2 2 2 5 2 2 2 2 3" xfId="29332"/>
    <cellStyle name="Normal 3 3 2 2 2 2 5 2 2 2 2 4" xfId="41722"/>
    <cellStyle name="Normal 3 3 2 2 2 2 5 2 2 2 3" xfId="15241"/>
    <cellStyle name="Normal 3 3 2 2 2 2 5 2 2 2 3 2" xfId="34032"/>
    <cellStyle name="Normal 3 3 2 2 2 2 5 2 2 2 3 3" xfId="41724"/>
    <cellStyle name="Normal 3 3 2 2 2 2 5 2 2 2 4" xfId="24629"/>
    <cellStyle name="Normal 3 3 2 2 2 2 5 2 2 2 5" xfId="41721"/>
    <cellStyle name="Normal 3 3 2 2 2 2 5 2 2 3" xfId="7751"/>
    <cellStyle name="Normal 3 3 2 2 2 2 5 2 2 3 2" xfId="17146"/>
    <cellStyle name="Normal 3 3 2 2 2 2 5 2 2 3 2 2" xfId="35943"/>
    <cellStyle name="Normal 3 3 2 2 2 2 5 2 2 3 2 3" xfId="41726"/>
    <cellStyle name="Normal 3 3 2 2 2 2 5 2 2 3 3" xfId="26540"/>
    <cellStyle name="Normal 3 3 2 2 2 2 5 2 2 3 4" xfId="41725"/>
    <cellStyle name="Normal 3 3 2 2 2 2 5 2 2 4" xfId="12449"/>
    <cellStyle name="Normal 3 3 2 2 2 2 5 2 2 4 2" xfId="31239"/>
    <cellStyle name="Normal 3 3 2 2 2 2 5 2 2 4 3" xfId="41727"/>
    <cellStyle name="Normal 3 3 2 2 2 2 5 2 2 5" xfId="21836"/>
    <cellStyle name="Normal 3 3 2 2 2 2 5 2 2 6" xfId="41720"/>
    <cellStyle name="Normal 3 3 2 2 2 2 5 2 3" xfId="3956"/>
    <cellStyle name="Normal 3 3 2 2 2 2 5 2 3 2" xfId="8681"/>
    <cellStyle name="Normal 3 3 2 2 2 2 5 2 3 2 2" xfId="18076"/>
    <cellStyle name="Normal 3 3 2 2 2 2 5 2 3 2 2 2" xfId="36873"/>
    <cellStyle name="Normal 3 3 2 2 2 2 5 2 3 2 2 3" xfId="41730"/>
    <cellStyle name="Normal 3 3 2 2 2 2 5 2 3 2 3" xfId="27470"/>
    <cellStyle name="Normal 3 3 2 2 2 2 5 2 3 2 4" xfId="41729"/>
    <cellStyle name="Normal 3 3 2 2 2 2 5 2 3 3" xfId="13379"/>
    <cellStyle name="Normal 3 3 2 2 2 2 5 2 3 3 2" xfId="32170"/>
    <cellStyle name="Normal 3 3 2 2 2 2 5 2 3 3 3" xfId="41731"/>
    <cellStyle name="Normal 3 3 2 2 2 2 5 2 3 4" xfId="22767"/>
    <cellStyle name="Normal 3 3 2 2 2 2 5 2 3 5" xfId="41728"/>
    <cellStyle name="Normal 3 3 2 2 2 2 5 2 4" xfId="4887"/>
    <cellStyle name="Normal 3 3 2 2 2 2 5 2 4 2" xfId="9612"/>
    <cellStyle name="Normal 3 3 2 2 2 2 5 2 4 2 2" xfId="19007"/>
    <cellStyle name="Normal 3 3 2 2 2 2 5 2 4 2 2 2" xfId="37804"/>
    <cellStyle name="Normal 3 3 2 2 2 2 5 2 4 2 2 3" xfId="41734"/>
    <cellStyle name="Normal 3 3 2 2 2 2 5 2 4 2 3" xfId="28401"/>
    <cellStyle name="Normal 3 3 2 2 2 2 5 2 4 2 4" xfId="41733"/>
    <cellStyle name="Normal 3 3 2 2 2 2 5 2 4 3" xfId="14310"/>
    <cellStyle name="Normal 3 3 2 2 2 2 5 2 4 3 2" xfId="33101"/>
    <cellStyle name="Normal 3 3 2 2 2 2 5 2 4 3 3" xfId="41735"/>
    <cellStyle name="Normal 3 3 2 2 2 2 5 2 4 4" xfId="23698"/>
    <cellStyle name="Normal 3 3 2 2 2 2 5 2 4 5" xfId="41732"/>
    <cellStyle name="Normal 3 3 2 2 2 2 5 2 5" xfId="6821"/>
    <cellStyle name="Normal 3 3 2 2 2 2 5 2 5 2" xfId="16216"/>
    <cellStyle name="Normal 3 3 2 2 2 2 5 2 5 2 2" xfId="35013"/>
    <cellStyle name="Normal 3 3 2 2 2 2 5 2 5 2 3" xfId="41737"/>
    <cellStyle name="Normal 3 3 2 2 2 2 5 2 5 3" xfId="25610"/>
    <cellStyle name="Normal 3 3 2 2 2 2 5 2 5 4" xfId="41736"/>
    <cellStyle name="Normal 3 3 2 2 2 2 5 2 6" xfId="11519"/>
    <cellStyle name="Normal 3 3 2 2 2 2 5 2 6 2" xfId="30308"/>
    <cellStyle name="Normal 3 3 2 2 2 2 5 2 6 3" xfId="41738"/>
    <cellStyle name="Normal 3 3 2 2 2 2 5 2 7" xfId="20905"/>
    <cellStyle name="Normal 3 3 2 2 2 2 5 2 8" xfId="39088"/>
    <cellStyle name="Normal 3 3 2 2 2 2 5 3" xfId="2559"/>
    <cellStyle name="Normal 3 3 2 2 2 2 5 3 2" xfId="5352"/>
    <cellStyle name="Normal 3 3 2 2 2 2 5 3 2 2" xfId="10077"/>
    <cellStyle name="Normal 3 3 2 2 2 2 5 3 2 2 2" xfId="19472"/>
    <cellStyle name="Normal 3 3 2 2 2 2 5 3 2 2 2 2" xfId="38269"/>
    <cellStyle name="Normal 3 3 2 2 2 2 5 3 2 2 2 3" xfId="41742"/>
    <cellStyle name="Normal 3 3 2 2 2 2 5 3 2 2 3" xfId="28866"/>
    <cellStyle name="Normal 3 3 2 2 2 2 5 3 2 2 4" xfId="41741"/>
    <cellStyle name="Normal 3 3 2 2 2 2 5 3 2 3" xfId="14775"/>
    <cellStyle name="Normal 3 3 2 2 2 2 5 3 2 3 2" xfId="33566"/>
    <cellStyle name="Normal 3 3 2 2 2 2 5 3 2 3 3" xfId="41743"/>
    <cellStyle name="Normal 3 3 2 2 2 2 5 3 2 4" xfId="24163"/>
    <cellStyle name="Normal 3 3 2 2 2 2 5 3 2 5" xfId="41740"/>
    <cellStyle name="Normal 3 3 2 2 2 2 5 3 3" xfId="7286"/>
    <cellStyle name="Normal 3 3 2 2 2 2 5 3 3 2" xfId="16681"/>
    <cellStyle name="Normal 3 3 2 2 2 2 5 3 3 2 2" xfId="35478"/>
    <cellStyle name="Normal 3 3 2 2 2 2 5 3 3 2 3" xfId="41745"/>
    <cellStyle name="Normal 3 3 2 2 2 2 5 3 3 3" xfId="26075"/>
    <cellStyle name="Normal 3 3 2 2 2 2 5 3 3 4" xfId="41744"/>
    <cellStyle name="Normal 3 3 2 2 2 2 5 3 4" xfId="11984"/>
    <cellStyle name="Normal 3 3 2 2 2 2 5 3 4 2" xfId="30773"/>
    <cellStyle name="Normal 3 3 2 2 2 2 5 3 4 3" xfId="41746"/>
    <cellStyle name="Normal 3 3 2 2 2 2 5 3 5" xfId="21370"/>
    <cellStyle name="Normal 3 3 2 2 2 2 5 3 6" xfId="41739"/>
    <cellStyle name="Normal 3 3 2 2 2 2 5 4" xfId="3490"/>
    <cellStyle name="Normal 3 3 2 2 2 2 5 4 2" xfId="8216"/>
    <cellStyle name="Normal 3 3 2 2 2 2 5 4 2 2" xfId="17611"/>
    <cellStyle name="Normal 3 3 2 2 2 2 5 4 2 2 2" xfId="36408"/>
    <cellStyle name="Normal 3 3 2 2 2 2 5 4 2 2 3" xfId="41749"/>
    <cellStyle name="Normal 3 3 2 2 2 2 5 4 2 3" xfId="27005"/>
    <cellStyle name="Normal 3 3 2 2 2 2 5 4 2 4" xfId="41748"/>
    <cellStyle name="Normal 3 3 2 2 2 2 5 4 3" xfId="12914"/>
    <cellStyle name="Normal 3 3 2 2 2 2 5 4 3 2" xfId="31704"/>
    <cellStyle name="Normal 3 3 2 2 2 2 5 4 3 3" xfId="41750"/>
    <cellStyle name="Normal 3 3 2 2 2 2 5 4 4" xfId="22301"/>
    <cellStyle name="Normal 3 3 2 2 2 2 5 4 5" xfId="41747"/>
    <cellStyle name="Normal 3 3 2 2 2 2 5 5" xfId="4421"/>
    <cellStyle name="Normal 3 3 2 2 2 2 5 5 2" xfId="9146"/>
    <cellStyle name="Normal 3 3 2 2 2 2 5 5 2 2" xfId="18541"/>
    <cellStyle name="Normal 3 3 2 2 2 2 5 5 2 2 2" xfId="37338"/>
    <cellStyle name="Normal 3 3 2 2 2 2 5 5 2 2 3" xfId="41753"/>
    <cellStyle name="Normal 3 3 2 2 2 2 5 5 2 3" xfId="27935"/>
    <cellStyle name="Normal 3 3 2 2 2 2 5 5 2 4" xfId="41752"/>
    <cellStyle name="Normal 3 3 2 2 2 2 5 5 3" xfId="13844"/>
    <cellStyle name="Normal 3 3 2 2 2 2 5 5 3 2" xfId="32635"/>
    <cellStyle name="Normal 3 3 2 2 2 2 5 5 3 3" xfId="41754"/>
    <cellStyle name="Normal 3 3 2 2 2 2 5 5 4" xfId="23232"/>
    <cellStyle name="Normal 3 3 2 2 2 2 5 5 5" xfId="41751"/>
    <cellStyle name="Normal 3 3 2 2 2 2 5 6" xfId="6163"/>
    <cellStyle name="Normal 3 3 2 2 2 2 5 6 2" xfId="15559"/>
    <cellStyle name="Normal 3 3 2 2 2 2 5 6 2 2" xfId="34356"/>
    <cellStyle name="Normal 3 3 2 2 2 2 5 6 2 3" xfId="41756"/>
    <cellStyle name="Normal 3 3 2 2 2 2 5 6 3" xfId="24953"/>
    <cellStyle name="Normal 3 3 2 2 2 2 5 6 4" xfId="41755"/>
    <cellStyle name="Normal 3 3 2 2 2 2 5 7" xfId="11055"/>
    <cellStyle name="Normal 3 3 2 2 2 2 5 7 2" xfId="29842"/>
    <cellStyle name="Normal 3 3 2 2 2 2 5 7 3" xfId="41757"/>
    <cellStyle name="Normal 3 3 2 2 2 2 5 8" xfId="20439"/>
    <cellStyle name="Normal 3 3 2 2 2 2 5 9" xfId="39087"/>
    <cellStyle name="Normal 3 3 2 2 2 2 6" xfId="1891"/>
    <cellStyle name="Normal 3 3 2 2 2 2 6 2" xfId="2822"/>
    <cellStyle name="Normal 3 3 2 2 2 2 6 2 2" xfId="5615"/>
    <cellStyle name="Normal 3 3 2 2 2 2 6 2 2 2" xfId="10340"/>
    <cellStyle name="Normal 3 3 2 2 2 2 6 2 2 2 2" xfId="19735"/>
    <cellStyle name="Normal 3 3 2 2 2 2 6 2 2 2 2 2" xfId="38532"/>
    <cellStyle name="Normal 3 3 2 2 2 2 6 2 2 2 2 3" xfId="41761"/>
    <cellStyle name="Normal 3 3 2 2 2 2 6 2 2 2 3" xfId="29129"/>
    <cellStyle name="Normal 3 3 2 2 2 2 6 2 2 2 4" xfId="41760"/>
    <cellStyle name="Normal 3 3 2 2 2 2 6 2 2 3" xfId="15038"/>
    <cellStyle name="Normal 3 3 2 2 2 2 6 2 2 3 2" xfId="33829"/>
    <cellStyle name="Normal 3 3 2 2 2 2 6 2 2 3 3" xfId="41762"/>
    <cellStyle name="Normal 3 3 2 2 2 2 6 2 2 4" xfId="24426"/>
    <cellStyle name="Normal 3 3 2 2 2 2 6 2 2 5" xfId="41759"/>
    <cellStyle name="Normal 3 3 2 2 2 2 6 2 3" xfId="7548"/>
    <cellStyle name="Normal 3 3 2 2 2 2 6 2 3 2" xfId="16943"/>
    <cellStyle name="Normal 3 3 2 2 2 2 6 2 3 2 2" xfId="35740"/>
    <cellStyle name="Normal 3 3 2 2 2 2 6 2 3 2 3" xfId="41764"/>
    <cellStyle name="Normal 3 3 2 2 2 2 6 2 3 3" xfId="26337"/>
    <cellStyle name="Normal 3 3 2 2 2 2 6 2 3 4" xfId="41763"/>
    <cellStyle name="Normal 3 3 2 2 2 2 6 2 4" xfId="12246"/>
    <cellStyle name="Normal 3 3 2 2 2 2 6 2 4 2" xfId="31036"/>
    <cellStyle name="Normal 3 3 2 2 2 2 6 2 4 3" xfId="41765"/>
    <cellStyle name="Normal 3 3 2 2 2 2 6 2 5" xfId="21633"/>
    <cellStyle name="Normal 3 3 2 2 2 2 6 2 6" xfId="41758"/>
    <cellStyle name="Normal 3 3 2 2 2 2 6 3" xfId="3753"/>
    <cellStyle name="Normal 3 3 2 2 2 2 6 3 2" xfId="8479"/>
    <cellStyle name="Normal 3 3 2 2 2 2 6 3 2 2" xfId="17874"/>
    <cellStyle name="Normal 3 3 2 2 2 2 6 3 2 2 2" xfId="36671"/>
    <cellStyle name="Normal 3 3 2 2 2 2 6 3 2 2 3" xfId="41768"/>
    <cellStyle name="Normal 3 3 2 2 2 2 6 3 2 3" xfId="27268"/>
    <cellStyle name="Normal 3 3 2 2 2 2 6 3 2 4" xfId="41767"/>
    <cellStyle name="Normal 3 3 2 2 2 2 6 3 3" xfId="13177"/>
    <cellStyle name="Normal 3 3 2 2 2 2 6 3 3 2" xfId="31967"/>
    <cellStyle name="Normal 3 3 2 2 2 2 6 3 3 3" xfId="41769"/>
    <cellStyle name="Normal 3 3 2 2 2 2 6 3 4" xfId="22564"/>
    <cellStyle name="Normal 3 3 2 2 2 2 6 3 5" xfId="41766"/>
    <cellStyle name="Normal 3 3 2 2 2 2 6 4" xfId="4684"/>
    <cellStyle name="Normal 3 3 2 2 2 2 6 4 2" xfId="9409"/>
    <cellStyle name="Normal 3 3 2 2 2 2 6 4 2 2" xfId="18804"/>
    <cellStyle name="Normal 3 3 2 2 2 2 6 4 2 2 2" xfId="37601"/>
    <cellStyle name="Normal 3 3 2 2 2 2 6 4 2 2 3" xfId="41772"/>
    <cellStyle name="Normal 3 3 2 2 2 2 6 4 2 3" xfId="28198"/>
    <cellStyle name="Normal 3 3 2 2 2 2 6 4 2 4" xfId="41771"/>
    <cellStyle name="Normal 3 3 2 2 2 2 6 4 3" xfId="14107"/>
    <cellStyle name="Normal 3 3 2 2 2 2 6 4 3 2" xfId="32898"/>
    <cellStyle name="Normal 3 3 2 2 2 2 6 4 3 3" xfId="41773"/>
    <cellStyle name="Normal 3 3 2 2 2 2 6 4 4" xfId="23495"/>
    <cellStyle name="Normal 3 3 2 2 2 2 6 4 5" xfId="41770"/>
    <cellStyle name="Normal 3 3 2 2 2 2 6 5" xfId="6619"/>
    <cellStyle name="Normal 3 3 2 2 2 2 6 5 2" xfId="16014"/>
    <cellStyle name="Normal 3 3 2 2 2 2 6 5 2 2" xfId="34811"/>
    <cellStyle name="Normal 3 3 2 2 2 2 6 5 2 3" xfId="41775"/>
    <cellStyle name="Normal 3 3 2 2 2 2 6 5 3" xfId="25408"/>
    <cellStyle name="Normal 3 3 2 2 2 2 6 5 4" xfId="41774"/>
    <cellStyle name="Normal 3 3 2 2 2 2 6 6" xfId="11317"/>
    <cellStyle name="Normal 3 3 2 2 2 2 6 6 2" xfId="30105"/>
    <cellStyle name="Normal 3 3 2 2 2 2 6 6 3" xfId="41776"/>
    <cellStyle name="Normal 3 3 2 2 2 2 6 7" xfId="20702"/>
    <cellStyle name="Normal 3 3 2 2 2 2 6 8" xfId="39089"/>
    <cellStyle name="Normal 3 3 2 2 2 2 7" xfId="2356"/>
    <cellStyle name="Normal 3 3 2 2 2 2 7 2" xfId="5149"/>
    <cellStyle name="Normal 3 3 2 2 2 2 7 2 2" xfId="9874"/>
    <cellStyle name="Normal 3 3 2 2 2 2 7 2 2 2" xfId="19269"/>
    <cellStyle name="Normal 3 3 2 2 2 2 7 2 2 2 2" xfId="38066"/>
    <cellStyle name="Normal 3 3 2 2 2 2 7 2 2 2 3" xfId="41780"/>
    <cellStyle name="Normal 3 3 2 2 2 2 7 2 2 3" xfId="28663"/>
    <cellStyle name="Normal 3 3 2 2 2 2 7 2 2 4" xfId="41779"/>
    <cellStyle name="Normal 3 3 2 2 2 2 7 2 3" xfId="14572"/>
    <cellStyle name="Normal 3 3 2 2 2 2 7 2 3 2" xfId="33363"/>
    <cellStyle name="Normal 3 3 2 2 2 2 7 2 3 3" xfId="41781"/>
    <cellStyle name="Normal 3 3 2 2 2 2 7 2 4" xfId="23960"/>
    <cellStyle name="Normal 3 3 2 2 2 2 7 2 5" xfId="41778"/>
    <cellStyle name="Normal 3 3 2 2 2 2 7 3" xfId="7083"/>
    <cellStyle name="Normal 3 3 2 2 2 2 7 3 2" xfId="16478"/>
    <cellStyle name="Normal 3 3 2 2 2 2 7 3 2 2" xfId="35275"/>
    <cellStyle name="Normal 3 3 2 2 2 2 7 3 2 3" xfId="41783"/>
    <cellStyle name="Normal 3 3 2 2 2 2 7 3 3" xfId="25872"/>
    <cellStyle name="Normal 3 3 2 2 2 2 7 3 4" xfId="41782"/>
    <cellStyle name="Normal 3 3 2 2 2 2 7 4" xfId="11781"/>
    <cellStyle name="Normal 3 3 2 2 2 2 7 4 2" xfId="30570"/>
    <cellStyle name="Normal 3 3 2 2 2 2 7 4 3" xfId="41784"/>
    <cellStyle name="Normal 3 3 2 2 2 2 7 5" xfId="21167"/>
    <cellStyle name="Normal 3 3 2 2 2 2 7 6" xfId="41777"/>
    <cellStyle name="Normal 3 3 2 2 2 2 8" xfId="3287"/>
    <cellStyle name="Normal 3 3 2 2 2 2 8 2" xfId="8013"/>
    <cellStyle name="Normal 3 3 2 2 2 2 8 2 2" xfId="17408"/>
    <cellStyle name="Normal 3 3 2 2 2 2 8 2 2 2" xfId="36205"/>
    <cellStyle name="Normal 3 3 2 2 2 2 8 2 2 3" xfId="41787"/>
    <cellStyle name="Normal 3 3 2 2 2 2 8 2 3" xfId="26802"/>
    <cellStyle name="Normal 3 3 2 2 2 2 8 2 4" xfId="41786"/>
    <cellStyle name="Normal 3 3 2 2 2 2 8 3" xfId="12711"/>
    <cellStyle name="Normal 3 3 2 2 2 2 8 3 2" xfId="31501"/>
    <cellStyle name="Normal 3 3 2 2 2 2 8 3 3" xfId="41788"/>
    <cellStyle name="Normal 3 3 2 2 2 2 8 4" xfId="22098"/>
    <cellStyle name="Normal 3 3 2 2 2 2 8 5" xfId="41785"/>
    <cellStyle name="Normal 3 3 2 2 2 2 9" xfId="4218"/>
    <cellStyle name="Normal 3 3 2 2 2 2 9 2" xfId="8943"/>
    <cellStyle name="Normal 3 3 2 2 2 2 9 2 2" xfId="18338"/>
    <cellStyle name="Normal 3 3 2 2 2 2 9 2 2 2" xfId="37135"/>
    <cellStyle name="Normal 3 3 2 2 2 2 9 2 2 3" xfId="41791"/>
    <cellStyle name="Normal 3 3 2 2 2 2 9 2 3" xfId="27732"/>
    <cellStyle name="Normal 3 3 2 2 2 2 9 2 4" xfId="41790"/>
    <cellStyle name="Normal 3 3 2 2 2 2 9 3" xfId="13641"/>
    <cellStyle name="Normal 3 3 2 2 2 2 9 3 2" xfId="32432"/>
    <cellStyle name="Normal 3 3 2 2 2 2 9 3 3" xfId="41792"/>
    <cellStyle name="Normal 3 3 2 2 2 2 9 4" xfId="23029"/>
    <cellStyle name="Normal 3 3 2 2 2 2 9 5" xfId="41789"/>
    <cellStyle name="Normal 3 3 2 2 2 20" xfId="58938"/>
    <cellStyle name="Normal 3 3 2 2 2 21" xfId="58994"/>
    <cellStyle name="Normal 3 3 2 2 2 22" xfId="59050"/>
    <cellStyle name="Normal 3 3 2 2 2 23" xfId="59109"/>
    <cellStyle name="Normal 3 3 2 2 2 24" xfId="59683"/>
    <cellStyle name="Normal 3 3 2 2 2 25" xfId="1392"/>
    <cellStyle name="Normal 3 3 2 2 2 3" xfId="1046"/>
    <cellStyle name="Normal 3 3 2 2 2 3 10" xfId="39090"/>
    <cellStyle name="Normal 3 3 2 2 2 3 11" xfId="1434"/>
    <cellStyle name="Normal 3 3 2 2 2 3 2" xfId="1700"/>
    <cellStyle name="Normal 3 3 2 2 2 3 2 2" xfId="2166"/>
    <cellStyle name="Normal 3 3 2 2 2 3 2 2 2" xfId="3097"/>
    <cellStyle name="Normal 3 3 2 2 2 3 2 2 2 2" xfId="5890"/>
    <cellStyle name="Normal 3 3 2 2 2 3 2 2 2 2 2" xfId="10615"/>
    <cellStyle name="Normal 3 3 2 2 2 3 2 2 2 2 2 2" xfId="20010"/>
    <cellStyle name="Normal 3 3 2 2 2 3 2 2 2 2 2 2 2" xfId="38807"/>
    <cellStyle name="Normal 3 3 2 2 2 3 2 2 2 2 2 2 3" xfId="41796"/>
    <cellStyle name="Normal 3 3 2 2 2 3 2 2 2 2 2 3" xfId="29404"/>
    <cellStyle name="Normal 3 3 2 2 2 3 2 2 2 2 2 4" xfId="41795"/>
    <cellStyle name="Normal 3 3 2 2 2 3 2 2 2 2 3" xfId="15313"/>
    <cellStyle name="Normal 3 3 2 2 2 3 2 2 2 2 3 2" xfId="34104"/>
    <cellStyle name="Normal 3 3 2 2 2 3 2 2 2 2 3 3" xfId="41797"/>
    <cellStyle name="Normal 3 3 2 2 2 3 2 2 2 2 4" xfId="24701"/>
    <cellStyle name="Normal 3 3 2 2 2 3 2 2 2 2 5" xfId="41794"/>
    <cellStyle name="Normal 3 3 2 2 2 3 2 2 2 3" xfId="7823"/>
    <cellStyle name="Normal 3 3 2 2 2 3 2 2 2 3 2" xfId="17218"/>
    <cellStyle name="Normal 3 3 2 2 2 3 2 2 2 3 2 2" xfId="36015"/>
    <cellStyle name="Normal 3 3 2 2 2 3 2 2 2 3 2 3" xfId="41799"/>
    <cellStyle name="Normal 3 3 2 2 2 3 2 2 2 3 3" xfId="26612"/>
    <cellStyle name="Normal 3 3 2 2 2 3 2 2 2 3 4" xfId="41798"/>
    <cellStyle name="Normal 3 3 2 2 2 3 2 2 2 4" xfId="12521"/>
    <cellStyle name="Normal 3 3 2 2 2 3 2 2 2 4 2" xfId="31311"/>
    <cellStyle name="Normal 3 3 2 2 2 3 2 2 2 4 3" xfId="41800"/>
    <cellStyle name="Normal 3 3 2 2 2 3 2 2 2 5" xfId="21908"/>
    <cellStyle name="Normal 3 3 2 2 2 3 2 2 2 6" xfId="41793"/>
    <cellStyle name="Normal 3 3 2 2 2 3 2 2 3" xfId="4028"/>
    <cellStyle name="Normal 3 3 2 2 2 3 2 2 3 2" xfId="8753"/>
    <cellStyle name="Normal 3 3 2 2 2 3 2 2 3 2 2" xfId="18148"/>
    <cellStyle name="Normal 3 3 2 2 2 3 2 2 3 2 2 2" xfId="36945"/>
    <cellStyle name="Normal 3 3 2 2 2 3 2 2 3 2 2 3" xfId="41803"/>
    <cellStyle name="Normal 3 3 2 2 2 3 2 2 3 2 3" xfId="27542"/>
    <cellStyle name="Normal 3 3 2 2 2 3 2 2 3 2 4" xfId="41802"/>
    <cellStyle name="Normal 3 3 2 2 2 3 2 2 3 3" xfId="13451"/>
    <cellStyle name="Normal 3 3 2 2 2 3 2 2 3 3 2" xfId="32242"/>
    <cellStyle name="Normal 3 3 2 2 2 3 2 2 3 3 3" xfId="41804"/>
    <cellStyle name="Normal 3 3 2 2 2 3 2 2 3 4" xfId="22839"/>
    <cellStyle name="Normal 3 3 2 2 2 3 2 2 3 5" xfId="41801"/>
    <cellStyle name="Normal 3 3 2 2 2 3 2 2 4" xfId="4959"/>
    <cellStyle name="Normal 3 3 2 2 2 3 2 2 4 2" xfId="9684"/>
    <cellStyle name="Normal 3 3 2 2 2 3 2 2 4 2 2" xfId="19079"/>
    <cellStyle name="Normal 3 3 2 2 2 3 2 2 4 2 2 2" xfId="37876"/>
    <cellStyle name="Normal 3 3 2 2 2 3 2 2 4 2 2 3" xfId="41807"/>
    <cellStyle name="Normal 3 3 2 2 2 3 2 2 4 2 3" xfId="28473"/>
    <cellStyle name="Normal 3 3 2 2 2 3 2 2 4 2 4" xfId="41806"/>
    <cellStyle name="Normal 3 3 2 2 2 3 2 2 4 3" xfId="14382"/>
    <cellStyle name="Normal 3 3 2 2 2 3 2 2 4 3 2" xfId="33173"/>
    <cellStyle name="Normal 3 3 2 2 2 3 2 2 4 3 3" xfId="41808"/>
    <cellStyle name="Normal 3 3 2 2 2 3 2 2 4 4" xfId="23770"/>
    <cellStyle name="Normal 3 3 2 2 2 3 2 2 4 5" xfId="41805"/>
    <cellStyle name="Normal 3 3 2 2 2 3 2 2 5" xfId="6893"/>
    <cellStyle name="Normal 3 3 2 2 2 3 2 2 5 2" xfId="16288"/>
    <cellStyle name="Normal 3 3 2 2 2 3 2 2 5 2 2" xfId="35085"/>
    <cellStyle name="Normal 3 3 2 2 2 3 2 2 5 2 3" xfId="41810"/>
    <cellStyle name="Normal 3 3 2 2 2 3 2 2 5 3" xfId="25682"/>
    <cellStyle name="Normal 3 3 2 2 2 3 2 2 5 4" xfId="41809"/>
    <cellStyle name="Normal 3 3 2 2 2 3 2 2 6" xfId="11591"/>
    <cellStyle name="Normal 3 3 2 2 2 3 2 2 6 2" xfId="30380"/>
    <cellStyle name="Normal 3 3 2 2 2 3 2 2 6 3" xfId="41811"/>
    <cellStyle name="Normal 3 3 2 2 2 3 2 2 7" xfId="20977"/>
    <cellStyle name="Normal 3 3 2 2 2 3 2 2 8" xfId="39092"/>
    <cellStyle name="Normal 3 3 2 2 2 3 2 3" xfId="2631"/>
    <cellStyle name="Normal 3 3 2 2 2 3 2 3 2" xfId="5424"/>
    <cellStyle name="Normal 3 3 2 2 2 3 2 3 2 2" xfId="10149"/>
    <cellStyle name="Normal 3 3 2 2 2 3 2 3 2 2 2" xfId="19544"/>
    <cellStyle name="Normal 3 3 2 2 2 3 2 3 2 2 2 2" xfId="38341"/>
    <cellStyle name="Normal 3 3 2 2 2 3 2 3 2 2 2 3" xfId="41815"/>
    <cellStyle name="Normal 3 3 2 2 2 3 2 3 2 2 3" xfId="28938"/>
    <cellStyle name="Normal 3 3 2 2 2 3 2 3 2 2 4" xfId="41814"/>
    <cellStyle name="Normal 3 3 2 2 2 3 2 3 2 3" xfId="14847"/>
    <cellStyle name="Normal 3 3 2 2 2 3 2 3 2 3 2" xfId="33638"/>
    <cellStyle name="Normal 3 3 2 2 2 3 2 3 2 3 3" xfId="41816"/>
    <cellStyle name="Normal 3 3 2 2 2 3 2 3 2 4" xfId="24235"/>
    <cellStyle name="Normal 3 3 2 2 2 3 2 3 2 5" xfId="41813"/>
    <cellStyle name="Normal 3 3 2 2 2 3 2 3 3" xfId="7358"/>
    <cellStyle name="Normal 3 3 2 2 2 3 2 3 3 2" xfId="16753"/>
    <cellStyle name="Normal 3 3 2 2 2 3 2 3 3 2 2" xfId="35550"/>
    <cellStyle name="Normal 3 3 2 2 2 3 2 3 3 2 3" xfId="41818"/>
    <cellStyle name="Normal 3 3 2 2 2 3 2 3 3 3" xfId="26147"/>
    <cellStyle name="Normal 3 3 2 2 2 3 2 3 3 4" xfId="41817"/>
    <cellStyle name="Normal 3 3 2 2 2 3 2 3 4" xfId="12056"/>
    <cellStyle name="Normal 3 3 2 2 2 3 2 3 4 2" xfId="30845"/>
    <cellStyle name="Normal 3 3 2 2 2 3 2 3 4 3" xfId="41819"/>
    <cellStyle name="Normal 3 3 2 2 2 3 2 3 5" xfId="21442"/>
    <cellStyle name="Normal 3 3 2 2 2 3 2 3 6" xfId="41812"/>
    <cellStyle name="Normal 3 3 2 2 2 3 2 4" xfId="3562"/>
    <cellStyle name="Normal 3 3 2 2 2 3 2 4 2" xfId="8288"/>
    <cellStyle name="Normal 3 3 2 2 2 3 2 4 2 2" xfId="17683"/>
    <cellStyle name="Normal 3 3 2 2 2 3 2 4 2 2 2" xfId="36480"/>
    <cellStyle name="Normal 3 3 2 2 2 3 2 4 2 2 3" xfId="41822"/>
    <cellStyle name="Normal 3 3 2 2 2 3 2 4 2 3" xfId="27077"/>
    <cellStyle name="Normal 3 3 2 2 2 3 2 4 2 4" xfId="41821"/>
    <cellStyle name="Normal 3 3 2 2 2 3 2 4 3" xfId="12986"/>
    <cellStyle name="Normal 3 3 2 2 2 3 2 4 3 2" xfId="31776"/>
    <cellStyle name="Normal 3 3 2 2 2 3 2 4 3 3" xfId="41823"/>
    <cellStyle name="Normal 3 3 2 2 2 3 2 4 4" xfId="22373"/>
    <cellStyle name="Normal 3 3 2 2 2 3 2 4 5" xfId="41820"/>
    <cellStyle name="Normal 3 3 2 2 2 3 2 5" xfId="4493"/>
    <cellStyle name="Normal 3 3 2 2 2 3 2 5 2" xfId="9218"/>
    <cellStyle name="Normal 3 3 2 2 2 3 2 5 2 2" xfId="18613"/>
    <cellStyle name="Normal 3 3 2 2 2 3 2 5 2 2 2" xfId="37410"/>
    <cellStyle name="Normal 3 3 2 2 2 3 2 5 2 2 3" xfId="41826"/>
    <cellStyle name="Normal 3 3 2 2 2 3 2 5 2 3" xfId="28007"/>
    <cellStyle name="Normal 3 3 2 2 2 3 2 5 2 4" xfId="41825"/>
    <cellStyle name="Normal 3 3 2 2 2 3 2 5 3" xfId="13916"/>
    <cellStyle name="Normal 3 3 2 2 2 3 2 5 3 2" xfId="32707"/>
    <cellStyle name="Normal 3 3 2 2 2 3 2 5 3 3" xfId="41827"/>
    <cellStyle name="Normal 3 3 2 2 2 3 2 5 4" xfId="23304"/>
    <cellStyle name="Normal 3 3 2 2 2 3 2 5 5" xfId="41824"/>
    <cellStyle name="Normal 3 3 2 2 2 3 2 6" xfId="6317"/>
    <cellStyle name="Normal 3 3 2 2 2 3 2 6 2" xfId="15713"/>
    <cellStyle name="Normal 3 3 2 2 2 3 2 6 2 2" xfId="34510"/>
    <cellStyle name="Normal 3 3 2 2 2 3 2 6 2 3" xfId="41829"/>
    <cellStyle name="Normal 3 3 2 2 2 3 2 6 3" xfId="25107"/>
    <cellStyle name="Normal 3 3 2 2 2 3 2 6 4" xfId="41828"/>
    <cellStyle name="Normal 3 3 2 2 2 3 2 7" xfId="11127"/>
    <cellStyle name="Normal 3 3 2 2 2 3 2 7 2" xfId="29914"/>
    <cellStyle name="Normal 3 3 2 2 2 3 2 7 3" xfId="41830"/>
    <cellStyle name="Normal 3 3 2 2 2 3 2 8" xfId="20511"/>
    <cellStyle name="Normal 3 3 2 2 2 3 2 9" xfId="39091"/>
    <cellStyle name="Normal 3 3 2 2 2 3 3" xfId="1905"/>
    <cellStyle name="Normal 3 3 2 2 2 3 3 2" xfId="2836"/>
    <cellStyle name="Normal 3 3 2 2 2 3 3 2 2" xfId="5629"/>
    <cellStyle name="Normal 3 3 2 2 2 3 3 2 2 2" xfId="10354"/>
    <cellStyle name="Normal 3 3 2 2 2 3 3 2 2 2 2" xfId="19749"/>
    <cellStyle name="Normal 3 3 2 2 2 3 3 2 2 2 2 2" xfId="38546"/>
    <cellStyle name="Normal 3 3 2 2 2 3 3 2 2 2 2 3" xfId="41834"/>
    <cellStyle name="Normal 3 3 2 2 2 3 3 2 2 2 3" xfId="29143"/>
    <cellStyle name="Normal 3 3 2 2 2 3 3 2 2 2 4" xfId="41833"/>
    <cellStyle name="Normal 3 3 2 2 2 3 3 2 2 3" xfId="15052"/>
    <cellStyle name="Normal 3 3 2 2 2 3 3 2 2 3 2" xfId="33843"/>
    <cellStyle name="Normal 3 3 2 2 2 3 3 2 2 3 3" xfId="41835"/>
    <cellStyle name="Normal 3 3 2 2 2 3 3 2 2 4" xfId="24440"/>
    <cellStyle name="Normal 3 3 2 2 2 3 3 2 2 5" xfId="41832"/>
    <cellStyle name="Normal 3 3 2 2 2 3 3 2 3" xfId="7562"/>
    <cellStyle name="Normal 3 3 2 2 2 3 3 2 3 2" xfId="16957"/>
    <cellStyle name="Normal 3 3 2 2 2 3 3 2 3 2 2" xfId="35754"/>
    <cellStyle name="Normal 3 3 2 2 2 3 3 2 3 2 3" xfId="41837"/>
    <cellStyle name="Normal 3 3 2 2 2 3 3 2 3 3" xfId="26351"/>
    <cellStyle name="Normal 3 3 2 2 2 3 3 2 3 4" xfId="41836"/>
    <cellStyle name="Normal 3 3 2 2 2 3 3 2 4" xfId="12260"/>
    <cellStyle name="Normal 3 3 2 2 2 3 3 2 4 2" xfId="31050"/>
    <cellStyle name="Normal 3 3 2 2 2 3 3 2 4 3" xfId="41838"/>
    <cellStyle name="Normal 3 3 2 2 2 3 3 2 5" xfId="21647"/>
    <cellStyle name="Normal 3 3 2 2 2 3 3 2 6" xfId="41831"/>
    <cellStyle name="Normal 3 3 2 2 2 3 3 3" xfId="3767"/>
    <cellStyle name="Normal 3 3 2 2 2 3 3 3 2" xfId="8493"/>
    <cellStyle name="Normal 3 3 2 2 2 3 3 3 2 2" xfId="17888"/>
    <cellStyle name="Normal 3 3 2 2 2 3 3 3 2 2 2" xfId="36685"/>
    <cellStyle name="Normal 3 3 2 2 2 3 3 3 2 2 3" xfId="41841"/>
    <cellStyle name="Normal 3 3 2 2 2 3 3 3 2 3" xfId="27282"/>
    <cellStyle name="Normal 3 3 2 2 2 3 3 3 2 4" xfId="41840"/>
    <cellStyle name="Normal 3 3 2 2 2 3 3 3 3" xfId="13191"/>
    <cellStyle name="Normal 3 3 2 2 2 3 3 3 3 2" xfId="31981"/>
    <cellStyle name="Normal 3 3 2 2 2 3 3 3 3 3" xfId="41842"/>
    <cellStyle name="Normal 3 3 2 2 2 3 3 3 4" xfId="22578"/>
    <cellStyle name="Normal 3 3 2 2 2 3 3 3 5" xfId="41839"/>
    <cellStyle name="Normal 3 3 2 2 2 3 3 4" xfId="4698"/>
    <cellStyle name="Normal 3 3 2 2 2 3 3 4 2" xfId="9423"/>
    <cellStyle name="Normal 3 3 2 2 2 3 3 4 2 2" xfId="18818"/>
    <cellStyle name="Normal 3 3 2 2 2 3 3 4 2 2 2" xfId="37615"/>
    <cellStyle name="Normal 3 3 2 2 2 3 3 4 2 2 3" xfId="41845"/>
    <cellStyle name="Normal 3 3 2 2 2 3 3 4 2 3" xfId="28212"/>
    <cellStyle name="Normal 3 3 2 2 2 3 3 4 2 4" xfId="41844"/>
    <cellStyle name="Normal 3 3 2 2 2 3 3 4 3" xfId="14121"/>
    <cellStyle name="Normal 3 3 2 2 2 3 3 4 3 2" xfId="32912"/>
    <cellStyle name="Normal 3 3 2 2 2 3 3 4 3 3" xfId="41846"/>
    <cellStyle name="Normal 3 3 2 2 2 3 3 4 4" xfId="23509"/>
    <cellStyle name="Normal 3 3 2 2 2 3 3 4 5" xfId="41843"/>
    <cellStyle name="Normal 3 3 2 2 2 3 3 5" xfId="6633"/>
    <cellStyle name="Normal 3 3 2 2 2 3 3 5 2" xfId="16028"/>
    <cellStyle name="Normal 3 3 2 2 2 3 3 5 2 2" xfId="34825"/>
    <cellStyle name="Normal 3 3 2 2 2 3 3 5 2 3" xfId="41848"/>
    <cellStyle name="Normal 3 3 2 2 2 3 3 5 3" xfId="25422"/>
    <cellStyle name="Normal 3 3 2 2 2 3 3 5 4" xfId="41847"/>
    <cellStyle name="Normal 3 3 2 2 2 3 3 6" xfId="11331"/>
    <cellStyle name="Normal 3 3 2 2 2 3 3 6 2" xfId="30119"/>
    <cellStyle name="Normal 3 3 2 2 2 3 3 6 3" xfId="41849"/>
    <cellStyle name="Normal 3 3 2 2 2 3 3 7" xfId="20716"/>
    <cellStyle name="Normal 3 3 2 2 2 3 3 8" xfId="39093"/>
    <cellStyle name="Normal 3 3 2 2 2 3 4" xfId="2370"/>
    <cellStyle name="Normal 3 3 2 2 2 3 4 2" xfId="5163"/>
    <cellStyle name="Normal 3 3 2 2 2 3 4 2 2" xfId="9888"/>
    <cellStyle name="Normal 3 3 2 2 2 3 4 2 2 2" xfId="19283"/>
    <cellStyle name="Normal 3 3 2 2 2 3 4 2 2 2 2" xfId="38080"/>
    <cellStyle name="Normal 3 3 2 2 2 3 4 2 2 2 3" xfId="41853"/>
    <cellStyle name="Normal 3 3 2 2 2 3 4 2 2 3" xfId="28677"/>
    <cellStyle name="Normal 3 3 2 2 2 3 4 2 2 4" xfId="41852"/>
    <cellStyle name="Normal 3 3 2 2 2 3 4 2 3" xfId="14586"/>
    <cellStyle name="Normal 3 3 2 2 2 3 4 2 3 2" xfId="33377"/>
    <cellStyle name="Normal 3 3 2 2 2 3 4 2 3 3" xfId="41854"/>
    <cellStyle name="Normal 3 3 2 2 2 3 4 2 4" xfId="23974"/>
    <cellStyle name="Normal 3 3 2 2 2 3 4 2 5" xfId="41851"/>
    <cellStyle name="Normal 3 3 2 2 2 3 4 3" xfId="7097"/>
    <cellStyle name="Normal 3 3 2 2 2 3 4 3 2" xfId="16492"/>
    <cellStyle name="Normal 3 3 2 2 2 3 4 3 2 2" xfId="35289"/>
    <cellStyle name="Normal 3 3 2 2 2 3 4 3 2 3" xfId="41856"/>
    <cellStyle name="Normal 3 3 2 2 2 3 4 3 3" xfId="25886"/>
    <cellStyle name="Normal 3 3 2 2 2 3 4 3 4" xfId="41855"/>
    <cellStyle name="Normal 3 3 2 2 2 3 4 4" xfId="11795"/>
    <cellStyle name="Normal 3 3 2 2 2 3 4 4 2" xfId="30584"/>
    <cellStyle name="Normal 3 3 2 2 2 3 4 4 3" xfId="41857"/>
    <cellStyle name="Normal 3 3 2 2 2 3 4 5" xfId="21181"/>
    <cellStyle name="Normal 3 3 2 2 2 3 4 6" xfId="41850"/>
    <cellStyle name="Normal 3 3 2 2 2 3 5" xfId="3301"/>
    <cellStyle name="Normal 3 3 2 2 2 3 5 2" xfId="8027"/>
    <cellStyle name="Normal 3 3 2 2 2 3 5 2 2" xfId="17422"/>
    <cellStyle name="Normal 3 3 2 2 2 3 5 2 2 2" xfId="36219"/>
    <cellStyle name="Normal 3 3 2 2 2 3 5 2 2 3" xfId="41860"/>
    <cellStyle name="Normal 3 3 2 2 2 3 5 2 3" xfId="26816"/>
    <cellStyle name="Normal 3 3 2 2 2 3 5 2 4" xfId="41859"/>
    <cellStyle name="Normal 3 3 2 2 2 3 5 3" xfId="12725"/>
    <cellStyle name="Normal 3 3 2 2 2 3 5 3 2" xfId="31515"/>
    <cellStyle name="Normal 3 3 2 2 2 3 5 3 3" xfId="41861"/>
    <cellStyle name="Normal 3 3 2 2 2 3 5 4" xfId="22112"/>
    <cellStyle name="Normal 3 3 2 2 2 3 5 5" xfId="41858"/>
    <cellStyle name="Normal 3 3 2 2 2 3 6" xfId="4232"/>
    <cellStyle name="Normal 3 3 2 2 2 3 6 2" xfId="8957"/>
    <cellStyle name="Normal 3 3 2 2 2 3 6 2 2" xfId="18352"/>
    <cellStyle name="Normal 3 3 2 2 2 3 6 2 2 2" xfId="37149"/>
    <cellStyle name="Normal 3 3 2 2 2 3 6 2 2 3" xfId="41864"/>
    <cellStyle name="Normal 3 3 2 2 2 3 6 2 3" xfId="27746"/>
    <cellStyle name="Normal 3 3 2 2 2 3 6 2 4" xfId="41863"/>
    <cellStyle name="Normal 3 3 2 2 2 3 6 3" xfId="13655"/>
    <cellStyle name="Normal 3 3 2 2 2 3 6 3 2" xfId="32446"/>
    <cellStyle name="Normal 3 3 2 2 2 3 6 3 3" xfId="41865"/>
    <cellStyle name="Normal 3 3 2 2 2 3 6 4" xfId="23043"/>
    <cellStyle name="Normal 3 3 2 2 2 3 6 5" xfId="41862"/>
    <cellStyle name="Normal 3 3 2 2 2 3 7" xfId="6476"/>
    <cellStyle name="Normal 3 3 2 2 2 3 7 2" xfId="15871"/>
    <cellStyle name="Normal 3 3 2 2 2 3 7 2 2" xfId="34668"/>
    <cellStyle name="Normal 3 3 2 2 2 3 7 2 3" xfId="41867"/>
    <cellStyle name="Normal 3 3 2 2 2 3 7 3" xfId="25265"/>
    <cellStyle name="Normal 3 3 2 2 2 3 7 4" xfId="41866"/>
    <cellStyle name="Normal 3 3 2 2 2 3 8" xfId="10869"/>
    <cellStyle name="Normal 3 3 2 2 2 3 8 2" xfId="29653"/>
    <cellStyle name="Normal 3 3 2 2 2 3 8 3" xfId="41868"/>
    <cellStyle name="Normal 3 3 2 2 2 3 9" xfId="20250"/>
    <cellStyle name="Normal 3 3 2 2 2 4" xfId="1178"/>
    <cellStyle name="Normal 3 3 2 2 2 4 10" xfId="39421"/>
    <cellStyle name="Normal 3 3 2 2 2 4 11" xfId="1510"/>
    <cellStyle name="Normal 3 3 2 2 2 4 2" xfId="1774"/>
    <cellStyle name="Normal 3 3 2 2 2 4 2 2" xfId="2240"/>
    <cellStyle name="Normal 3 3 2 2 2 4 2 2 2" xfId="3171"/>
    <cellStyle name="Normal 3 3 2 2 2 4 2 2 2 2" xfId="5964"/>
    <cellStyle name="Normal 3 3 2 2 2 4 2 2 2 2 2" xfId="10689"/>
    <cellStyle name="Normal 3 3 2 2 2 4 2 2 2 2 2 2" xfId="20084"/>
    <cellStyle name="Normal 3 3 2 2 2 4 2 2 2 2 2 2 2" xfId="38881"/>
    <cellStyle name="Normal 3 3 2 2 2 4 2 2 2 2 2 2 3" xfId="41872"/>
    <cellStyle name="Normal 3 3 2 2 2 4 2 2 2 2 2 3" xfId="29478"/>
    <cellStyle name="Normal 3 3 2 2 2 4 2 2 2 2 2 4" xfId="41871"/>
    <cellStyle name="Normal 3 3 2 2 2 4 2 2 2 2 3" xfId="15387"/>
    <cellStyle name="Normal 3 3 2 2 2 4 2 2 2 2 3 2" xfId="34178"/>
    <cellStyle name="Normal 3 3 2 2 2 4 2 2 2 2 3 3" xfId="41873"/>
    <cellStyle name="Normal 3 3 2 2 2 4 2 2 2 2 4" xfId="24775"/>
    <cellStyle name="Normal 3 3 2 2 2 4 2 2 2 2 5" xfId="41870"/>
    <cellStyle name="Normal 3 3 2 2 2 4 2 2 2 3" xfId="7897"/>
    <cellStyle name="Normal 3 3 2 2 2 4 2 2 2 3 2" xfId="17292"/>
    <cellStyle name="Normal 3 3 2 2 2 4 2 2 2 3 2 2" xfId="36089"/>
    <cellStyle name="Normal 3 3 2 2 2 4 2 2 2 3 2 3" xfId="41875"/>
    <cellStyle name="Normal 3 3 2 2 2 4 2 2 2 3 3" xfId="26686"/>
    <cellStyle name="Normal 3 3 2 2 2 4 2 2 2 3 4" xfId="41874"/>
    <cellStyle name="Normal 3 3 2 2 2 4 2 2 2 4" xfId="12595"/>
    <cellStyle name="Normal 3 3 2 2 2 4 2 2 2 4 2" xfId="31385"/>
    <cellStyle name="Normal 3 3 2 2 2 4 2 2 2 4 3" xfId="41876"/>
    <cellStyle name="Normal 3 3 2 2 2 4 2 2 2 5" xfId="21982"/>
    <cellStyle name="Normal 3 3 2 2 2 4 2 2 2 6" xfId="41869"/>
    <cellStyle name="Normal 3 3 2 2 2 4 2 2 3" xfId="4102"/>
    <cellStyle name="Normal 3 3 2 2 2 4 2 2 3 2" xfId="8827"/>
    <cellStyle name="Normal 3 3 2 2 2 4 2 2 3 2 2" xfId="18222"/>
    <cellStyle name="Normal 3 3 2 2 2 4 2 2 3 2 2 2" xfId="37019"/>
    <cellStyle name="Normal 3 3 2 2 2 4 2 2 3 2 2 3" xfId="41879"/>
    <cellStyle name="Normal 3 3 2 2 2 4 2 2 3 2 3" xfId="27616"/>
    <cellStyle name="Normal 3 3 2 2 2 4 2 2 3 2 4" xfId="41878"/>
    <cellStyle name="Normal 3 3 2 2 2 4 2 2 3 3" xfId="13525"/>
    <cellStyle name="Normal 3 3 2 2 2 4 2 2 3 3 2" xfId="32316"/>
    <cellStyle name="Normal 3 3 2 2 2 4 2 2 3 3 3" xfId="41880"/>
    <cellStyle name="Normal 3 3 2 2 2 4 2 2 3 4" xfId="22913"/>
    <cellStyle name="Normal 3 3 2 2 2 4 2 2 3 5" xfId="41877"/>
    <cellStyle name="Normal 3 3 2 2 2 4 2 2 4" xfId="5033"/>
    <cellStyle name="Normal 3 3 2 2 2 4 2 2 4 2" xfId="9758"/>
    <cellStyle name="Normal 3 3 2 2 2 4 2 2 4 2 2" xfId="19153"/>
    <cellStyle name="Normal 3 3 2 2 2 4 2 2 4 2 2 2" xfId="37950"/>
    <cellStyle name="Normal 3 3 2 2 2 4 2 2 4 2 2 3" xfId="41883"/>
    <cellStyle name="Normal 3 3 2 2 2 4 2 2 4 2 3" xfId="28547"/>
    <cellStyle name="Normal 3 3 2 2 2 4 2 2 4 2 4" xfId="41882"/>
    <cellStyle name="Normal 3 3 2 2 2 4 2 2 4 3" xfId="14456"/>
    <cellStyle name="Normal 3 3 2 2 2 4 2 2 4 3 2" xfId="33247"/>
    <cellStyle name="Normal 3 3 2 2 2 4 2 2 4 3 3" xfId="41884"/>
    <cellStyle name="Normal 3 3 2 2 2 4 2 2 4 4" xfId="23844"/>
    <cellStyle name="Normal 3 3 2 2 2 4 2 2 4 5" xfId="41881"/>
    <cellStyle name="Normal 3 3 2 2 2 4 2 2 5" xfId="6967"/>
    <cellStyle name="Normal 3 3 2 2 2 4 2 2 5 2" xfId="16362"/>
    <cellStyle name="Normal 3 3 2 2 2 4 2 2 5 2 2" xfId="35159"/>
    <cellStyle name="Normal 3 3 2 2 2 4 2 2 5 2 3" xfId="41886"/>
    <cellStyle name="Normal 3 3 2 2 2 4 2 2 5 3" xfId="25756"/>
    <cellStyle name="Normal 3 3 2 2 2 4 2 2 5 4" xfId="41885"/>
    <cellStyle name="Normal 3 3 2 2 2 4 2 2 6" xfId="11665"/>
    <cellStyle name="Normal 3 3 2 2 2 4 2 2 6 2" xfId="30454"/>
    <cellStyle name="Normal 3 3 2 2 2 4 2 2 6 3" xfId="41887"/>
    <cellStyle name="Normal 3 3 2 2 2 4 2 2 7" xfId="21051"/>
    <cellStyle name="Normal 3 3 2 2 2 4 2 2 8" xfId="39095"/>
    <cellStyle name="Normal 3 3 2 2 2 4 2 3" xfId="2705"/>
    <cellStyle name="Normal 3 3 2 2 2 4 2 3 2" xfId="5498"/>
    <cellStyle name="Normal 3 3 2 2 2 4 2 3 2 2" xfId="10223"/>
    <cellStyle name="Normal 3 3 2 2 2 4 2 3 2 2 2" xfId="19618"/>
    <cellStyle name="Normal 3 3 2 2 2 4 2 3 2 2 2 2" xfId="38415"/>
    <cellStyle name="Normal 3 3 2 2 2 4 2 3 2 2 2 3" xfId="41891"/>
    <cellStyle name="Normal 3 3 2 2 2 4 2 3 2 2 3" xfId="29012"/>
    <cellStyle name="Normal 3 3 2 2 2 4 2 3 2 2 4" xfId="41890"/>
    <cellStyle name="Normal 3 3 2 2 2 4 2 3 2 3" xfId="14921"/>
    <cellStyle name="Normal 3 3 2 2 2 4 2 3 2 3 2" xfId="33712"/>
    <cellStyle name="Normal 3 3 2 2 2 4 2 3 2 3 3" xfId="41892"/>
    <cellStyle name="Normal 3 3 2 2 2 4 2 3 2 4" xfId="24309"/>
    <cellStyle name="Normal 3 3 2 2 2 4 2 3 2 5" xfId="41889"/>
    <cellStyle name="Normal 3 3 2 2 2 4 2 3 3" xfId="7432"/>
    <cellStyle name="Normal 3 3 2 2 2 4 2 3 3 2" xfId="16827"/>
    <cellStyle name="Normal 3 3 2 2 2 4 2 3 3 2 2" xfId="35624"/>
    <cellStyle name="Normal 3 3 2 2 2 4 2 3 3 2 3" xfId="41894"/>
    <cellStyle name="Normal 3 3 2 2 2 4 2 3 3 3" xfId="26221"/>
    <cellStyle name="Normal 3 3 2 2 2 4 2 3 3 4" xfId="41893"/>
    <cellStyle name="Normal 3 3 2 2 2 4 2 3 4" xfId="12130"/>
    <cellStyle name="Normal 3 3 2 2 2 4 2 3 4 2" xfId="30919"/>
    <cellStyle name="Normal 3 3 2 2 2 4 2 3 4 3" xfId="41895"/>
    <cellStyle name="Normal 3 3 2 2 2 4 2 3 5" xfId="21516"/>
    <cellStyle name="Normal 3 3 2 2 2 4 2 3 6" xfId="41888"/>
    <cellStyle name="Normal 3 3 2 2 2 4 2 4" xfId="3636"/>
    <cellStyle name="Normal 3 3 2 2 2 4 2 4 2" xfId="8362"/>
    <cellStyle name="Normal 3 3 2 2 2 4 2 4 2 2" xfId="17757"/>
    <cellStyle name="Normal 3 3 2 2 2 4 2 4 2 2 2" xfId="36554"/>
    <cellStyle name="Normal 3 3 2 2 2 4 2 4 2 2 3" xfId="41898"/>
    <cellStyle name="Normal 3 3 2 2 2 4 2 4 2 3" xfId="27151"/>
    <cellStyle name="Normal 3 3 2 2 2 4 2 4 2 4" xfId="41897"/>
    <cellStyle name="Normal 3 3 2 2 2 4 2 4 3" xfId="13060"/>
    <cellStyle name="Normal 3 3 2 2 2 4 2 4 3 2" xfId="31850"/>
    <cellStyle name="Normal 3 3 2 2 2 4 2 4 3 3" xfId="41899"/>
    <cellStyle name="Normal 3 3 2 2 2 4 2 4 4" xfId="22447"/>
    <cellStyle name="Normal 3 3 2 2 2 4 2 4 5" xfId="41896"/>
    <cellStyle name="Normal 3 3 2 2 2 4 2 5" xfId="4567"/>
    <cellStyle name="Normal 3 3 2 2 2 4 2 5 2" xfId="9292"/>
    <cellStyle name="Normal 3 3 2 2 2 4 2 5 2 2" xfId="18687"/>
    <cellStyle name="Normal 3 3 2 2 2 4 2 5 2 2 2" xfId="37484"/>
    <cellStyle name="Normal 3 3 2 2 2 4 2 5 2 2 3" xfId="41902"/>
    <cellStyle name="Normal 3 3 2 2 2 4 2 5 2 3" xfId="28081"/>
    <cellStyle name="Normal 3 3 2 2 2 4 2 5 2 4" xfId="41901"/>
    <cellStyle name="Normal 3 3 2 2 2 4 2 5 3" xfId="13990"/>
    <cellStyle name="Normal 3 3 2 2 2 4 2 5 3 2" xfId="32781"/>
    <cellStyle name="Normal 3 3 2 2 2 4 2 5 3 3" xfId="41903"/>
    <cellStyle name="Normal 3 3 2 2 2 4 2 5 4" xfId="23378"/>
    <cellStyle name="Normal 3 3 2 2 2 4 2 5 5" xfId="41900"/>
    <cellStyle name="Normal 3 3 2 2 2 4 2 6" xfId="6503"/>
    <cellStyle name="Normal 3 3 2 2 2 4 2 6 2" xfId="15898"/>
    <cellStyle name="Normal 3 3 2 2 2 4 2 6 2 2" xfId="34695"/>
    <cellStyle name="Normal 3 3 2 2 2 4 2 6 2 3" xfId="41905"/>
    <cellStyle name="Normal 3 3 2 2 2 4 2 6 3" xfId="25292"/>
    <cellStyle name="Normal 3 3 2 2 2 4 2 6 4" xfId="41904"/>
    <cellStyle name="Normal 3 3 2 2 2 4 2 7" xfId="11201"/>
    <cellStyle name="Normal 3 3 2 2 2 4 2 7 2" xfId="29988"/>
    <cellStyle name="Normal 3 3 2 2 2 4 2 7 3" xfId="41906"/>
    <cellStyle name="Normal 3 3 2 2 2 4 2 8" xfId="20585"/>
    <cellStyle name="Normal 3 3 2 2 2 4 2 9" xfId="39094"/>
    <cellStyle name="Normal 3 3 2 2 2 4 3" xfId="1979"/>
    <cellStyle name="Normal 3 3 2 2 2 4 3 2" xfId="2910"/>
    <cellStyle name="Normal 3 3 2 2 2 4 3 2 2" xfId="5703"/>
    <cellStyle name="Normal 3 3 2 2 2 4 3 2 2 2" xfId="10428"/>
    <cellStyle name="Normal 3 3 2 2 2 4 3 2 2 2 2" xfId="19823"/>
    <cellStyle name="Normal 3 3 2 2 2 4 3 2 2 2 2 2" xfId="38620"/>
    <cellStyle name="Normal 3 3 2 2 2 4 3 2 2 2 2 3" xfId="41910"/>
    <cellStyle name="Normal 3 3 2 2 2 4 3 2 2 2 3" xfId="29217"/>
    <cellStyle name="Normal 3 3 2 2 2 4 3 2 2 2 4" xfId="41909"/>
    <cellStyle name="Normal 3 3 2 2 2 4 3 2 2 3" xfId="15126"/>
    <cellStyle name="Normal 3 3 2 2 2 4 3 2 2 3 2" xfId="33917"/>
    <cellStyle name="Normal 3 3 2 2 2 4 3 2 2 3 3" xfId="41911"/>
    <cellStyle name="Normal 3 3 2 2 2 4 3 2 2 4" xfId="24514"/>
    <cellStyle name="Normal 3 3 2 2 2 4 3 2 2 5" xfId="41908"/>
    <cellStyle name="Normal 3 3 2 2 2 4 3 2 3" xfId="7636"/>
    <cellStyle name="Normal 3 3 2 2 2 4 3 2 3 2" xfId="17031"/>
    <cellStyle name="Normal 3 3 2 2 2 4 3 2 3 2 2" xfId="35828"/>
    <cellStyle name="Normal 3 3 2 2 2 4 3 2 3 2 3" xfId="41913"/>
    <cellStyle name="Normal 3 3 2 2 2 4 3 2 3 3" xfId="26425"/>
    <cellStyle name="Normal 3 3 2 2 2 4 3 2 3 4" xfId="41912"/>
    <cellStyle name="Normal 3 3 2 2 2 4 3 2 4" xfId="12334"/>
    <cellStyle name="Normal 3 3 2 2 2 4 3 2 4 2" xfId="31124"/>
    <cellStyle name="Normal 3 3 2 2 2 4 3 2 4 3" xfId="41914"/>
    <cellStyle name="Normal 3 3 2 2 2 4 3 2 5" xfId="21721"/>
    <cellStyle name="Normal 3 3 2 2 2 4 3 2 6" xfId="41907"/>
    <cellStyle name="Normal 3 3 2 2 2 4 3 3" xfId="3841"/>
    <cellStyle name="Normal 3 3 2 2 2 4 3 3 2" xfId="8567"/>
    <cellStyle name="Normal 3 3 2 2 2 4 3 3 2 2" xfId="17962"/>
    <cellStyle name="Normal 3 3 2 2 2 4 3 3 2 2 2" xfId="36759"/>
    <cellStyle name="Normal 3 3 2 2 2 4 3 3 2 2 3" xfId="41917"/>
    <cellStyle name="Normal 3 3 2 2 2 4 3 3 2 3" xfId="27356"/>
    <cellStyle name="Normal 3 3 2 2 2 4 3 3 2 4" xfId="41916"/>
    <cellStyle name="Normal 3 3 2 2 2 4 3 3 3" xfId="13265"/>
    <cellStyle name="Normal 3 3 2 2 2 4 3 3 3 2" xfId="32055"/>
    <cellStyle name="Normal 3 3 2 2 2 4 3 3 3 3" xfId="41918"/>
    <cellStyle name="Normal 3 3 2 2 2 4 3 3 4" xfId="22652"/>
    <cellStyle name="Normal 3 3 2 2 2 4 3 3 5" xfId="41915"/>
    <cellStyle name="Normal 3 3 2 2 2 4 3 4" xfId="4772"/>
    <cellStyle name="Normal 3 3 2 2 2 4 3 4 2" xfId="9497"/>
    <cellStyle name="Normal 3 3 2 2 2 4 3 4 2 2" xfId="18892"/>
    <cellStyle name="Normal 3 3 2 2 2 4 3 4 2 2 2" xfId="37689"/>
    <cellStyle name="Normal 3 3 2 2 2 4 3 4 2 2 3" xfId="41921"/>
    <cellStyle name="Normal 3 3 2 2 2 4 3 4 2 3" xfId="28286"/>
    <cellStyle name="Normal 3 3 2 2 2 4 3 4 2 4" xfId="41920"/>
    <cellStyle name="Normal 3 3 2 2 2 4 3 4 3" xfId="14195"/>
    <cellStyle name="Normal 3 3 2 2 2 4 3 4 3 2" xfId="32986"/>
    <cellStyle name="Normal 3 3 2 2 2 4 3 4 3 3" xfId="41922"/>
    <cellStyle name="Normal 3 3 2 2 2 4 3 4 4" xfId="23583"/>
    <cellStyle name="Normal 3 3 2 2 2 4 3 4 5" xfId="41919"/>
    <cellStyle name="Normal 3 3 2 2 2 4 3 5" xfId="6707"/>
    <cellStyle name="Normal 3 3 2 2 2 4 3 5 2" xfId="16102"/>
    <cellStyle name="Normal 3 3 2 2 2 4 3 5 2 2" xfId="34899"/>
    <cellStyle name="Normal 3 3 2 2 2 4 3 5 2 3" xfId="41924"/>
    <cellStyle name="Normal 3 3 2 2 2 4 3 5 3" xfId="25496"/>
    <cellStyle name="Normal 3 3 2 2 2 4 3 5 4" xfId="41923"/>
    <cellStyle name="Normal 3 3 2 2 2 4 3 6" xfId="11405"/>
    <cellStyle name="Normal 3 3 2 2 2 4 3 6 2" xfId="30193"/>
    <cellStyle name="Normal 3 3 2 2 2 4 3 6 3" xfId="41925"/>
    <cellStyle name="Normal 3 3 2 2 2 4 3 7" xfId="20790"/>
    <cellStyle name="Normal 3 3 2 2 2 4 3 8" xfId="39096"/>
    <cellStyle name="Normal 3 3 2 2 2 4 4" xfId="2444"/>
    <cellStyle name="Normal 3 3 2 2 2 4 4 2" xfId="5237"/>
    <cellStyle name="Normal 3 3 2 2 2 4 4 2 2" xfId="9962"/>
    <cellStyle name="Normal 3 3 2 2 2 4 4 2 2 2" xfId="19357"/>
    <cellStyle name="Normal 3 3 2 2 2 4 4 2 2 2 2" xfId="38154"/>
    <cellStyle name="Normal 3 3 2 2 2 4 4 2 2 2 3" xfId="41929"/>
    <cellStyle name="Normal 3 3 2 2 2 4 4 2 2 3" xfId="28751"/>
    <cellStyle name="Normal 3 3 2 2 2 4 4 2 2 4" xfId="41928"/>
    <cellStyle name="Normal 3 3 2 2 2 4 4 2 3" xfId="14660"/>
    <cellStyle name="Normal 3 3 2 2 2 4 4 2 3 2" xfId="33451"/>
    <cellStyle name="Normal 3 3 2 2 2 4 4 2 3 3" xfId="41930"/>
    <cellStyle name="Normal 3 3 2 2 2 4 4 2 4" xfId="24048"/>
    <cellStyle name="Normal 3 3 2 2 2 4 4 2 5" xfId="41927"/>
    <cellStyle name="Normal 3 3 2 2 2 4 4 3" xfId="7171"/>
    <cellStyle name="Normal 3 3 2 2 2 4 4 3 2" xfId="16566"/>
    <cellStyle name="Normal 3 3 2 2 2 4 4 3 2 2" xfId="35363"/>
    <cellStyle name="Normal 3 3 2 2 2 4 4 3 2 3" xfId="41932"/>
    <cellStyle name="Normal 3 3 2 2 2 4 4 3 3" xfId="25960"/>
    <cellStyle name="Normal 3 3 2 2 2 4 4 3 4" xfId="41931"/>
    <cellStyle name="Normal 3 3 2 2 2 4 4 4" xfId="11869"/>
    <cellStyle name="Normal 3 3 2 2 2 4 4 4 2" xfId="30658"/>
    <cellStyle name="Normal 3 3 2 2 2 4 4 4 3" xfId="41933"/>
    <cellStyle name="Normal 3 3 2 2 2 4 4 5" xfId="21255"/>
    <cellStyle name="Normal 3 3 2 2 2 4 4 6" xfId="41926"/>
    <cellStyle name="Normal 3 3 2 2 2 4 5" xfId="3375"/>
    <cellStyle name="Normal 3 3 2 2 2 4 5 2" xfId="8101"/>
    <cellStyle name="Normal 3 3 2 2 2 4 5 2 2" xfId="17496"/>
    <cellStyle name="Normal 3 3 2 2 2 4 5 2 2 2" xfId="36293"/>
    <cellStyle name="Normal 3 3 2 2 2 4 5 2 2 3" xfId="41936"/>
    <cellStyle name="Normal 3 3 2 2 2 4 5 2 3" xfId="26890"/>
    <cellStyle name="Normal 3 3 2 2 2 4 5 2 4" xfId="41935"/>
    <cellStyle name="Normal 3 3 2 2 2 4 5 3" xfId="12799"/>
    <cellStyle name="Normal 3 3 2 2 2 4 5 3 2" xfId="31589"/>
    <cellStyle name="Normal 3 3 2 2 2 4 5 3 3" xfId="41937"/>
    <cellStyle name="Normal 3 3 2 2 2 4 5 4" xfId="22186"/>
    <cellStyle name="Normal 3 3 2 2 2 4 5 5" xfId="41934"/>
    <cellStyle name="Normal 3 3 2 2 2 4 6" xfId="4306"/>
    <cellStyle name="Normal 3 3 2 2 2 4 6 2" xfId="9031"/>
    <cellStyle name="Normal 3 3 2 2 2 4 6 2 2" xfId="18426"/>
    <cellStyle name="Normal 3 3 2 2 2 4 6 2 2 2" xfId="37223"/>
    <cellStyle name="Normal 3 3 2 2 2 4 6 2 2 3" xfId="41940"/>
    <cellStyle name="Normal 3 3 2 2 2 4 6 2 3" xfId="27820"/>
    <cellStyle name="Normal 3 3 2 2 2 4 6 2 4" xfId="41939"/>
    <cellStyle name="Normal 3 3 2 2 2 4 6 3" xfId="13729"/>
    <cellStyle name="Normal 3 3 2 2 2 4 6 3 2" xfId="32520"/>
    <cellStyle name="Normal 3 3 2 2 2 4 6 3 3" xfId="41941"/>
    <cellStyle name="Normal 3 3 2 2 2 4 6 4" xfId="23117"/>
    <cellStyle name="Normal 3 3 2 2 2 4 6 5" xfId="41938"/>
    <cellStyle name="Normal 3 3 2 2 2 4 7" xfId="6427"/>
    <cellStyle name="Normal 3 3 2 2 2 4 7 2" xfId="15823"/>
    <cellStyle name="Normal 3 3 2 2 2 4 7 2 2" xfId="34620"/>
    <cellStyle name="Normal 3 3 2 2 2 4 7 2 3" xfId="41943"/>
    <cellStyle name="Normal 3 3 2 2 2 4 7 3" xfId="25217"/>
    <cellStyle name="Normal 3 3 2 2 2 4 7 4" xfId="41942"/>
    <cellStyle name="Normal 3 3 2 2 2 4 8" xfId="10943"/>
    <cellStyle name="Normal 3 3 2 2 2 4 8 2" xfId="29727"/>
    <cellStyle name="Normal 3 3 2 2 2 4 8 3" xfId="41944"/>
    <cellStyle name="Normal 3 3 2 2 2 4 9" xfId="20324"/>
    <cellStyle name="Normal 3 3 2 2 2 5" xfId="913"/>
    <cellStyle name="Normal 3 3 2 2 2 5 10" xfId="39097"/>
    <cellStyle name="Normal 3 3 2 2 2 5 11" xfId="1571"/>
    <cellStyle name="Normal 3 3 2 2 2 5 2" xfId="1835"/>
    <cellStyle name="Normal 3 3 2 2 2 5 2 2" xfId="2301"/>
    <cellStyle name="Normal 3 3 2 2 2 5 2 2 2" xfId="3232"/>
    <cellStyle name="Normal 3 3 2 2 2 5 2 2 2 2" xfId="6025"/>
    <cellStyle name="Normal 3 3 2 2 2 5 2 2 2 2 2" xfId="10750"/>
    <cellStyle name="Normal 3 3 2 2 2 5 2 2 2 2 2 2" xfId="20145"/>
    <cellStyle name="Normal 3 3 2 2 2 5 2 2 2 2 2 2 2" xfId="38942"/>
    <cellStyle name="Normal 3 3 2 2 2 5 2 2 2 2 2 2 3" xfId="41948"/>
    <cellStyle name="Normal 3 3 2 2 2 5 2 2 2 2 2 3" xfId="29539"/>
    <cellStyle name="Normal 3 3 2 2 2 5 2 2 2 2 2 4" xfId="41947"/>
    <cellStyle name="Normal 3 3 2 2 2 5 2 2 2 2 3" xfId="15448"/>
    <cellStyle name="Normal 3 3 2 2 2 5 2 2 2 2 3 2" xfId="34239"/>
    <cellStyle name="Normal 3 3 2 2 2 5 2 2 2 2 3 3" xfId="41949"/>
    <cellStyle name="Normal 3 3 2 2 2 5 2 2 2 2 4" xfId="24836"/>
    <cellStyle name="Normal 3 3 2 2 2 5 2 2 2 2 5" xfId="41946"/>
    <cellStyle name="Normal 3 3 2 2 2 5 2 2 2 3" xfId="7958"/>
    <cellStyle name="Normal 3 3 2 2 2 5 2 2 2 3 2" xfId="17353"/>
    <cellStyle name="Normal 3 3 2 2 2 5 2 2 2 3 2 2" xfId="36150"/>
    <cellStyle name="Normal 3 3 2 2 2 5 2 2 2 3 2 3" xfId="41951"/>
    <cellStyle name="Normal 3 3 2 2 2 5 2 2 2 3 3" xfId="26747"/>
    <cellStyle name="Normal 3 3 2 2 2 5 2 2 2 3 4" xfId="41950"/>
    <cellStyle name="Normal 3 3 2 2 2 5 2 2 2 4" xfId="12656"/>
    <cellStyle name="Normal 3 3 2 2 2 5 2 2 2 4 2" xfId="31446"/>
    <cellStyle name="Normal 3 3 2 2 2 5 2 2 2 4 3" xfId="41952"/>
    <cellStyle name="Normal 3 3 2 2 2 5 2 2 2 5" xfId="22043"/>
    <cellStyle name="Normal 3 3 2 2 2 5 2 2 2 6" xfId="41945"/>
    <cellStyle name="Normal 3 3 2 2 2 5 2 2 3" xfId="4163"/>
    <cellStyle name="Normal 3 3 2 2 2 5 2 2 3 2" xfId="8888"/>
    <cellStyle name="Normal 3 3 2 2 2 5 2 2 3 2 2" xfId="18283"/>
    <cellStyle name="Normal 3 3 2 2 2 5 2 2 3 2 2 2" xfId="37080"/>
    <cellStyle name="Normal 3 3 2 2 2 5 2 2 3 2 2 3" xfId="41955"/>
    <cellStyle name="Normal 3 3 2 2 2 5 2 2 3 2 3" xfId="27677"/>
    <cellStyle name="Normal 3 3 2 2 2 5 2 2 3 2 4" xfId="41954"/>
    <cellStyle name="Normal 3 3 2 2 2 5 2 2 3 3" xfId="13586"/>
    <cellStyle name="Normal 3 3 2 2 2 5 2 2 3 3 2" xfId="32377"/>
    <cellStyle name="Normal 3 3 2 2 2 5 2 2 3 3 3" xfId="41956"/>
    <cellStyle name="Normal 3 3 2 2 2 5 2 2 3 4" xfId="22974"/>
    <cellStyle name="Normal 3 3 2 2 2 5 2 2 3 5" xfId="41953"/>
    <cellStyle name="Normal 3 3 2 2 2 5 2 2 4" xfId="5094"/>
    <cellStyle name="Normal 3 3 2 2 2 5 2 2 4 2" xfId="9819"/>
    <cellStyle name="Normal 3 3 2 2 2 5 2 2 4 2 2" xfId="19214"/>
    <cellStyle name="Normal 3 3 2 2 2 5 2 2 4 2 2 2" xfId="38011"/>
    <cellStyle name="Normal 3 3 2 2 2 5 2 2 4 2 2 3" xfId="41959"/>
    <cellStyle name="Normal 3 3 2 2 2 5 2 2 4 2 3" xfId="28608"/>
    <cellStyle name="Normal 3 3 2 2 2 5 2 2 4 2 4" xfId="41958"/>
    <cellStyle name="Normal 3 3 2 2 2 5 2 2 4 3" xfId="14517"/>
    <cellStyle name="Normal 3 3 2 2 2 5 2 2 4 3 2" xfId="33308"/>
    <cellStyle name="Normal 3 3 2 2 2 5 2 2 4 3 3" xfId="41960"/>
    <cellStyle name="Normal 3 3 2 2 2 5 2 2 4 4" xfId="23905"/>
    <cellStyle name="Normal 3 3 2 2 2 5 2 2 4 5" xfId="41957"/>
    <cellStyle name="Normal 3 3 2 2 2 5 2 2 5" xfId="7028"/>
    <cellStyle name="Normal 3 3 2 2 2 5 2 2 5 2" xfId="16423"/>
    <cellStyle name="Normal 3 3 2 2 2 5 2 2 5 2 2" xfId="35220"/>
    <cellStyle name="Normal 3 3 2 2 2 5 2 2 5 2 3" xfId="41962"/>
    <cellStyle name="Normal 3 3 2 2 2 5 2 2 5 3" xfId="25817"/>
    <cellStyle name="Normal 3 3 2 2 2 5 2 2 5 4" xfId="41961"/>
    <cellStyle name="Normal 3 3 2 2 2 5 2 2 6" xfId="11726"/>
    <cellStyle name="Normal 3 3 2 2 2 5 2 2 6 2" xfId="30515"/>
    <cellStyle name="Normal 3 3 2 2 2 5 2 2 6 3" xfId="41963"/>
    <cellStyle name="Normal 3 3 2 2 2 5 2 2 7" xfId="21112"/>
    <cellStyle name="Normal 3 3 2 2 2 5 2 2 8" xfId="39099"/>
    <cellStyle name="Normal 3 3 2 2 2 5 2 3" xfId="2766"/>
    <cellStyle name="Normal 3 3 2 2 2 5 2 3 2" xfId="5559"/>
    <cellStyle name="Normal 3 3 2 2 2 5 2 3 2 2" xfId="10284"/>
    <cellStyle name="Normal 3 3 2 2 2 5 2 3 2 2 2" xfId="19679"/>
    <cellStyle name="Normal 3 3 2 2 2 5 2 3 2 2 2 2" xfId="38476"/>
    <cellStyle name="Normal 3 3 2 2 2 5 2 3 2 2 2 3" xfId="41967"/>
    <cellStyle name="Normal 3 3 2 2 2 5 2 3 2 2 3" xfId="29073"/>
    <cellStyle name="Normal 3 3 2 2 2 5 2 3 2 2 4" xfId="41966"/>
    <cellStyle name="Normal 3 3 2 2 2 5 2 3 2 3" xfId="14982"/>
    <cellStyle name="Normal 3 3 2 2 2 5 2 3 2 3 2" xfId="33773"/>
    <cellStyle name="Normal 3 3 2 2 2 5 2 3 2 3 3" xfId="41968"/>
    <cellStyle name="Normal 3 3 2 2 2 5 2 3 2 4" xfId="24370"/>
    <cellStyle name="Normal 3 3 2 2 2 5 2 3 2 5" xfId="41965"/>
    <cellStyle name="Normal 3 3 2 2 2 5 2 3 3" xfId="7492"/>
    <cellStyle name="Normal 3 3 2 2 2 5 2 3 3 2" xfId="16887"/>
    <cellStyle name="Normal 3 3 2 2 2 5 2 3 3 2 2" xfId="35684"/>
    <cellStyle name="Normal 3 3 2 2 2 5 2 3 3 2 3" xfId="41970"/>
    <cellStyle name="Normal 3 3 2 2 2 5 2 3 3 3" xfId="26281"/>
    <cellStyle name="Normal 3 3 2 2 2 5 2 3 3 4" xfId="41969"/>
    <cellStyle name="Normal 3 3 2 2 2 5 2 3 4" xfId="12190"/>
    <cellStyle name="Normal 3 3 2 2 2 5 2 3 4 2" xfId="30980"/>
    <cellStyle name="Normal 3 3 2 2 2 5 2 3 4 3" xfId="41971"/>
    <cellStyle name="Normal 3 3 2 2 2 5 2 3 5" xfId="21577"/>
    <cellStyle name="Normal 3 3 2 2 2 5 2 3 6" xfId="41964"/>
    <cellStyle name="Normal 3 3 2 2 2 5 2 4" xfId="3697"/>
    <cellStyle name="Normal 3 3 2 2 2 5 2 4 2" xfId="8423"/>
    <cellStyle name="Normal 3 3 2 2 2 5 2 4 2 2" xfId="17818"/>
    <cellStyle name="Normal 3 3 2 2 2 5 2 4 2 2 2" xfId="36615"/>
    <cellStyle name="Normal 3 3 2 2 2 5 2 4 2 2 3" xfId="41974"/>
    <cellStyle name="Normal 3 3 2 2 2 5 2 4 2 3" xfId="27212"/>
    <cellStyle name="Normal 3 3 2 2 2 5 2 4 2 4" xfId="41973"/>
    <cellStyle name="Normal 3 3 2 2 2 5 2 4 3" xfId="13121"/>
    <cellStyle name="Normal 3 3 2 2 2 5 2 4 3 2" xfId="31911"/>
    <cellStyle name="Normal 3 3 2 2 2 5 2 4 3 3" xfId="41975"/>
    <cellStyle name="Normal 3 3 2 2 2 5 2 4 4" xfId="22508"/>
    <cellStyle name="Normal 3 3 2 2 2 5 2 4 5" xfId="41972"/>
    <cellStyle name="Normal 3 3 2 2 2 5 2 5" xfId="4628"/>
    <cellStyle name="Normal 3 3 2 2 2 5 2 5 2" xfId="9353"/>
    <cellStyle name="Normal 3 3 2 2 2 5 2 5 2 2" xfId="18748"/>
    <cellStyle name="Normal 3 3 2 2 2 5 2 5 2 2 2" xfId="37545"/>
    <cellStyle name="Normal 3 3 2 2 2 5 2 5 2 2 3" xfId="41978"/>
    <cellStyle name="Normal 3 3 2 2 2 5 2 5 2 3" xfId="28142"/>
    <cellStyle name="Normal 3 3 2 2 2 5 2 5 2 4" xfId="41977"/>
    <cellStyle name="Normal 3 3 2 2 2 5 2 5 3" xfId="14051"/>
    <cellStyle name="Normal 3 3 2 2 2 5 2 5 3 2" xfId="32842"/>
    <cellStyle name="Normal 3 3 2 2 2 5 2 5 3 3" xfId="41979"/>
    <cellStyle name="Normal 3 3 2 2 2 5 2 5 4" xfId="23439"/>
    <cellStyle name="Normal 3 3 2 2 2 5 2 5 5" xfId="41976"/>
    <cellStyle name="Normal 3 3 2 2 2 5 2 6" xfId="6563"/>
    <cellStyle name="Normal 3 3 2 2 2 5 2 6 2" xfId="15958"/>
    <cellStyle name="Normal 3 3 2 2 2 5 2 6 2 2" xfId="34755"/>
    <cellStyle name="Normal 3 3 2 2 2 5 2 6 2 3" xfId="41981"/>
    <cellStyle name="Normal 3 3 2 2 2 5 2 6 3" xfId="25352"/>
    <cellStyle name="Normal 3 3 2 2 2 5 2 6 4" xfId="41980"/>
    <cellStyle name="Normal 3 3 2 2 2 5 2 7" xfId="11261"/>
    <cellStyle name="Normal 3 3 2 2 2 5 2 7 2" xfId="30049"/>
    <cellStyle name="Normal 3 3 2 2 2 5 2 7 3" xfId="41982"/>
    <cellStyle name="Normal 3 3 2 2 2 5 2 8" xfId="20646"/>
    <cellStyle name="Normal 3 3 2 2 2 5 2 9" xfId="39098"/>
    <cellStyle name="Normal 3 3 2 2 2 5 3" xfId="2040"/>
    <cellStyle name="Normal 3 3 2 2 2 5 3 2" xfId="2971"/>
    <cellStyle name="Normal 3 3 2 2 2 5 3 2 2" xfId="5764"/>
    <cellStyle name="Normal 3 3 2 2 2 5 3 2 2 2" xfId="10489"/>
    <cellStyle name="Normal 3 3 2 2 2 5 3 2 2 2 2" xfId="19884"/>
    <cellStyle name="Normal 3 3 2 2 2 5 3 2 2 2 2 2" xfId="38681"/>
    <cellStyle name="Normal 3 3 2 2 2 5 3 2 2 2 2 3" xfId="41986"/>
    <cellStyle name="Normal 3 3 2 2 2 5 3 2 2 2 3" xfId="29278"/>
    <cellStyle name="Normal 3 3 2 2 2 5 3 2 2 2 4" xfId="41985"/>
    <cellStyle name="Normal 3 3 2 2 2 5 3 2 2 3" xfId="15187"/>
    <cellStyle name="Normal 3 3 2 2 2 5 3 2 2 3 2" xfId="33978"/>
    <cellStyle name="Normal 3 3 2 2 2 5 3 2 2 3 3" xfId="41987"/>
    <cellStyle name="Normal 3 3 2 2 2 5 3 2 2 4" xfId="24575"/>
    <cellStyle name="Normal 3 3 2 2 2 5 3 2 2 5" xfId="41984"/>
    <cellStyle name="Normal 3 3 2 2 2 5 3 2 3" xfId="7697"/>
    <cellStyle name="Normal 3 3 2 2 2 5 3 2 3 2" xfId="17092"/>
    <cellStyle name="Normal 3 3 2 2 2 5 3 2 3 2 2" xfId="35889"/>
    <cellStyle name="Normal 3 3 2 2 2 5 3 2 3 2 3" xfId="41989"/>
    <cellStyle name="Normal 3 3 2 2 2 5 3 2 3 3" xfId="26486"/>
    <cellStyle name="Normal 3 3 2 2 2 5 3 2 3 4" xfId="41988"/>
    <cellStyle name="Normal 3 3 2 2 2 5 3 2 4" xfId="12395"/>
    <cellStyle name="Normal 3 3 2 2 2 5 3 2 4 2" xfId="31185"/>
    <cellStyle name="Normal 3 3 2 2 2 5 3 2 4 3" xfId="41990"/>
    <cellStyle name="Normal 3 3 2 2 2 5 3 2 5" xfId="21782"/>
    <cellStyle name="Normal 3 3 2 2 2 5 3 2 6" xfId="41983"/>
    <cellStyle name="Normal 3 3 2 2 2 5 3 3" xfId="3902"/>
    <cellStyle name="Normal 3 3 2 2 2 5 3 3 2" xfId="8627"/>
    <cellStyle name="Normal 3 3 2 2 2 5 3 3 2 2" xfId="18022"/>
    <cellStyle name="Normal 3 3 2 2 2 5 3 3 2 2 2" xfId="36819"/>
    <cellStyle name="Normal 3 3 2 2 2 5 3 3 2 2 3" xfId="41993"/>
    <cellStyle name="Normal 3 3 2 2 2 5 3 3 2 3" xfId="27416"/>
    <cellStyle name="Normal 3 3 2 2 2 5 3 3 2 4" xfId="41992"/>
    <cellStyle name="Normal 3 3 2 2 2 5 3 3 3" xfId="13325"/>
    <cellStyle name="Normal 3 3 2 2 2 5 3 3 3 2" xfId="32116"/>
    <cellStyle name="Normal 3 3 2 2 2 5 3 3 3 3" xfId="41994"/>
    <cellStyle name="Normal 3 3 2 2 2 5 3 3 4" xfId="22713"/>
    <cellStyle name="Normal 3 3 2 2 2 5 3 3 5" xfId="41991"/>
    <cellStyle name="Normal 3 3 2 2 2 5 3 4" xfId="4833"/>
    <cellStyle name="Normal 3 3 2 2 2 5 3 4 2" xfId="9558"/>
    <cellStyle name="Normal 3 3 2 2 2 5 3 4 2 2" xfId="18953"/>
    <cellStyle name="Normal 3 3 2 2 2 5 3 4 2 2 2" xfId="37750"/>
    <cellStyle name="Normal 3 3 2 2 2 5 3 4 2 2 3" xfId="41997"/>
    <cellStyle name="Normal 3 3 2 2 2 5 3 4 2 3" xfId="28347"/>
    <cellStyle name="Normal 3 3 2 2 2 5 3 4 2 4" xfId="41996"/>
    <cellStyle name="Normal 3 3 2 2 2 5 3 4 3" xfId="14256"/>
    <cellStyle name="Normal 3 3 2 2 2 5 3 4 3 2" xfId="33047"/>
    <cellStyle name="Normal 3 3 2 2 2 5 3 4 3 3" xfId="41998"/>
    <cellStyle name="Normal 3 3 2 2 2 5 3 4 4" xfId="23644"/>
    <cellStyle name="Normal 3 3 2 2 2 5 3 4 5" xfId="41995"/>
    <cellStyle name="Normal 3 3 2 2 2 5 3 5" xfId="6767"/>
    <cellStyle name="Normal 3 3 2 2 2 5 3 5 2" xfId="16162"/>
    <cellStyle name="Normal 3 3 2 2 2 5 3 5 2 2" xfId="34959"/>
    <cellStyle name="Normal 3 3 2 2 2 5 3 5 2 3" xfId="42000"/>
    <cellStyle name="Normal 3 3 2 2 2 5 3 5 3" xfId="25556"/>
    <cellStyle name="Normal 3 3 2 2 2 5 3 5 4" xfId="41999"/>
    <cellStyle name="Normal 3 3 2 2 2 5 3 6" xfId="11465"/>
    <cellStyle name="Normal 3 3 2 2 2 5 3 6 2" xfId="30254"/>
    <cellStyle name="Normal 3 3 2 2 2 5 3 6 3" xfId="42001"/>
    <cellStyle name="Normal 3 3 2 2 2 5 3 7" xfId="20851"/>
    <cellStyle name="Normal 3 3 2 2 2 5 3 8" xfId="39100"/>
    <cellStyle name="Normal 3 3 2 2 2 5 4" xfId="2505"/>
    <cellStyle name="Normal 3 3 2 2 2 5 4 2" xfId="5298"/>
    <cellStyle name="Normal 3 3 2 2 2 5 4 2 2" xfId="10023"/>
    <cellStyle name="Normal 3 3 2 2 2 5 4 2 2 2" xfId="19418"/>
    <cellStyle name="Normal 3 3 2 2 2 5 4 2 2 2 2" xfId="38215"/>
    <cellStyle name="Normal 3 3 2 2 2 5 4 2 2 2 3" xfId="42005"/>
    <cellStyle name="Normal 3 3 2 2 2 5 4 2 2 3" xfId="28812"/>
    <cellStyle name="Normal 3 3 2 2 2 5 4 2 2 4" xfId="42004"/>
    <cellStyle name="Normal 3 3 2 2 2 5 4 2 3" xfId="14721"/>
    <cellStyle name="Normal 3 3 2 2 2 5 4 2 3 2" xfId="33512"/>
    <cellStyle name="Normal 3 3 2 2 2 5 4 2 3 3" xfId="42006"/>
    <cellStyle name="Normal 3 3 2 2 2 5 4 2 4" xfId="24109"/>
    <cellStyle name="Normal 3 3 2 2 2 5 4 2 5" xfId="42003"/>
    <cellStyle name="Normal 3 3 2 2 2 5 4 3" xfId="7232"/>
    <cellStyle name="Normal 3 3 2 2 2 5 4 3 2" xfId="16627"/>
    <cellStyle name="Normal 3 3 2 2 2 5 4 3 2 2" xfId="35424"/>
    <cellStyle name="Normal 3 3 2 2 2 5 4 3 2 3" xfId="42008"/>
    <cellStyle name="Normal 3 3 2 2 2 5 4 3 3" xfId="26021"/>
    <cellStyle name="Normal 3 3 2 2 2 5 4 3 4" xfId="42007"/>
    <cellStyle name="Normal 3 3 2 2 2 5 4 4" xfId="11930"/>
    <cellStyle name="Normal 3 3 2 2 2 5 4 4 2" xfId="30719"/>
    <cellStyle name="Normal 3 3 2 2 2 5 4 4 3" xfId="42009"/>
    <cellStyle name="Normal 3 3 2 2 2 5 4 5" xfId="21316"/>
    <cellStyle name="Normal 3 3 2 2 2 5 4 6" xfId="42002"/>
    <cellStyle name="Normal 3 3 2 2 2 5 5" xfId="3436"/>
    <cellStyle name="Normal 3 3 2 2 2 5 5 2" xfId="8162"/>
    <cellStyle name="Normal 3 3 2 2 2 5 5 2 2" xfId="17557"/>
    <cellStyle name="Normal 3 3 2 2 2 5 5 2 2 2" xfId="36354"/>
    <cellStyle name="Normal 3 3 2 2 2 5 5 2 2 3" xfId="42012"/>
    <cellStyle name="Normal 3 3 2 2 2 5 5 2 3" xfId="26951"/>
    <cellStyle name="Normal 3 3 2 2 2 5 5 2 4" xfId="42011"/>
    <cellStyle name="Normal 3 3 2 2 2 5 5 3" xfId="12860"/>
    <cellStyle name="Normal 3 3 2 2 2 5 5 3 2" xfId="31650"/>
    <cellStyle name="Normal 3 3 2 2 2 5 5 3 3" xfId="42013"/>
    <cellStyle name="Normal 3 3 2 2 2 5 5 4" xfId="22247"/>
    <cellStyle name="Normal 3 3 2 2 2 5 5 5" xfId="42010"/>
    <cellStyle name="Normal 3 3 2 2 2 5 6" xfId="4367"/>
    <cellStyle name="Normal 3 3 2 2 2 5 6 2" xfId="9092"/>
    <cellStyle name="Normal 3 3 2 2 2 5 6 2 2" xfId="18487"/>
    <cellStyle name="Normal 3 3 2 2 2 5 6 2 2 2" xfId="37284"/>
    <cellStyle name="Normal 3 3 2 2 2 5 6 2 2 3" xfId="42016"/>
    <cellStyle name="Normal 3 3 2 2 2 5 6 2 3" xfId="27881"/>
    <cellStyle name="Normal 3 3 2 2 2 5 6 2 4" xfId="42015"/>
    <cellStyle name="Normal 3 3 2 2 2 5 6 3" xfId="13790"/>
    <cellStyle name="Normal 3 3 2 2 2 5 6 3 2" xfId="32581"/>
    <cellStyle name="Normal 3 3 2 2 2 5 6 3 3" xfId="42017"/>
    <cellStyle name="Normal 3 3 2 2 2 5 6 4" xfId="23178"/>
    <cellStyle name="Normal 3 3 2 2 2 5 6 5" xfId="42014"/>
    <cellStyle name="Normal 3 3 2 2 2 5 7" xfId="6394"/>
    <cellStyle name="Normal 3 3 2 2 2 5 7 2" xfId="15790"/>
    <cellStyle name="Normal 3 3 2 2 2 5 7 2 2" xfId="34587"/>
    <cellStyle name="Normal 3 3 2 2 2 5 7 2 3" xfId="42019"/>
    <cellStyle name="Normal 3 3 2 2 2 5 7 3" xfId="25184"/>
    <cellStyle name="Normal 3 3 2 2 2 5 7 4" xfId="42018"/>
    <cellStyle name="Normal 3 3 2 2 2 5 8" xfId="11001"/>
    <cellStyle name="Normal 3 3 2 2 2 5 8 2" xfId="29788"/>
    <cellStyle name="Normal 3 3 2 2 2 5 8 3" xfId="42020"/>
    <cellStyle name="Normal 3 3 2 2 2 5 9" xfId="20385"/>
    <cellStyle name="Normal 3 3 2 2 2 6" xfId="1308"/>
    <cellStyle name="Normal 3 3 2 2 2 6 10" xfId="1655"/>
    <cellStyle name="Normal 3 3 2 2 2 6 2" xfId="2124"/>
    <cellStyle name="Normal 3 3 2 2 2 6 2 2" xfId="3055"/>
    <cellStyle name="Normal 3 3 2 2 2 6 2 2 2" xfId="5848"/>
    <cellStyle name="Normal 3 3 2 2 2 6 2 2 2 2" xfId="10573"/>
    <cellStyle name="Normal 3 3 2 2 2 6 2 2 2 2 2" xfId="19968"/>
    <cellStyle name="Normal 3 3 2 2 2 6 2 2 2 2 2 2" xfId="38765"/>
    <cellStyle name="Normal 3 3 2 2 2 6 2 2 2 2 2 3" xfId="42024"/>
    <cellStyle name="Normal 3 3 2 2 2 6 2 2 2 2 3" xfId="29362"/>
    <cellStyle name="Normal 3 3 2 2 2 6 2 2 2 2 4" xfId="42023"/>
    <cellStyle name="Normal 3 3 2 2 2 6 2 2 2 3" xfId="15271"/>
    <cellStyle name="Normal 3 3 2 2 2 6 2 2 2 3 2" xfId="34062"/>
    <cellStyle name="Normal 3 3 2 2 2 6 2 2 2 3 3" xfId="42025"/>
    <cellStyle name="Normal 3 3 2 2 2 6 2 2 2 4" xfId="24659"/>
    <cellStyle name="Normal 3 3 2 2 2 6 2 2 2 5" xfId="42022"/>
    <cellStyle name="Normal 3 3 2 2 2 6 2 2 3" xfId="7781"/>
    <cellStyle name="Normal 3 3 2 2 2 6 2 2 3 2" xfId="17176"/>
    <cellStyle name="Normal 3 3 2 2 2 6 2 2 3 2 2" xfId="35973"/>
    <cellStyle name="Normal 3 3 2 2 2 6 2 2 3 2 3" xfId="42027"/>
    <cellStyle name="Normal 3 3 2 2 2 6 2 2 3 3" xfId="26570"/>
    <cellStyle name="Normal 3 3 2 2 2 6 2 2 3 4" xfId="42026"/>
    <cellStyle name="Normal 3 3 2 2 2 6 2 2 4" xfId="12479"/>
    <cellStyle name="Normal 3 3 2 2 2 6 2 2 4 2" xfId="31269"/>
    <cellStyle name="Normal 3 3 2 2 2 6 2 2 4 3" xfId="42028"/>
    <cellStyle name="Normal 3 3 2 2 2 6 2 2 5" xfId="21866"/>
    <cellStyle name="Normal 3 3 2 2 2 6 2 2 6" xfId="42021"/>
    <cellStyle name="Normal 3 3 2 2 2 6 2 3" xfId="3986"/>
    <cellStyle name="Normal 3 3 2 2 2 6 2 3 2" xfId="8711"/>
    <cellStyle name="Normal 3 3 2 2 2 6 2 3 2 2" xfId="18106"/>
    <cellStyle name="Normal 3 3 2 2 2 6 2 3 2 2 2" xfId="36903"/>
    <cellStyle name="Normal 3 3 2 2 2 6 2 3 2 2 3" xfId="42031"/>
    <cellStyle name="Normal 3 3 2 2 2 6 2 3 2 3" xfId="27500"/>
    <cellStyle name="Normal 3 3 2 2 2 6 2 3 2 4" xfId="42030"/>
    <cellStyle name="Normal 3 3 2 2 2 6 2 3 3" xfId="13409"/>
    <cellStyle name="Normal 3 3 2 2 2 6 2 3 3 2" xfId="32200"/>
    <cellStyle name="Normal 3 3 2 2 2 6 2 3 3 3" xfId="42032"/>
    <cellStyle name="Normal 3 3 2 2 2 6 2 3 4" xfId="22797"/>
    <cellStyle name="Normal 3 3 2 2 2 6 2 3 5" xfId="42029"/>
    <cellStyle name="Normal 3 3 2 2 2 6 2 4" xfId="4917"/>
    <cellStyle name="Normal 3 3 2 2 2 6 2 4 2" xfId="9642"/>
    <cellStyle name="Normal 3 3 2 2 2 6 2 4 2 2" xfId="19037"/>
    <cellStyle name="Normal 3 3 2 2 2 6 2 4 2 2 2" xfId="37834"/>
    <cellStyle name="Normal 3 3 2 2 2 6 2 4 2 2 3" xfId="42035"/>
    <cellStyle name="Normal 3 3 2 2 2 6 2 4 2 3" xfId="28431"/>
    <cellStyle name="Normal 3 3 2 2 2 6 2 4 2 4" xfId="42034"/>
    <cellStyle name="Normal 3 3 2 2 2 6 2 4 3" xfId="14340"/>
    <cellStyle name="Normal 3 3 2 2 2 6 2 4 3 2" xfId="33131"/>
    <cellStyle name="Normal 3 3 2 2 2 6 2 4 3 3" xfId="42036"/>
    <cellStyle name="Normal 3 3 2 2 2 6 2 4 4" xfId="23728"/>
    <cellStyle name="Normal 3 3 2 2 2 6 2 4 5" xfId="42033"/>
    <cellStyle name="Normal 3 3 2 2 2 6 2 5" xfId="6851"/>
    <cellStyle name="Normal 3 3 2 2 2 6 2 5 2" xfId="16246"/>
    <cellStyle name="Normal 3 3 2 2 2 6 2 5 2 2" xfId="35043"/>
    <cellStyle name="Normal 3 3 2 2 2 6 2 5 2 3" xfId="42038"/>
    <cellStyle name="Normal 3 3 2 2 2 6 2 5 3" xfId="25640"/>
    <cellStyle name="Normal 3 3 2 2 2 6 2 5 4" xfId="42037"/>
    <cellStyle name="Normal 3 3 2 2 2 6 2 6" xfId="11549"/>
    <cellStyle name="Normal 3 3 2 2 2 6 2 6 2" xfId="30338"/>
    <cellStyle name="Normal 3 3 2 2 2 6 2 6 3" xfId="42039"/>
    <cellStyle name="Normal 3 3 2 2 2 6 2 7" xfId="20935"/>
    <cellStyle name="Normal 3 3 2 2 2 6 2 8" xfId="39102"/>
    <cellStyle name="Normal 3 3 2 2 2 6 3" xfId="2589"/>
    <cellStyle name="Normal 3 3 2 2 2 6 3 2" xfId="5382"/>
    <cellStyle name="Normal 3 3 2 2 2 6 3 2 2" xfId="10107"/>
    <cellStyle name="Normal 3 3 2 2 2 6 3 2 2 2" xfId="19502"/>
    <cellStyle name="Normal 3 3 2 2 2 6 3 2 2 2 2" xfId="38299"/>
    <cellStyle name="Normal 3 3 2 2 2 6 3 2 2 2 3" xfId="42043"/>
    <cellStyle name="Normal 3 3 2 2 2 6 3 2 2 3" xfId="28896"/>
    <cellStyle name="Normal 3 3 2 2 2 6 3 2 2 4" xfId="42042"/>
    <cellStyle name="Normal 3 3 2 2 2 6 3 2 3" xfId="14805"/>
    <cellStyle name="Normal 3 3 2 2 2 6 3 2 3 2" xfId="33596"/>
    <cellStyle name="Normal 3 3 2 2 2 6 3 2 3 3" xfId="42044"/>
    <cellStyle name="Normal 3 3 2 2 2 6 3 2 4" xfId="24193"/>
    <cellStyle name="Normal 3 3 2 2 2 6 3 2 5" xfId="42041"/>
    <cellStyle name="Normal 3 3 2 2 2 6 3 3" xfId="7316"/>
    <cellStyle name="Normal 3 3 2 2 2 6 3 3 2" xfId="16711"/>
    <cellStyle name="Normal 3 3 2 2 2 6 3 3 2 2" xfId="35508"/>
    <cellStyle name="Normal 3 3 2 2 2 6 3 3 2 3" xfId="42046"/>
    <cellStyle name="Normal 3 3 2 2 2 6 3 3 3" xfId="26105"/>
    <cellStyle name="Normal 3 3 2 2 2 6 3 3 4" xfId="42045"/>
    <cellStyle name="Normal 3 3 2 2 2 6 3 4" xfId="12014"/>
    <cellStyle name="Normal 3 3 2 2 2 6 3 4 2" xfId="30803"/>
    <cellStyle name="Normal 3 3 2 2 2 6 3 4 3" xfId="42047"/>
    <cellStyle name="Normal 3 3 2 2 2 6 3 5" xfId="21400"/>
    <cellStyle name="Normal 3 3 2 2 2 6 3 6" xfId="42040"/>
    <cellStyle name="Normal 3 3 2 2 2 6 4" xfId="3520"/>
    <cellStyle name="Normal 3 3 2 2 2 6 4 2" xfId="8246"/>
    <cellStyle name="Normal 3 3 2 2 2 6 4 2 2" xfId="17641"/>
    <cellStyle name="Normal 3 3 2 2 2 6 4 2 2 2" xfId="36438"/>
    <cellStyle name="Normal 3 3 2 2 2 6 4 2 2 3" xfId="42050"/>
    <cellStyle name="Normal 3 3 2 2 2 6 4 2 3" xfId="27035"/>
    <cellStyle name="Normal 3 3 2 2 2 6 4 2 4" xfId="42049"/>
    <cellStyle name="Normal 3 3 2 2 2 6 4 3" xfId="12944"/>
    <cellStyle name="Normal 3 3 2 2 2 6 4 3 2" xfId="31734"/>
    <cellStyle name="Normal 3 3 2 2 2 6 4 3 3" xfId="42051"/>
    <cellStyle name="Normal 3 3 2 2 2 6 4 4" xfId="22331"/>
    <cellStyle name="Normal 3 3 2 2 2 6 4 5" xfId="42048"/>
    <cellStyle name="Normal 3 3 2 2 2 6 5" xfId="4451"/>
    <cellStyle name="Normal 3 3 2 2 2 6 5 2" xfId="9176"/>
    <cellStyle name="Normal 3 3 2 2 2 6 5 2 2" xfId="18571"/>
    <cellStyle name="Normal 3 3 2 2 2 6 5 2 2 2" xfId="37368"/>
    <cellStyle name="Normal 3 3 2 2 2 6 5 2 2 3" xfId="42054"/>
    <cellStyle name="Normal 3 3 2 2 2 6 5 2 3" xfId="27965"/>
    <cellStyle name="Normal 3 3 2 2 2 6 5 2 4" xfId="42053"/>
    <cellStyle name="Normal 3 3 2 2 2 6 5 3" xfId="13874"/>
    <cellStyle name="Normal 3 3 2 2 2 6 5 3 2" xfId="32665"/>
    <cellStyle name="Normal 3 3 2 2 2 6 5 3 3" xfId="42055"/>
    <cellStyle name="Normal 3 3 2 2 2 6 5 4" xfId="23262"/>
    <cellStyle name="Normal 3 3 2 2 2 6 5 5" xfId="42052"/>
    <cellStyle name="Normal 3 3 2 2 2 6 6" xfId="6342"/>
    <cellStyle name="Normal 3 3 2 2 2 6 6 2" xfId="15738"/>
    <cellStyle name="Normal 3 3 2 2 2 6 6 2 2" xfId="34535"/>
    <cellStyle name="Normal 3 3 2 2 2 6 6 2 3" xfId="42057"/>
    <cellStyle name="Normal 3 3 2 2 2 6 6 3" xfId="25132"/>
    <cellStyle name="Normal 3 3 2 2 2 6 6 4" xfId="42056"/>
    <cellStyle name="Normal 3 3 2 2 2 6 7" xfId="11085"/>
    <cellStyle name="Normal 3 3 2 2 2 6 7 2" xfId="29872"/>
    <cellStyle name="Normal 3 3 2 2 2 6 7 3" xfId="42058"/>
    <cellStyle name="Normal 3 3 2 2 2 6 8" xfId="20469"/>
    <cellStyle name="Normal 3 3 2 2 2 6 9" xfId="39101"/>
    <cellStyle name="Normal 3 3 2 2 2 7" xfId="1597"/>
    <cellStyle name="Normal 3 3 2 2 2 7 2" xfId="2066"/>
    <cellStyle name="Normal 3 3 2 2 2 7 2 2" xfId="2997"/>
    <cellStyle name="Normal 3 3 2 2 2 7 2 2 2" xfId="5790"/>
    <cellStyle name="Normal 3 3 2 2 2 7 2 2 2 2" xfId="10515"/>
    <cellStyle name="Normal 3 3 2 2 2 7 2 2 2 2 2" xfId="19910"/>
    <cellStyle name="Normal 3 3 2 2 2 7 2 2 2 2 2 2" xfId="38707"/>
    <cellStyle name="Normal 3 3 2 2 2 7 2 2 2 2 2 3" xfId="42062"/>
    <cellStyle name="Normal 3 3 2 2 2 7 2 2 2 2 3" xfId="29304"/>
    <cellStyle name="Normal 3 3 2 2 2 7 2 2 2 2 4" xfId="42061"/>
    <cellStyle name="Normal 3 3 2 2 2 7 2 2 2 3" xfId="15213"/>
    <cellStyle name="Normal 3 3 2 2 2 7 2 2 2 3 2" xfId="34004"/>
    <cellStyle name="Normal 3 3 2 2 2 7 2 2 2 3 3" xfId="42063"/>
    <cellStyle name="Normal 3 3 2 2 2 7 2 2 2 4" xfId="24601"/>
    <cellStyle name="Normal 3 3 2 2 2 7 2 2 2 5" xfId="42060"/>
    <cellStyle name="Normal 3 3 2 2 2 7 2 2 3" xfId="7723"/>
    <cellStyle name="Normal 3 3 2 2 2 7 2 2 3 2" xfId="17118"/>
    <cellStyle name="Normal 3 3 2 2 2 7 2 2 3 2 2" xfId="35915"/>
    <cellStyle name="Normal 3 3 2 2 2 7 2 2 3 2 3" xfId="42065"/>
    <cellStyle name="Normal 3 3 2 2 2 7 2 2 3 3" xfId="26512"/>
    <cellStyle name="Normal 3 3 2 2 2 7 2 2 3 4" xfId="42064"/>
    <cellStyle name="Normal 3 3 2 2 2 7 2 2 4" xfId="12421"/>
    <cellStyle name="Normal 3 3 2 2 2 7 2 2 4 2" xfId="31211"/>
    <cellStyle name="Normal 3 3 2 2 2 7 2 2 4 3" xfId="42066"/>
    <cellStyle name="Normal 3 3 2 2 2 7 2 2 5" xfId="21808"/>
    <cellStyle name="Normal 3 3 2 2 2 7 2 2 6" xfId="42059"/>
    <cellStyle name="Normal 3 3 2 2 2 7 2 3" xfId="3928"/>
    <cellStyle name="Normal 3 3 2 2 2 7 2 3 2" xfId="8653"/>
    <cellStyle name="Normal 3 3 2 2 2 7 2 3 2 2" xfId="18048"/>
    <cellStyle name="Normal 3 3 2 2 2 7 2 3 2 2 2" xfId="36845"/>
    <cellStyle name="Normal 3 3 2 2 2 7 2 3 2 2 3" xfId="42069"/>
    <cellStyle name="Normal 3 3 2 2 2 7 2 3 2 3" xfId="27442"/>
    <cellStyle name="Normal 3 3 2 2 2 7 2 3 2 4" xfId="42068"/>
    <cellStyle name="Normal 3 3 2 2 2 7 2 3 3" xfId="13351"/>
    <cellStyle name="Normal 3 3 2 2 2 7 2 3 3 2" xfId="32142"/>
    <cellStyle name="Normal 3 3 2 2 2 7 2 3 3 3" xfId="42070"/>
    <cellStyle name="Normal 3 3 2 2 2 7 2 3 4" xfId="22739"/>
    <cellStyle name="Normal 3 3 2 2 2 7 2 3 5" xfId="42067"/>
    <cellStyle name="Normal 3 3 2 2 2 7 2 4" xfId="4859"/>
    <cellStyle name="Normal 3 3 2 2 2 7 2 4 2" xfId="9584"/>
    <cellStyle name="Normal 3 3 2 2 2 7 2 4 2 2" xfId="18979"/>
    <cellStyle name="Normal 3 3 2 2 2 7 2 4 2 2 2" xfId="37776"/>
    <cellStyle name="Normal 3 3 2 2 2 7 2 4 2 2 3" xfId="42073"/>
    <cellStyle name="Normal 3 3 2 2 2 7 2 4 2 3" xfId="28373"/>
    <cellStyle name="Normal 3 3 2 2 2 7 2 4 2 4" xfId="42072"/>
    <cellStyle name="Normal 3 3 2 2 2 7 2 4 3" xfId="14282"/>
    <cellStyle name="Normal 3 3 2 2 2 7 2 4 3 2" xfId="33073"/>
    <cellStyle name="Normal 3 3 2 2 2 7 2 4 3 3" xfId="42074"/>
    <cellStyle name="Normal 3 3 2 2 2 7 2 4 4" xfId="23670"/>
    <cellStyle name="Normal 3 3 2 2 2 7 2 4 5" xfId="42071"/>
    <cellStyle name="Normal 3 3 2 2 2 7 2 5" xfId="6793"/>
    <cellStyle name="Normal 3 3 2 2 2 7 2 5 2" xfId="16188"/>
    <cellStyle name="Normal 3 3 2 2 2 7 2 5 2 2" xfId="34985"/>
    <cellStyle name="Normal 3 3 2 2 2 7 2 5 2 3" xfId="42076"/>
    <cellStyle name="Normal 3 3 2 2 2 7 2 5 3" xfId="25582"/>
    <cellStyle name="Normal 3 3 2 2 2 7 2 5 4" xfId="42075"/>
    <cellStyle name="Normal 3 3 2 2 2 7 2 6" xfId="11491"/>
    <cellStyle name="Normal 3 3 2 2 2 7 2 6 2" xfId="30280"/>
    <cellStyle name="Normal 3 3 2 2 2 7 2 6 3" xfId="42077"/>
    <cellStyle name="Normal 3 3 2 2 2 7 2 7" xfId="20877"/>
    <cellStyle name="Normal 3 3 2 2 2 7 2 8" xfId="39104"/>
    <cellStyle name="Normal 3 3 2 2 2 7 3" xfId="2531"/>
    <cellStyle name="Normal 3 3 2 2 2 7 3 2" xfId="5324"/>
    <cellStyle name="Normal 3 3 2 2 2 7 3 2 2" xfId="10049"/>
    <cellStyle name="Normal 3 3 2 2 2 7 3 2 2 2" xfId="19444"/>
    <cellStyle name="Normal 3 3 2 2 2 7 3 2 2 2 2" xfId="38241"/>
    <cellStyle name="Normal 3 3 2 2 2 7 3 2 2 2 3" xfId="42081"/>
    <cellStyle name="Normal 3 3 2 2 2 7 3 2 2 3" xfId="28838"/>
    <cellStyle name="Normal 3 3 2 2 2 7 3 2 2 4" xfId="42080"/>
    <cellStyle name="Normal 3 3 2 2 2 7 3 2 3" xfId="14747"/>
    <cellStyle name="Normal 3 3 2 2 2 7 3 2 3 2" xfId="33538"/>
    <cellStyle name="Normal 3 3 2 2 2 7 3 2 3 3" xfId="42082"/>
    <cellStyle name="Normal 3 3 2 2 2 7 3 2 4" xfId="24135"/>
    <cellStyle name="Normal 3 3 2 2 2 7 3 2 5" xfId="42079"/>
    <cellStyle name="Normal 3 3 2 2 2 7 3 3" xfId="7258"/>
    <cellStyle name="Normal 3 3 2 2 2 7 3 3 2" xfId="16653"/>
    <cellStyle name="Normal 3 3 2 2 2 7 3 3 2 2" xfId="35450"/>
    <cellStyle name="Normal 3 3 2 2 2 7 3 3 2 3" xfId="42084"/>
    <cellStyle name="Normal 3 3 2 2 2 7 3 3 3" xfId="26047"/>
    <cellStyle name="Normal 3 3 2 2 2 7 3 3 4" xfId="42083"/>
    <cellStyle name="Normal 3 3 2 2 2 7 3 4" xfId="11956"/>
    <cellStyle name="Normal 3 3 2 2 2 7 3 4 2" xfId="30745"/>
    <cellStyle name="Normal 3 3 2 2 2 7 3 4 3" xfId="42085"/>
    <cellStyle name="Normal 3 3 2 2 2 7 3 5" xfId="21342"/>
    <cellStyle name="Normal 3 3 2 2 2 7 3 6" xfId="42078"/>
    <cellStyle name="Normal 3 3 2 2 2 7 4" xfId="3462"/>
    <cellStyle name="Normal 3 3 2 2 2 7 4 2" xfId="8188"/>
    <cellStyle name="Normal 3 3 2 2 2 7 4 2 2" xfId="17583"/>
    <cellStyle name="Normal 3 3 2 2 2 7 4 2 2 2" xfId="36380"/>
    <cellStyle name="Normal 3 3 2 2 2 7 4 2 2 3" xfId="42088"/>
    <cellStyle name="Normal 3 3 2 2 2 7 4 2 3" xfId="26977"/>
    <cellStyle name="Normal 3 3 2 2 2 7 4 2 4" xfId="42087"/>
    <cellStyle name="Normal 3 3 2 2 2 7 4 3" xfId="12886"/>
    <cellStyle name="Normal 3 3 2 2 2 7 4 3 2" xfId="31676"/>
    <cellStyle name="Normal 3 3 2 2 2 7 4 3 3" xfId="42089"/>
    <cellStyle name="Normal 3 3 2 2 2 7 4 4" xfId="22273"/>
    <cellStyle name="Normal 3 3 2 2 2 7 4 5" xfId="42086"/>
    <cellStyle name="Normal 3 3 2 2 2 7 5" xfId="4393"/>
    <cellStyle name="Normal 3 3 2 2 2 7 5 2" xfId="9118"/>
    <cellStyle name="Normal 3 3 2 2 2 7 5 2 2" xfId="18513"/>
    <cellStyle name="Normal 3 3 2 2 2 7 5 2 2 2" xfId="37310"/>
    <cellStyle name="Normal 3 3 2 2 2 7 5 2 2 3" xfId="42092"/>
    <cellStyle name="Normal 3 3 2 2 2 7 5 2 3" xfId="27907"/>
    <cellStyle name="Normal 3 3 2 2 2 7 5 2 4" xfId="42091"/>
    <cellStyle name="Normal 3 3 2 2 2 7 5 3" xfId="13816"/>
    <cellStyle name="Normal 3 3 2 2 2 7 5 3 2" xfId="32607"/>
    <cellStyle name="Normal 3 3 2 2 2 7 5 3 3" xfId="42093"/>
    <cellStyle name="Normal 3 3 2 2 2 7 5 4" xfId="23204"/>
    <cellStyle name="Normal 3 3 2 2 2 7 5 5" xfId="42090"/>
    <cellStyle name="Normal 3 3 2 2 2 7 6" xfId="6376"/>
    <cellStyle name="Normal 3 3 2 2 2 7 6 2" xfId="15772"/>
    <cellStyle name="Normal 3 3 2 2 2 7 6 2 2" xfId="34569"/>
    <cellStyle name="Normal 3 3 2 2 2 7 6 2 3" xfId="42095"/>
    <cellStyle name="Normal 3 3 2 2 2 7 6 3" xfId="25166"/>
    <cellStyle name="Normal 3 3 2 2 2 7 6 4" xfId="42094"/>
    <cellStyle name="Normal 3 3 2 2 2 7 7" xfId="11027"/>
    <cellStyle name="Normal 3 3 2 2 2 7 7 2" xfId="29814"/>
    <cellStyle name="Normal 3 3 2 2 2 7 7 3" xfId="42096"/>
    <cellStyle name="Normal 3 3 2 2 2 7 8" xfId="20411"/>
    <cellStyle name="Normal 3 3 2 2 2 7 9" xfId="39103"/>
    <cellStyle name="Normal 3 3 2 2 2 8" xfId="1863"/>
    <cellStyle name="Normal 3 3 2 2 2 8 2" xfId="2794"/>
    <cellStyle name="Normal 3 3 2 2 2 8 2 2" xfId="5587"/>
    <cellStyle name="Normal 3 3 2 2 2 8 2 2 2" xfId="10312"/>
    <cellStyle name="Normal 3 3 2 2 2 8 2 2 2 2" xfId="19707"/>
    <cellStyle name="Normal 3 3 2 2 2 8 2 2 2 2 2" xfId="38504"/>
    <cellStyle name="Normal 3 3 2 2 2 8 2 2 2 2 3" xfId="42100"/>
    <cellStyle name="Normal 3 3 2 2 2 8 2 2 2 3" xfId="29101"/>
    <cellStyle name="Normal 3 3 2 2 2 8 2 2 2 4" xfId="42099"/>
    <cellStyle name="Normal 3 3 2 2 2 8 2 2 3" xfId="15010"/>
    <cellStyle name="Normal 3 3 2 2 2 8 2 2 3 2" xfId="33801"/>
    <cellStyle name="Normal 3 3 2 2 2 8 2 2 3 3" xfId="42101"/>
    <cellStyle name="Normal 3 3 2 2 2 8 2 2 4" xfId="24398"/>
    <cellStyle name="Normal 3 3 2 2 2 8 2 2 5" xfId="42098"/>
    <cellStyle name="Normal 3 3 2 2 2 8 2 3" xfId="7520"/>
    <cellStyle name="Normal 3 3 2 2 2 8 2 3 2" xfId="16915"/>
    <cellStyle name="Normal 3 3 2 2 2 8 2 3 2 2" xfId="35712"/>
    <cellStyle name="Normal 3 3 2 2 2 8 2 3 2 3" xfId="42103"/>
    <cellStyle name="Normal 3 3 2 2 2 8 2 3 3" xfId="26309"/>
    <cellStyle name="Normal 3 3 2 2 2 8 2 3 4" xfId="42102"/>
    <cellStyle name="Normal 3 3 2 2 2 8 2 4" xfId="12218"/>
    <cellStyle name="Normal 3 3 2 2 2 8 2 4 2" xfId="31008"/>
    <cellStyle name="Normal 3 3 2 2 2 8 2 4 3" xfId="42104"/>
    <cellStyle name="Normal 3 3 2 2 2 8 2 5" xfId="21605"/>
    <cellStyle name="Normal 3 3 2 2 2 8 2 6" xfId="42097"/>
    <cellStyle name="Normal 3 3 2 2 2 8 3" xfId="3725"/>
    <cellStyle name="Normal 3 3 2 2 2 8 3 2" xfId="8451"/>
    <cellStyle name="Normal 3 3 2 2 2 8 3 2 2" xfId="17846"/>
    <cellStyle name="Normal 3 3 2 2 2 8 3 2 2 2" xfId="36643"/>
    <cellStyle name="Normal 3 3 2 2 2 8 3 2 2 3" xfId="42107"/>
    <cellStyle name="Normal 3 3 2 2 2 8 3 2 3" xfId="27240"/>
    <cellStyle name="Normal 3 3 2 2 2 8 3 2 4" xfId="42106"/>
    <cellStyle name="Normal 3 3 2 2 2 8 3 3" xfId="13149"/>
    <cellStyle name="Normal 3 3 2 2 2 8 3 3 2" xfId="31939"/>
    <cellStyle name="Normal 3 3 2 2 2 8 3 3 3" xfId="42108"/>
    <cellStyle name="Normal 3 3 2 2 2 8 3 4" xfId="22536"/>
    <cellStyle name="Normal 3 3 2 2 2 8 3 5" xfId="42105"/>
    <cellStyle name="Normal 3 3 2 2 2 8 4" xfId="4656"/>
    <cellStyle name="Normal 3 3 2 2 2 8 4 2" xfId="9381"/>
    <cellStyle name="Normal 3 3 2 2 2 8 4 2 2" xfId="18776"/>
    <cellStyle name="Normal 3 3 2 2 2 8 4 2 2 2" xfId="37573"/>
    <cellStyle name="Normal 3 3 2 2 2 8 4 2 2 3" xfId="42111"/>
    <cellStyle name="Normal 3 3 2 2 2 8 4 2 3" xfId="28170"/>
    <cellStyle name="Normal 3 3 2 2 2 8 4 2 4" xfId="42110"/>
    <cellStyle name="Normal 3 3 2 2 2 8 4 3" xfId="14079"/>
    <cellStyle name="Normal 3 3 2 2 2 8 4 3 2" xfId="32870"/>
    <cellStyle name="Normal 3 3 2 2 2 8 4 3 3" xfId="42112"/>
    <cellStyle name="Normal 3 3 2 2 2 8 4 4" xfId="23467"/>
    <cellStyle name="Normal 3 3 2 2 2 8 4 5" xfId="42109"/>
    <cellStyle name="Normal 3 3 2 2 2 8 5" xfId="6591"/>
    <cellStyle name="Normal 3 3 2 2 2 8 5 2" xfId="15986"/>
    <cellStyle name="Normal 3 3 2 2 2 8 5 2 2" xfId="34783"/>
    <cellStyle name="Normal 3 3 2 2 2 8 5 2 3" xfId="42114"/>
    <cellStyle name="Normal 3 3 2 2 2 8 5 3" xfId="25380"/>
    <cellStyle name="Normal 3 3 2 2 2 8 5 4" xfId="42113"/>
    <cellStyle name="Normal 3 3 2 2 2 8 6" xfId="11289"/>
    <cellStyle name="Normal 3 3 2 2 2 8 6 2" xfId="30077"/>
    <cellStyle name="Normal 3 3 2 2 2 8 6 3" xfId="42115"/>
    <cellStyle name="Normal 3 3 2 2 2 8 7" xfId="20674"/>
    <cellStyle name="Normal 3 3 2 2 2 8 8" xfId="39105"/>
    <cellStyle name="Normal 3 3 2 2 2 9" xfId="2328"/>
    <cellStyle name="Normal 3 3 2 2 2 9 2" xfId="5121"/>
    <cellStyle name="Normal 3 3 2 2 2 9 2 2" xfId="9846"/>
    <cellStyle name="Normal 3 3 2 2 2 9 2 2 2" xfId="19241"/>
    <cellStyle name="Normal 3 3 2 2 2 9 2 2 2 2" xfId="38038"/>
    <cellStyle name="Normal 3 3 2 2 2 9 2 2 2 3" xfId="42119"/>
    <cellStyle name="Normal 3 3 2 2 2 9 2 2 3" xfId="28635"/>
    <cellStyle name="Normal 3 3 2 2 2 9 2 2 4" xfId="42118"/>
    <cellStyle name="Normal 3 3 2 2 2 9 2 3" xfId="14544"/>
    <cellStyle name="Normal 3 3 2 2 2 9 2 3 2" xfId="33335"/>
    <cellStyle name="Normal 3 3 2 2 2 9 2 3 3" xfId="42120"/>
    <cellStyle name="Normal 3 3 2 2 2 9 2 4" xfId="23932"/>
    <cellStyle name="Normal 3 3 2 2 2 9 2 5" xfId="42117"/>
    <cellStyle name="Normal 3 3 2 2 2 9 3" xfId="7055"/>
    <cellStyle name="Normal 3 3 2 2 2 9 3 2" xfId="16450"/>
    <cellStyle name="Normal 3 3 2 2 2 9 3 2 2" xfId="35247"/>
    <cellStyle name="Normal 3 3 2 2 2 9 3 2 3" xfId="42122"/>
    <cellStyle name="Normal 3 3 2 2 2 9 3 3" xfId="25844"/>
    <cellStyle name="Normal 3 3 2 2 2 9 3 4" xfId="42121"/>
    <cellStyle name="Normal 3 3 2 2 2 9 4" xfId="11753"/>
    <cellStyle name="Normal 3 3 2 2 2 9 4 2" xfId="30542"/>
    <cellStyle name="Normal 3 3 2 2 2 9 4 3" xfId="42123"/>
    <cellStyle name="Normal 3 3 2 2 2 9 5" xfId="21139"/>
    <cellStyle name="Normal 3 3 2 2 2 9 6" xfId="42116"/>
    <cellStyle name="Normal 3 3 2 2 20" xfId="58868"/>
    <cellStyle name="Normal 3 3 2 2 21" xfId="58924"/>
    <cellStyle name="Normal 3 3 2 2 22" xfId="58980"/>
    <cellStyle name="Normal 3 3 2 2 23" xfId="59036"/>
    <cellStyle name="Normal 3 3 2 2 24" xfId="59095"/>
    <cellStyle name="Normal 3 3 2 2 25" xfId="59682"/>
    <cellStyle name="Normal 3 3 2 2 26" xfId="1378"/>
    <cellStyle name="Normal 3 3 2 2 3" xfId="624"/>
    <cellStyle name="Normal 3 3 2 2 3 10" xfId="6255"/>
    <cellStyle name="Normal 3 3 2 2 3 10 2" xfId="15651"/>
    <cellStyle name="Normal 3 3 2 2 3 10 2 2" xfId="34448"/>
    <cellStyle name="Normal 3 3 2 2 3 10 2 3" xfId="42125"/>
    <cellStyle name="Normal 3 3 2 2 3 10 3" xfId="25045"/>
    <cellStyle name="Normal 3 3 2 2 3 10 4" xfId="42124"/>
    <cellStyle name="Normal 3 3 2 2 3 11" xfId="10842"/>
    <cellStyle name="Normal 3 3 2 2 3 11 2" xfId="29625"/>
    <cellStyle name="Normal 3 3 2 2 3 11 3" xfId="42126"/>
    <cellStyle name="Normal 3 3 2 2 3 12" xfId="20222"/>
    <cellStyle name="Normal 3 3 2 2 3 13" xfId="39106"/>
    <cellStyle name="Normal 3 3 2 2 3 14" xfId="1406"/>
    <cellStyle name="Normal 3 3 2 2 3 2" xfId="1048"/>
    <cellStyle name="Normal 3 3 2 2 3 2 10" xfId="39107"/>
    <cellStyle name="Normal 3 3 2 2 3 2 11" xfId="1436"/>
    <cellStyle name="Normal 3 3 2 2 3 2 2" xfId="1702"/>
    <cellStyle name="Normal 3 3 2 2 3 2 2 2" xfId="2168"/>
    <cellStyle name="Normal 3 3 2 2 3 2 2 2 2" xfId="3099"/>
    <cellStyle name="Normal 3 3 2 2 3 2 2 2 2 2" xfId="5892"/>
    <cellStyle name="Normal 3 3 2 2 3 2 2 2 2 2 2" xfId="10617"/>
    <cellStyle name="Normal 3 3 2 2 3 2 2 2 2 2 2 2" xfId="20012"/>
    <cellStyle name="Normal 3 3 2 2 3 2 2 2 2 2 2 2 2" xfId="38809"/>
    <cellStyle name="Normal 3 3 2 2 3 2 2 2 2 2 2 2 3" xfId="42130"/>
    <cellStyle name="Normal 3 3 2 2 3 2 2 2 2 2 2 3" xfId="29406"/>
    <cellStyle name="Normal 3 3 2 2 3 2 2 2 2 2 2 4" xfId="42129"/>
    <cellStyle name="Normal 3 3 2 2 3 2 2 2 2 2 3" xfId="15315"/>
    <cellStyle name="Normal 3 3 2 2 3 2 2 2 2 2 3 2" xfId="34106"/>
    <cellStyle name="Normal 3 3 2 2 3 2 2 2 2 2 3 3" xfId="42131"/>
    <cellStyle name="Normal 3 3 2 2 3 2 2 2 2 2 4" xfId="24703"/>
    <cellStyle name="Normal 3 3 2 2 3 2 2 2 2 2 5" xfId="42128"/>
    <cellStyle name="Normal 3 3 2 2 3 2 2 2 2 3" xfId="7825"/>
    <cellStyle name="Normal 3 3 2 2 3 2 2 2 2 3 2" xfId="17220"/>
    <cellStyle name="Normal 3 3 2 2 3 2 2 2 2 3 2 2" xfId="36017"/>
    <cellStyle name="Normal 3 3 2 2 3 2 2 2 2 3 2 3" xfId="42133"/>
    <cellStyle name="Normal 3 3 2 2 3 2 2 2 2 3 3" xfId="26614"/>
    <cellStyle name="Normal 3 3 2 2 3 2 2 2 2 3 4" xfId="42132"/>
    <cellStyle name="Normal 3 3 2 2 3 2 2 2 2 4" xfId="12523"/>
    <cellStyle name="Normal 3 3 2 2 3 2 2 2 2 4 2" xfId="31313"/>
    <cellStyle name="Normal 3 3 2 2 3 2 2 2 2 4 3" xfId="42134"/>
    <cellStyle name="Normal 3 3 2 2 3 2 2 2 2 5" xfId="21910"/>
    <cellStyle name="Normal 3 3 2 2 3 2 2 2 2 6" xfId="42127"/>
    <cellStyle name="Normal 3 3 2 2 3 2 2 2 3" xfId="4030"/>
    <cellStyle name="Normal 3 3 2 2 3 2 2 2 3 2" xfId="8755"/>
    <cellStyle name="Normal 3 3 2 2 3 2 2 2 3 2 2" xfId="18150"/>
    <cellStyle name="Normal 3 3 2 2 3 2 2 2 3 2 2 2" xfId="36947"/>
    <cellStyle name="Normal 3 3 2 2 3 2 2 2 3 2 2 3" xfId="42137"/>
    <cellStyle name="Normal 3 3 2 2 3 2 2 2 3 2 3" xfId="27544"/>
    <cellStyle name="Normal 3 3 2 2 3 2 2 2 3 2 4" xfId="42136"/>
    <cellStyle name="Normal 3 3 2 2 3 2 2 2 3 3" xfId="13453"/>
    <cellStyle name="Normal 3 3 2 2 3 2 2 2 3 3 2" xfId="32244"/>
    <cellStyle name="Normal 3 3 2 2 3 2 2 2 3 3 3" xfId="42138"/>
    <cellStyle name="Normal 3 3 2 2 3 2 2 2 3 4" xfId="22841"/>
    <cellStyle name="Normal 3 3 2 2 3 2 2 2 3 5" xfId="42135"/>
    <cellStyle name="Normal 3 3 2 2 3 2 2 2 4" xfId="4961"/>
    <cellStyle name="Normal 3 3 2 2 3 2 2 2 4 2" xfId="9686"/>
    <cellStyle name="Normal 3 3 2 2 3 2 2 2 4 2 2" xfId="19081"/>
    <cellStyle name="Normal 3 3 2 2 3 2 2 2 4 2 2 2" xfId="37878"/>
    <cellStyle name="Normal 3 3 2 2 3 2 2 2 4 2 2 3" xfId="42141"/>
    <cellStyle name="Normal 3 3 2 2 3 2 2 2 4 2 3" xfId="28475"/>
    <cellStyle name="Normal 3 3 2 2 3 2 2 2 4 2 4" xfId="42140"/>
    <cellStyle name="Normal 3 3 2 2 3 2 2 2 4 3" xfId="14384"/>
    <cellStyle name="Normal 3 3 2 2 3 2 2 2 4 3 2" xfId="33175"/>
    <cellStyle name="Normal 3 3 2 2 3 2 2 2 4 3 3" xfId="42142"/>
    <cellStyle name="Normal 3 3 2 2 3 2 2 2 4 4" xfId="23772"/>
    <cellStyle name="Normal 3 3 2 2 3 2 2 2 4 5" xfId="42139"/>
    <cellStyle name="Normal 3 3 2 2 3 2 2 2 5" xfId="6895"/>
    <cellStyle name="Normal 3 3 2 2 3 2 2 2 5 2" xfId="16290"/>
    <cellStyle name="Normal 3 3 2 2 3 2 2 2 5 2 2" xfId="35087"/>
    <cellStyle name="Normal 3 3 2 2 3 2 2 2 5 2 3" xfId="42144"/>
    <cellStyle name="Normal 3 3 2 2 3 2 2 2 5 3" xfId="25684"/>
    <cellStyle name="Normal 3 3 2 2 3 2 2 2 5 4" xfId="42143"/>
    <cellStyle name="Normal 3 3 2 2 3 2 2 2 6" xfId="11593"/>
    <cellStyle name="Normal 3 3 2 2 3 2 2 2 6 2" xfId="30382"/>
    <cellStyle name="Normal 3 3 2 2 3 2 2 2 6 3" xfId="42145"/>
    <cellStyle name="Normal 3 3 2 2 3 2 2 2 7" xfId="20979"/>
    <cellStyle name="Normal 3 3 2 2 3 2 2 2 8" xfId="39109"/>
    <cellStyle name="Normal 3 3 2 2 3 2 2 3" xfId="2633"/>
    <cellStyle name="Normal 3 3 2 2 3 2 2 3 2" xfId="5426"/>
    <cellStyle name="Normal 3 3 2 2 3 2 2 3 2 2" xfId="10151"/>
    <cellStyle name="Normal 3 3 2 2 3 2 2 3 2 2 2" xfId="19546"/>
    <cellStyle name="Normal 3 3 2 2 3 2 2 3 2 2 2 2" xfId="38343"/>
    <cellStyle name="Normal 3 3 2 2 3 2 2 3 2 2 2 3" xfId="42149"/>
    <cellStyle name="Normal 3 3 2 2 3 2 2 3 2 2 3" xfId="28940"/>
    <cellStyle name="Normal 3 3 2 2 3 2 2 3 2 2 4" xfId="42148"/>
    <cellStyle name="Normal 3 3 2 2 3 2 2 3 2 3" xfId="14849"/>
    <cellStyle name="Normal 3 3 2 2 3 2 2 3 2 3 2" xfId="33640"/>
    <cellStyle name="Normal 3 3 2 2 3 2 2 3 2 3 3" xfId="42150"/>
    <cellStyle name="Normal 3 3 2 2 3 2 2 3 2 4" xfId="24237"/>
    <cellStyle name="Normal 3 3 2 2 3 2 2 3 2 5" xfId="42147"/>
    <cellStyle name="Normal 3 3 2 2 3 2 2 3 3" xfId="7360"/>
    <cellStyle name="Normal 3 3 2 2 3 2 2 3 3 2" xfId="16755"/>
    <cellStyle name="Normal 3 3 2 2 3 2 2 3 3 2 2" xfId="35552"/>
    <cellStyle name="Normal 3 3 2 2 3 2 2 3 3 2 3" xfId="42152"/>
    <cellStyle name="Normal 3 3 2 2 3 2 2 3 3 3" xfId="26149"/>
    <cellStyle name="Normal 3 3 2 2 3 2 2 3 3 4" xfId="42151"/>
    <cellStyle name="Normal 3 3 2 2 3 2 2 3 4" xfId="12058"/>
    <cellStyle name="Normal 3 3 2 2 3 2 2 3 4 2" xfId="30847"/>
    <cellStyle name="Normal 3 3 2 2 3 2 2 3 4 3" xfId="42153"/>
    <cellStyle name="Normal 3 3 2 2 3 2 2 3 5" xfId="21444"/>
    <cellStyle name="Normal 3 3 2 2 3 2 2 3 6" xfId="42146"/>
    <cellStyle name="Normal 3 3 2 2 3 2 2 4" xfId="3564"/>
    <cellStyle name="Normal 3 3 2 2 3 2 2 4 2" xfId="8290"/>
    <cellStyle name="Normal 3 3 2 2 3 2 2 4 2 2" xfId="17685"/>
    <cellStyle name="Normal 3 3 2 2 3 2 2 4 2 2 2" xfId="36482"/>
    <cellStyle name="Normal 3 3 2 2 3 2 2 4 2 2 3" xfId="42156"/>
    <cellStyle name="Normal 3 3 2 2 3 2 2 4 2 3" xfId="27079"/>
    <cellStyle name="Normal 3 3 2 2 3 2 2 4 2 4" xfId="42155"/>
    <cellStyle name="Normal 3 3 2 2 3 2 2 4 3" xfId="12988"/>
    <cellStyle name="Normal 3 3 2 2 3 2 2 4 3 2" xfId="31778"/>
    <cellStyle name="Normal 3 3 2 2 3 2 2 4 3 3" xfId="42157"/>
    <cellStyle name="Normal 3 3 2 2 3 2 2 4 4" xfId="22375"/>
    <cellStyle name="Normal 3 3 2 2 3 2 2 4 5" xfId="42154"/>
    <cellStyle name="Normal 3 3 2 2 3 2 2 5" xfId="4495"/>
    <cellStyle name="Normal 3 3 2 2 3 2 2 5 2" xfId="9220"/>
    <cellStyle name="Normal 3 3 2 2 3 2 2 5 2 2" xfId="18615"/>
    <cellStyle name="Normal 3 3 2 2 3 2 2 5 2 2 2" xfId="37412"/>
    <cellStyle name="Normal 3 3 2 2 3 2 2 5 2 2 3" xfId="42160"/>
    <cellStyle name="Normal 3 3 2 2 3 2 2 5 2 3" xfId="28009"/>
    <cellStyle name="Normal 3 3 2 2 3 2 2 5 2 4" xfId="42159"/>
    <cellStyle name="Normal 3 3 2 2 3 2 2 5 3" xfId="13918"/>
    <cellStyle name="Normal 3 3 2 2 3 2 2 5 3 2" xfId="32709"/>
    <cellStyle name="Normal 3 3 2 2 3 2 2 5 3 3" xfId="42161"/>
    <cellStyle name="Normal 3 3 2 2 3 2 2 5 4" xfId="23306"/>
    <cellStyle name="Normal 3 3 2 2 3 2 2 5 5" xfId="42158"/>
    <cellStyle name="Normal 3 3 2 2 3 2 2 6" xfId="6155"/>
    <cellStyle name="Normal 3 3 2 2 3 2 2 6 2" xfId="15551"/>
    <cellStyle name="Normal 3 3 2 2 3 2 2 6 2 2" xfId="34348"/>
    <cellStyle name="Normal 3 3 2 2 3 2 2 6 2 3" xfId="42163"/>
    <cellStyle name="Normal 3 3 2 2 3 2 2 6 3" xfId="24945"/>
    <cellStyle name="Normal 3 3 2 2 3 2 2 6 4" xfId="42162"/>
    <cellStyle name="Normal 3 3 2 2 3 2 2 7" xfId="11129"/>
    <cellStyle name="Normal 3 3 2 2 3 2 2 7 2" xfId="29916"/>
    <cellStyle name="Normal 3 3 2 2 3 2 2 7 3" xfId="42164"/>
    <cellStyle name="Normal 3 3 2 2 3 2 2 8" xfId="20513"/>
    <cellStyle name="Normal 3 3 2 2 3 2 2 9" xfId="39108"/>
    <cellStyle name="Normal 3 3 2 2 3 2 3" xfId="1907"/>
    <cellStyle name="Normal 3 3 2 2 3 2 3 2" xfId="2838"/>
    <cellStyle name="Normal 3 3 2 2 3 2 3 2 2" xfId="5631"/>
    <cellStyle name="Normal 3 3 2 2 3 2 3 2 2 2" xfId="10356"/>
    <cellStyle name="Normal 3 3 2 2 3 2 3 2 2 2 2" xfId="19751"/>
    <cellStyle name="Normal 3 3 2 2 3 2 3 2 2 2 2 2" xfId="38548"/>
    <cellStyle name="Normal 3 3 2 2 3 2 3 2 2 2 2 3" xfId="42168"/>
    <cellStyle name="Normal 3 3 2 2 3 2 3 2 2 2 3" xfId="29145"/>
    <cellStyle name="Normal 3 3 2 2 3 2 3 2 2 2 4" xfId="42167"/>
    <cellStyle name="Normal 3 3 2 2 3 2 3 2 2 3" xfId="15054"/>
    <cellStyle name="Normal 3 3 2 2 3 2 3 2 2 3 2" xfId="33845"/>
    <cellStyle name="Normal 3 3 2 2 3 2 3 2 2 3 3" xfId="42169"/>
    <cellStyle name="Normal 3 3 2 2 3 2 3 2 2 4" xfId="24442"/>
    <cellStyle name="Normal 3 3 2 2 3 2 3 2 2 5" xfId="42166"/>
    <cellStyle name="Normal 3 3 2 2 3 2 3 2 3" xfId="7564"/>
    <cellStyle name="Normal 3 3 2 2 3 2 3 2 3 2" xfId="16959"/>
    <cellStyle name="Normal 3 3 2 2 3 2 3 2 3 2 2" xfId="35756"/>
    <cellStyle name="Normal 3 3 2 2 3 2 3 2 3 2 3" xfId="42171"/>
    <cellStyle name="Normal 3 3 2 2 3 2 3 2 3 3" xfId="26353"/>
    <cellStyle name="Normal 3 3 2 2 3 2 3 2 3 4" xfId="42170"/>
    <cellStyle name="Normal 3 3 2 2 3 2 3 2 4" xfId="12262"/>
    <cellStyle name="Normal 3 3 2 2 3 2 3 2 4 2" xfId="31052"/>
    <cellStyle name="Normal 3 3 2 2 3 2 3 2 4 3" xfId="42172"/>
    <cellStyle name="Normal 3 3 2 2 3 2 3 2 5" xfId="21649"/>
    <cellStyle name="Normal 3 3 2 2 3 2 3 2 6" xfId="42165"/>
    <cellStyle name="Normal 3 3 2 2 3 2 3 3" xfId="3769"/>
    <cellStyle name="Normal 3 3 2 2 3 2 3 3 2" xfId="8495"/>
    <cellStyle name="Normal 3 3 2 2 3 2 3 3 2 2" xfId="17890"/>
    <cellStyle name="Normal 3 3 2 2 3 2 3 3 2 2 2" xfId="36687"/>
    <cellStyle name="Normal 3 3 2 2 3 2 3 3 2 2 3" xfId="42175"/>
    <cellStyle name="Normal 3 3 2 2 3 2 3 3 2 3" xfId="27284"/>
    <cellStyle name="Normal 3 3 2 2 3 2 3 3 2 4" xfId="42174"/>
    <cellStyle name="Normal 3 3 2 2 3 2 3 3 3" xfId="13193"/>
    <cellStyle name="Normal 3 3 2 2 3 2 3 3 3 2" xfId="31983"/>
    <cellStyle name="Normal 3 3 2 2 3 2 3 3 3 3" xfId="42176"/>
    <cellStyle name="Normal 3 3 2 2 3 2 3 3 4" xfId="22580"/>
    <cellStyle name="Normal 3 3 2 2 3 2 3 3 5" xfId="42173"/>
    <cellStyle name="Normal 3 3 2 2 3 2 3 4" xfId="4700"/>
    <cellStyle name="Normal 3 3 2 2 3 2 3 4 2" xfId="9425"/>
    <cellStyle name="Normal 3 3 2 2 3 2 3 4 2 2" xfId="18820"/>
    <cellStyle name="Normal 3 3 2 2 3 2 3 4 2 2 2" xfId="37617"/>
    <cellStyle name="Normal 3 3 2 2 3 2 3 4 2 2 3" xfId="42179"/>
    <cellStyle name="Normal 3 3 2 2 3 2 3 4 2 3" xfId="28214"/>
    <cellStyle name="Normal 3 3 2 2 3 2 3 4 2 4" xfId="42178"/>
    <cellStyle name="Normal 3 3 2 2 3 2 3 4 3" xfId="14123"/>
    <cellStyle name="Normal 3 3 2 2 3 2 3 4 3 2" xfId="32914"/>
    <cellStyle name="Normal 3 3 2 2 3 2 3 4 3 3" xfId="42180"/>
    <cellStyle name="Normal 3 3 2 2 3 2 3 4 4" xfId="23511"/>
    <cellStyle name="Normal 3 3 2 2 3 2 3 4 5" xfId="42177"/>
    <cellStyle name="Normal 3 3 2 2 3 2 3 5" xfId="6635"/>
    <cellStyle name="Normal 3 3 2 2 3 2 3 5 2" xfId="16030"/>
    <cellStyle name="Normal 3 3 2 2 3 2 3 5 2 2" xfId="34827"/>
    <cellStyle name="Normal 3 3 2 2 3 2 3 5 2 3" xfId="42182"/>
    <cellStyle name="Normal 3 3 2 2 3 2 3 5 3" xfId="25424"/>
    <cellStyle name="Normal 3 3 2 2 3 2 3 5 4" xfId="42181"/>
    <cellStyle name="Normal 3 3 2 2 3 2 3 6" xfId="11333"/>
    <cellStyle name="Normal 3 3 2 2 3 2 3 6 2" xfId="30121"/>
    <cellStyle name="Normal 3 3 2 2 3 2 3 6 3" xfId="42183"/>
    <cellStyle name="Normal 3 3 2 2 3 2 3 7" xfId="20718"/>
    <cellStyle name="Normal 3 3 2 2 3 2 3 8" xfId="39110"/>
    <cellStyle name="Normal 3 3 2 2 3 2 4" xfId="2372"/>
    <cellStyle name="Normal 3 3 2 2 3 2 4 2" xfId="5165"/>
    <cellStyle name="Normal 3 3 2 2 3 2 4 2 2" xfId="9890"/>
    <cellStyle name="Normal 3 3 2 2 3 2 4 2 2 2" xfId="19285"/>
    <cellStyle name="Normal 3 3 2 2 3 2 4 2 2 2 2" xfId="38082"/>
    <cellStyle name="Normal 3 3 2 2 3 2 4 2 2 2 3" xfId="42187"/>
    <cellStyle name="Normal 3 3 2 2 3 2 4 2 2 3" xfId="28679"/>
    <cellStyle name="Normal 3 3 2 2 3 2 4 2 2 4" xfId="42186"/>
    <cellStyle name="Normal 3 3 2 2 3 2 4 2 3" xfId="14588"/>
    <cellStyle name="Normal 3 3 2 2 3 2 4 2 3 2" xfId="33379"/>
    <cellStyle name="Normal 3 3 2 2 3 2 4 2 3 3" xfId="42188"/>
    <cellStyle name="Normal 3 3 2 2 3 2 4 2 4" xfId="23976"/>
    <cellStyle name="Normal 3 3 2 2 3 2 4 2 5" xfId="42185"/>
    <cellStyle name="Normal 3 3 2 2 3 2 4 3" xfId="7099"/>
    <cellStyle name="Normal 3 3 2 2 3 2 4 3 2" xfId="16494"/>
    <cellStyle name="Normal 3 3 2 2 3 2 4 3 2 2" xfId="35291"/>
    <cellStyle name="Normal 3 3 2 2 3 2 4 3 2 3" xfId="42190"/>
    <cellStyle name="Normal 3 3 2 2 3 2 4 3 3" xfId="25888"/>
    <cellStyle name="Normal 3 3 2 2 3 2 4 3 4" xfId="42189"/>
    <cellStyle name="Normal 3 3 2 2 3 2 4 4" xfId="11797"/>
    <cellStyle name="Normal 3 3 2 2 3 2 4 4 2" xfId="30586"/>
    <cellStyle name="Normal 3 3 2 2 3 2 4 4 3" xfId="42191"/>
    <cellStyle name="Normal 3 3 2 2 3 2 4 5" xfId="21183"/>
    <cellStyle name="Normal 3 3 2 2 3 2 4 6" xfId="42184"/>
    <cellStyle name="Normal 3 3 2 2 3 2 5" xfId="3303"/>
    <cellStyle name="Normal 3 3 2 2 3 2 5 2" xfId="8029"/>
    <cellStyle name="Normal 3 3 2 2 3 2 5 2 2" xfId="17424"/>
    <cellStyle name="Normal 3 3 2 2 3 2 5 2 2 2" xfId="36221"/>
    <cellStyle name="Normal 3 3 2 2 3 2 5 2 2 3" xfId="42194"/>
    <cellStyle name="Normal 3 3 2 2 3 2 5 2 3" xfId="26818"/>
    <cellStyle name="Normal 3 3 2 2 3 2 5 2 4" xfId="42193"/>
    <cellStyle name="Normal 3 3 2 2 3 2 5 3" xfId="12727"/>
    <cellStyle name="Normal 3 3 2 2 3 2 5 3 2" xfId="31517"/>
    <cellStyle name="Normal 3 3 2 2 3 2 5 3 3" xfId="42195"/>
    <cellStyle name="Normal 3 3 2 2 3 2 5 4" xfId="22114"/>
    <cellStyle name="Normal 3 3 2 2 3 2 5 5" xfId="42192"/>
    <cellStyle name="Normal 3 3 2 2 3 2 6" xfId="4234"/>
    <cellStyle name="Normal 3 3 2 2 3 2 6 2" xfId="8959"/>
    <cellStyle name="Normal 3 3 2 2 3 2 6 2 2" xfId="18354"/>
    <cellStyle name="Normal 3 3 2 2 3 2 6 2 2 2" xfId="37151"/>
    <cellStyle name="Normal 3 3 2 2 3 2 6 2 2 3" xfId="42198"/>
    <cellStyle name="Normal 3 3 2 2 3 2 6 2 3" xfId="27748"/>
    <cellStyle name="Normal 3 3 2 2 3 2 6 2 4" xfId="42197"/>
    <cellStyle name="Normal 3 3 2 2 3 2 6 3" xfId="13657"/>
    <cellStyle name="Normal 3 3 2 2 3 2 6 3 2" xfId="32448"/>
    <cellStyle name="Normal 3 3 2 2 3 2 6 3 3" xfId="42199"/>
    <cellStyle name="Normal 3 3 2 2 3 2 6 4" xfId="23045"/>
    <cellStyle name="Normal 3 3 2 2 3 2 6 5" xfId="42196"/>
    <cellStyle name="Normal 3 3 2 2 3 2 7" xfId="6136"/>
    <cellStyle name="Normal 3 3 2 2 3 2 7 2" xfId="15532"/>
    <cellStyle name="Normal 3 3 2 2 3 2 7 2 2" xfId="34329"/>
    <cellStyle name="Normal 3 3 2 2 3 2 7 2 3" xfId="42201"/>
    <cellStyle name="Normal 3 3 2 2 3 2 7 3" xfId="24926"/>
    <cellStyle name="Normal 3 3 2 2 3 2 7 4" xfId="42200"/>
    <cellStyle name="Normal 3 3 2 2 3 2 8" xfId="10871"/>
    <cellStyle name="Normal 3 3 2 2 3 2 8 2" xfId="29655"/>
    <cellStyle name="Normal 3 3 2 2 3 2 8 3" xfId="42202"/>
    <cellStyle name="Normal 3 3 2 2 3 2 9" xfId="20252"/>
    <cellStyle name="Normal 3 3 2 2 3 3" xfId="1180"/>
    <cellStyle name="Normal 3 3 2 2 3 3 10" xfId="39111"/>
    <cellStyle name="Normal 3 3 2 2 3 3 11" xfId="1524"/>
    <cellStyle name="Normal 3 3 2 2 3 3 2" xfId="1788"/>
    <cellStyle name="Normal 3 3 2 2 3 3 2 2" xfId="2254"/>
    <cellStyle name="Normal 3 3 2 2 3 3 2 2 2" xfId="3185"/>
    <cellStyle name="Normal 3 3 2 2 3 3 2 2 2 2" xfId="5978"/>
    <cellStyle name="Normal 3 3 2 2 3 3 2 2 2 2 2" xfId="10703"/>
    <cellStyle name="Normal 3 3 2 2 3 3 2 2 2 2 2 2" xfId="20098"/>
    <cellStyle name="Normal 3 3 2 2 3 3 2 2 2 2 2 2 2" xfId="38895"/>
    <cellStyle name="Normal 3 3 2 2 3 3 2 2 2 2 2 2 3" xfId="42206"/>
    <cellStyle name="Normal 3 3 2 2 3 3 2 2 2 2 2 3" xfId="29492"/>
    <cellStyle name="Normal 3 3 2 2 3 3 2 2 2 2 2 4" xfId="42205"/>
    <cellStyle name="Normal 3 3 2 2 3 3 2 2 2 2 3" xfId="15401"/>
    <cellStyle name="Normal 3 3 2 2 3 3 2 2 2 2 3 2" xfId="34192"/>
    <cellStyle name="Normal 3 3 2 2 3 3 2 2 2 2 3 3" xfId="42207"/>
    <cellStyle name="Normal 3 3 2 2 3 3 2 2 2 2 4" xfId="24789"/>
    <cellStyle name="Normal 3 3 2 2 3 3 2 2 2 2 5" xfId="42204"/>
    <cellStyle name="Normal 3 3 2 2 3 3 2 2 2 3" xfId="7911"/>
    <cellStyle name="Normal 3 3 2 2 3 3 2 2 2 3 2" xfId="17306"/>
    <cellStyle name="Normal 3 3 2 2 3 3 2 2 2 3 2 2" xfId="36103"/>
    <cellStyle name="Normal 3 3 2 2 3 3 2 2 2 3 2 3" xfId="42209"/>
    <cellStyle name="Normal 3 3 2 2 3 3 2 2 2 3 3" xfId="26700"/>
    <cellStyle name="Normal 3 3 2 2 3 3 2 2 2 3 4" xfId="42208"/>
    <cellStyle name="Normal 3 3 2 2 3 3 2 2 2 4" xfId="12609"/>
    <cellStyle name="Normal 3 3 2 2 3 3 2 2 2 4 2" xfId="31399"/>
    <cellStyle name="Normal 3 3 2 2 3 3 2 2 2 4 3" xfId="42210"/>
    <cellStyle name="Normal 3 3 2 2 3 3 2 2 2 5" xfId="21996"/>
    <cellStyle name="Normal 3 3 2 2 3 3 2 2 2 6" xfId="42203"/>
    <cellStyle name="Normal 3 3 2 2 3 3 2 2 3" xfId="4116"/>
    <cellStyle name="Normal 3 3 2 2 3 3 2 2 3 2" xfId="8841"/>
    <cellStyle name="Normal 3 3 2 2 3 3 2 2 3 2 2" xfId="18236"/>
    <cellStyle name="Normal 3 3 2 2 3 3 2 2 3 2 2 2" xfId="37033"/>
    <cellStyle name="Normal 3 3 2 2 3 3 2 2 3 2 2 3" xfId="42213"/>
    <cellStyle name="Normal 3 3 2 2 3 3 2 2 3 2 3" xfId="27630"/>
    <cellStyle name="Normal 3 3 2 2 3 3 2 2 3 2 4" xfId="42212"/>
    <cellStyle name="Normal 3 3 2 2 3 3 2 2 3 3" xfId="13539"/>
    <cellStyle name="Normal 3 3 2 2 3 3 2 2 3 3 2" xfId="32330"/>
    <cellStyle name="Normal 3 3 2 2 3 3 2 2 3 3 3" xfId="42214"/>
    <cellStyle name="Normal 3 3 2 2 3 3 2 2 3 4" xfId="22927"/>
    <cellStyle name="Normal 3 3 2 2 3 3 2 2 3 5" xfId="42211"/>
    <cellStyle name="Normal 3 3 2 2 3 3 2 2 4" xfId="5047"/>
    <cellStyle name="Normal 3 3 2 2 3 3 2 2 4 2" xfId="9772"/>
    <cellStyle name="Normal 3 3 2 2 3 3 2 2 4 2 2" xfId="19167"/>
    <cellStyle name="Normal 3 3 2 2 3 3 2 2 4 2 2 2" xfId="37964"/>
    <cellStyle name="Normal 3 3 2 2 3 3 2 2 4 2 2 3" xfId="42217"/>
    <cellStyle name="Normal 3 3 2 2 3 3 2 2 4 2 3" xfId="28561"/>
    <cellStyle name="Normal 3 3 2 2 3 3 2 2 4 2 4" xfId="42216"/>
    <cellStyle name="Normal 3 3 2 2 3 3 2 2 4 3" xfId="14470"/>
    <cellStyle name="Normal 3 3 2 2 3 3 2 2 4 3 2" xfId="33261"/>
    <cellStyle name="Normal 3 3 2 2 3 3 2 2 4 3 3" xfId="42218"/>
    <cellStyle name="Normal 3 3 2 2 3 3 2 2 4 4" xfId="23858"/>
    <cellStyle name="Normal 3 3 2 2 3 3 2 2 4 5" xfId="42215"/>
    <cellStyle name="Normal 3 3 2 2 3 3 2 2 5" xfId="6981"/>
    <cellStyle name="Normal 3 3 2 2 3 3 2 2 5 2" xfId="16376"/>
    <cellStyle name="Normal 3 3 2 2 3 3 2 2 5 2 2" xfId="35173"/>
    <cellStyle name="Normal 3 3 2 2 3 3 2 2 5 2 3" xfId="42220"/>
    <cellStyle name="Normal 3 3 2 2 3 3 2 2 5 3" xfId="25770"/>
    <cellStyle name="Normal 3 3 2 2 3 3 2 2 5 4" xfId="42219"/>
    <cellStyle name="Normal 3 3 2 2 3 3 2 2 6" xfId="11679"/>
    <cellStyle name="Normal 3 3 2 2 3 3 2 2 6 2" xfId="30468"/>
    <cellStyle name="Normal 3 3 2 2 3 3 2 2 6 3" xfId="42221"/>
    <cellStyle name="Normal 3 3 2 2 3 3 2 2 7" xfId="21065"/>
    <cellStyle name="Normal 3 3 2 2 3 3 2 2 8" xfId="39113"/>
    <cellStyle name="Normal 3 3 2 2 3 3 2 3" xfId="2719"/>
    <cellStyle name="Normal 3 3 2 2 3 3 2 3 2" xfId="5512"/>
    <cellStyle name="Normal 3 3 2 2 3 3 2 3 2 2" xfId="10237"/>
    <cellStyle name="Normal 3 3 2 2 3 3 2 3 2 2 2" xfId="19632"/>
    <cellStyle name="Normal 3 3 2 2 3 3 2 3 2 2 2 2" xfId="38429"/>
    <cellStyle name="Normal 3 3 2 2 3 3 2 3 2 2 2 3" xfId="42225"/>
    <cellStyle name="Normal 3 3 2 2 3 3 2 3 2 2 3" xfId="29026"/>
    <cellStyle name="Normal 3 3 2 2 3 3 2 3 2 2 4" xfId="42224"/>
    <cellStyle name="Normal 3 3 2 2 3 3 2 3 2 3" xfId="14935"/>
    <cellStyle name="Normal 3 3 2 2 3 3 2 3 2 3 2" xfId="33726"/>
    <cellStyle name="Normal 3 3 2 2 3 3 2 3 2 3 3" xfId="42226"/>
    <cellStyle name="Normal 3 3 2 2 3 3 2 3 2 4" xfId="24323"/>
    <cellStyle name="Normal 3 3 2 2 3 3 2 3 2 5" xfId="42223"/>
    <cellStyle name="Normal 3 3 2 2 3 3 2 3 3" xfId="7446"/>
    <cellStyle name="Normal 3 3 2 2 3 3 2 3 3 2" xfId="16841"/>
    <cellStyle name="Normal 3 3 2 2 3 3 2 3 3 2 2" xfId="35638"/>
    <cellStyle name="Normal 3 3 2 2 3 3 2 3 3 2 3" xfId="42228"/>
    <cellStyle name="Normal 3 3 2 2 3 3 2 3 3 3" xfId="26235"/>
    <cellStyle name="Normal 3 3 2 2 3 3 2 3 3 4" xfId="42227"/>
    <cellStyle name="Normal 3 3 2 2 3 3 2 3 4" xfId="12144"/>
    <cellStyle name="Normal 3 3 2 2 3 3 2 3 4 2" xfId="30933"/>
    <cellStyle name="Normal 3 3 2 2 3 3 2 3 4 3" xfId="42229"/>
    <cellStyle name="Normal 3 3 2 2 3 3 2 3 5" xfId="21530"/>
    <cellStyle name="Normal 3 3 2 2 3 3 2 3 6" xfId="42222"/>
    <cellStyle name="Normal 3 3 2 2 3 3 2 4" xfId="3650"/>
    <cellStyle name="Normal 3 3 2 2 3 3 2 4 2" xfId="8376"/>
    <cellStyle name="Normal 3 3 2 2 3 3 2 4 2 2" xfId="17771"/>
    <cellStyle name="Normal 3 3 2 2 3 3 2 4 2 2 2" xfId="36568"/>
    <cellStyle name="Normal 3 3 2 2 3 3 2 4 2 2 3" xfId="42232"/>
    <cellStyle name="Normal 3 3 2 2 3 3 2 4 2 3" xfId="27165"/>
    <cellStyle name="Normal 3 3 2 2 3 3 2 4 2 4" xfId="42231"/>
    <cellStyle name="Normal 3 3 2 2 3 3 2 4 3" xfId="13074"/>
    <cellStyle name="Normal 3 3 2 2 3 3 2 4 3 2" xfId="31864"/>
    <cellStyle name="Normal 3 3 2 2 3 3 2 4 3 3" xfId="42233"/>
    <cellStyle name="Normal 3 3 2 2 3 3 2 4 4" xfId="22461"/>
    <cellStyle name="Normal 3 3 2 2 3 3 2 4 5" xfId="42230"/>
    <cellStyle name="Normal 3 3 2 2 3 3 2 5" xfId="4581"/>
    <cellStyle name="Normal 3 3 2 2 3 3 2 5 2" xfId="9306"/>
    <cellStyle name="Normal 3 3 2 2 3 3 2 5 2 2" xfId="18701"/>
    <cellStyle name="Normal 3 3 2 2 3 3 2 5 2 2 2" xfId="37498"/>
    <cellStyle name="Normal 3 3 2 2 3 3 2 5 2 2 3" xfId="42236"/>
    <cellStyle name="Normal 3 3 2 2 3 3 2 5 2 3" xfId="28095"/>
    <cellStyle name="Normal 3 3 2 2 3 3 2 5 2 4" xfId="42235"/>
    <cellStyle name="Normal 3 3 2 2 3 3 2 5 3" xfId="14004"/>
    <cellStyle name="Normal 3 3 2 2 3 3 2 5 3 2" xfId="32795"/>
    <cellStyle name="Normal 3 3 2 2 3 3 2 5 3 3" xfId="42237"/>
    <cellStyle name="Normal 3 3 2 2 3 3 2 5 4" xfId="23392"/>
    <cellStyle name="Normal 3 3 2 2 3 3 2 5 5" xfId="42234"/>
    <cellStyle name="Normal 3 3 2 2 3 3 2 6" xfId="6517"/>
    <cellStyle name="Normal 3 3 2 2 3 3 2 6 2" xfId="15912"/>
    <cellStyle name="Normal 3 3 2 2 3 3 2 6 2 2" xfId="34709"/>
    <cellStyle name="Normal 3 3 2 2 3 3 2 6 2 3" xfId="42239"/>
    <cellStyle name="Normal 3 3 2 2 3 3 2 6 3" xfId="25306"/>
    <cellStyle name="Normal 3 3 2 2 3 3 2 6 4" xfId="42238"/>
    <cellStyle name="Normal 3 3 2 2 3 3 2 7" xfId="11215"/>
    <cellStyle name="Normal 3 3 2 2 3 3 2 7 2" xfId="30002"/>
    <cellStyle name="Normal 3 3 2 2 3 3 2 7 3" xfId="42240"/>
    <cellStyle name="Normal 3 3 2 2 3 3 2 8" xfId="20599"/>
    <cellStyle name="Normal 3 3 2 2 3 3 2 9" xfId="39112"/>
    <cellStyle name="Normal 3 3 2 2 3 3 3" xfId="1993"/>
    <cellStyle name="Normal 3 3 2 2 3 3 3 2" xfId="2924"/>
    <cellStyle name="Normal 3 3 2 2 3 3 3 2 2" xfId="5717"/>
    <cellStyle name="Normal 3 3 2 2 3 3 3 2 2 2" xfId="10442"/>
    <cellStyle name="Normal 3 3 2 2 3 3 3 2 2 2 2" xfId="19837"/>
    <cellStyle name="Normal 3 3 2 2 3 3 3 2 2 2 2 2" xfId="38634"/>
    <cellStyle name="Normal 3 3 2 2 3 3 3 2 2 2 2 3" xfId="42244"/>
    <cellStyle name="Normal 3 3 2 2 3 3 3 2 2 2 3" xfId="29231"/>
    <cellStyle name="Normal 3 3 2 2 3 3 3 2 2 2 4" xfId="42243"/>
    <cellStyle name="Normal 3 3 2 2 3 3 3 2 2 3" xfId="15140"/>
    <cellStyle name="Normal 3 3 2 2 3 3 3 2 2 3 2" xfId="33931"/>
    <cellStyle name="Normal 3 3 2 2 3 3 3 2 2 3 3" xfId="42245"/>
    <cellStyle name="Normal 3 3 2 2 3 3 3 2 2 4" xfId="24528"/>
    <cellStyle name="Normal 3 3 2 2 3 3 3 2 2 5" xfId="42242"/>
    <cellStyle name="Normal 3 3 2 2 3 3 3 2 3" xfId="7650"/>
    <cellStyle name="Normal 3 3 2 2 3 3 3 2 3 2" xfId="17045"/>
    <cellStyle name="Normal 3 3 2 2 3 3 3 2 3 2 2" xfId="35842"/>
    <cellStyle name="Normal 3 3 2 2 3 3 3 2 3 2 3" xfId="42247"/>
    <cellStyle name="Normal 3 3 2 2 3 3 3 2 3 3" xfId="26439"/>
    <cellStyle name="Normal 3 3 2 2 3 3 3 2 3 4" xfId="42246"/>
    <cellStyle name="Normal 3 3 2 2 3 3 3 2 4" xfId="12348"/>
    <cellStyle name="Normal 3 3 2 2 3 3 3 2 4 2" xfId="31138"/>
    <cellStyle name="Normal 3 3 2 2 3 3 3 2 4 3" xfId="42248"/>
    <cellStyle name="Normal 3 3 2 2 3 3 3 2 5" xfId="21735"/>
    <cellStyle name="Normal 3 3 2 2 3 3 3 2 6" xfId="42241"/>
    <cellStyle name="Normal 3 3 2 2 3 3 3 3" xfId="3855"/>
    <cellStyle name="Normal 3 3 2 2 3 3 3 3 2" xfId="8581"/>
    <cellStyle name="Normal 3 3 2 2 3 3 3 3 2 2" xfId="17976"/>
    <cellStyle name="Normal 3 3 2 2 3 3 3 3 2 2 2" xfId="36773"/>
    <cellStyle name="Normal 3 3 2 2 3 3 3 3 2 2 3" xfId="42251"/>
    <cellStyle name="Normal 3 3 2 2 3 3 3 3 2 3" xfId="27370"/>
    <cellStyle name="Normal 3 3 2 2 3 3 3 3 2 4" xfId="42250"/>
    <cellStyle name="Normal 3 3 2 2 3 3 3 3 3" xfId="13279"/>
    <cellStyle name="Normal 3 3 2 2 3 3 3 3 3 2" xfId="32069"/>
    <cellStyle name="Normal 3 3 2 2 3 3 3 3 3 3" xfId="42252"/>
    <cellStyle name="Normal 3 3 2 2 3 3 3 3 4" xfId="22666"/>
    <cellStyle name="Normal 3 3 2 2 3 3 3 3 5" xfId="42249"/>
    <cellStyle name="Normal 3 3 2 2 3 3 3 4" xfId="4786"/>
    <cellStyle name="Normal 3 3 2 2 3 3 3 4 2" xfId="9511"/>
    <cellStyle name="Normal 3 3 2 2 3 3 3 4 2 2" xfId="18906"/>
    <cellStyle name="Normal 3 3 2 2 3 3 3 4 2 2 2" xfId="37703"/>
    <cellStyle name="Normal 3 3 2 2 3 3 3 4 2 2 3" xfId="42255"/>
    <cellStyle name="Normal 3 3 2 2 3 3 3 4 2 3" xfId="28300"/>
    <cellStyle name="Normal 3 3 2 2 3 3 3 4 2 4" xfId="42254"/>
    <cellStyle name="Normal 3 3 2 2 3 3 3 4 3" xfId="14209"/>
    <cellStyle name="Normal 3 3 2 2 3 3 3 4 3 2" xfId="33000"/>
    <cellStyle name="Normal 3 3 2 2 3 3 3 4 3 3" xfId="42256"/>
    <cellStyle name="Normal 3 3 2 2 3 3 3 4 4" xfId="23597"/>
    <cellStyle name="Normal 3 3 2 2 3 3 3 4 5" xfId="42253"/>
    <cellStyle name="Normal 3 3 2 2 3 3 3 5" xfId="6721"/>
    <cellStyle name="Normal 3 3 2 2 3 3 3 5 2" xfId="16116"/>
    <cellStyle name="Normal 3 3 2 2 3 3 3 5 2 2" xfId="34913"/>
    <cellStyle name="Normal 3 3 2 2 3 3 3 5 2 3" xfId="42258"/>
    <cellStyle name="Normal 3 3 2 2 3 3 3 5 3" xfId="25510"/>
    <cellStyle name="Normal 3 3 2 2 3 3 3 5 4" xfId="42257"/>
    <cellStyle name="Normal 3 3 2 2 3 3 3 6" xfId="11419"/>
    <cellStyle name="Normal 3 3 2 2 3 3 3 6 2" xfId="30207"/>
    <cellStyle name="Normal 3 3 2 2 3 3 3 6 3" xfId="42259"/>
    <cellStyle name="Normal 3 3 2 2 3 3 3 7" xfId="20804"/>
    <cellStyle name="Normal 3 3 2 2 3 3 3 8" xfId="39114"/>
    <cellStyle name="Normal 3 3 2 2 3 3 4" xfId="2458"/>
    <cellStyle name="Normal 3 3 2 2 3 3 4 2" xfId="5251"/>
    <cellStyle name="Normal 3 3 2 2 3 3 4 2 2" xfId="9976"/>
    <cellStyle name="Normal 3 3 2 2 3 3 4 2 2 2" xfId="19371"/>
    <cellStyle name="Normal 3 3 2 2 3 3 4 2 2 2 2" xfId="38168"/>
    <cellStyle name="Normal 3 3 2 2 3 3 4 2 2 2 3" xfId="42263"/>
    <cellStyle name="Normal 3 3 2 2 3 3 4 2 2 3" xfId="28765"/>
    <cellStyle name="Normal 3 3 2 2 3 3 4 2 2 4" xfId="42262"/>
    <cellStyle name="Normal 3 3 2 2 3 3 4 2 3" xfId="14674"/>
    <cellStyle name="Normal 3 3 2 2 3 3 4 2 3 2" xfId="33465"/>
    <cellStyle name="Normal 3 3 2 2 3 3 4 2 3 3" xfId="42264"/>
    <cellStyle name="Normal 3 3 2 2 3 3 4 2 4" xfId="24062"/>
    <cellStyle name="Normal 3 3 2 2 3 3 4 2 5" xfId="42261"/>
    <cellStyle name="Normal 3 3 2 2 3 3 4 3" xfId="7185"/>
    <cellStyle name="Normal 3 3 2 2 3 3 4 3 2" xfId="16580"/>
    <cellStyle name="Normal 3 3 2 2 3 3 4 3 2 2" xfId="35377"/>
    <cellStyle name="Normal 3 3 2 2 3 3 4 3 2 3" xfId="42266"/>
    <cellStyle name="Normal 3 3 2 2 3 3 4 3 3" xfId="25974"/>
    <cellStyle name="Normal 3 3 2 2 3 3 4 3 4" xfId="42265"/>
    <cellStyle name="Normal 3 3 2 2 3 3 4 4" xfId="11883"/>
    <cellStyle name="Normal 3 3 2 2 3 3 4 4 2" xfId="30672"/>
    <cellStyle name="Normal 3 3 2 2 3 3 4 4 3" xfId="42267"/>
    <cellStyle name="Normal 3 3 2 2 3 3 4 5" xfId="21269"/>
    <cellStyle name="Normal 3 3 2 2 3 3 4 6" xfId="42260"/>
    <cellStyle name="Normal 3 3 2 2 3 3 5" xfId="3389"/>
    <cellStyle name="Normal 3 3 2 2 3 3 5 2" xfId="8115"/>
    <cellStyle name="Normal 3 3 2 2 3 3 5 2 2" xfId="17510"/>
    <cellStyle name="Normal 3 3 2 2 3 3 5 2 2 2" xfId="36307"/>
    <cellStyle name="Normal 3 3 2 2 3 3 5 2 2 3" xfId="42270"/>
    <cellStyle name="Normal 3 3 2 2 3 3 5 2 3" xfId="26904"/>
    <cellStyle name="Normal 3 3 2 2 3 3 5 2 4" xfId="42269"/>
    <cellStyle name="Normal 3 3 2 2 3 3 5 3" xfId="12813"/>
    <cellStyle name="Normal 3 3 2 2 3 3 5 3 2" xfId="31603"/>
    <cellStyle name="Normal 3 3 2 2 3 3 5 3 3" xfId="42271"/>
    <cellStyle name="Normal 3 3 2 2 3 3 5 4" xfId="22200"/>
    <cellStyle name="Normal 3 3 2 2 3 3 5 5" xfId="42268"/>
    <cellStyle name="Normal 3 3 2 2 3 3 6" xfId="4320"/>
    <cellStyle name="Normal 3 3 2 2 3 3 6 2" xfId="9045"/>
    <cellStyle name="Normal 3 3 2 2 3 3 6 2 2" xfId="18440"/>
    <cellStyle name="Normal 3 3 2 2 3 3 6 2 2 2" xfId="37237"/>
    <cellStyle name="Normal 3 3 2 2 3 3 6 2 2 3" xfId="42274"/>
    <cellStyle name="Normal 3 3 2 2 3 3 6 2 3" xfId="27834"/>
    <cellStyle name="Normal 3 3 2 2 3 3 6 2 4" xfId="42273"/>
    <cellStyle name="Normal 3 3 2 2 3 3 6 3" xfId="13743"/>
    <cellStyle name="Normal 3 3 2 2 3 3 6 3 2" xfId="32534"/>
    <cellStyle name="Normal 3 3 2 2 3 3 6 3 3" xfId="42275"/>
    <cellStyle name="Normal 3 3 2 2 3 3 6 4" xfId="23131"/>
    <cellStyle name="Normal 3 3 2 2 3 3 6 5" xfId="42272"/>
    <cellStyle name="Normal 3 3 2 2 3 3 7" xfId="6236"/>
    <cellStyle name="Normal 3 3 2 2 3 3 7 2" xfId="15632"/>
    <cellStyle name="Normal 3 3 2 2 3 3 7 2 2" xfId="34429"/>
    <cellStyle name="Normal 3 3 2 2 3 3 7 2 3" xfId="42277"/>
    <cellStyle name="Normal 3 3 2 2 3 3 7 3" xfId="25026"/>
    <cellStyle name="Normal 3 3 2 2 3 3 7 4" xfId="42276"/>
    <cellStyle name="Normal 3 3 2 2 3 3 8" xfId="10956"/>
    <cellStyle name="Normal 3 3 2 2 3 3 8 2" xfId="29741"/>
    <cellStyle name="Normal 3 3 2 2 3 3 8 3" xfId="42278"/>
    <cellStyle name="Normal 3 3 2 2 3 3 9" xfId="20338"/>
    <cellStyle name="Normal 3 3 2 2 3 4" xfId="915"/>
    <cellStyle name="Normal 3 3 2 2 3 4 10" xfId="1669"/>
    <cellStyle name="Normal 3 3 2 2 3 4 2" xfId="2138"/>
    <cellStyle name="Normal 3 3 2 2 3 4 2 2" xfId="3069"/>
    <cellStyle name="Normal 3 3 2 2 3 4 2 2 2" xfId="5862"/>
    <cellStyle name="Normal 3 3 2 2 3 4 2 2 2 2" xfId="10587"/>
    <cellStyle name="Normal 3 3 2 2 3 4 2 2 2 2 2" xfId="19982"/>
    <cellStyle name="Normal 3 3 2 2 3 4 2 2 2 2 2 2" xfId="38779"/>
    <cellStyle name="Normal 3 3 2 2 3 4 2 2 2 2 2 3" xfId="42282"/>
    <cellStyle name="Normal 3 3 2 2 3 4 2 2 2 2 3" xfId="29376"/>
    <cellStyle name="Normal 3 3 2 2 3 4 2 2 2 2 4" xfId="42281"/>
    <cellStyle name="Normal 3 3 2 2 3 4 2 2 2 3" xfId="15285"/>
    <cellStyle name="Normal 3 3 2 2 3 4 2 2 2 3 2" xfId="34076"/>
    <cellStyle name="Normal 3 3 2 2 3 4 2 2 2 3 3" xfId="42283"/>
    <cellStyle name="Normal 3 3 2 2 3 4 2 2 2 4" xfId="24673"/>
    <cellStyle name="Normal 3 3 2 2 3 4 2 2 2 5" xfId="42280"/>
    <cellStyle name="Normal 3 3 2 2 3 4 2 2 3" xfId="7795"/>
    <cellStyle name="Normal 3 3 2 2 3 4 2 2 3 2" xfId="17190"/>
    <cellStyle name="Normal 3 3 2 2 3 4 2 2 3 2 2" xfId="35987"/>
    <cellStyle name="Normal 3 3 2 2 3 4 2 2 3 2 3" xfId="42285"/>
    <cellStyle name="Normal 3 3 2 2 3 4 2 2 3 3" xfId="26584"/>
    <cellStyle name="Normal 3 3 2 2 3 4 2 2 3 4" xfId="42284"/>
    <cellStyle name="Normal 3 3 2 2 3 4 2 2 4" xfId="12493"/>
    <cellStyle name="Normal 3 3 2 2 3 4 2 2 4 2" xfId="31283"/>
    <cellStyle name="Normal 3 3 2 2 3 4 2 2 4 3" xfId="42286"/>
    <cellStyle name="Normal 3 3 2 2 3 4 2 2 5" xfId="21880"/>
    <cellStyle name="Normal 3 3 2 2 3 4 2 2 6" xfId="42279"/>
    <cellStyle name="Normal 3 3 2 2 3 4 2 3" xfId="4000"/>
    <cellStyle name="Normal 3 3 2 2 3 4 2 3 2" xfId="8725"/>
    <cellStyle name="Normal 3 3 2 2 3 4 2 3 2 2" xfId="18120"/>
    <cellStyle name="Normal 3 3 2 2 3 4 2 3 2 2 2" xfId="36917"/>
    <cellStyle name="Normal 3 3 2 2 3 4 2 3 2 2 3" xfId="42289"/>
    <cellStyle name="Normal 3 3 2 2 3 4 2 3 2 3" xfId="27514"/>
    <cellStyle name="Normal 3 3 2 2 3 4 2 3 2 4" xfId="42288"/>
    <cellStyle name="Normal 3 3 2 2 3 4 2 3 3" xfId="13423"/>
    <cellStyle name="Normal 3 3 2 2 3 4 2 3 3 2" xfId="32214"/>
    <cellStyle name="Normal 3 3 2 2 3 4 2 3 3 3" xfId="42290"/>
    <cellStyle name="Normal 3 3 2 2 3 4 2 3 4" xfId="22811"/>
    <cellStyle name="Normal 3 3 2 2 3 4 2 3 5" xfId="42287"/>
    <cellStyle name="Normal 3 3 2 2 3 4 2 4" xfId="4931"/>
    <cellStyle name="Normal 3 3 2 2 3 4 2 4 2" xfId="9656"/>
    <cellStyle name="Normal 3 3 2 2 3 4 2 4 2 2" xfId="19051"/>
    <cellStyle name="Normal 3 3 2 2 3 4 2 4 2 2 2" xfId="37848"/>
    <cellStyle name="Normal 3 3 2 2 3 4 2 4 2 2 3" xfId="42293"/>
    <cellStyle name="Normal 3 3 2 2 3 4 2 4 2 3" xfId="28445"/>
    <cellStyle name="Normal 3 3 2 2 3 4 2 4 2 4" xfId="42292"/>
    <cellStyle name="Normal 3 3 2 2 3 4 2 4 3" xfId="14354"/>
    <cellStyle name="Normal 3 3 2 2 3 4 2 4 3 2" xfId="33145"/>
    <cellStyle name="Normal 3 3 2 2 3 4 2 4 3 3" xfId="42294"/>
    <cellStyle name="Normal 3 3 2 2 3 4 2 4 4" xfId="23742"/>
    <cellStyle name="Normal 3 3 2 2 3 4 2 4 5" xfId="42291"/>
    <cellStyle name="Normal 3 3 2 2 3 4 2 5" xfId="6865"/>
    <cellStyle name="Normal 3 3 2 2 3 4 2 5 2" xfId="16260"/>
    <cellStyle name="Normal 3 3 2 2 3 4 2 5 2 2" xfId="35057"/>
    <cellStyle name="Normal 3 3 2 2 3 4 2 5 2 3" xfId="42296"/>
    <cellStyle name="Normal 3 3 2 2 3 4 2 5 3" xfId="25654"/>
    <cellStyle name="Normal 3 3 2 2 3 4 2 5 4" xfId="42295"/>
    <cellStyle name="Normal 3 3 2 2 3 4 2 6" xfId="11563"/>
    <cellStyle name="Normal 3 3 2 2 3 4 2 6 2" xfId="30352"/>
    <cellStyle name="Normal 3 3 2 2 3 4 2 6 3" xfId="42297"/>
    <cellStyle name="Normal 3 3 2 2 3 4 2 7" xfId="20949"/>
    <cellStyle name="Normal 3 3 2 2 3 4 2 8" xfId="39116"/>
    <cellStyle name="Normal 3 3 2 2 3 4 3" xfId="2603"/>
    <cellStyle name="Normal 3 3 2 2 3 4 3 2" xfId="5396"/>
    <cellStyle name="Normal 3 3 2 2 3 4 3 2 2" xfId="10121"/>
    <cellStyle name="Normal 3 3 2 2 3 4 3 2 2 2" xfId="19516"/>
    <cellStyle name="Normal 3 3 2 2 3 4 3 2 2 2 2" xfId="38313"/>
    <cellStyle name="Normal 3 3 2 2 3 4 3 2 2 2 3" xfId="42301"/>
    <cellStyle name="Normal 3 3 2 2 3 4 3 2 2 3" xfId="28910"/>
    <cellStyle name="Normal 3 3 2 2 3 4 3 2 2 4" xfId="42300"/>
    <cellStyle name="Normal 3 3 2 2 3 4 3 2 3" xfId="14819"/>
    <cellStyle name="Normal 3 3 2 2 3 4 3 2 3 2" xfId="33610"/>
    <cellStyle name="Normal 3 3 2 2 3 4 3 2 3 3" xfId="42302"/>
    <cellStyle name="Normal 3 3 2 2 3 4 3 2 4" xfId="24207"/>
    <cellStyle name="Normal 3 3 2 2 3 4 3 2 5" xfId="42299"/>
    <cellStyle name="Normal 3 3 2 2 3 4 3 3" xfId="7330"/>
    <cellStyle name="Normal 3 3 2 2 3 4 3 3 2" xfId="16725"/>
    <cellStyle name="Normal 3 3 2 2 3 4 3 3 2 2" xfId="35522"/>
    <cellStyle name="Normal 3 3 2 2 3 4 3 3 2 3" xfId="42304"/>
    <cellStyle name="Normal 3 3 2 2 3 4 3 3 3" xfId="26119"/>
    <cellStyle name="Normal 3 3 2 2 3 4 3 3 4" xfId="42303"/>
    <cellStyle name="Normal 3 3 2 2 3 4 3 4" xfId="12028"/>
    <cellStyle name="Normal 3 3 2 2 3 4 3 4 2" xfId="30817"/>
    <cellStyle name="Normal 3 3 2 2 3 4 3 4 3" xfId="42305"/>
    <cellStyle name="Normal 3 3 2 2 3 4 3 5" xfId="21414"/>
    <cellStyle name="Normal 3 3 2 2 3 4 3 6" xfId="42298"/>
    <cellStyle name="Normal 3 3 2 2 3 4 4" xfId="3534"/>
    <cellStyle name="Normal 3 3 2 2 3 4 4 2" xfId="8260"/>
    <cellStyle name="Normal 3 3 2 2 3 4 4 2 2" xfId="17655"/>
    <cellStyle name="Normal 3 3 2 2 3 4 4 2 2 2" xfId="36452"/>
    <cellStyle name="Normal 3 3 2 2 3 4 4 2 2 3" xfId="42308"/>
    <cellStyle name="Normal 3 3 2 2 3 4 4 2 3" xfId="27049"/>
    <cellStyle name="Normal 3 3 2 2 3 4 4 2 4" xfId="42307"/>
    <cellStyle name="Normal 3 3 2 2 3 4 4 3" xfId="12958"/>
    <cellStyle name="Normal 3 3 2 2 3 4 4 3 2" xfId="31748"/>
    <cellStyle name="Normal 3 3 2 2 3 4 4 3 3" xfId="42309"/>
    <cellStyle name="Normal 3 3 2 2 3 4 4 4" xfId="22345"/>
    <cellStyle name="Normal 3 3 2 2 3 4 4 5" xfId="42306"/>
    <cellStyle name="Normal 3 3 2 2 3 4 5" xfId="4465"/>
    <cellStyle name="Normal 3 3 2 2 3 4 5 2" xfId="9190"/>
    <cellStyle name="Normal 3 3 2 2 3 4 5 2 2" xfId="18585"/>
    <cellStyle name="Normal 3 3 2 2 3 4 5 2 2 2" xfId="37382"/>
    <cellStyle name="Normal 3 3 2 2 3 4 5 2 2 3" xfId="42312"/>
    <cellStyle name="Normal 3 3 2 2 3 4 5 2 3" xfId="27979"/>
    <cellStyle name="Normal 3 3 2 2 3 4 5 2 4" xfId="42311"/>
    <cellStyle name="Normal 3 3 2 2 3 4 5 3" xfId="13888"/>
    <cellStyle name="Normal 3 3 2 2 3 4 5 3 2" xfId="32679"/>
    <cellStyle name="Normal 3 3 2 2 3 4 5 3 3" xfId="42313"/>
    <cellStyle name="Normal 3 3 2 2 3 4 5 4" xfId="23276"/>
    <cellStyle name="Normal 3 3 2 2 3 4 5 5" xfId="42310"/>
    <cellStyle name="Normal 3 3 2 2 3 4 6" xfId="6282"/>
    <cellStyle name="Normal 3 3 2 2 3 4 6 2" xfId="15678"/>
    <cellStyle name="Normal 3 3 2 2 3 4 6 2 2" xfId="34475"/>
    <cellStyle name="Normal 3 3 2 2 3 4 6 2 3" xfId="42315"/>
    <cellStyle name="Normal 3 3 2 2 3 4 6 3" xfId="25072"/>
    <cellStyle name="Normal 3 3 2 2 3 4 6 4" xfId="42314"/>
    <cellStyle name="Normal 3 3 2 2 3 4 7" xfId="11099"/>
    <cellStyle name="Normal 3 3 2 2 3 4 7 2" xfId="29886"/>
    <cellStyle name="Normal 3 3 2 2 3 4 7 3" xfId="42316"/>
    <cellStyle name="Normal 3 3 2 2 3 4 8" xfId="20483"/>
    <cellStyle name="Normal 3 3 2 2 3 4 9" xfId="39115"/>
    <cellStyle name="Normal 3 3 2 2 3 5" xfId="1310"/>
    <cellStyle name="Normal 3 3 2 2 3 5 10" xfId="1611"/>
    <cellStyle name="Normal 3 3 2 2 3 5 2" xfId="2080"/>
    <cellStyle name="Normal 3 3 2 2 3 5 2 2" xfId="3011"/>
    <cellStyle name="Normal 3 3 2 2 3 5 2 2 2" xfId="5804"/>
    <cellStyle name="Normal 3 3 2 2 3 5 2 2 2 2" xfId="10529"/>
    <cellStyle name="Normal 3 3 2 2 3 5 2 2 2 2 2" xfId="19924"/>
    <cellStyle name="Normal 3 3 2 2 3 5 2 2 2 2 2 2" xfId="38721"/>
    <cellStyle name="Normal 3 3 2 2 3 5 2 2 2 2 2 3" xfId="42320"/>
    <cellStyle name="Normal 3 3 2 2 3 5 2 2 2 2 3" xfId="29318"/>
    <cellStyle name="Normal 3 3 2 2 3 5 2 2 2 2 4" xfId="42319"/>
    <cellStyle name="Normal 3 3 2 2 3 5 2 2 2 3" xfId="15227"/>
    <cellStyle name="Normal 3 3 2 2 3 5 2 2 2 3 2" xfId="34018"/>
    <cellStyle name="Normal 3 3 2 2 3 5 2 2 2 3 3" xfId="42321"/>
    <cellStyle name="Normal 3 3 2 2 3 5 2 2 2 4" xfId="24615"/>
    <cellStyle name="Normal 3 3 2 2 3 5 2 2 2 5" xfId="42318"/>
    <cellStyle name="Normal 3 3 2 2 3 5 2 2 3" xfId="7737"/>
    <cellStyle name="Normal 3 3 2 2 3 5 2 2 3 2" xfId="17132"/>
    <cellStyle name="Normal 3 3 2 2 3 5 2 2 3 2 2" xfId="35929"/>
    <cellStyle name="Normal 3 3 2 2 3 5 2 2 3 2 3" xfId="42323"/>
    <cellStyle name="Normal 3 3 2 2 3 5 2 2 3 3" xfId="26526"/>
    <cellStyle name="Normal 3 3 2 2 3 5 2 2 3 4" xfId="42322"/>
    <cellStyle name="Normal 3 3 2 2 3 5 2 2 4" xfId="12435"/>
    <cellStyle name="Normal 3 3 2 2 3 5 2 2 4 2" xfId="31225"/>
    <cellStyle name="Normal 3 3 2 2 3 5 2 2 4 3" xfId="42324"/>
    <cellStyle name="Normal 3 3 2 2 3 5 2 2 5" xfId="21822"/>
    <cellStyle name="Normal 3 3 2 2 3 5 2 2 6" xfId="42317"/>
    <cellStyle name="Normal 3 3 2 2 3 5 2 3" xfId="3942"/>
    <cellStyle name="Normal 3 3 2 2 3 5 2 3 2" xfId="8667"/>
    <cellStyle name="Normal 3 3 2 2 3 5 2 3 2 2" xfId="18062"/>
    <cellStyle name="Normal 3 3 2 2 3 5 2 3 2 2 2" xfId="36859"/>
    <cellStyle name="Normal 3 3 2 2 3 5 2 3 2 2 3" xfId="42327"/>
    <cellStyle name="Normal 3 3 2 2 3 5 2 3 2 3" xfId="27456"/>
    <cellStyle name="Normal 3 3 2 2 3 5 2 3 2 4" xfId="42326"/>
    <cellStyle name="Normal 3 3 2 2 3 5 2 3 3" xfId="13365"/>
    <cellStyle name="Normal 3 3 2 2 3 5 2 3 3 2" xfId="32156"/>
    <cellStyle name="Normal 3 3 2 2 3 5 2 3 3 3" xfId="42328"/>
    <cellStyle name="Normal 3 3 2 2 3 5 2 3 4" xfId="22753"/>
    <cellStyle name="Normal 3 3 2 2 3 5 2 3 5" xfId="42325"/>
    <cellStyle name="Normal 3 3 2 2 3 5 2 4" xfId="4873"/>
    <cellStyle name="Normal 3 3 2 2 3 5 2 4 2" xfId="9598"/>
    <cellStyle name="Normal 3 3 2 2 3 5 2 4 2 2" xfId="18993"/>
    <cellStyle name="Normal 3 3 2 2 3 5 2 4 2 2 2" xfId="37790"/>
    <cellStyle name="Normal 3 3 2 2 3 5 2 4 2 2 3" xfId="42331"/>
    <cellStyle name="Normal 3 3 2 2 3 5 2 4 2 3" xfId="28387"/>
    <cellStyle name="Normal 3 3 2 2 3 5 2 4 2 4" xfId="42330"/>
    <cellStyle name="Normal 3 3 2 2 3 5 2 4 3" xfId="14296"/>
    <cellStyle name="Normal 3 3 2 2 3 5 2 4 3 2" xfId="33087"/>
    <cellStyle name="Normal 3 3 2 2 3 5 2 4 3 3" xfId="42332"/>
    <cellStyle name="Normal 3 3 2 2 3 5 2 4 4" xfId="23684"/>
    <cellStyle name="Normal 3 3 2 2 3 5 2 4 5" xfId="42329"/>
    <cellStyle name="Normal 3 3 2 2 3 5 2 5" xfId="6807"/>
    <cellStyle name="Normal 3 3 2 2 3 5 2 5 2" xfId="16202"/>
    <cellStyle name="Normal 3 3 2 2 3 5 2 5 2 2" xfId="34999"/>
    <cellStyle name="Normal 3 3 2 2 3 5 2 5 2 3" xfId="42334"/>
    <cellStyle name="Normal 3 3 2 2 3 5 2 5 3" xfId="25596"/>
    <cellStyle name="Normal 3 3 2 2 3 5 2 5 4" xfId="42333"/>
    <cellStyle name="Normal 3 3 2 2 3 5 2 6" xfId="11505"/>
    <cellStyle name="Normal 3 3 2 2 3 5 2 6 2" xfId="30294"/>
    <cellStyle name="Normal 3 3 2 2 3 5 2 6 3" xfId="42335"/>
    <cellStyle name="Normal 3 3 2 2 3 5 2 7" xfId="20891"/>
    <cellStyle name="Normal 3 3 2 2 3 5 2 8" xfId="39118"/>
    <cellStyle name="Normal 3 3 2 2 3 5 3" xfId="2545"/>
    <cellStyle name="Normal 3 3 2 2 3 5 3 2" xfId="5338"/>
    <cellStyle name="Normal 3 3 2 2 3 5 3 2 2" xfId="10063"/>
    <cellStyle name="Normal 3 3 2 2 3 5 3 2 2 2" xfId="19458"/>
    <cellStyle name="Normal 3 3 2 2 3 5 3 2 2 2 2" xfId="38255"/>
    <cellStyle name="Normal 3 3 2 2 3 5 3 2 2 2 3" xfId="42339"/>
    <cellStyle name="Normal 3 3 2 2 3 5 3 2 2 3" xfId="28852"/>
    <cellStyle name="Normal 3 3 2 2 3 5 3 2 2 4" xfId="42338"/>
    <cellStyle name="Normal 3 3 2 2 3 5 3 2 3" xfId="14761"/>
    <cellStyle name="Normal 3 3 2 2 3 5 3 2 3 2" xfId="33552"/>
    <cellStyle name="Normal 3 3 2 2 3 5 3 2 3 3" xfId="42340"/>
    <cellStyle name="Normal 3 3 2 2 3 5 3 2 4" xfId="24149"/>
    <cellStyle name="Normal 3 3 2 2 3 5 3 2 5" xfId="42337"/>
    <cellStyle name="Normal 3 3 2 2 3 5 3 3" xfId="7272"/>
    <cellStyle name="Normal 3 3 2 2 3 5 3 3 2" xfId="16667"/>
    <cellStyle name="Normal 3 3 2 2 3 5 3 3 2 2" xfId="35464"/>
    <cellStyle name="Normal 3 3 2 2 3 5 3 3 2 3" xfId="42342"/>
    <cellStyle name="Normal 3 3 2 2 3 5 3 3 3" xfId="26061"/>
    <cellStyle name="Normal 3 3 2 2 3 5 3 3 4" xfId="42341"/>
    <cellStyle name="Normal 3 3 2 2 3 5 3 4" xfId="11970"/>
    <cellStyle name="Normal 3 3 2 2 3 5 3 4 2" xfId="30759"/>
    <cellStyle name="Normal 3 3 2 2 3 5 3 4 3" xfId="42343"/>
    <cellStyle name="Normal 3 3 2 2 3 5 3 5" xfId="21356"/>
    <cellStyle name="Normal 3 3 2 2 3 5 3 6" xfId="42336"/>
    <cellStyle name="Normal 3 3 2 2 3 5 4" xfId="3476"/>
    <cellStyle name="Normal 3 3 2 2 3 5 4 2" xfId="8202"/>
    <cellStyle name="Normal 3 3 2 2 3 5 4 2 2" xfId="17597"/>
    <cellStyle name="Normal 3 3 2 2 3 5 4 2 2 2" xfId="36394"/>
    <cellStyle name="Normal 3 3 2 2 3 5 4 2 2 3" xfId="42346"/>
    <cellStyle name="Normal 3 3 2 2 3 5 4 2 3" xfId="26991"/>
    <cellStyle name="Normal 3 3 2 2 3 5 4 2 4" xfId="42345"/>
    <cellStyle name="Normal 3 3 2 2 3 5 4 3" xfId="12900"/>
    <cellStyle name="Normal 3 3 2 2 3 5 4 3 2" xfId="31690"/>
    <cellStyle name="Normal 3 3 2 2 3 5 4 3 3" xfId="42347"/>
    <cellStyle name="Normal 3 3 2 2 3 5 4 4" xfId="22287"/>
    <cellStyle name="Normal 3 3 2 2 3 5 4 5" xfId="42344"/>
    <cellStyle name="Normal 3 3 2 2 3 5 5" xfId="4407"/>
    <cellStyle name="Normal 3 3 2 2 3 5 5 2" xfId="9132"/>
    <cellStyle name="Normal 3 3 2 2 3 5 5 2 2" xfId="18527"/>
    <cellStyle name="Normal 3 3 2 2 3 5 5 2 2 2" xfId="37324"/>
    <cellStyle name="Normal 3 3 2 2 3 5 5 2 2 3" xfId="42350"/>
    <cellStyle name="Normal 3 3 2 2 3 5 5 2 3" xfId="27921"/>
    <cellStyle name="Normal 3 3 2 2 3 5 5 2 4" xfId="42349"/>
    <cellStyle name="Normal 3 3 2 2 3 5 5 3" xfId="13830"/>
    <cellStyle name="Normal 3 3 2 2 3 5 5 3 2" xfId="32621"/>
    <cellStyle name="Normal 3 3 2 2 3 5 5 3 3" xfId="42351"/>
    <cellStyle name="Normal 3 3 2 2 3 5 5 4" xfId="23218"/>
    <cellStyle name="Normal 3 3 2 2 3 5 5 5" xfId="42348"/>
    <cellStyle name="Normal 3 3 2 2 3 5 6" xfId="6371"/>
    <cellStyle name="Normal 3 3 2 2 3 5 6 2" xfId="15767"/>
    <cellStyle name="Normal 3 3 2 2 3 5 6 2 2" xfId="34564"/>
    <cellStyle name="Normal 3 3 2 2 3 5 6 2 3" xfId="42353"/>
    <cellStyle name="Normal 3 3 2 2 3 5 6 3" xfId="25161"/>
    <cellStyle name="Normal 3 3 2 2 3 5 6 4" xfId="42352"/>
    <cellStyle name="Normal 3 3 2 2 3 5 7" xfId="11041"/>
    <cellStyle name="Normal 3 3 2 2 3 5 7 2" xfId="29828"/>
    <cellStyle name="Normal 3 3 2 2 3 5 7 3" xfId="42354"/>
    <cellStyle name="Normal 3 3 2 2 3 5 8" xfId="20425"/>
    <cellStyle name="Normal 3 3 2 2 3 5 9" xfId="39117"/>
    <cellStyle name="Normal 3 3 2 2 3 6" xfId="1877"/>
    <cellStyle name="Normal 3 3 2 2 3 6 2" xfId="2808"/>
    <cellStyle name="Normal 3 3 2 2 3 6 2 2" xfId="5601"/>
    <cellStyle name="Normal 3 3 2 2 3 6 2 2 2" xfId="10326"/>
    <cellStyle name="Normal 3 3 2 2 3 6 2 2 2 2" xfId="19721"/>
    <cellStyle name="Normal 3 3 2 2 3 6 2 2 2 2 2" xfId="38518"/>
    <cellStyle name="Normal 3 3 2 2 3 6 2 2 2 2 3" xfId="42358"/>
    <cellStyle name="Normal 3 3 2 2 3 6 2 2 2 3" xfId="29115"/>
    <cellStyle name="Normal 3 3 2 2 3 6 2 2 2 4" xfId="42357"/>
    <cellStyle name="Normal 3 3 2 2 3 6 2 2 3" xfId="15024"/>
    <cellStyle name="Normal 3 3 2 2 3 6 2 2 3 2" xfId="33815"/>
    <cellStyle name="Normal 3 3 2 2 3 6 2 2 3 3" xfId="42359"/>
    <cellStyle name="Normal 3 3 2 2 3 6 2 2 4" xfId="24412"/>
    <cellStyle name="Normal 3 3 2 2 3 6 2 2 5" xfId="42356"/>
    <cellStyle name="Normal 3 3 2 2 3 6 2 3" xfId="7534"/>
    <cellStyle name="Normal 3 3 2 2 3 6 2 3 2" xfId="16929"/>
    <cellStyle name="Normal 3 3 2 2 3 6 2 3 2 2" xfId="35726"/>
    <cellStyle name="Normal 3 3 2 2 3 6 2 3 2 3" xfId="42361"/>
    <cellStyle name="Normal 3 3 2 2 3 6 2 3 3" xfId="26323"/>
    <cellStyle name="Normal 3 3 2 2 3 6 2 3 4" xfId="42360"/>
    <cellStyle name="Normal 3 3 2 2 3 6 2 4" xfId="12232"/>
    <cellStyle name="Normal 3 3 2 2 3 6 2 4 2" xfId="31022"/>
    <cellStyle name="Normal 3 3 2 2 3 6 2 4 3" xfId="42362"/>
    <cellStyle name="Normal 3 3 2 2 3 6 2 5" xfId="21619"/>
    <cellStyle name="Normal 3 3 2 2 3 6 2 6" xfId="42355"/>
    <cellStyle name="Normal 3 3 2 2 3 6 3" xfId="3739"/>
    <cellStyle name="Normal 3 3 2 2 3 6 3 2" xfId="8465"/>
    <cellStyle name="Normal 3 3 2 2 3 6 3 2 2" xfId="17860"/>
    <cellStyle name="Normal 3 3 2 2 3 6 3 2 2 2" xfId="36657"/>
    <cellStyle name="Normal 3 3 2 2 3 6 3 2 2 3" xfId="42365"/>
    <cellStyle name="Normal 3 3 2 2 3 6 3 2 3" xfId="27254"/>
    <cellStyle name="Normal 3 3 2 2 3 6 3 2 4" xfId="42364"/>
    <cellStyle name="Normal 3 3 2 2 3 6 3 3" xfId="13163"/>
    <cellStyle name="Normal 3 3 2 2 3 6 3 3 2" xfId="31953"/>
    <cellStyle name="Normal 3 3 2 2 3 6 3 3 3" xfId="42366"/>
    <cellStyle name="Normal 3 3 2 2 3 6 3 4" xfId="22550"/>
    <cellStyle name="Normal 3 3 2 2 3 6 3 5" xfId="42363"/>
    <cellStyle name="Normal 3 3 2 2 3 6 4" xfId="4670"/>
    <cellStyle name="Normal 3 3 2 2 3 6 4 2" xfId="9395"/>
    <cellStyle name="Normal 3 3 2 2 3 6 4 2 2" xfId="18790"/>
    <cellStyle name="Normal 3 3 2 2 3 6 4 2 2 2" xfId="37587"/>
    <cellStyle name="Normal 3 3 2 2 3 6 4 2 2 3" xfId="42369"/>
    <cellStyle name="Normal 3 3 2 2 3 6 4 2 3" xfId="28184"/>
    <cellStyle name="Normal 3 3 2 2 3 6 4 2 4" xfId="42368"/>
    <cellStyle name="Normal 3 3 2 2 3 6 4 3" xfId="14093"/>
    <cellStyle name="Normal 3 3 2 2 3 6 4 3 2" xfId="32884"/>
    <cellStyle name="Normal 3 3 2 2 3 6 4 3 3" xfId="42370"/>
    <cellStyle name="Normal 3 3 2 2 3 6 4 4" xfId="23481"/>
    <cellStyle name="Normal 3 3 2 2 3 6 4 5" xfId="42367"/>
    <cellStyle name="Normal 3 3 2 2 3 6 5" xfId="6605"/>
    <cellStyle name="Normal 3 3 2 2 3 6 5 2" xfId="16000"/>
    <cellStyle name="Normal 3 3 2 2 3 6 5 2 2" xfId="34797"/>
    <cellStyle name="Normal 3 3 2 2 3 6 5 2 3" xfId="42372"/>
    <cellStyle name="Normal 3 3 2 2 3 6 5 3" xfId="25394"/>
    <cellStyle name="Normal 3 3 2 2 3 6 5 4" xfId="42371"/>
    <cellStyle name="Normal 3 3 2 2 3 6 6" xfId="11303"/>
    <cellStyle name="Normal 3 3 2 2 3 6 6 2" xfId="30091"/>
    <cellStyle name="Normal 3 3 2 2 3 6 6 3" xfId="42373"/>
    <cellStyle name="Normal 3 3 2 2 3 6 7" xfId="20688"/>
    <cellStyle name="Normal 3 3 2 2 3 6 8" xfId="39119"/>
    <cellStyle name="Normal 3 3 2 2 3 7" xfId="2342"/>
    <cellStyle name="Normal 3 3 2 2 3 7 2" xfId="5135"/>
    <cellStyle name="Normal 3 3 2 2 3 7 2 2" xfId="9860"/>
    <cellStyle name="Normal 3 3 2 2 3 7 2 2 2" xfId="19255"/>
    <cellStyle name="Normal 3 3 2 2 3 7 2 2 2 2" xfId="38052"/>
    <cellStyle name="Normal 3 3 2 2 3 7 2 2 2 3" xfId="42377"/>
    <cellStyle name="Normal 3 3 2 2 3 7 2 2 3" xfId="28649"/>
    <cellStyle name="Normal 3 3 2 2 3 7 2 2 4" xfId="42376"/>
    <cellStyle name="Normal 3 3 2 2 3 7 2 3" xfId="14558"/>
    <cellStyle name="Normal 3 3 2 2 3 7 2 3 2" xfId="33349"/>
    <cellStyle name="Normal 3 3 2 2 3 7 2 3 3" xfId="42378"/>
    <cellStyle name="Normal 3 3 2 2 3 7 2 4" xfId="23946"/>
    <cellStyle name="Normal 3 3 2 2 3 7 2 5" xfId="42375"/>
    <cellStyle name="Normal 3 3 2 2 3 7 3" xfId="7069"/>
    <cellStyle name="Normal 3 3 2 2 3 7 3 2" xfId="16464"/>
    <cellStyle name="Normal 3 3 2 2 3 7 3 2 2" xfId="35261"/>
    <cellStyle name="Normal 3 3 2 2 3 7 3 2 3" xfId="42380"/>
    <cellStyle name="Normal 3 3 2 2 3 7 3 3" xfId="25858"/>
    <cellStyle name="Normal 3 3 2 2 3 7 3 4" xfId="42379"/>
    <cellStyle name="Normal 3 3 2 2 3 7 4" xfId="11767"/>
    <cellStyle name="Normal 3 3 2 2 3 7 4 2" xfId="30556"/>
    <cellStyle name="Normal 3 3 2 2 3 7 4 3" xfId="42381"/>
    <cellStyle name="Normal 3 3 2 2 3 7 5" xfId="21153"/>
    <cellStyle name="Normal 3 3 2 2 3 7 6" xfId="42374"/>
    <cellStyle name="Normal 3 3 2 2 3 8" xfId="3273"/>
    <cellStyle name="Normal 3 3 2 2 3 8 2" xfId="7999"/>
    <cellStyle name="Normal 3 3 2 2 3 8 2 2" xfId="17394"/>
    <cellStyle name="Normal 3 3 2 2 3 8 2 2 2" xfId="36191"/>
    <cellStyle name="Normal 3 3 2 2 3 8 2 2 3" xfId="42384"/>
    <cellStyle name="Normal 3 3 2 2 3 8 2 3" xfId="26788"/>
    <cellStyle name="Normal 3 3 2 2 3 8 2 4" xfId="42383"/>
    <cellStyle name="Normal 3 3 2 2 3 8 3" xfId="12697"/>
    <cellStyle name="Normal 3 3 2 2 3 8 3 2" xfId="31487"/>
    <cellStyle name="Normal 3 3 2 2 3 8 3 3" xfId="42385"/>
    <cellStyle name="Normal 3 3 2 2 3 8 4" xfId="22084"/>
    <cellStyle name="Normal 3 3 2 2 3 8 5" xfId="42382"/>
    <cellStyle name="Normal 3 3 2 2 3 9" xfId="4204"/>
    <cellStyle name="Normal 3 3 2 2 3 9 2" xfId="8929"/>
    <cellStyle name="Normal 3 3 2 2 3 9 2 2" xfId="18324"/>
    <cellStyle name="Normal 3 3 2 2 3 9 2 2 2" xfId="37121"/>
    <cellStyle name="Normal 3 3 2 2 3 9 2 2 3" xfId="42388"/>
    <cellStyle name="Normal 3 3 2 2 3 9 2 3" xfId="27718"/>
    <cellStyle name="Normal 3 3 2 2 3 9 2 4" xfId="42387"/>
    <cellStyle name="Normal 3 3 2 2 3 9 3" xfId="13627"/>
    <cellStyle name="Normal 3 3 2 2 3 9 3 2" xfId="32418"/>
    <cellStyle name="Normal 3 3 2 2 3 9 3 3" xfId="42389"/>
    <cellStyle name="Normal 3 3 2 2 3 9 4" xfId="23015"/>
    <cellStyle name="Normal 3 3 2 2 3 9 5" xfId="42386"/>
    <cellStyle name="Normal 3 3 2 2 4" xfId="1045"/>
    <cellStyle name="Normal 3 3 2 2 4 10" xfId="39120"/>
    <cellStyle name="Normal 3 3 2 2 4 11" xfId="1433"/>
    <cellStyle name="Normal 3 3 2 2 4 2" xfId="1699"/>
    <cellStyle name="Normal 3 3 2 2 4 2 2" xfId="2165"/>
    <cellStyle name="Normal 3 3 2 2 4 2 2 2" xfId="3096"/>
    <cellStyle name="Normal 3 3 2 2 4 2 2 2 2" xfId="5889"/>
    <cellStyle name="Normal 3 3 2 2 4 2 2 2 2 2" xfId="10614"/>
    <cellStyle name="Normal 3 3 2 2 4 2 2 2 2 2 2" xfId="20009"/>
    <cellStyle name="Normal 3 3 2 2 4 2 2 2 2 2 2 2" xfId="38806"/>
    <cellStyle name="Normal 3 3 2 2 4 2 2 2 2 2 2 3" xfId="42393"/>
    <cellStyle name="Normal 3 3 2 2 4 2 2 2 2 2 3" xfId="29403"/>
    <cellStyle name="Normal 3 3 2 2 4 2 2 2 2 2 4" xfId="42392"/>
    <cellStyle name="Normal 3 3 2 2 4 2 2 2 2 3" xfId="15312"/>
    <cellStyle name="Normal 3 3 2 2 4 2 2 2 2 3 2" xfId="34103"/>
    <cellStyle name="Normal 3 3 2 2 4 2 2 2 2 3 3" xfId="42394"/>
    <cellStyle name="Normal 3 3 2 2 4 2 2 2 2 4" xfId="24700"/>
    <cellStyle name="Normal 3 3 2 2 4 2 2 2 2 5" xfId="42391"/>
    <cellStyle name="Normal 3 3 2 2 4 2 2 2 3" xfId="7822"/>
    <cellStyle name="Normal 3 3 2 2 4 2 2 2 3 2" xfId="17217"/>
    <cellStyle name="Normal 3 3 2 2 4 2 2 2 3 2 2" xfId="36014"/>
    <cellStyle name="Normal 3 3 2 2 4 2 2 2 3 2 3" xfId="42396"/>
    <cellStyle name="Normal 3 3 2 2 4 2 2 2 3 3" xfId="26611"/>
    <cellStyle name="Normal 3 3 2 2 4 2 2 2 3 4" xfId="42395"/>
    <cellStyle name="Normal 3 3 2 2 4 2 2 2 4" xfId="12520"/>
    <cellStyle name="Normal 3 3 2 2 4 2 2 2 4 2" xfId="31310"/>
    <cellStyle name="Normal 3 3 2 2 4 2 2 2 4 3" xfId="42397"/>
    <cellStyle name="Normal 3 3 2 2 4 2 2 2 5" xfId="21907"/>
    <cellStyle name="Normal 3 3 2 2 4 2 2 2 6" xfId="42390"/>
    <cellStyle name="Normal 3 3 2 2 4 2 2 3" xfId="4027"/>
    <cellStyle name="Normal 3 3 2 2 4 2 2 3 2" xfId="8752"/>
    <cellStyle name="Normal 3 3 2 2 4 2 2 3 2 2" xfId="18147"/>
    <cellStyle name="Normal 3 3 2 2 4 2 2 3 2 2 2" xfId="36944"/>
    <cellStyle name="Normal 3 3 2 2 4 2 2 3 2 2 3" xfId="42400"/>
    <cellStyle name="Normal 3 3 2 2 4 2 2 3 2 3" xfId="27541"/>
    <cellStyle name="Normal 3 3 2 2 4 2 2 3 2 4" xfId="42399"/>
    <cellStyle name="Normal 3 3 2 2 4 2 2 3 3" xfId="13450"/>
    <cellStyle name="Normal 3 3 2 2 4 2 2 3 3 2" xfId="32241"/>
    <cellStyle name="Normal 3 3 2 2 4 2 2 3 3 3" xfId="42401"/>
    <cellStyle name="Normal 3 3 2 2 4 2 2 3 4" xfId="22838"/>
    <cellStyle name="Normal 3 3 2 2 4 2 2 3 5" xfId="42398"/>
    <cellStyle name="Normal 3 3 2 2 4 2 2 4" xfId="4958"/>
    <cellStyle name="Normal 3 3 2 2 4 2 2 4 2" xfId="9683"/>
    <cellStyle name="Normal 3 3 2 2 4 2 2 4 2 2" xfId="19078"/>
    <cellStyle name="Normal 3 3 2 2 4 2 2 4 2 2 2" xfId="37875"/>
    <cellStyle name="Normal 3 3 2 2 4 2 2 4 2 2 3" xfId="42404"/>
    <cellStyle name="Normal 3 3 2 2 4 2 2 4 2 3" xfId="28472"/>
    <cellStyle name="Normal 3 3 2 2 4 2 2 4 2 4" xfId="42403"/>
    <cellStyle name="Normal 3 3 2 2 4 2 2 4 3" xfId="14381"/>
    <cellStyle name="Normal 3 3 2 2 4 2 2 4 3 2" xfId="33172"/>
    <cellStyle name="Normal 3 3 2 2 4 2 2 4 3 3" xfId="42405"/>
    <cellStyle name="Normal 3 3 2 2 4 2 2 4 4" xfId="23769"/>
    <cellStyle name="Normal 3 3 2 2 4 2 2 4 5" xfId="42402"/>
    <cellStyle name="Normal 3 3 2 2 4 2 2 5" xfId="6892"/>
    <cellStyle name="Normal 3 3 2 2 4 2 2 5 2" xfId="16287"/>
    <cellStyle name="Normal 3 3 2 2 4 2 2 5 2 2" xfId="35084"/>
    <cellStyle name="Normal 3 3 2 2 4 2 2 5 2 3" xfId="42407"/>
    <cellStyle name="Normal 3 3 2 2 4 2 2 5 3" xfId="25681"/>
    <cellStyle name="Normal 3 3 2 2 4 2 2 5 4" xfId="42406"/>
    <cellStyle name="Normal 3 3 2 2 4 2 2 6" xfId="11590"/>
    <cellStyle name="Normal 3 3 2 2 4 2 2 6 2" xfId="30379"/>
    <cellStyle name="Normal 3 3 2 2 4 2 2 6 3" xfId="42408"/>
    <cellStyle name="Normal 3 3 2 2 4 2 2 7" xfId="20976"/>
    <cellStyle name="Normal 3 3 2 2 4 2 2 8" xfId="39122"/>
    <cellStyle name="Normal 3 3 2 2 4 2 3" xfId="2630"/>
    <cellStyle name="Normal 3 3 2 2 4 2 3 2" xfId="5423"/>
    <cellStyle name="Normal 3 3 2 2 4 2 3 2 2" xfId="10148"/>
    <cellStyle name="Normal 3 3 2 2 4 2 3 2 2 2" xfId="19543"/>
    <cellStyle name="Normal 3 3 2 2 4 2 3 2 2 2 2" xfId="38340"/>
    <cellStyle name="Normal 3 3 2 2 4 2 3 2 2 2 3" xfId="42412"/>
    <cellStyle name="Normal 3 3 2 2 4 2 3 2 2 3" xfId="28937"/>
    <cellStyle name="Normal 3 3 2 2 4 2 3 2 2 4" xfId="42411"/>
    <cellStyle name="Normal 3 3 2 2 4 2 3 2 3" xfId="14846"/>
    <cellStyle name="Normal 3 3 2 2 4 2 3 2 3 2" xfId="33637"/>
    <cellStyle name="Normal 3 3 2 2 4 2 3 2 3 3" xfId="42413"/>
    <cellStyle name="Normal 3 3 2 2 4 2 3 2 4" xfId="24234"/>
    <cellStyle name="Normal 3 3 2 2 4 2 3 2 5" xfId="42410"/>
    <cellStyle name="Normal 3 3 2 2 4 2 3 3" xfId="7357"/>
    <cellStyle name="Normal 3 3 2 2 4 2 3 3 2" xfId="16752"/>
    <cellStyle name="Normal 3 3 2 2 4 2 3 3 2 2" xfId="35549"/>
    <cellStyle name="Normal 3 3 2 2 4 2 3 3 2 3" xfId="42415"/>
    <cellStyle name="Normal 3 3 2 2 4 2 3 3 3" xfId="26146"/>
    <cellStyle name="Normal 3 3 2 2 4 2 3 3 4" xfId="42414"/>
    <cellStyle name="Normal 3 3 2 2 4 2 3 4" xfId="12055"/>
    <cellStyle name="Normal 3 3 2 2 4 2 3 4 2" xfId="30844"/>
    <cellStyle name="Normal 3 3 2 2 4 2 3 4 3" xfId="42416"/>
    <cellStyle name="Normal 3 3 2 2 4 2 3 5" xfId="21441"/>
    <cellStyle name="Normal 3 3 2 2 4 2 3 6" xfId="42409"/>
    <cellStyle name="Normal 3 3 2 2 4 2 4" xfId="3561"/>
    <cellStyle name="Normal 3 3 2 2 4 2 4 2" xfId="8287"/>
    <cellStyle name="Normal 3 3 2 2 4 2 4 2 2" xfId="17682"/>
    <cellStyle name="Normal 3 3 2 2 4 2 4 2 2 2" xfId="36479"/>
    <cellStyle name="Normal 3 3 2 2 4 2 4 2 2 3" xfId="42419"/>
    <cellStyle name="Normal 3 3 2 2 4 2 4 2 3" xfId="27076"/>
    <cellStyle name="Normal 3 3 2 2 4 2 4 2 4" xfId="42418"/>
    <cellStyle name="Normal 3 3 2 2 4 2 4 3" xfId="12985"/>
    <cellStyle name="Normal 3 3 2 2 4 2 4 3 2" xfId="31775"/>
    <cellStyle name="Normal 3 3 2 2 4 2 4 3 3" xfId="42420"/>
    <cellStyle name="Normal 3 3 2 2 4 2 4 4" xfId="22372"/>
    <cellStyle name="Normal 3 3 2 2 4 2 4 5" xfId="42417"/>
    <cellStyle name="Normal 3 3 2 2 4 2 5" xfId="4492"/>
    <cellStyle name="Normal 3 3 2 2 4 2 5 2" xfId="9217"/>
    <cellStyle name="Normal 3 3 2 2 4 2 5 2 2" xfId="18612"/>
    <cellStyle name="Normal 3 3 2 2 4 2 5 2 2 2" xfId="37409"/>
    <cellStyle name="Normal 3 3 2 2 4 2 5 2 2 3" xfId="42423"/>
    <cellStyle name="Normal 3 3 2 2 4 2 5 2 3" xfId="28006"/>
    <cellStyle name="Normal 3 3 2 2 4 2 5 2 4" xfId="42422"/>
    <cellStyle name="Normal 3 3 2 2 4 2 5 3" xfId="13915"/>
    <cellStyle name="Normal 3 3 2 2 4 2 5 3 2" xfId="32706"/>
    <cellStyle name="Normal 3 3 2 2 4 2 5 3 3" xfId="42424"/>
    <cellStyle name="Normal 3 3 2 2 4 2 5 4" xfId="23303"/>
    <cellStyle name="Normal 3 3 2 2 4 2 5 5" xfId="42421"/>
    <cellStyle name="Normal 3 3 2 2 4 2 6" xfId="6318"/>
    <cellStyle name="Normal 3 3 2 2 4 2 6 2" xfId="15714"/>
    <cellStyle name="Normal 3 3 2 2 4 2 6 2 2" xfId="34511"/>
    <cellStyle name="Normal 3 3 2 2 4 2 6 2 3" xfId="42426"/>
    <cellStyle name="Normal 3 3 2 2 4 2 6 3" xfId="25108"/>
    <cellStyle name="Normal 3 3 2 2 4 2 6 4" xfId="42425"/>
    <cellStyle name="Normal 3 3 2 2 4 2 7" xfId="11126"/>
    <cellStyle name="Normal 3 3 2 2 4 2 7 2" xfId="29913"/>
    <cellStyle name="Normal 3 3 2 2 4 2 7 3" xfId="42427"/>
    <cellStyle name="Normal 3 3 2 2 4 2 8" xfId="20510"/>
    <cellStyle name="Normal 3 3 2 2 4 2 9" xfId="39121"/>
    <cellStyle name="Normal 3 3 2 2 4 3" xfId="1904"/>
    <cellStyle name="Normal 3 3 2 2 4 3 2" xfId="2835"/>
    <cellStyle name="Normal 3 3 2 2 4 3 2 2" xfId="5628"/>
    <cellStyle name="Normal 3 3 2 2 4 3 2 2 2" xfId="10353"/>
    <cellStyle name="Normal 3 3 2 2 4 3 2 2 2 2" xfId="19748"/>
    <cellStyle name="Normal 3 3 2 2 4 3 2 2 2 2 2" xfId="38545"/>
    <cellStyle name="Normal 3 3 2 2 4 3 2 2 2 2 3" xfId="42431"/>
    <cellStyle name="Normal 3 3 2 2 4 3 2 2 2 3" xfId="29142"/>
    <cellStyle name="Normal 3 3 2 2 4 3 2 2 2 4" xfId="42430"/>
    <cellStyle name="Normal 3 3 2 2 4 3 2 2 3" xfId="15051"/>
    <cellStyle name="Normal 3 3 2 2 4 3 2 2 3 2" xfId="33842"/>
    <cellStyle name="Normal 3 3 2 2 4 3 2 2 3 3" xfId="42432"/>
    <cellStyle name="Normal 3 3 2 2 4 3 2 2 4" xfId="24439"/>
    <cellStyle name="Normal 3 3 2 2 4 3 2 2 5" xfId="42429"/>
    <cellStyle name="Normal 3 3 2 2 4 3 2 3" xfId="7561"/>
    <cellStyle name="Normal 3 3 2 2 4 3 2 3 2" xfId="16956"/>
    <cellStyle name="Normal 3 3 2 2 4 3 2 3 2 2" xfId="35753"/>
    <cellStyle name="Normal 3 3 2 2 4 3 2 3 2 3" xfId="42434"/>
    <cellStyle name="Normal 3 3 2 2 4 3 2 3 3" xfId="26350"/>
    <cellStyle name="Normal 3 3 2 2 4 3 2 3 4" xfId="42433"/>
    <cellStyle name="Normal 3 3 2 2 4 3 2 4" xfId="12259"/>
    <cellStyle name="Normal 3 3 2 2 4 3 2 4 2" xfId="31049"/>
    <cellStyle name="Normal 3 3 2 2 4 3 2 4 3" xfId="42435"/>
    <cellStyle name="Normal 3 3 2 2 4 3 2 5" xfId="21646"/>
    <cellStyle name="Normal 3 3 2 2 4 3 2 6" xfId="42428"/>
    <cellStyle name="Normal 3 3 2 2 4 3 3" xfId="3766"/>
    <cellStyle name="Normal 3 3 2 2 4 3 3 2" xfId="8492"/>
    <cellStyle name="Normal 3 3 2 2 4 3 3 2 2" xfId="17887"/>
    <cellStyle name="Normal 3 3 2 2 4 3 3 2 2 2" xfId="36684"/>
    <cellStyle name="Normal 3 3 2 2 4 3 3 2 2 3" xfId="42438"/>
    <cellStyle name="Normal 3 3 2 2 4 3 3 2 3" xfId="27281"/>
    <cellStyle name="Normal 3 3 2 2 4 3 3 2 4" xfId="42437"/>
    <cellStyle name="Normal 3 3 2 2 4 3 3 3" xfId="13190"/>
    <cellStyle name="Normal 3 3 2 2 4 3 3 3 2" xfId="31980"/>
    <cellStyle name="Normal 3 3 2 2 4 3 3 3 3" xfId="42439"/>
    <cellStyle name="Normal 3 3 2 2 4 3 3 4" xfId="22577"/>
    <cellStyle name="Normal 3 3 2 2 4 3 3 5" xfId="42436"/>
    <cellStyle name="Normal 3 3 2 2 4 3 4" xfId="4697"/>
    <cellStyle name="Normal 3 3 2 2 4 3 4 2" xfId="9422"/>
    <cellStyle name="Normal 3 3 2 2 4 3 4 2 2" xfId="18817"/>
    <cellStyle name="Normal 3 3 2 2 4 3 4 2 2 2" xfId="37614"/>
    <cellStyle name="Normal 3 3 2 2 4 3 4 2 2 3" xfId="42442"/>
    <cellStyle name="Normal 3 3 2 2 4 3 4 2 3" xfId="28211"/>
    <cellStyle name="Normal 3 3 2 2 4 3 4 2 4" xfId="42441"/>
    <cellStyle name="Normal 3 3 2 2 4 3 4 3" xfId="14120"/>
    <cellStyle name="Normal 3 3 2 2 4 3 4 3 2" xfId="32911"/>
    <cellStyle name="Normal 3 3 2 2 4 3 4 3 3" xfId="42443"/>
    <cellStyle name="Normal 3 3 2 2 4 3 4 4" xfId="23508"/>
    <cellStyle name="Normal 3 3 2 2 4 3 4 5" xfId="42440"/>
    <cellStyle name="Normal 3 3 2 2 4 3 5" xfId="6632"/>
    <cellStyle name="Normal 3 3 2 2 4 3 5 2" xfId="16027"/>
    <cellStyle name="Normal 3 3 2 2 4 3 5 2 2" xfId="34824"/>
    <cellStyle name="Normal 3 3 2 2 4 3 5 2 3" xfId="42445"/>
    <cellStyle name="Normal 3 3 2 2 4 3 5 3" xfId="25421"/>
    <cellStyle name="Normal 3 3 2 2 4 3 5 4" xfId="42444"/>
    <cellStyle name="Normal 3 3 2 2 4 3 6" xfId="11330"/>
    <cellStyle name="Normal 3 3 2 2 4 3 6 2" xfId="30118"/>
    <cellStyle name="Normal 3 3 2 2 4 3 6 3" xfId="42446"/>
    <cellStyle name="Normal 3 3 2 2 4 3 7" xfId="20715"/>
    <cellStyle name="Normal 3 3 2 2 4 3 8" xfId="39123"/>
    <cellStyle name="Normal 3 3 2 2 4 4" xfId="2369"/>
    <cellStyle name="Normal 3 3 2 2 4 4 2" xfId="5162"/>
    <cellStyle name="Normal 3 3 2 2 4 4 2 2" xfId="9887"/>
    <cellStyle name="Normal 3 3 2 2 4 4 2 2 2" xfId="19282"/>
    <cellStyle name="Normal 3 3 2 2 4 4 2 2 2 2" xfId="38079"/>
    <cellStyle name="Normal 3 3 2 2 4 4 2 2 2 3" xfId="42450"/>
    <cellStyle name="Normal 3 3 2 2 4 4 2 2 3" xfId="28676"/>
    <cellStyle name="Normal 3 3 2 2 4 4 2 2 4" xfId="42449"/>
    <cellStyle name="Normal 3 3 2 2 4 4 2 3" xfId="14585"/>
    <cellStyle name="Normal 3 3 2 2 4 4 2 3 2" xfId="33376"/>
    <cellStyle name="Normal 3 3 2 2 4 4 2 3 3" xfId="42451"/>
    <cellStyle name="Normal 3 3 2 2 4 4 2 4" xfId="23973"/>
    <cellStyle name="Normal 3 3 2 2 4 4 2 5" xfId="42448"/>
    <cellStyle name="Normal 3 3 2 2 4 4 3" xfId="7096"/>
    <cellStyle name="Normal 3 3 2 2 4 4 3 2" xfId="16491"/>
    <cellStyle name="Normal 3 3 2 2 4 4 3 2 2" xfId="35288"/>
    <cellStyle name="Normal 3 3 2 2 4 4 3 2 3" xfId="42453"/>
    <cellStyle name="Normal 3 3 2 2 4 4 3 3" xfId="25885"/>
    <cellStyle name="Normal 3 3 2 2 4 4 3 4" xfId="42452"/>
    <cellStyle name="Normal 3 3 2 2 4 4 4" xfId="11794"/>
    <cellStyle name="Normal 3 3 2 2 4 4 4 2" xfId="30583"/>
    <cellStyle name="Normal 3 3 2 2 4 4 4 3" xfId="42454"/>
    <cellStyle name="Normal 3 3 2 2 4 4 5" xfId="21180"/>
    <cellStyle name="Normal 3 3 2 2 4 4 6" xfId="42447"/>
    <cellStyle name="Normal 3 3 2 2 4 5" xfId="3300"/>
    <cellStyle name="Normal 3 3 2 2 4 5 2" xfId="8026"/>
    <cellStyle name="Normal 3 3 2 2 4 5 2 2" xfId="17421"/>
    <cellStyle name="Normal 3 3 2 2 4 5 2 2 2" xfId="36218"/>
    <cellStyle name="Normal 3 3 2 2 4 5 2 2 3" xfId="42457"/>
    <cellStyle name="Normal 3 3 2 2 4 5 2 3" xfId="26815"/>
    <cellStyle name="Normal 3 3 2 2 4 5 2 4" xfId="42456"/>
    <cellStyle name="Normal 3 3 2 2 4 5 3" xfId="12724"/>
    <cellStyle name="Normal 3 3 2 2 4 5 3 2" xfId="31514"/>
    <cellStyle name="Normal 3 3 2 2 4 5 3 3" xfId="42458"/>
    <cellStyle name="Normal 3 3 2 2 4 5 4" xfId="22111"/>
    <cellStyle name="Normal 3 3 2 2 4 5 5" xfId="42455"/>
    <cellStyle name="Normal 3 3 2 2 4 6" xfId="4231"/>
    <cellStyle name="Normal 3 3 2 2 4 6 2" xfId="8956"/>
    <cellStyle name="Normal 3 3 2 2 4 6 2 2" xfId="18351"/>
    <cellStyle name="Normal 3 3 2 2 4 6 2 2 2" xfId="37148"/>
    <cellStyle name="Normal 3 3 2 2 4 6 2 2 3" xfId="42461"/>
    <cellStyle name="Normal 3 3 2 2 4 6 2 3" xfId="27745"/>
    <cellStyle name="Normal 3 3 2 2 4 6 2 4" xfId="42460"/>
    <cellStyle name="Normal 3 3 2 2 4 6 3" xfId="13654"/>
    <cellStyle name="Normal 3 3 2 2 4 6 3 2" xfId="32445"/>
    <cellStyle name="Normal 3 3 2 2 4 6 3 3" xfId="42462"/>
    <cellStyle name="Normal 3 3 2 2 4 6 4" xfId="23042"/>
    <cellStyle name="Normal 3 3 2 2 4 6 5" xfId="42459"/>
    <cellStyle name="Normal 3 3 2 2 4 7" xfId="6477"/>
    <cellStyle name="Normal 3 3 2 2 4 7 2" xfId="15872"/>
    <cellStyle name="Normal 3 3 2 2 4 7 2 2" xfId="34669"/>
    <cellStyle name="Normal 3 3 2 2 4 7 2 3" xfId="42464"/>
    <cellStyle name="Normal 3 3 2 2 4 7 3" xfId="25266"/>
    <cellStyle name="Normal 3 3 2 2 4 7 4" xfId="42463"/>
    <cellStyle name="Normal 3 3 2 2 4 8" xfId="10868"/>
    <cellStyle name="Normal 3 3 2 2 4 8 2" xfId="29652"/>
    <cellStyle name="Normal 3 3 2 2 4 8 3" xfId="42465"/>
    <cellStyle name="Normal 3 3 2 2 4 9" xfId="20249"/>
    <cellStyle name="Normal 3 3 2 2 5" xfId="1177"/>
    <cellStyle name="Normal 3 3 2 2 5 10" xfId="39124"/>
    <cellStyle name="Normal 3 3 2 2 5 11" xfId="1496"/>
    <cellStyle name="Normal 3 3 2 2 5 2" xfId="1760"/>
    <cellStyle name="Normal 3 3 2 2 5 2 2" xfId="2226"/>
    <cellStyle name="Normal 3 3 2 2 5 2 2 2" xfId="3157"/>
    <cellStyle name="Normal 3 3 2 2 5 2 2 2 2" xfId="5950"/>
    <cellStyle name="Normal 3 3 2 2 5 2 2 2 2 2" xfId="10675"/>
    <cellStyle name="Normal 3 3 2 2 5 2 2 2 2 2 2" xfId="20070"/>
    <cellStyle name="Normal 3 3 2 2 5 2 2 2 2 2 2 2" xfId="38867"/>
    <cellStyle name="Normal 3 3 2 2 5 2 2 2 2 2 2 3" xfId="42469"/>
    <cellStyle name="Normal 3 3 2 2 5 2 2 2 2 2 3" xfId="29464"/>
    <cellStyle name="Normal 3 3 2 2 5 2 2 2 2 2 4" xfId="42468"/>
    <cellStyle name="Normal 3 3 2 2 5 2 2 2 2 3" xfId="15373"/>
    <cellStyle name="Normal 3 3 2 2 5 2 2 2 2 3 2" xfId="34164"/>
    <cellStyle name="Normal 3 3 2 2 5 2 2 2 2 3 3" xfId="42470"/>
    <cellStyle name="Normal 3 3 2 2 5 2 2 2 2 4" xfId="24761"/>
    <cellStyle name="Normal 3 3 2 2 5 2 2 2 2 5" xfId="42467"/>
    <cellStyle name="Normal 3 3 2 2 5 2 2 2 3" xfId="7883"/>
    <cellStyle name="Normal 3 3 2 2 5 2 2 2 3 2" xfId="17278"/>
    <cellStyle name="Normal 3 3 2 2 5 2 2 2 3 2 2" xfId="36075"/>
    <cellStyle name="Normal 3 3 2 2 5 2 2 2 3 2 3" xfId="42472"/>
    <cellStyle name="Normal 3 3 2 2 5 2 2 2 3 3" xfId="26672"/>
    <cellStyle name="Normal 3 3 2 2 5 2 2 2 3 4" xfId="42471"/>
    <cellStyle name="Normal 3 3 2 2 5 2 2 2 4" xfId="12581"/>
    <cellStyle name="Normal 3 3 2 2 5 2 2 2 4 2" xfId="31371"/>
    <cellStyle name="Normal 3 3 2 2 5 2 2 2 4 3" xfId="42473"/>
    <cellStyle name="Normal 3 3 2 2 5 2 2 2 5" xfId="21968"/>
    <cellStyle name="Normal 3 3 2 2 5 2 2 2 6" xfId="42466"/>
    <cellStyle name="Normal 3 3 2 2 5 2 2 3" xfId="4088"/>
    <cellStyle name="Normal 3 3 2 2 5 2 2 3 2" xfId="8813"/>
    <cellStyle name="Normal 3 3 2 2 5 2 2 3 2 2" xfId="18208"/>
    <cellStyle name="Normal 3 3 2 2 5 2 2 3 2 2 2" xfId="37005"/>
    <cellStyle name="Normal 3 3 2 2 5 2 2 3 2 2 3" xfId="42476"/>
    <cellStyle name="Normal 3 3 2 2 5 2 2 3 2 3" xfId="27602"/>
    <cellStyle name="Normal 3 3 2 2 5 2 2 3 2 4" xfId="42475"/>
    <cellStyle name="Normal 3 3 2 2 5 2 2 3 3" xfId="13511"/>
    <cellStyle name="Normal 3 3 2 2 5 2 2 3 3 2" xfId="32302"/>
    <cellStyle name="Normal 3 3 2 2 5 2 2 3 3 3" xfId="42477"/>
    <cellStyle name="Normal 3 3 2 2 5 2 2 3 4" xfId="22899"/>
    <cellStyle name="Normal 3 3 2 2 5 2 2 3 5" xfId="42474"/>
    <cellStyle name="Normal 3 3 2 2 5 2 2 4" xfId="5019"/>
    <cellStyle name="Normal 3 3 2 2 5 2 2 4 2" xfId="9744"/>
    <cellStyle name="Normal 3 3 2 2 5 2 2 4 2 2" xfId="19139"/>
    <cellStyle name="Normal 3 3 2 2 5 2 2 4 2 2 2" xfId="37936"/>
    <cellStyle name="Normal 3 3 2 2 5 2 2 4 2 2 3" xfId="42480"/>
    <cellStyle name="Normal 3 3 2 2 5 2 2 4 2 3" xfId="28533"/>
    <cellStyle name="Normal 3 3 2 2 5 2 2 4 2 4" xfId="42479"/>
    <cellStyle name="Normal 3 3 2 2 5 2 2 4 3" xfId="14442"/>
    <cellStyle name="Normal 3 3 2 2 5 2 2 4 3 2" xfId="33233"/>
    <cellStyle name="Normal 3 3 2 2 5 2 2 4 3 3" xfId="42481"/>
    <cellStyle name="Normal 3 3 2 2 5 2 2 4 4" xfId="23830"/>
    <cellStyle name="Normal 3 3 2 2 5 2 2 4 5" xfId="42478"/>
    <cellStyle name="Normal 3 3 2 2 5 2 2 5" xfId="6953"/>
    <cellStyle name="Normal 3 3 2 2 5 2 2 5 2" xfId="16348"/>
    <cellStyle name="Normal 3 3 2 2 5 2 2 5 2 2" xfId="35145"/>
    <cellStyle name="Normal 3 3 2 2 5 2 2 5 2 3" xfId="42483"/>
    <cellStyle name="Normal 3 3 2 2 5 2 2 5 3" xfId="25742"/>
    <cellStyle name="Normal 3 3 2 2 5 2 2 5 4" xfId="42482"/>
    <cellStyle name="Normal 3 3 2 2 5 2 2 6" xfId="11651"/>
    <cellStyle name="Normal 3 3 2 2 5 2 2 6 2" xfId="30440"/>
    <cellStyle name="Normal 3 3 2 2 5 2 2 6 3" xfId="42484"/>
    <cellStyle name="Normal 3 3 2 2 5 2 2 7" xfId="21037"/>
    <cellStyle name="Normal 3 3 2 2 5 2 2 8" xfId="39126"/>
    <cellStyle name="Normal 3 3 2 2 5 2 3" xfId="2691"/>
    <cellStyle name="Normal 3 3 2 2 5 2 3 2" xfId="5484"/>
    <cellStyle name="Normal 3 3 2 2 5 2 3 2 2" xfId="10209"/>
    <cellStyle name="Normal 3 3 2 2 5 2 3 2 2 2" xfId="19604"/>
    <cellStyle name="Normal 3 3 2 2 5 2 3 2 2 2 2" xfId="38401"/>
    <cellStyle name="Normal 3 3 2 2 5 2 3 2 2 2 3" xfId="42488"/>
    <cellStyle name="Normal 3 3 2 2 5 2 3 2 2 3" xfId="28998"/>
    <cellStyle name="Normal 3 3 2 2 5 2 3 2 2 4" xfId="42487"/>
    <cellStyle name="Normal 3 3 2 2 5 2 3 2 3" xfId="14907"/>
    <cellStyle name="Normal 3 3 2 2 5 2 3 2 3 2" xfId="33698"/>
    <cellStyle name="Normal 3 3 2 2 5 2 3 2 3 3" xfId="42489"/>
    <cellStyle name="Normal 3 3 2 2 5 2 3 2 4" xfId="24295"/>
    <cellStyle name="Normal 3 3 2 2 5 2 3 2 5" xfId="42486"/>
    <cellStyle name="Normal 3 3 2 2 5 2 3 3" xfId="7418"/>
    <cellStyle name="Normal 3 3 2 2 5 2 3 3 2" xfId="16813"/>
    <cellStyle name="Normal 3 3 2 2 5 2 3 3 2 2" xfId="35610"/>
    <cellStyle name="Normal 3 3 2 2 5 2 3 3 2 3" xfId="42491"/>
    <cellStyle name="Normal 3 3 2 2 5 2 3 3 3" xfId="26207"/>
    <cellStyle name="Normal 3 3 2 2 5 2 3 3 4" xfId="42490"/>
    <cellStyle name="Normal 3 3 2 2 5 2 3 4" xfId="12116"/>
    <cellStyle name="Normal 3 3 2 2 5 2 3 4 2" xfId="30905"/>
    <cellStyle name="Normal 3 3 2 2 5 2 3 4 3" xfId="42492"/>
    <cellStyle name="Normal 3 3 2 2 5 2 3 5" xfId="21502"/>
    <cellStyle name="Normal 3 3 2 2 5 2 3 6" xfId="42485"/>
    <cellStyle name="Normal 3 3 2 2 5 2 4" xfId="3622"/>
    <cellStyle name="Normal 3 3 2 2 5 2 4 2" xfId="8348"/>
    <cellStyle name="Normal 3 3 2 2 5 2 4 2 2" xfId="17743"/>
    <cellStyle name="Normal 3 3 2 2 5 2 4 2 2 2" xfId="36540"/>
    <cellStyle name="Normal 3 3 2 2 5 2 4 2 2 3" xfId="42495"/>
    <cellStyle name="Normal 3 3 2 2 5 2 4 2 3" xfId="27137"/>
    <cellStyle name="Normal 3 3 2 2 5 2 4 2 4" xfId="42494"/>
    <cellStyle name="Normal 3 3 2 2 5 2 4 3" xfId="13046"/>
    <cellStyle name="Normal 3 3 2 2 5 2 4 3 2" xfId="31836"/>
    <cellStyle name="Normal 3 3 2 2 5 2 4 3 3" xfId="42496"/>
    <cellStyle name="Normal 3 3 2 2 5 2 4 4" xfId="22433"/>
    <cellStyle name="Normal 3 3 2 2 5 2 4 5" xfId="42493"/>
    <cellStyle name="Normal 3 3 2 2 5 2 5" xfId="4553"/>
    <cellStyle name="Normal 3 3 2 2 5 2 5 2" xfId="9278"/>
    <cellStyle name="Normal 3 3 2 2 5 2 5 2 2" xfId="18673"/>
    <cellStyle name="Normal 3 3 2 2 5 2 5 2 2 2" xfId="37470"/>
    <cellStyle name="Normal 3 3 2 2 5 2 5 2 2 3" xfId="42499"/>
    <cellStyle name="Normal 3 3 2 2 5 2 5 2 3" xfId="28067"/>
    <cellStyle name="Normal 3 3 2 2 5 2 5 2 4" xfId="42498"/>
    <cellStyle name="Normal 3 3 2 2 5 2 5 3" xfId="13976"/>
    <cellStyle name="Normal 3 3 2 2 5 2 5 3 2" xfId="32767"/>
    <cellStyle name="Normal 3 3 2 2 5 2 5 3 3" xfId="42500"/>
    <cellStyle name="Normal 3 3 2 2 5 2 5 4" xfId="23364"/>
    <cellStyle name="Normal 3 3 2 2 5 2 5 5" xfId="42497"/>
    <cellStyle name="Normal 3 3 2 2 5 2 6" xfId="6489"/>
    <cellStyle name="Normal 3 3 2 2 5 2 6 2" xfId="15884"/>
    <cellStyle name="Normal 3 3 2 2 5 2 6 2 2" xfId="34681"/>
    <cellStyle name="Normal 3 3 2 2 5 2 6 2 3" xfId="42502"/>
    <cellStyle name="Normal 3 3 2 2 5 2 6 3" xfId="25278"/>
    <cellStyle name="Normal 3 3 2 2 5 2 6 4" xfId="42501"/>
    <cellStyle name="Normal 3 3 2 2 5 2 7" xfId="11187"/>
    <cellStyle name="Normal 3 3 2 2 5 2 7 2" xfId="29974"/>
    <cellStyle name="Normal 3 3 2 2 5 2 7 3" xfId="42503"/>
    <cellStyle name="Normal 3 3 2 2 5 2 8" xfId="20571"/>
    <cellStyle name="Normal 3 3 2 2 5 2 9" xfId="39125"/>
    <cellStyle name="Normal 3 3 2 2 5 3" xfId="1965"/>
    <cellStyle name="Normal 3 3 2 2 5 3 2" xfId="2896"/>
    <cellStyle name="Normal 3 3 2 2 5 3 2 2" xfId="5689"/>
    <cellStyle name="Normal 3 3 2 2 5 3 2 2 2" xfId="10414"/>
    <cellStyle name="Normal 3 3 2 2 5 3 2 2 2 2" xfId="19809"/>
    <cellStyle name="Normal 3 3 2 2 5 3 2 2 2 2 2" xfId="38606"/>
    <cellStyle name="Normal 3 3 2 2 5 3 2 2 2 2 3" xfId="42507"/>
    <cellStyle name="Normal 3 3 2 2 5 3 2 2 2 3" xfId="29203"/>
    <cellStyle name="Normal 3 3 2 2 5 3 2 2 2 4" xfId="42506"/>
    <cellStyle name="Normal 3 3 2 2 5 3 2 2 3" xfId="15112"/>
    <cellStyle name="Normal 3 3 2 2 5 3 2 2 3 2" xfId="33903"/>
    <cellStyle name="Normal 3 3 2 2 5 3 2 2 3 3" xfId="42508"/>
    <cellStyle name="Normal 3 3 2 2 5 3 2 2 4" xfId="24500"/>
    <cellStyle name="Normal 3 3 2 2 5 3 2 2 5" xfId="42505"/>
    <cellStyle name="Normal 3 3 2 2 5 3 2 3" xfId="7622"/>
    <cellStyle name="Normal 3 3 2 2 5 3 2 3 2" xfId="17017"/>
    <cellStyle name="Normal 3 3 2 2 5 3 2 3 2 2" xfId="35814"/>
    <cellStyle name="Normal 3 3 2 2 5 3 2 3 2 3" xfId="42510"/>
    <cellStyle name="Normal 3 3 2 2 5 3 2 3 3" xfId="26411"/>
    <cellStyle name="Normal 3 3 2 2 5 3 2 3 4" xfId="42509"/>
    <cellStyle name="Normal 3 3 2 2 5 3 2 4" xfId="12320"/>
    <cellStyle name="Normal 3 3 2 2 5 3 2 4 2" xfId="31110"/>
    <cellStyle name="Normal 3 3 2 2 5 3 2 4 3" xfId="42511"/>
    <cellStyle name="Normal 3 3 2 2 5 3 2 5" xfId="21707"/>
    <cellStyle name="Normal 3 3 2 2 5 3 2 6" xfId="42504"/>
    <cellStyle name="Normal 3 3 2 2 5 3 3" xfId="3827"/>
    <cellStyle name="Normal 3 3 2 2 5 3 3 2" xfId="8553"/>
    <cellStyle name="Normal 3 3 2 2 5 3 3 2 2" xfId="17948"/>
    <cellStyle name="Normal 3 3 2 2 5 3 3 2 2 2" xfId="36745"/>
    <cellStyle name="Normal 3 3 2 2 5 3 3 2 2 3" xfId="42514"/>
    <cellStyle name="Normal 3 3 2 2 5 3 3 2 3" xfId="27342"/>
    <cellStyle name="Normal 3 3 2 2 5 3 3 2 4" xfId="42513"/>
    <cellStyle name="Normal 3 3 2 2 5 3 3 3" xfId="13251"/>
    <cellStyle name="Normal 3 3 2 2 5 3 3 3 2" xfId="32041"/>
    <cellStyle name="Normal 3 3 2 2 5 3 3 3 3" xfId="42515"/>
    <cellStyle name="Normal 3 3 2 2 5 3 3 4" xfId="22638"/>
    <cellStyle name="Normal 3 3 2 2 5 3 3 5" xfId="42512"/>
    <cellStyle name="Normal 3 3 2 2 5 3 4" xfId="4758"/>
    <cellStyle name="Normal 3 3 2 2 5 3 4 2" xfId="9483"/>
    <cellStyle name="Normal 3 3 2 2 5 3 4 2 2" xfId="18878"/>
    <cellStyle name="Normal 3 3 2 2 5 3 4 2 2 2" xfId="37675"/>
    <cellStyle name="Normal 3 3 2 2 5 3 4 2 2 3" xfId="42518"/>
    <cellStyle name="Normal 3 3 2 2 5 3 4 2 3" xfId="28272"/>
    <cellStyle name="Normal 3 3 2 2 5 3 4 2 4" xfId="42517"/>
    <cellStyle name="Normal 3 3 2 2 5 3 4 3" xfId="14181"/>
    <cellStyle name="Normal 3 3 2 2 5 3 4 3 2" xfId="32972"/>
    <cellStyle name="Normal 3 3 2 2 5 3 4 3 3" xfId="42519"/>
    <cellStyle name="Normal 3 3 2 2 5 3 4 4" xfId="23569"/>
    <cellStyle name="Normal 3 3 2 2 5 3 4 5" xfId="42516"/>
    <cellStyle name="Normal 3 3 2 2 5 3 5" xfId="6693"/>
    <cellStyle name="Normal 3 3 2 2 5 3 5 2" xfId="16088"/>
    <cellStyle name="Normal 3 3 2 2 5 3 5 2 2" xfId="34885"/>
    <cellStyle name="Normal 3 3 2 2 5 3 5 2 3" xfId="42521"/>
    <cellStyle name="Normal 3 3 2 2 5 3 5 3" xfId="25482"/>
    <cellStyle name="Normal 3 3 2 2 5 3 5 4" xfId="42520"/>
    <cellStyle name="Normal 3 3 2 2 5 3 6" xfId="11391"/>
    <cellStyle name="Normal 3 3 2 2 5 3 6 2" xfId="30179"/>
    <cellStyle name="Normal 3 3 2 2 5 3 6 3" xfId="42522"/>
    <cellStyle name="Normal 3 3 2 2 5 3 7" xfId="20776"/>
    <cellStyle name="Normal 3 3 2 2 5 3 8" xfId="39127"/>
    <cellStyle name="Normal 3 3 2 2 5 4" xfId="2430"/>
    <cellStyle name="Normal 3 3 2 2 5 4 2" xfId="5223"/>
    <cellStyle name="Normal 3 3 2 2 5 4 2 2" xfId="9948"/>
    <cellStyle name="Normal 3 3 2 2 5 4 2 2 2" xfId="19343"/>
    <cellStyle name="Normal 3 3 2 2 5 4 2 2 2 2" xfId="38140"/>
    <cellStyle name="Normal 3 3 2 2 5 4 2 2 2 3" xfId="42526"/>
    <cellStyle name="Normal 3 3 2 2 5 4 2 2 3" xfId="28737"/>
    <cellStyle name="Normal 3 3 2 2 5 4 2 2 4" xfId="42525"/>
    <cellStyle name="Normal 3 3 2 2 5 4 2 3" xfId="14646"/>
    <cellStyle name="Normal 3 3 2 2 5 4 2 3 2" xfId="33437"/>
    <cellStyle name="Normal 3 3 2 2 5 4 2 3 3" xfId="42527"/>
    <cellStyle name="Normal 3 3 2 2 5 4 2 4" xfId="24034"/>
    <cellStyle name="Normal 3 3 2 2 5 4 2 5" xfId="42524"/>
    <cellStyle name="Normal 3 3 2 2 5 4 3" xfId="7157"/>
    <cellStyle name="Normal 3 3 2 2 5 4 3 2" xfId="16552"/>
    <cellStyle name="Normal 3 3 2 2 5 4 3 2 2" xfId="35349"/>
    <cellStyle name="Normal 3 3 2 2 5 4 3 2 3" xfId="42529"/>
    <cellStyle name="Normal 3 3 2 2 5 4 3 3" xfId="25946"/>
    <cellStyle name="Normal 3 3 2 2 5 4 3 4" xfId="42528"/>
    <cellStyle name="Normal 3 3 2 2 5 4 4" xfId="11855"/>
    <cellStyle name="Normal 3 3 2 2 5 4 4 2" xfId="30644"/>
    <cellStyle name="Normal 3 3 2 2 5 4 4 3" xfId="42530"/>
    <cellStyle name="Normal 3 3 2 2 5 4 5" xfId="21241"/>
    <cellStyle name="Normal 3 3 2 2 5 4 6" xfId="42523"/>
    <cellStyle name="Normal 3 3 2 2 5 5" xfId="3361"/>
    <cellStyle name="Normal 3 3 2 2 5 5 2" xfId="8087"/>
    <cellStyle name="Normal 3 3 2 2 5 5 2 2" xfId="17482"/>
    <cellStyle name="Normal 3 3 2 2 5 5 2 2 2" xfId="36279"/>
    <cellStyle name="Normal 3 3 2 2 5 5 2 2 3" xfId="42533"/>
    <cellStyle name="Normal 3 3 2 2 5 5 2 3" xfId="26876"/>
    <cellStyle name="Normal 3 3 2 2 5 5 2 4" xfId="42532"/>
    <cellStyle name="Normal 3 3 2 2 5 5 3" xfId="12785"/>
    <cellStyle name="Normal 3 3 2 2 5 5 3 2" xfId="31575"/>
    <cellStyle name="Normal 3 3 2 2 5 5 3 3" xfId="42534"/>
    <cellStyle name="Normal 3 3 2 2 5 5 4" xfId="22172"/>
    <cellStyle name="Normal 3 3 2 2 5 5 5" xfId="42531"/>
    <cellStyle name="Normal 3 3 2 2 5 6" xfId="4292"/>
    <cellStyle name="Normal 3 3 2 2 5 6 2" xfId="9017"/>
    <cellStyle name="Normal 3 3 2 2 5 6 2 2" xfId="18412"/>
    <cellStyle name="Normal 3 3 2 2 5 6 2 2 2" xfId="37209"/>
    <cellStyle name="Normal 3 3 2 2 5 6 2 2 3" xfId="42537"/>
    <cellStyle name="Normal 3 3 2 2 5 6 2 3" xfId="27806"/>
    <cellStyle name="Normal 3 3 2 2 5 6 2 4" xfId="42536"/>
    <cellStyle name="Normal 3 3 2 2 5 6 3" xfId="13715"/>
    <cellStyle name="Normal 3 3 2 2 5 6 3 2" xfId="32506"/>
    <cellStyle name="Normal 3 3 2 2 5 6 3 3" xfId="42538"/>
    <cellStyle name="Normal 3 3 2 2 5 6 4" xfId="23103"/>
    <cellStyle name="Normal 3 3 2 2 5 6 5" xfId="42535"/>
    <cellStyle name="Normal 3 3 2 2 5 7" xfId="6246"/>
    <cellStyle name="Normal 3 3 2 2 5 7 2" xfId="15642"/>
    <cellStyle name="Normal 3 3 2 2 5 7 2 2" xfId="34439"/>
    <cellStyle name="Normal 3 3 2 2 5 7 2 3" xfId="42540"/>
    <cellStyle name="Normal 3 3 2 2 5 7 3" xfId="25036"/>
    <cellStyle name="Normal 3 3 2 2 5 7 4" xfId="42539"/>
    <cellStyle name="Normal 3 3 2 2 5 8" xfId="10929"/>
    <cellStyle name="Normal 3 3 2 2 5 8 2" xfId="29713"/>
    <cellStyle name="Normal 3 3 2 2 5 8 3" xfId="42541"/>
    <cellStyle name="Normal 3 3 2 2 5 9" xfId="20310"/>
    <cellStyle name="Normal 3 3 2 2 6" xfId="912"/>
    <cellStyle name="Normal 3 3 2 2 6 10" xfId="39128"/>
    <cellStyle name="Normal 3 3 2 2 6 11" xfId="1557"/>
    <cellStyle name="Normal 3 3 2 2 6 2" xfId="1821"/>
    <cellStyle name="Normal 3 3 2 2 6 2 2" xfId="2287"/>
    <cellStyle name="Normal 3 3 2 2 6 2 2 2" xfId="3218"/>
    <cellStyle name="Normal 3 3 2 2 6 2 2 2 2" xfId="6011"/>
    <cellStyle name="Normal 3 3 2 2 6 2 2 2 2 2" xfId="10736"/>
    <cellStyle name="Normal 3 3 2 2 6 2 2 2 2 2 2" xfId="20131"/>
    <cellStyle name="Normal 3 3 2 2 6 2 2 2 2 2 2 2" xfId="38928"/>
    <cellStyle name="Normal 3 3 2 2 6 2 2 2 2 2 2 3" xfId="42545"/>
    <cellStyle name="Normal 3 3 2 2 6 2 2 2 2 2 3" xfId="29525"/>
    <cellStyle name="Normal 3 3 2 2 6 2 2 2 2 2 4" xfId="42544"/>
    <cellStyle name="Normal 3 3 2 2 6 2 2 2 2 3" xfId="15434"/>
    <cellStyle name="Normal 3 3 2 2 6 2 2 2 2 3 2" xfId="34225"/>
    <cellStyle name="Normal 3 3 2 2 6 2 2 2 2 3 3" xfId="42546"/>
    <cellStyle name="Normal 3 3 2 2 6 2 2 2 2 4" xfId="24822"/>
    <cellStyle name="Normal 3 3 2 2 6 2 2 2 2 5" xfId="42543"/>
    <cellStyle name="Normal 3 3 2 2 6 2 2 2 3" xfId="7944"/>
    <cellStyle name="Normal 3 3 2 2 6 2 2 2 3 2" xfId="17339"/>
    <cellStyle name="Normal 3 3 2 2 6 2 2 2 3 2 2" xfId="36136"/>
    <cellStyle name="Normal 3 3 2 2 6 2 2 2 3 2 3" xfId="42548"/>
    <cellStyle name="Normal 3 3 2 2 6 2 2 2 3 3" xfId="26733"/>
    <cellStyle name="Normal 3 3 2 2 6 2 2 2 3 4" xfId="42547"/>
    <cellStyle name="Normal 3 3 2 2 6 2 2 2 4" xfId="12642"/>
    <cellStyle name="Normal 3 3 2 2 6 2 2 2 4 2" xfId="31432"/>
    <cellStyle name="Normal 3 3 2 2 6 2 2 2 4 3" xfId="42549"/>
    <cellStyle name="Normal 3 3 2 2 6 2 2 2 5" xfId="22029"/>
    <cellStyle name="Normal 3 3 2 2 6 2 2 2 6" xfId="42542"/>
    <cellStyle name="Normal 3 3 2 2 6 2 2 3" xfId="4149"/>
    <cellStyle name="Normal 3 3 2 2 6 2 2 3 2" xfId="8874"/>
    <cellStyle name="Normal 3 3 2 2 6 2 2 3 2 2" xfId="18269"/>
    <cellStyle name="Normal 3 3 2 2 6 2 2 3 2 2 2" xfId="37066"/>
    <cellStyle name="Normal 3 3 2 2 6 2 2 3 2 2 3" xfId="42552"/>
    <cellStyle name="Normal 3 3 2 2 6 2 2 3 2 3" xfId="27663"/>
    <cellStyle name="Normal 3 3 2 2 6 2 2 3 2 4" xfId="42551"/>
    <cellStyle name="Normal 3 3 2 2 6 2 2 3 3" xfId="13572"/>
    <cellStyle name="Normal 3 3 2 2 6 2 2 3 3 2" xfId="32363"/>
    <cellStyle name="Normal 3 3 2 2 6 2 2 3 3 3" xfId="42553"/>
    <cellStyle name="Normal 3 3 2 2 6 2 2 3 4" xfId="22960"/>
    <cellStyle name="Normal 3 3 2 2 6 2 2 3 5" xfId="42550"/>
    <cellStyle name="Normal 3 3 2 2 6 2 2 4" xfId="5080"/>
    <cellStyle name="Normal 3 3 2 2 6 2 2 4 2" xfId="9805"/>
    <cellStyle name="Normal 3 3 2 2 6 2 2 4 2 2" xfId="19200"/>
    <cellStyle name="Normal 3 3 2 2 6 2 2 4 2 2 2" xfId="37997"/>
    <cellStyle name="Normal 3 3 2 2 6 2 2 4 2 2 3" xfId="42556"/>
    <cellStyle name="Normal 3 3 2 2 6 2 2 4 2 3" xfId="28594"/>
    <cellStyle name="Normal 3 3 2 2 6 2 2 4 2 4" xfId="42555"/>
    <cellStyle name="Normal 3 3 2 2 6 2 2 4 3" xfId="14503"/>
    <cellStyle name="Normal 3 3 2 2 6 2 2 4 3 2" xfId="33294"/>
    <cellStyle name="Normal 3 3 2 2 6 2 2 4 3 3" xfId="42557"/>
    <cellStyle name="Normal 3 3 2 2 6 2 2 4 4" xfId="23891"/>
    <cellStyle name="Normal 3 3 2 2 6 2 2 4 5" xfId="42554"/>
    <cellStyle name="Normal 3 3 2 2 6 2 2 5" xfId="7014"/>
    <cellStyle name="Normal 3 3 2 2 6 2 2 5 2" xfId="16409"/>
    <cellStyle name="Normal 3 3 2 2 6 2 2 5 2 2" xfId="35206"/>
    <cellStyle name="Normal 3 3 2 2 6 2 2 5 2 3" xfId="42559"/>
    <cellStyle name="Normal 3 3 2 2 6 2 2 5 3" xfId="25803"/>
    <cellStyle name="Normal 3 3 2 2 6 2 2 5 4" xfId="42558"/>
    <cellStyle name="Normal 3 3 2 2 6 2 2 6" xfId="11712"/>
    <cellStyle name="Normal 3 3 2 2 6 2 2 6 2" xfId="30501"/>
    <cellStyle name="Normal 3 3 2 2 6 2 2 6 3" xfId="42560"/>
    <cellStyle name="Normal 3 3 2 2 6 2 2 7" xfId="21098"/>
    <cellStyle name="Normal 3 3 2 2 6 2 2 8" xfId="39130"/>
    <cellStyle name="Normal 3 3 2 2 6 2 3" xfId="2752"/>
    <cellStyle name="Normal 3 3 2 2 6 2 3 2" xfId="5545"/>
    <cellStyle name="Normal 3 3 2 2 6 2 3 2 2" xfId="10270"/>
    <cellStyle name="Normal 3 3 2 2 6 2 3 2 2 2" xfId="19665"/>
    <cellStyle name="Normal 3 3 2 2 6 2 3 2 2 2 2" xfId="38462"/>
    <cellStyle name="Normal 3 3 2 2 6 2 3 2 2 2 3" xfId="42564"/>
    <cellStyle name="Normal 3 3 2 2 6 2 3 2 2 3" xfId="29059"/>
    <cellStyle name="Normal 3 3 2 2 6 2 3 2 2 4" xfId="42563"/>
    <cellStyle name="Normal 3 3 2 2 6 2 3 2 3" xfId="14968"/>
    <cellStyle name="Normal 3 3 2 2 6 2 3 2 3 2" xfId="33759"/>
    <cellStyle name="Normal 3 3 2 2 6 2 3 2 3 3" xfId="42565"/>
    <cellStyle name="Normal 3 3 2 2 6 2 3 2 4" xfId="24356"/>
    <cellStyle name="Normal 3 3 2 2 6 2 3 2 5" xfId="42562"/>
    <cellStyle name="Normal 3 3 2 2 6 2 3 3" xfId="7478"/>
    <cellStyle name="Normal 3 3 2 2 6 2 3 3 2" xfId="16873"/>
    <cellStyle name="Normal 3 3 2 2 6 2 3 3 2 2" xfId="35670"/>
    <cellStyle name="Normal 3 3 2 2 6 2 3 3 2 3" xfId="42567"/>
    <cellStyle name="Normal 3 3 2 2 6 2 3 3 3" xfId="26267"/>
    <cellStyle name="Normal 3 3 2 2 6 2 3 3 4" xfId="42566"/>
    <cellStyle name="Normal 3 3 2 2 6 2 3 4" xfId="12176"/>
    <cellStyle name="Normal 3 3 2 2 6 2 3 4 2" xfId="30966"/>
    <cellStyle name="Normal 3 3 2 2 6 2 3 4 3" xfId="42568"/>
    <cellStyle name="Normal 3 3 2 2 6 2 3 5" xfId="21563"/>
    <cellStyle name="Normal 3 3 2 2 6 2 3 6" xfId="42561"/>
    <cellStyle name="Normal 3 3 2 2 6 2 4" xfId="3683"/>
    <cellStyle name="Normal 3 3 2 2 6 2 4 2" xfId="8409"/>
    <cellStyle name="Normal 3 3 2 2 6 2 4 2 2" xfId="17804"/>
    <cellStyle name="Normal 3 3 2 2 6 2 4 2 2 2" xfId="36601"/>
    <cellStyle name="Normal 3 3 2 2 6 2 4 2 2 3" xfId="42571"/>
    <cellStyle name="Normal 3 3 2 2 6 2 4 2 3" xfId="27198"/>
    <cellStyle name="Normal 3 3 2 2 6 2 4 2 4" xfId="42570"/>
    <cellStyle name="Normal 3 3 2 2 6 2 4 3" xfId="13107"/>
    <cellStyle name="Normal 3 3 2 2 6 2 4 3 2" xfId="31897"/>
    <cellStyle name="Normal 3 3 2 2 6 2 4 3 3" xfId="42572"/>
    <cellStyle name="Normal 3 3 2 2 6 2 4 4" xfId="22494"/>
    <cellStyle name="Normal 3 3 2 2 6 2 4 5" xfId="42569"/>
    <cellStyle name="Normal 3 3 2 2 6 2 5" xfId="4614"/>
    <cellStyle name="Normal 3 3 2 2 6 2 5 2" xfId="9339"/>
    <cellStyle name="Normal 3 3 2 2 6 2 5 2 2" xfId="18734"/>
    <cellStyle name="Normal 3 3 2 2 6 2 5 2 2 2" xfId="37531"/>
    <cellStyle name="Normal 3 3 2 2 6 2 5 2 2 3" xfId="42575"/>
    <cellStyle name="Normal 3 3 2 2 6 2 5 2 3" xfId="28128"/>
    <cellStyle name="Normal 3 3 2 2 6 2 5 2 4" xfId="42574"/>
    <cellStyle name="Normal 3 3 2 2 6 2 5 3" xfId="14037"/>
    <cellStyle name="Normal 3 3 2 2 6 2 5 3 2" xfId="32828"/>
    <cellStyle name="Normal 3 3 2 2 6 2 5 3 3" xfId="42576"/>
    <cellStyle name="Normal 3 3 2 2 6 2 5 4" xfId="23425"/>
    <cellStyle name="Normal 3 3 2 2 6 2 5 5" xfId="42573"/>
    <cellStyle name="Normal 3 3 2 2 6 2 6" xfId="6549"/>
    <cellStyle name="Normal 3 3 2 2 6 2 6 2" xfId="15944"/>
    <cellStyle name="Normal 3 3 2 2 6 2 6 2 2" xfId="34741"/>
    <cellStyle name="Normal 3 3 2 2 6 2 6 2 3" xfId="42578"/>
    <cellStyle name="Normal 3 3 2 2 6 2 6 3" xfId="25338"/>
    <cellStyle name="Normal 3 3 2 2 6 2 6 4" xfId="42577"/>
    <cellStyle name="Normal 3 3 2 2 6 2 7" xfId="11247"/>
    <cellStyle name="Normal 3 3 2 2 6 2 7 2" xfId="30035"/>
    <cellStyle name="Normal 3 3 2 2 6 2 7 3" xfId="42579"/>
    <cellStyle name="Normal 3 3 2 2 6 2 8" xfId="20632"/>
    <cellStyle name="Normal 3 3 2 2 6 2 9" xfId="39129"/>
    <cellStyle name="Normal 3 3 2 2 6 3" xfId="2026"/>
    <cellStyle name="Normal 3 3 2 2 6 3 2" xfId="2957"/>
    <cellStyle name="Normal 3 3 2 2 6 3 2 2" xfId="5750"/>
    <cellStyle name="Normal 3 3 2 2 6 3 2 2 2" xfId="10475"/>
    <cellStyle name="Normal 3 3 2 2 6 3 2 2 2 2" xfId="19870"/>
    <cellStyle name="Normal 3 3 2 2 6 3 2 2 2 2 2" xfId="38667"/>
    <cellStyle name="Normal 3 3 2 2 6 3 2 2 2 2 3" xfId="42583"/>
    <cellStyle name="Normal 3 3 2 2 6 3 2 2 2 3" xfId="29264"/>
    <cellStyle name="Normal 3 3 2 2 6 3 2 2 2 4" xfId="42582"/>
    <cellStyle name="Normal 3 3 2 2 6 3 2 2 3" xfId="15173"/>
    <cellStyle name="Normal 3 3 2 2 6 3 2 2 3 2" xfId="33964"/>
    <cellStyle name="Normal 3 3 2 2 6 3 2 2 3 3" xfId="42584"/>
    <cellStyle name="Normal 3 3 2 2 6 3 2 2 4" xfId="24561"/>
    <cellStyle name="Normal 3 3 2 2 6 3 2 2 5" xfId="42581"/>
    <cellStyle name="Normal 3 3 2 2 6 3 2 3" xfId="7683"/>
    <cellStyle name="Normal 3 3 2 2 6 3 2 3 2" xfId="17078"/>
    <cellStyle name="Normal 3 3 2 2 6 3 2 3 2 2" xfId="35875"/>
    <cellStyle name="Normal 3 3 2 2 6 3 2 3 2 3" xfId="42586"/>
    <cellStyle name="Normal 3 3 2 2 6 3 2 3 3" xfId="26472"/>
    <cellStyle name="Normal 3 3 2 2 6 3 2 3 4" xfId="42585"/>
    <cellStyle name="Normal 3 3 2 2 6 3 2 4" xfId="12381"/>
    <cellStyle name="Normal 3 3 2 2 6 3 2 4 2" xfId="31171"/>
    <cellStyle name="Normal 3 3 2 2 6 3 2 4 3" xfId="42587"/>
    <cellStyle name="Normal 3 3 2 2 6 3 2 5" xfId="21768"/>
    <cellStyle name="Normal 3 3 2 2 6 3 2 6" xfId="42580"/>
    <cellStyle name="Normal 3 3 2 2 6 3 3" xfId="3888"/>
    <cellStyle name="Normal 3 3 2 2 6 3 3 2" xfId="8613"/>
    <cellStyle name="Normal 3 3 2 2 6 3 3 2 2" xfId="18008"/>
    <cellStyle name="Normal 3 3 2 2 6 3 3 2 2 2" xfId="36805"/>
    <cellStyle name="Normal 3 3 2 2 6 3 3 2 2 3" xfId="42590"/>
    <cellStyle name="Normal 3 3 2 2 6 3 3 2 3" xfId="27402"/>
    <cellStyle name="Normal 3 3 2 2 6 3 3 2 4" xfId="42589"/>
    <cellStyle name="Normal 3 3 2 2 6 3 3 3" xfId="13311"/>
    <cellStyle name="Normal 3 3 2 2 6 3 3 3 2" xfId="32102"/>
    <cellStyle name="Normal 3 3 2 2 6 3 3 3 3" xfId="42591"/>
    <cellStyle name="Normal 3 3 2 2 6 3 3 4" xfId="22699"/>
    <cellStyle name="Normal 3 3 2 2 6 3 3 5" xfId="42588"/>
    <cellStyle name="Normal 3 3 2 2 6 3 4" xfId="4819"/>
    <cellStyle name="Normal 3 3 2 2 6 3 4 2" xfId="9544"/>
    <cellStyle name="Normal 3 3 2 2 6 3 4 2 2" xfId="18939"/>
    <cellStyle name="Normal 3 3 2 2 6 3 4 2 2 2" xfId="37736"/>
    <cellStyle name="Normal 3 3 2 2 6 3 4 2 2 3" xfId="42594"/>
    <cellStyle name="Normal 3 3 2 2 6 3 4 2 3" xfId="28333"/>
    <cellStyle name="Normal 3 3 2 2 6 3 4 2 4" xfId="42593"/>
    <cellStyle name="Normal 3 3 2 2 6 3 4 3" xfId="14242"/>
    <cellStyle name="Normal 3 3 2 2 6 3 4 3 2" xfId="33033"/>
    <cellStyle name="Normal 3 3 2 2 6 3 4 3 3" xfId="42595"/>
    <cellStyle name="Normal 3 3 2 2 6 3 4 4" xfId="23630"/>
    <cellStyle name="Normal 3 3 2 2 6 3 4 5" xfId="42592"/>
    <cellStyle name="Normal 3 3 2 2 6 3 5" xfId="6753"/>
    <cellStyle name="Normal 3 3 2 2 6 3 5 2" xfId="16148"/>
    <cellStyle name="Normal 3 3 2 2 6 3 5 2 2" xfId="34945"/>
    <cellStyle name="Normal 3 3 2 2 6 3 5 2 3" xfId="42597"/>
    <cellStyle name="Normal 3 3 2 2 6 3 5 3" xfId="25542"/>
    <cellStyle name="Normal 3 3 2 2 6 3 5 4" xfId="42596"/>
    <cellStyle name="Normal 3 3 2 2 6 3 6" xfId="11451"/>
    <cellStyle name="Normal 3 3 2 2 6 3 6 2" xfId="30240"/>
    <cellStyle name="Normal 3 3 2 2 6 3 6 3" xfId="42598"/>
    <cellStyle name="Normal 3 3 2 2 6 3 7" xfId="20837"/>
    <cellStyle name="Normal 3 3 2 2 6 3 8" xfId="39131"/>
    <cellStyle name="Normal 3 3 2 2 6 4" xfId="2491"/>
    <cellStyle name="Normal 3 3 2 2 6 4 2" xfId="5284"/>
    <cellStyle name="Normal 3 3 2 2 6 4 2 2" xfId="10009"/>
    <cellStyle name="Normal 3 3 2 2 6 4 2 2 2" xfId="19404"/>
    <cellStyle name="Normal 3 3 2 2 6 4 2 2 2 2" xfId="38201"/>
    <cellStyle name="Normal 3 3 2 2 6 4 2 2 2 3" xfId="42602"/>
    <cellStyle name="Normal 3 3 2 2 6 4 2 2 3" xfId="28798"/>
    <cellStyle name="Normal 3 3 2 2 6 4 2 2 4" xfId="42601"/>
    <cellStyle name="Normal 3 3 2 2 6 4 2 3" xfId="14707"/>
    <cellStyle name="Normal 3 3 2 2 6 4 2 3 2" xfId="33498"/>
    <cellStyle name="Normal 3 3 2 2 6 4 2 3 3" xfId="42603"/>
    <cellStyle name="Normal 3 3 2 2 6 4 2 4" xfId="24095"/>
    <cellStyle name="Normal 3 3 2 2 6 4 2 5" xfId="42600"/>
    <cellStyle name="Normal 3 3 2 2 6 4 3" xfId="7218"/>
    <cellStyle name="Normal 3 3 2 2 6 4 3 2" xfId="16613"/>
    <cellStyle name="Normal 3 3 2 2 6 4 3 2 2" xfId="35410"/>
    <cellStyle name="Normal 3 3 2 2 6 4 3 2 3" xfId="42605"/>
    <cellStyle name="Normal 3 3 2 2 6 4 3 3" xfId="26007"/>
    <cellStyle name="Normal 3 3 2 2 6 4 3 4" xfId="42604"/>
    <cellStyle name="Normal 3 3 2 2 6 4 4" xfId="11916"/>
    <cellStyle name="Normal 3 3 2 2 6 4 4 2" xfId="30705"/>
    <cellStyle name="Normal 3 3 2 2 6 4 4 3" xfId="42606"/>
    <cellStyle name="Normal 3 3 2 2 6 4 5" xfId="21302"/>
    <cellStyle name="Normal 3 3 2 2 6 4 6" xfId="42599"/>
    <cellStyle name="Normal 3 3 2 2 6 5" xfId="3422"/>
    <cellStyle name="Normal 3 3 2 2 6 5 2" xfId="8148"/>
    <cellStyle name="Normal 3 3 2 2 6 5 2 2" xfId="17543"/>
    <cellStyle name="Normal 3 3 2 2 6 5 2 2 2" xfId="36340"/>
    <cellStyle name="Normal 3 3 2 2 6 5 2 2 3" xfId="42609"/>
    <cellStyle name="Normal 3 3 2 2 6 5 2 3" xfId="26937"/>
    <cellStyle name="Normal 3 3 2 2 6 5 2 4" xfId="42608"/>
    <cellStyle name="Normal 3 3 2 2 6 5 3" xfId="12846"/>
    <cellStyle name="Normal 3 3 2 2 6 5 3 2" xfId="31636"/>
    <cellStyle name="Normal 3 3 2 2 6 5 3 3" xfId="42610"/>
    <cellStyle name="Normal 3 3 2 2 6 5 4" xfId="22233"/>
    <cellStyle name="Normal 3 3 2 2 6 5 5" xfId="42607"/>
    <cellStyle name="Normal 3 3 2 2 6 6" xfId="4353"/>
    <cellStyle name="Normal 3 3 2 2 6 6 2" xfId="9078"/>
    <cellStyle name="Normal 3 3 2 2 6 6 2 2" xfId="18473"/>
    <cellStyle name="Normal 3 3 2 2 6 6 2 2 2" xfId="37270"/>
    <cellStyle name="Normal 3 3 2 2 6 6 2 2 3" xfId="42613"/>
    <cellStyle name="Normal 3 3 2 2 6 6 2 3" xfId="27867"/>
    <cellStyle name="Normal 3 3 2 2 6 6 2 4" xfId="42612"/>
    <cellStyle name="Normal 3 3 2 2 6 6 3" xfId="13776"/>
    <cellStyle name="Normal 3 3 2 2 6 6 3 2" xfId="32567"/>
    <cellStyle name="Normal 3 3 2 2 6 6 3 3" xfId="42614"/>
    <cellStyle name="Normal 3 3 2 2 6 6 4" xfId="23164"/>
    <cellStyle name="Normal 3 3 2 2 6 6 5" xfId="42611"/>
    <cellStyle name="Normal 3 3 2 2 6 7" xfId="6402"/>
    <cellStyle name="Normal 3 3 2 2 6 7 2" xfId="15798"/>
    <cellStyle name="Normal 3 3 2 2 6 7 2 2" xfId="34595"/>
    <cellStyle name="Normal 3 3 2 2 6 7 2 3" xfId="42616"/>
    <cellStyle name="Normal 3 3 2 2 6 7 3" xfId="25192"/>
    <cellStyle name="Normal 3 3 2 2 6 7 4" xfId="42615"/>
    <cellStyle name="Normal 3 3 2 2 6 8" xfId="10987"/>
    <cellStyle name="Normal 3 3 2 2 6 8 2" xfId="29774"/>
    <cellStyle name="Normal 3 3 2 2 6 8 3" xfId="42617"/>
    <cellStyle name="Normal 3 3 2 2 6 9" xfId="20371"/>
    <cellStyle name="Normal 3 3 2 2 7" xfId="1307"/>
    <cellStyle name="Normal 3 3 2 2 7 10" xfId="1641"/>
    <cellStyle name="Normal 3 3 2 2 7 2" xfId="2110"/>
    <cellStyle name="Normal 3 3 2 2 7 2 2" xfId="3041"/>
    <cellStyle name="Normal 3 3 2 2 7 2 2 2" xfId="5834"/>
    <cellStyle name="Normal 3 3 2 2 7 2 2 2 2" xfId="10559"/>
    <cellStyle name="Normal 3 3 2 2 7 2 2 2 2 2" xfId="19954"/>
    <cellStyle name="Normal 3 3 2 2 7 2 2 2 2 2 2" xfId="38751"/>
    <cellStyle name="Normal 3 3 2 2 7 2 2 2 2 2 3" xfId="42621"/>
    <cellStyle name="Normal 3 3 2 2 7 2 2 2 2 3" xfId="29348"/>
    <cellStyle name="Normal 3 3 2 2 7 2 2 2 2 4" xfId="42620"/>
    <cellStyle name="Normal 3 3 2 2 7 2 2 2 3" xfId="15257"/>
    <cellStyle name="Normal 3 3 2 2 7 2 2 2 3 2" xfId="34048"/>
    <cellStyle name="Normal 3 3 2 2 7 2 2 2 3 3" xfId="42622"/>
    <cellStyle name="Normal 3 3 2 2 7 2 2 2 4" xfId="24645"/>
    <cellStyle name="Normal 3 3 2 2 7 2 2 2 5" xfId="42619"/>
    <cellStyle name="Normal 3 3 2 2 7 2 2 3" xfId="7767"/>
    <cellStyle name="Normal 3 3 2 2 7 2 2 3 2" xfId="17162"/>
    <cellStyle name="Normal 3 3 2 2 7 2 2 3 2 2" xfId="35959"/>
    <cellStyle name="Normal 3 3 2 2 7 2 2 3 2 3" xfId="42624"/>
    <cellStyle name="Normal 3 3 2 2 7 2 2 3 3" xfId="26556"/>
    <cellStyle name="Normal 3 3 2 2 7 2 2 3 4" xfId="42623"/>
    <cellStyle name="Normal 3 3 2 2 7 2 2 4" xfId="12465"/>
    <cellStyle name="Normal 3 3 2 2 7 2 2 4 2" xfId="31255"/>
    <cellStyle name="Normal 3 3 2 2 7 2 2 4 3" xfId="42625"/>
    <cellStyle name="Normal 3 3 2 2 7 2 2 5" xfId="21852"/>
    <cellStyle name="Normal 3 3 2 2 7 2 2 6" xfId="42618"/>
    <cellStyle name="Normal 3 3 2 2 7 2 3" xfId="3972"/>
    <cellStyle name="Normal 3 3 2 2 7 2 3 2" xfId="8697"/>
    <cellStyle name="Normal 3 3 2 2 7 2 3 2 2" xfId="18092"/>
    <cellStyle name="Normal 3 3 2 2 7 2 3 2 2 2" xfId="36889"/>
    <cellStyle name="Normal 3 3 2 2 7 2 3 2 2 3" xfId="42628"/>
    <cellStyle name="Normal 3 3 2 2 7 2 3 2 3" xfId="27486"/>
    <cellStyle name="Normal 3 3 2 2 7 2 3 2 4" xfId="42627"/>
    <cellStyle name="Normal 3 3 2 2 7 2 3 3" xfId="13395"/>
    <cellStyle name="Normal 3 3 2 2 7 2 3 3 2" xfId="32186"/>
    <cellStyle name="Normal 3 3 2 2 7 2 3 3 3" xfId="42629"/>
    <cellStyle name="Normal 3 3 2 2 7 2 3 4" xfId="22783"/>
    <cellStyle name="Normal 3 3 2 2 7 2 3 5" xfId="42626"/>
    <cellStyle name="Normal 3 3 2 2 7 2 4" xfId="4903"/>
    <cellStyle name="Normal 3 3 2 2 7 2 4 2" xfId="9628"/>
    <cellStyle name="Normal 3 3 2 2 7 2 4 2 2" xfId="19023"/>
    <cellStyle name="Normal 3 3 2 2 7 2 4 2 2 2" xfId="37820"/>
    <cellStyle name="Normal 3 3 2 2 7 2 4 2 2 3" xfId="42632"/>
    <cellStyle name="Normal 3 3 2 2 7 2 4 2 3" xfId="28417"/>
    <cellStyle name="Normal 3 3 2 2 7 2 4 2 4" xfId="42631"/>
    <cellStyle name="Normal 3 3 2 2 7 2 4 3" xfId="14326"/>
    <cellStyle name="Normal 3 3 2 2 7 2 4 3 2" xfId="33117"/>
    <cellStyle name="Normal 3 3 2 2 7 2 4 3 3" xfId="42633"/>
    <cellStyle name="Normal 3 3 2 2 7 2 4 4" xfId="23714"/>
    <cellStyle name="Normal 3 3 2 2 7 2 4 5" xfId="42630"/>
    <cellStyle name="Normal 3 3 2 2 7 2 5" xfId="6837"/>
    <cellStyle name="Normal 3 3 2 2 7 2 5 2" xfId="16232"/>
    <cellStyle name="Normal 3 3 2 2 7 2 5 2 2" xfId="35029"/>
    <cellStyle name="Normal 3 3 2 2 7 2 5 2 3" xfId="42635"/>
    <cellStyle name="Normal 3 3 2 2 7 2 5 3" xfId="25626"/>
    <cellStyle name="Normal 3 3 2 2 7 2 5 4" xfId="42634"/>
    <cellStyle name="Normal 3 3 2 2 7 2 6" xfId="11535"/>
    <cellStyle name="Normal 3 3 2 2 7 2 6 2" xfId="30324"/>
    <cellStyle name="Normal 3 3 2 2 7 2 6 3" xfId="42636"/>
    <cellStyle name="Normal 3 3 2 2 7 2 7" xfId="20921"/>
    <cellStyle name="Normal 3 3 2 2 7 2 8" xfId="39133"/>
    <cellStyle name="Normal 3 3 2 2 7 3" xfId="2575"/>
    <cellStyle name="Normal 3 3 2 2 7 3 2" xfId="5368"/>
    <cellStyle name="Normal 3 3 2 2 7 3 2 2" xfId="10093"/>
    <cellStyle name="Normal 3 3 2 2 7 3 2 2 2" xfId="19488"/>
    <cellStyle name="Normal 3 3 2 2 7 3 2 2 2 2" xfId="38285"/>
    <cellStyle name="Normal 3 3 2 2 7 3 2 2 2 3" xfId="42640"/>
    <cellStyle name="Normal 3 3 2 2 7 3 2 2 3" xfId="28882"/>
    <cellStyle name="Normal 3 3 2 2 7 3 2 2 4" xfId="42639"/>
    <cellStyle name="Normal 3 3 2 2 7 3 2 3" xfId="14791"/>
    <cellStyle name="Normal 3 3 2 2 7 3 2 3 2" xfId="33582"/>
    <cellStyle name="Normal 3 3 2 2 7 3 2 3 3" xfId="42641"/>
    <cellStyle name="Normal 3 3 2 2 7 3 2 4" xfId="24179"/>
    <cellStyle name="Normal 3 3 2 2 7 3 2 5" xfId="42638"/>
    <cellStyle name="Normal 3 3 2 2 7 3 3" xfId="7302"/>
    <cellStyle name="Normal 3 3 2 2 7 3 3 2" xfId="16697"/>
    <cellStyle name="Normal 3 3 2 2 7 3 3 2 2" xfId="35494"/>
    <cellStyle name="Normal 3 3 2 2 7 3 3 2 3" xfId="42643"/>
    <cellStyle name="Normal 3 3 2 2 7 3 3 3" xfId="26091"/>
    <cellStyle name="Normal 3 3 2 2 7 3 3 4" xfId="42642"/>
    <cellStyle name="Normal 3 3 2 2 7 3 4" xfId="12000"/>
    <cellStyle name="Normal 3 3 2 2 7 3 4 2" xfId="30789"/>
    <cellStyle name="Normal 3 3 2 2 7 3 4 3" xfId="42644"/>
    <cellStyle name="Normal 3 3 2 2 7 3 5" xfId="21386"/>
    <cellStyle name="Normal 3 3 2 2 7 3 6" xfId="42637"/>
    <cellStyle name="Normal 3 3 2 2 7 4" xfId="3506"/>
    <cellStyle name="Normal 3 3 2 2 7 4 2" xfId="8232"/>
    <cellStyle name="Normal 3 3 2 2 7 4 2 2" xfId="17627"/>
    <cellStyle name="Normal 3 3 2 2 7 4 2 2 2" xfId="36424"/>
    <cellStyle name="Normal 3 3 2 2 7 4 2 2 3" xfId="42647"/>
    <cellStyle name="Normal 3 3 2 2 7 4 2 3" xfId="27021"/>
    <cellStyle name="Normal 3 3 2 2 7 4 2 4" xfId="42646"/>
    <cellStyle name="Normal 3 3 2 2 7 4 3" xfId="12930"/>
    <cellStyle name="Normal 3 3 2 2 7 4 3 2" xfId="31720"/>
    <cellStyle name="Normal 3 3 2 2 7 4 3 3" xfId="42648"/>
    <cellStyle name="Normal 3 3 2 2 7 4 4" xfId="22317"/>
    <cellStyle name="Normal 3 3 2 2 7 4 5" xfId="42645"/>
    <cellStyle name="Normal 3 3 2 2 7 5" xfId="4437"/>
    <cellStyle name="Normal 3 3 2 2 7 5 2" xfId="9162"/>
    <cellStyle name="Normal 3 3 2 2 7 5 2 2" xfId="18557"/>
    <cellStyle name="Normal 3 3 2 2 7 5 2 2 2" xfId="37354"/>
    <cellStyle name="Normal 3 3 2 2 7 5 2 2 3" xfId="42651"/>
    <cellStyle name="Normal 3 3 2 2 7 5 2 3" xfId="27951"/>
    <cellStyle name="Normal 3 3 2 2 7 5 2 4" xfId="42650"/>
    <cellStyle name="Normal 3 3 2 2 7 5 3" xfId="13860"/>
    <cellStyle name="Normal 3 3 2 2 7 5 3 2" xfId="32651"/>
    <cellStyle name="Normal 3 3 2 2 7 5 3 3" xfId="42652"/>
    <cellStyle name="Normal 3 3 2 2 7 5 4" xfId="23248"/>
    <cellStyle name="Normal 3 3 2 2 7 5 5" xfId="42649"/>
    <cellStyle name="Normal 3 3 2 2 7 6" xfId="6350"/>
    <cellStyle name="Normal 3 3 2 2 7 6 2" xfId="15746"/>
    <cellStyle name="Normal 3 3 2 2 7 6 2 2" xfId="34543"/>
    <cellStyle name="Normal 3 3 2 2 7 6 2 3" xfId="42654"/>
    <cellStyle name="Normal 3 3 2 2 7 6 3" xfId="25140"/>
    <cellStyle name="Normal 3 3 2 2 7 6 4" xfId="42653"/>
    <cellStyle name="Normal 3 3 2 2 7 7" xfId="11071"/>
    <cellStyle name="Normal 3 3 2 2 7 7 2" xfId="29858"/>
    <cellStyle name="Normal 3 3 2 2 7 7 3" xfId="42655"/>
    <cellStyle name="Normal 3 3 2 2 7 8" xfId="20455"/>
    <cellStyle name="Normal 3 3 2 2 7 9" xfId="39132"/>
    <cellStyle name="Normal 3 3 2 2 8" xfId="1583"/>
    <cellStyle name="Normal 3 3 2 2 8 2" xfId="2052"/>
    <cellStyle name="Normal 3 3 2 2 8 2 2" xfId="2983"/>
    <cellStyle name="Normal 3 3 2 2 8 2 2 2" xfId="5776"/>
    <cellStyle name="Normal 3 3 2 2 8 2 2 2 2" xfId="10501"/>
    <cellStyle name="Normal 3 3 2 2 8 2 2 2 2 2" xfId="19896"/>
    <cellStyle name="Normal 3 3 2 2 8 2 2 2 2 2 2" xfId="38693"/>
    <cellStyle name="Normal 3 3 2 2 8 2 2 2 2 2 3" xfId="42659"/>
    <cellStyle name="Normal 3 3 2 2 8 2 2 2 2 3" xfId="29290"/>
    <cellStyle name="Normal 3 3 2 2 8 2 2 2 2 4" xfId="42658"/>
    <cellStyle name="Normal 3 3 2 2 8 2 2 2 3" xfId="15199"/>
    <cellStyle name="Normal 3 3 2 2 8 2 2 2 3 2" xfId="33990"/>
    <cellStyle name="Normal 3 3 2 2 8 2 2 2 3 3" xfId="42660"/>
    <cellStyle name="Normal 3 3 2 2 8 2 2 2 4" xfId="24587"/>
    <cellStyle name="Normal 3 3 2 2 8 2 2 2 5" xfId="42657"/>
    <cellStyle name="Normal 3 3 2 2 8 2 2 3" xfId="7709"/>
    <cellStyle name="Normal 3 3 2 2 8 2 2 3 2" xfId="17104"/>
    <cellStyle name="Normal 3 3 2 2 8 2 2 3 2 2" xfId="35901"/>
    <cellStyle name="Normal 3 3 2 2 8 2 2 3 2 3" xfId="42662"/>
    <cellStyle name="Normal 3 3 2 2 8 2 2 3 3" xfId="26498"/>
    <cellStyle name="Normal 3 3 2 2 8 2 2 3 4" xfId="42661"/>
    <cellStyle name="Normal 3 3 2 2 8 2 2 4" xfId="12407"/>
    <cellStyle name="Normal 3 3 2 2 8 2 2 4 2" xfId="31197"/>
    <cellStyle name="Normal 3 3 2 2 8 2 2 4 3" xfId="42663"/>
    <cellStyle name="Normal 3 3 2 2 8 2 2 5" xfId="21794"/>
    <cellStyle name="Normal 3 3 2 2 8 2 2 6" xfId="42656"/>
    <cellStyle name="Normal 3 3 2 2 8 2 3" xfId="3914"/>
    <cellStyle name="Normal 3 3 2 2 8 2 3 2" xfId="8639"/>
    <cellStyle name="Normal 3 3 2 2 8 2 3 2 2" xfId="18034"/>
    <cellStyle name="Normal 3 3 2 2 8 2 3 2 2 2" xfId="36831"/>
    <cellStyle name="Normal 3 3 2 2 8 2 3 2 2 3" xfId="42666"/>
    <cellStyle name="Normal 3 3 2 2 8 2 3 2 3" xfId="27428"/>
    <cellStyle name="Normal 3 3 2 2 8 2 3 2 4" xfId="42665"/>
    <cellStyle name="Normal 3 3 2 2 8 2 3 3" xfId="13337"/>
    <cellStyle name="Normal 3 3 2 2 8 2 3 3 2" xfId="32128"/>
    <cellStyle name="Normal 3 3 2 2 8 2 3 3 3" xfId="42667"/>
    <cellStyle name="Normal 3 3 2 2 8 2 3 4" xfId="22725"/>
    <cellStyle name="Normal 3 3 2 2 8 2 3 5" xfId="42664"/>
    <cellStyle name="Normal 3 3 2 2 8 2 4" xfId="4845"/>
    <cellStyle name="Normal 3 3 2 2 8 2 4 2" xfId="9570"/>
    <cellStyle name="Normal 3 3 2 2 8 2 4 2 2" xfId="18965"/>
    <cellStyle name="Normal 3 3 2 2 8 2 4 2 2 2" xfId="37762"/>
    <cellStyle name="Normal 3 3 2 2 8 2 4 2 2 3" xfId="42670"/>
    <cellStyle name="Normal 3 3 2 2 8 2 4 2 3" xfId="28359"/>
    <cellStyle name="Normal 3 3 2 2 8 2 4 2 4" xfId="42669"/>
    <cellStyle name="Normal 3 3 2 2 8 2 4 3" xfId="14268"/>
    <cellStyle name="Normal 3 3 2 2 8 2 4 3 2" xfId="33059"/>
    <cellStyle name="Normal 3 3 2 2 8 2 4 3 3" xfId="42671"/>
    <cellStyle name="Normal 3 3 2 2 8 2 4 4" xfId="23656"/>
    <cellStyle name="Normal 3 3 2 2 8 2 4 5" xfId="42668"/>
    <cellStyle name="Normal 3 3 2 2 8 2 5" xfId="6779"/>
    <cellStyle name="Normal 3 3 2 2 8 2 5 2" xfId="16174"/>
    <cellStyle name="Normal 3 3 2 2 8 2 5 2 2" xfId="34971"/>
    <cellStyle name="Normal 3 3 2 2 8 2 5 2 3" xfId="42673"/>
    <cellStyle name="Normal 3 3 2 2 8 2 5 3" xfId="25568"/>
    <cellStyle name="Normal 3 3 2 2 8 2 5 4" xfId="42672"/>
    <cellStyle name="Normal 3 3 2 2 8 2 6" xfId="11477"/>
    <cellStyle name="Normal 3 3 2 2 8 2 6 2" xfId="30266"/>
    <cellStyle name="Normal 3 3 2 2 8 2 6 3" xfId="42674"/>
    <cellStyle name="Normal 3 3 2 2 8 2 7" xfId="20863"/>
    <cellStyle name="Normal 3 3 2 2 8 2 8" xfId="39135"/>
    <cellStyle name="Normal 3 3 2 2 8 3" xfId="2517"/>
    <cellStyle name="Normal 3 3 2 2 8 3 2" xfId="5310"/>
    <cellStyle name="Normal 3 3 2 2 8 3 2 2" xfId="10035"/>
    <cellStyle name="Normal 3 3 2 2 8 3 2 2 2" xfId="19430"/>
    <cellStyle name="Normal 3 3 2 2 8 3 2 2 2 2" xfId="38227"/>
    <cellStyle name="Normal 3 3 2 2 8 3 2 2 2 3" xfId="42678"/>
    <cellStyle name="Normal 3 3 2 2 8 3 2 2 3" xfId="28824"/>
    <cellStyle name="Normal 3 3 2 2 8 3 2 2 4" xfId="42677"/>
    <cellStyle name="Normal 3 3 2 2 8 3 2 3" xfId="14733"/>
    <cellStyle name="Normal 3 3 2 2 8 3 2 3 2" xfId="33524"/>
    <cellStyle name="Normal 3 3 2 2 8 3 2 3 3" xfId="42679"/>
    <cellStyle name="Normal 3 3 2 2 8 3 2 4" xfId="24121"/>
    <cellStyle name="Normal 3 3 2 2 8 3 2 5" xfId="42676"/>
    <cellStyle name="Normal 3 3 2 2 8 3 3" xfId="7244"/>
    <cellStyle name="Normal 3 3 2 2 8 3 3 2" xfId="16639"/>
    <cellStyle name="Normal 3 3 2 2 8 3 3 2 2" xfId="35436"/>
    <cellStyle name="Normal 3 3 2 2 8 3 3 2 3" xfId="42681"/>
    <cellStyle name="Normal 3 3 2 2 8 3 3 3" xfId="26033"/>
    <cellStyle name="Normal 3 3 2 2 8 3 3 4" xfId="42680"/>
    <cellStyle name="Normal 3 3 2 2 8 3 4" xfId="11942"/>
    <cellStyle name="Normal 3 3 2 2 8 3 4 2" xfId="30731"/>
    <cellStyle name="Normal 3 3 2 2 8 3 4 3" xfId="42682"/>
    <cellStyle name="Normal 3 3 2 2 8 3 5" xfId="21328"/>
    <cellStyle name="Normal 3 3 2 2 8 3 6" xfId="42675"/>
    <cellStyle name="Normal 3 3 2 2 8 4" xfId="3448"/>
    <cellStyle name="Normal 3 3 2 2 8 4 2" xfId="8174"/>
    <cellStyle name="Normal 3 3 2 2 8 4 2 2" xfId="17569"/>
    <cellStyle name="Normal 3 3 2 2 8 4 2 2 2" xfId="36366"/>
    <cellStyle name="Normal 3 3 2 2 8 4 2 2 3" xfId="42685"/>
    <cellStyle name="Normal 3 3 2 2 8 4 2 3" xfId="26963"/>
    <cellStyle name="Normal 3 3 2 2 8 4 2 4" xfId="42684"/>
    <cellStyle name="Normal 3 3 2 2 8 4 3" xfId="12872"/>
    <cellStyle name="Normal 3 3 2 2 8 4 3 2" xfId="31662"/>
    <cellStyle name="Normal 3 3 2 2 8 4 3 3" xfId="42686"/>
    <cellStyle name="Normal 3 3 2 2 8 4 4" xfId="22259"/>
    <cellStyle name="Normal 3 3 2 2 8 4 5" xfId="42683"/>
    <cellStyle name="Normal 3 3 2 2 8 5" xfId="4379"/>
    <cellStyle name="Normal 3 3 2 2 8 5 2" xfId="9104"/>
    <cellStyle name="Normal 3 3 2 2 8 5 2 2" xfId="18499"/>
    <cellStyle name="Normal 3 3 2 2 8 5 2 2 2" xfId="37296"/>
    <cellStyle name="Normal 3 3 2 2 8 5 2 2 3" xfId="42689"/>
    <cellStyle name="Normal 3 3 2 2 8 5 2 3" xfId="27893"/>
    <cellStyle name="Normal 3 3 2 2 8 5 2 4" xfId="42688"/>
    <cellStyle name="Normal 3 3 2 2 8 5 3" xfId="13802"/>
    <cellStyle name="Normal 3 3 2 2 8 5 3 2" xfId="32593"/>
    <cellStyle name="Normal 3 3 2 2 8 5 3 3" xfId="42690"/>
    <cellStyle name="Normal 3 3 2 2 8 5 4" xfId="23190"/>
    <cellStyle name="Normal 3 3 2 2 8 5 5" xfId="42687"/>
    <cellStyle name="Normal 3 3 2 2 8 6" xfId="6167"/>
    <cellStyle name="Normal 3 3 2 2 8 6 2" xfId="15563"/>
    <cellStyle name="Normal 3 3 2 2 8 6 2 2" xfId="34360"/>
    <cellStyle name="Normal 3 3 2 2 8 6 2 3" xfId="42692"/>
    <cellStyle name="Normal 3 3 2 2 8 6 3" xfId="24957"/>
    <cellStyle name="Normal 3 3 2 2 8 6 4" xfId="42691"/>
    <cellStyle name="Normal 3 3 2 2 8 7" xfId="11013"/>
    <cellStyle name="Normal 3 3 2 2 8 7 2" xfId="29800"/>
    <cellStyle name="Normal 3 3 2 2 8 7 3" xfId="42693"/>
    <cellStyle name="Normal 3 3 2 2 8 8" xfId="20397"/>
    <cellStyle name="Normal 3 3 2 2 8 9" xfId="39134"/>
    <cellStyle name="Normal 3 3 2 2 9" xfId="1849"/>
    <cellStyle name="Normal 3 3 2 2 9 2" xfId="2780"/>
    <cellStyle name="Normal 3 3 2 2 9 2 2" xfId="5573"/>
    <cellStyle name="Normal 3 3 2 2 9 2 2 2" xfId="10298"/>
    <cellStyle name="Normal 3 3 2 2 9 2 2 2 2" xfId="19693"/>
    <cellStyle name="Normal 3 3 2 2 9 2 2 2 2 2" xfId="38490"/>
    <cellStyle name="Normal 3 3 2 2 9 2 2 2 2 3" xfId="42697"/>
    <cellStyle name="Normal 3 3 2 2 9 2 2 2 3" xfId="29087"/>
    <cellStyle name="Normal 3 3 2 2 9 2 2 2 4" xfId="42696"/>
    <cellStyle name="Normal 3 3 2 2 9 2 2 3" xfId="14996"/>
    <cellStyle name="Normal 3 3 2 2 9 2 2 3 2" xfId="33787"/>
    <cellStyle name="Normal 3 3 2 2 9 2 2 3 3" xfId="42698"/>
    <cellStyle name="Normal 3 3 2 2 9 2 2 4" xfId="24384"/>
    <cellStyle name="Normal 3 3 2 2 9 2 2 5" xfId="42695"/>
    <cellStyle name="Normal 3 3 2 2 9 2 3" xfId="7506"/>
    <cellStyle name="Normal 3 3 2 2 9 2 3 2" xfId="16901"/>
    <cellStyle name="Normal 3 3 2 2 9 2 3 2 2" xfId="35698"/>
    <cellStyle name="Normal 3 3 2 2 9 2 3 2 3" xfId="42700"/>
    <cellStyle name="Normal 3 3 2 2 9 2 3 3" xfId="26295"/>
    <cellStyle name="Normal 3 3 2 2 9 2 3 4" xfId="42699"/>
    <cellStyle name="Normal 3 3 2 2 9 2 4" xfId="12204"/>
    <cellStyle name="Normal 3 3 2 2 9 2 4 2" xfId="30994"/>
    <cellStyle name="Normal 3 3 2 2 9 2 4 3" xfId="42701"/>
    <cellStyle name="Normal 3 3 2 2 9 2 5" xfId="21591"/>
    <cellStyle name="Normal 3 3 2 2 9 2 6" xfId="42694"/>
    <cellStyle name="Normal 3 3 2 2 9 3" xfId="3711"/>
    <cellStyle name="Normal 3 3 2 2 9 3 2" xfId="8437"/>
    <cellStyle name="Normal 3 3 2 2 9 3 2 2" xfId="17832"/>
    <cellStyle name="Normal 3 3 2 2 9 3 2 2 2" xfId="36629"/>
    <cellStyle name="Normal 3 3 2 2 9 3 2 2 3" xfId="42704"/>
    <cellStyle name="Normal 3 3 2 2 9 3 2 3" xfId="27226"/>
    <cellStyle name="Normal 3 3 2 2 9 3 2 4" xfId="42703"/>
    <cellStyle name="Normal 3 3 2 2 9 3 3" xfId="13135"/>
    <cellStyle name="Normal 3 3 2 2 9 3 3 2" xfId="31925"/>
    <cellStyle name="Normal 3 3 2 2 9 3 3 3" xfId="42705"/>
    <cellStyle name="Normal 3 3 2 2 9 3 4" xfId="22522"/>
    <cellStyle name="Normal 3 3 2 2 9 3 5" xfId="42702"/>
    <cellStyle name="Normal 3 3 2 2 9 4" xfId="4642"/>
    <cellStyle name="Normal 3 3 2 2 9 4 2" xfId="9367"/>
    <cellStyle name="Normal 3 3 2 2 9 4 2 2" xfId="18762"/>
    <cellStyle name="Normal 3 3 2 2 9 4 2 2 2" xfId="37559"/>
    <cellStyle name="Normal 3 3 2 2 9 4 2 2 3" xfId="42708"/>
    <cellStyle name="Normal 3 3 2 2 9 4 2 3" xfId="28156"/>
    <cellStyle name="Normal 3 3 2 2 9 4 2 4" xfId="42707"/>
    <cellStyle name="Normal 3 3 2 2 9 4 3" xfId="14065"/>
    <cellStyle name="Normal 3 3 2 2 9 4 3 2" xfId="32856"/>
    <cellStyle name="Normal 3 3 2 2 9 4 3 3" xfId="42709"/>
    <cellStyle name="Normal 3 3 2 2 9 4 4" xfId="23453"/>
    <cellStyle name="Normal 3 3 2 2 9 4 5" xfId="42706"/>
    <cellStyle name="Normal 3 3 2 2 9 5" xfId="6577"/>
    <cellStyle name="Normal 3 3 2 2 9 5 2" xfId="15972"/>
    <cellStyle name="Normal 3 3 2 2 9 5 2 2" xfId="34769"/>
    <cellStyle name="Normal 3 3 2 2 9 5 2 3" xfId="42711"/>
    <cellStyle name="Normal 3 3 2 2 9 5 3" xfId="25366"/>
    <cellStyle name="Normal 3 3 2 2 9 5 4" xfId="42710"/>
    <cellStyle name="Normal 3 3 2 2 9 6" xfId="11275"/>
    <cellStyle name="Normal 3 3 2 2 9 6 2" xfId="30063"/>
    <cellStyle name="Normal 3 3 2 2 9 6 3" xfId="42712"/>
    <cellStyle name="Normal 3 3 2 2 9 7" xfId="20660"/>
    <cellStyle name="Normal 3 3 2 2 9 8" xfId="39136"/>
    <cellStyle name="Normal 3 3 2 20" xfId="58804"/>
    <cellStyle name="Normal 3 3 2 21" xfId="58862"/>
    <cellStyle name="Normal 3 3 2 22" xfId="58918"/>
    <cellStyle name="Normal 3 3 2 23" xfId="58974"/>
    <cellStyle name="Normal 3 3 2 24" xfId="59030"/>
    <cellStyle name="Normal 3 3 2 25" xfId="59089"/>
    <cellStyle name="Normal 3 3 2 26" xfId="59681"/>
    <cellStyle name="Normal 3 3 2 27" xfId="1372"/>
    <cellStyle name="Normal 3 3 2 3" xfId="625"/>
    <cellStyle name="Normal 3 3 2 3 10" xfId="3253"/>
    <cellStyle name="Normal 3 3 2 3 10 2" xfId="7979"/>
    <cellStyle name="Normal 3 3 2 3 10 2 2" xfId="17374"/>
    <cellStyle name="Normal 3 3 2 3 10 2 2 2" xfId="36171"/>
    <cellStyle name="Normal 3 3 2 3 10 2 2 3" xfId="42715"/>
    <cellStyle name="Normal 3 3 2 3 10 2 3" xfId="26768"/>
    <cellStyle name="Normal 3 3 2 3 10 2 4" xfId="42714"/>
    <cellStyle name="Normal 3 3 2 3 10 3" xfId="12677"/>
    <cellStyle name="Normal 3 3 2 3 10 3 2" xfId="31467"/>
    <cellStyle name="Normal 3 3 2 3 10 3 3" xfId="42716"/>
    <cellStyle name="Normal 3 3 2 3 10 4" xfId="22064"/>
    <cellStyle name="Normal 3 3 2 3 10 5" xfId="42713"/>
    <cellStyle name="Normal 3 3 2 3 11" xfId="4184"/>
    <cellStyle name="Normal 3 3 2 3 11 2" xfId="8909"/>
    <cellStyle name="Normal 3 3 2 3 11 2 2" xfId="18304"/>
    <cellStyle name="Normal 3 3 2 3 11 2 2 2" xfId="37101"/>
    <cellStyle name="Normal 3 3 2 3 11 2 2 3" xfId="42719"/>
    <cellStyle name="Normal 3 3 2 3 11 2 3" xfId="27698"/>
    <cellStyle name="Normal 3 3 2 3 11 2 4" xfId="42718"/>
    <cellStyle name="Normal 3 3 2 3 11 3" xfId="13607"/>
    <cellStyle name="Normal 3 3 2 3 11 3 2" xfId="32398"/>
    <cellStyle name="Normal 3 3 2 3 11 3 3" xfId="42720"/>
    <cellStyle name="Normal 3 3 2 3 11 4" xfId="22995"/>
    <cellStyle name="Normal 3 3 2 3 11 5" xfId="42717"/>
    <cellStyle name="Normal 3 3 2 3 12" xfId="6050"/>
    <cellStyle name="Normal 3 3 2 3 12 2" xfId="10775"/>
    <cellStyle name="Normal 3 3 2 3 12 2 2" xfId="20170"/>
    <cellStyle name="Normal 3 3 2 3 12 2 2 2" xfId="38967"/>
    <cellStyle name="Normal 3 3 2 3 12 2 2 3" xfId="42723"/>
    <cellStyle name="Normal 3 3 2 3 12 2 3" xfId="29564"/>
    <cellStyle name="Normal 3 3 2 3 12 2 4" xfId="42722"/>
    <cellStyle name="Normal 3 3 2 3 12 3" xfId="15473"/>
    <cellStyle name="Normal 3 3 2 3 12 3 2" xfId="34264"/>
    <cellStyle name="Normal 3 3 2 3 12 3 3" xfId="42724"/>
    <cellStyle name="Normal 3 3 2 3 12 4" xfId="24861"/>
    <cellStyle name="Normal 3 3 2 3 12 5" xfId="42721"/>
    <cellStyle name="Normal 3 3 2 3 13" xfId="6113"/>
    <cellStyle name="Normal 3 3 2 3 13 2" xfId="15509"/>
    <cellStyle name="Normal 3 3 2 3 13 2 2" xfId="34306"/>
    <cellStyle name="Normal 3 3 2 3 13 2 3" xfId="42726"/>
    <cellStyle name="Normal 3 3 2 3 13 3" xfId="24903"/>
    <cellStyle name="Normal 3 3 2 3 13 4" xfId="42725"/>
    <cellStyle name="Normal 3 3 2 3 14" xfId="10811"/>
    <cellStyle name="Normal 3 3 2 3 14 2" xfId="29605"/>
    <cellStyle name="Normal 3 3 2 3 14 3" xfId="42727"/>
    <cellStyle name="Normal 3 3 2 3 15" xfId="20202"/>
    <cellStyle name="Normal 3 3 2 3 16" xfId="39257"/>
    <cellStyle name="Normal 3 3 2 3 17" xfId="58725"/>
    <cellStyle name="Normal 3 3 2 3 18" xfId="58818"/>
    <cellStyle name="Normal 3 3 2 3 19" xfId="58876"/>
    <cellStyle name="Normal 3 3 2 3 2" xfId="626"/>
    <cellStyle name="Normal 3 3 2 3 2 10" xfId="6481"/>
    <cellStyle name="Normal 3 3 2 3 2 10 2" xfId="15876"/>
    <cellStyle name="Normal 3 3 2 3 2 10 2 2" xfId="34673"/>
    <cellStyle name="Normal 3 3 2 3 2 10 2 3" xfId="42729"/>
    <cellStyle name="Normal 3 3 2 3 2 10 3" xfId="25270"/>
    <cellStyle name="Normal 3 3 2 3 2 10 4" xfId="42728"/>
    <cellStyle name="Normal 3 3 2 3 2 11" xfId="10850"/>
    <cellStyle name="Normal 3 3 2 3 2 11 2" xfId="29633"/>
    <cellStyle name="Normal 3 3 2 3 2 11 3" xfId="42730"/>
    <cellStyle name="Normal 3 3 2 3 2 12" xfId="20230"/>
    <cellStyle name="Normal 3 3 2 3 2 13" xfId="39137"/>
    <cellStyle name="Normal 3 3 2 3 2 14" xfId="1414"/>
    <cellStyle name="Normal 3 3 2 3 2 2" xfId="1050"/>
    <cellStyle name="Normal 3 3 2 3 2 2 10" xfId="39138"/>
    <cellStyle name="Normal 3 3 2 3 2 2 11" xfId="1438"/>
    <cellStyle name="Normal 3 3 2 3 2 2 2" xfId="1704"/>
    <cellStyle name="Normal 3 3 2 3 2 2 2 2" xfId="2170"/>
    <cellStyle name="Normal 3 3 2 3 2 2 2 2 2" xfId="3101"/>
    <cellStyle name="Normal 3 3 2 3 2 2 2 2 2 2" xfId="5894"/>
    <cellStyle name="Normal 3 3 2 3 2 2 2 2 2 2 2" xfId="10619"/>
    <cellStyle name="Normal 3 3 2 3 2 2 2 2 2 2 2 2" xfId="20014"/>
    <cellStyle name="Normal 3 3 2 3 2 2 2 2 2 2 2 2 2" xfId="38811"/>
    <cellStyle name="Normal 3 3 2 3 2 2 2 2 2 2 2 2 3" xfId="42734"/>
    <cellStyle name="Normal 3 3 2 3 2 2 2 2 2 2 2 3" xfId="29408"/>
    <cellStyle name="Normal 3 3 2 3 2 2 2 2 2 2 2 4" xfId="42733"/>
    <cellStyle name="Normal 3 3 2 3 2 2 2 2 2 2 3" xfId="15317"/>
    <cellStyle name="Normal 3 3 2 3 2 2 2 2 2 2 3 2" xfId="34108"/>
    <cellStyle name="Normal 3 3 2 3 2 2 2 2 2 2 3 3" xfId="42735"/>
    <cellStyle name="Normal 3 3 2 3 2 2 2 2 2 2 4" xfId="24705"/>
    <cellStyle name="Normal 3 3 2 3 2 2 2 2 2 2 5" xfId="42732"/>
    <cellStyle name="Normal 3 3 2 3 2 2 2 2 2 3" xfId="7827"/>
    <cellStyle name="Normal 3 3 2 3 2 2 2 2 2 3 2" xfId="17222"/>
    <cellStyle name="Normal 3 3 2 3 2 2 2 2 2 3 2 2" xfId="36019"/>
    <cellStyle name="Normal 3 3 2 3 2 2 2 2 2 3 2 3" xfId="42737"/>
    <cellStyle name="Normal 3 3 2 3 2 2 2 2 2 3 3" xfId="26616"/>
    <cellStyle name="Normal 3 3 2 3 2 2 2 2 2 3 4" xfId="42736"/>
    <cellStyle name="Normal 3 3 2 3 2 2 2 2 2 4" xfId="12525"/>
    <cellStyle name="Normal 3 3 2 3 2 2 2 2 2 4 2" xfId="31315"/>
    <cellStyle name="Normal 3 3 2 3 2 2 2 2 2 4 3" xfId="42738"/>
    <cellStyle name="Normal 3 3 2 3 2 2 2 2 2 5" xfId="21912"/>
    <cellStyle name="Normal 3 3 2 3 2 2 2 2 2 6" xfId="42731"/>
    <cellStyle name="Normal 3 3 2 3 2 2 2 2 3" xfId="4032"/>
    <cellStyle name="Normal 3 3 2 3 2 2 2 2 3 2" xfId="8757"/>
    <cellStyle name="Normal 3 3 2 3 2 2 2 2 3 2 2" xfId="18152"/>
    <cellStyle name="Normal 3 3 2 3 2 2 2 2 3 2 2 2" xfId="36949"/>
    <cellStyle name="Normal 3 3 2 3 2 2 2 2 3 2 2 3" xfId="42741"/>
    <cellStyle name="Normal 3 3 2 3 2 2 2 2 3 2 3" xfId="27546"/>
    <cellStyle name="Normal 3 3 2 3 2 2 2 2 3 2 4" xfId="42740"/>
    <cellStyle name="Normal 3 3 2 3 2 2 2 2 3 3" xfId="13455"/>
    <cellStyle name="Normal 3 3 2 3 2 2 2 2 3 3 2" xfId="32246"/>
    <cellStyle name="Normal 3 3 2 3 2 2 2 2 3 3 3" xfId="42742"/>
    <cellStyle name="Normal 3 3 2 3 2 2 2 2 3 4" xfId="22843"/>
    <cellStyle name="Normal 3 3 2 3 2 2 2 2 3 5" xfId="42739"/>
    <cellStyle name="Normal 3 3 2 3 2 2 2 2 4" xfId="4963"/>
    <cellStyle name="Normal 3 3 2 3 2 2 2 2 4 2" xfId="9688"/>
    <cellStyle name="Normal 3 3 2 3 2 2 2 2 4 2 2" xfId="19083"/>
    <cellStyle name="Normal 3 3 2 3 2 2 2 2 4 2 2 2" xfId="37880"/>
    <cellStyle name="Normal 3 3 2 3 2 2 2 2 4 2 2 3" xfId="42745"/>
    <cellStyle name="Normal 3 3 2 3 2 2 2 2 4 2 3" xfId="28477"/>
    <cellStyle name="Normal 3 3 2 3 2 2 2 2 4 2 4" xfId="42744"/>
    <cellStyle name="Normal 3 3 2 3 2 2 2 2 4 3" xfId="14386"/>
    <cellStyle name="Normal 3 3 2 3 2 2 2 2 4 3 2" xfId="33177"/>
    <cellStyle name="Normal 3 3 2 3 2 2 2 2 4 3 3" xfId="42746"/>
    <cellStyle name="Normal 3 3 2 3 2 2 2 2 4 4" xfId="23774"/>
    <cellStyle name="Normal 3 3 2 3 2 2 2 2 4 5" xfId="42743"/>
    <cellStyle name="Normal 3 3 2 3 2 2 2 2 5" xfId="6897"/>
    <cellStyle name="Normal 3 3 2 3 2 2 2 2 5 2" xfId="16292"/>
    <cellStyle name="Normal 3 3 2 3 2 2 2 2 5 2 2" xfId="35089"/>
    <cellStyle name="Normal 3 3 2 3 2 2 2 2 5 2 3" xfId="42748"/>
    <cellStyle name="Normal 3 3 2 3 2 2 2 2 5 3" xfId="25686"/>
    <cellStyle name="Normal 3 3 2 3 2 2 2 2 5 4" xfId="42747"/>
    <cellStyle name="Normal 3 3 2 3 2 2 2 2 6" xfId="11595"/>
    <cellStyle name="Normal 3 3 2 3 2 2 2 2 6 2" xfId="30384"/>
    <cellStyle name="Normal 3 3 2 3 2 2 2 2 6 3" xfId="42749"/>
    <cellStyle name="Normal 3 3 2 3 2 2 2 2 7" xfId="20981"/>
    <cellStyle name="Normal 3 3 2 3 2 2 2 2 8" xfId="39140"/>
    <cellStyle name="Normal 3 3 2 3 2 2 2 3" xfId="2635"/>
    <cellStyle name="Normal 3 3 2 3 2 2 2 3 2" xfId="5428"/>
    <cellStyle name="Normal 3 3 2 3 2 2 2 3 2 2" xfId="10153"/>
    <cellStyle name="Normal 3 3 2 3 2 2 2 3 2 2 2" xfId="19548"/>
    <cellStyle name="Normal 3 3 2 3 2 2 2 3 2 2 2 2" xfId="38345"/>
    <cellStyle name="Normal 3 3 2 3 2 2 2 3 2 2 2 3" xfId="42753"/>
    <cellStyle name="Normal 3 3 2 3 2 2 2 3 2 2 3" xfId="28942"/>
    <cellStyle name="Normal 3 3 2 3 2 2 2 3 2 2 4" xfId="42752"/>
    <cellStyle name="Normal 3 3 2 3 2 2 2 3 2 3" xfId="14851"/>
    <cellStyle name="Normal 3 3 2 3 2 2 2 3 2 3 2" xfId="33642"/>
    <cellStyle name="Normal 3 3 2 3 2 2 2 3 2 3 3" xfId="42754"/>
    <cellStyle name="Normal 3 3 2 3 2 2 2 3 2 4" xfId="24239"/>
    <cellStyle name="Normal 3 3 2 3 2 2 2 3 2 5" xfId="42751"/>
    <cellStyle name="Normal 3 3 2 3 2 2 2 3 3" xfId="7362"/>
    <cellStyle name="Normal 3 3 2 3 2 2 2 3 3 2" xfId="16757"/>
    <cellStyle name="Normal 3 3 2 3 2 2 2 3 3 2 2" xfId="35554"/>
    <cellStyle name="Normal 3 3 2 3 2 2 2 3 3 2 3" xfId="42756"/>
    <cellStyle name="Normal 3 3 2 3 2 2 2 3 3 3" xfId="26151"/>
    <cellStyle name="Normal 3 3 2 3 2 2 2 3 3 4" xfId="42755"/>
    <cellStyle name="Normal 3 3 2 3 2 2 2 3 4" xfId="12060"/>
    <cellStyle name="Normal 3 3 2 3 2 2 2 3 4 2" xfId="30849"/>
    <cellStyle name="Normal 3 3 2 3 2 2 2 3 4 3" xfId="42757"/>
    <cellStyle name="Normal 3 3 2 3 2 2 2 3 5" xfId="21446"/>
    <cellStyle name="Normal 3 3 2 3 2 2 2 3 6" xfId="42750"/>
    <cellStyle name="Normal 3 3 2 3 2 2 2 4" xfId="3566"/>
    <cellStyle name="Normal 3 3 2 3 2 2 2 4 2" xfId="8292"/>
    <cellStyle name="Normal 3 3 2 3 2 2 2 4 2 2" xfId="17687"/>
    <cellStyle name="Normal 3 3 2 3 2 2 2 4 2 2 2" xfId="36484"/>
    <cellStyle name="Normal 3 3 2 3 2 2 2 4 2 2 3" xfId="42760"/>
    <cellStyle name="Normal 3 3 2 3 2 2 2 4 2 3" xfId="27081"/>
    <cellStyle name="Normal 3 3 2 3 2 2 2 4 2 4" xfId="42759"/>
    <cellStyle name="Normal 3 3 2 3 2 2 2 4 3" xfId="12990"/>
    <cellStyle name="Normal 3 3 2 3 2 2 2 4 3 2" xfId="31780"/>
    <cellStyle name="Normal 3 3 2 3 2 2 2 4 3 3" xfId="42761"/>
    <cellStyle name="Normal 3 3 2 3 2 2 2 4 4" xfId="22377"/>
    <cellStyle name="Normal 3 3 2 3 2 2 2 4 5" xfId="42758"/>
    <cellStyle name="Normal 3 3 2 3 2 2 2 5" xfId="4497"/>
    <cellStyle name="Normal 3 3 2 3 2 2 2 5 2" xfId="9222"/>
    <cellStyle name="Normal 3 3 2 3 2 2 2 5 2 2" xfId="18617"/>
    <cellStyle name="Normal 3 3 2 3 2 2 2 5 2 2 2" xfId="37414"/>
    <cellStyle name="Normal 3 3 2 3 2 2 2 5 2 2 3" xfId="42764"/>
    <cellStyle name="Normal 3 3 2 3 2 2 2 5 2 3" xfId="28011"/>
    <cellStyle name="Normal 3 3 2 3 2 2 2 5 2 4" xfId="42763"/>
    <cellStyle name="Normal 3 3 2 3 2 2 2 5 3" xfId="13920"/>
    <cellStyle name="Normal 3 3 2 3 2 2 2 5 3 2" xfId="32711"/>
    <cellStyle name="Normal 3 3 2 3 2 2 2 5 3 3" xfId="42765"/>
    <cellStyle name="Normal 3 3 2 3 2 2 2 5 4" xfId="23308"/>
    <cellStyle name="Normal 3 3 2 3 2 2 2 5 5" xfId="42762"/>
    <cellStyle name="Normal 3 3 2 3 2 2 2 6" xfId="6188"/>
    <cellStyle name="Normal 3 3 2 3 2 2 2 6 2" xfId="15584"/>
    <cellStyle name="Normal 3 3 2 3 2 2 2 6 2 2" xfId="34381"/>
    <cellStyle name="Normal 3 3 2 3 2 2 2 6 2 3" xfId="42767"/>
    <cellStyle name="Normal 3 3 2 3 2 2 2 6 3" xfId="24978"/>
    <cellStyle name="Normal 3 3 2 3 2 2 2 6 4" xfId="42766"/>
    <cellStyle name="Normal 3 3 2 3 2 2 2 7" xfId="11131"/>
    <cellStyle name="Normal 3 3 2 3 2 2 2 7 2" xfId="29918"/>
    <cellStyle name="Normal 3 3 2 3 2 2 2 7 3" xfId="42768"/>
    <cellStyle name="Normal 3 3 2 3 2 2 2 8" xfId="20515"/>
    <cellStyle name="Normal 3 3 2 3 2 2 2 9" xfId="39139"/>
    <cellStyle name="Normal 3 3 2 3 2 2 3" xfId="1909"/>
    <cellStyle name="Normal 3 3 2 3 2 2 3 2" xfId="2840"/>
    <cellStyle name="Normal 3 3 2 3 2 2 3 2 2" xfId="5633"/>
    <cellStyle name="Normal 3 3 2 3 2 2 3 2 2 2" xfId="10358"/>
    <cellStyle name="Normal 3 3 2 3 2 2 3 2 2 2 2" xfId="19753"/>
    <cellStyle name="Normal 3 3 2 3 2 2 3 2 2 2 2 2" xfId="38550"/>
    <cellStyle name="Normal 3 3 2 3 2 2 3 2 2 2 2 3" xfId="42772"/>
    <cellStyle name="Normal 3 3 2 3 2 2 3 2 2 2 3" xfId="29147"/>
    <cellStyle name="Normal 3 3 2 3 2 2 3 2 2 2 4" xfId="42771"/>
    <cellStyle name="Normal 3 3 2 3 2 2 3 2 2 3" xfId="15056"/>
    <cellStyle name="Normal 3 3 2 3 2 2 3 2 2 3 2" xfId="33847"/>
    <cellStyle name="Normal 3 3 2 3 2 2 3 2 2 3 3" xfId="42773"/>
    <cellStyle name="Normal 3 3 2 3 2 2 3 2 2 4" xfId="24444"/>
    <cellStyle name="Normal 3 3 2 3 2 2 3 2 2 5" xfId="42770"/>
    <cellStyle name="Normal 3 3 2 3 2 2 3 2 3" xfId="7566"/>
    <cellStyle name="Normal 3 3 2 3 2 2 3 2 3 2" xfId="16961"/>
    <cellStyle name="Normal 3 3 2 3 2 2 3 2 3 2 2" xfId="35758"/>
    <cellStyle name="Normal 3 3 2 3 2 2 3 2 3 2 3" xfId="42775"/>
    <cellStyle name="Normal 3 3 2 3 2 2 3 2 3 3" xfId="26355"/>
    <cellStyle name="Normal 3 3 2 3 2 2 3 2 3 4" xfId="42774"/>
    <cellStyle name="Normal 3 3 2 3 2 2 3 2 4" xfId="12264"/>
    <cellStyle name="Normal 3 3 2 3 2 2 3 2 4 2" xfId="31054"/>
    <cellStyle name="Normal 3 3 2 3 2 2 3 2 4 3" xfId="42776"/>
    <cellStyle name="Normal 3 3 2 3 2 2 3 2 5" xfId="21651"/>
    <cellStyle name="Normal 3 3 2 3 2 2 3 2 6" xfId="42769"/>
    <cellStyle name="Normal 3 3 2 3 2 2 3 3" xfId="3771"/>
    <cellStyle name="Normal 3 3 2 3 2 2 3 3 2" xfId="8497"/>
    <cellStyle name="Normal 3 3 2 3 2 2 3 3 2 2" xfId="17892"/>
    <cellStyle name="Normal 3 3 2 3 2 2 3 3 2 2 2" xfId="36689"/>
    <cellStyle name="Normal 3 3 2 3 2 2 3 3 2 2 3" xfId="42779"/>
    <cellStyle name="Normal 3 3 2 3 2 2 3 3 2 3" xfId="27286"/>
    <cellStyle name="Normal 3 3 2 3 2 2 3 3 2 4" xfId="42778"/>
    <cellStyle name="Normal 3 3 2 3 2 2 3 3 3" xfId="13195"/>
    <cellStyle name="Normal 3 3 2 3 2 2 3 3 3 2" xfId="31985"/>
    <cellStyle name="Normal 3 3 2 3 2 2 3 3 3 3" xfId="42780"/>
    <cellStyle name="Normal 3 3 2 3 2 2 3 3 4" xfId="22582"/>
    <cellStyle name="Normal 3 3 2 3 2 2 3 3 5" xfId="42777"/>
    <cellStyle name="Normal 3 3 2 3 2 2 3 4" xfId="4702"/>
    <cellStyle name="Normal 3 3 2 3 2 2 3 4 2" xfId="9427"/>
    <cellStyle name="Normal 3 3 2 3 2 2 3 4 2 2" xfId="18822"/>
    <cellStyle name="Normal 3 3 2 3 2 2 3 4 2 2 2" xfId="37619"/>
    <cellStyle name="Normal 3 3 2 3 2 2 3 4 2 2 3" xfId="42783"/>
    <cellStyle name="Normal 3 3 2 3 2 2 3 4 2 3" xfId="28216"/>
    <cellStyle name="Normal 3 3 2 3 2 2 3 4 2 4" xfId="42782"/>
    <cellStyle name="Normal 3 3 2 3 2 2 3 4 3" xfId="14125"/>
    <cellStyle name="Normal 3 3 2 3 2 2 3 4 3 2" xfId="32916"/>
    <cellStyle name="Normal 3 3 2 3 2 2 3 4 3 3" xfId="42784"/>
    <cellStyle name="Normal 3 3 2 3 2 2 3 4 4" xfId="23513"/>
    <cellStyle name="Normal 3 3 2 3 2 2 3 4 5" xfId="42781"/>
    <cellStyle name="Normal 3 3 2 3 2 2 3 5" xfId="6637"/>
    <cellStyle name="Normal 3 3 2 3 2 2 3 5 2" xfId="16032"/>
    <cellStyle name="Normal 3 3 2 3 2 2 3 5 2 2" xfId="34829"/>
    <cellStyle name="Normal 3 3 2 3 2 2 3 5 2 3" xfId="42786"/>
    <cellStyle name="Normal 3 3 2 3 2 2 3 5 3" xfId="25426"/>
    <cellStyle name="Normal 3 3 2 3 2 2 3 5 4" xfId="42785"/>
    <cellStyle name="Normal 3 3 2 3 2 2 3 6" xfId="11335"/>
    <cellStyle name="Normal 3 3 2 3 2 2 3 6 2" xfId="30123"/>
    <cellStyle name="Normal 3 3 2 3 2 2 3 6 3" xfId="42787"/>
    <cellStyle name="Normal 3 3 2 3 2 2 3 7" xfId="20720"/>
    <cellStyle name="Normal 3 3 2 3 2 2 3 8" xfId="39141"/>
    <cellStyle name="Normal 3 3 2 3 2 2 4" xfId="2374"/>
    <cellStyle name="Normal 3 3 2 3 2 2 4 2" xfId="5167"/>
    <cellStyle name="Normal 3 3 2 3 2 2 4 2 2" xfId="9892"/>
    <cellStyle name="Normal 3 3 2 3 2 2 4 2 2 2" xfId="19287"/>
    <cellStyle name="Normal 3 3 2 3 2 2 4 2 2 2 2" xfId="38084"/>
    <cellStyle name="Normal 3 3 2 3 2 2 4 2 2 2 3" xfId="42791"/>
    <cellStyle name="Normal 3 3 2 3 2 2 4 2 2 3" xfId="28681"/>
    <cellStyle name="Normal 3 3 2 3 2 2 4 2 2 4" xfId="42790"/>
    <cellStyle name="Normal 3 3 2 3 2 2 4 2 3" xfId="14590"/>
    <cellStyle name="Normal 3 3 2 3 2 2 4 2 3 2" xfId="33381"/>
    <cellStyle name="Normal 3 3 2 3 2 2 4 2 3 3" xfId="42792"/>
    <cellStyle name="Normal 3 3 2 3 2 2 4 2 4" xfId="23978"/>
    <cellStyle name="Normal 3 3 2 3 2 2 4 2 5" xfId="42789"/>
    <cellStyle name="Normal 3 3 2 3 2 2 4 3" xfId="7101"/>
    <cellStyle name="Normal 3 3 2 3 2 2 4 3 2" xfId="16496"/>
    <cellStyle name="Normal 3 3 2 3 2 2 4 3 2 2" xfId="35293"/>
    <cellStyle name="Normal 3 3 2 3 2 2 4 3 2 3" xfId="42794"/>
    <cellStyle name="Normal 3 3 2 3 2 2 4 3 3" xfId="25890"/>
    <cellStyle name="Normal 3 3 2 3 2 2 4 3 4" xfId="42793"/>
    <cellStyle name="Normal 3 3 2 3 2 2 4 4" xfId="11799"/>
    <cellStyle name="Normal 3 3 2 3 2 2 4 4 2" xfId="30588"/>
    <cellStyle name="Normal 3 3 2 3 2 2 4 4 3" xfId="42795"/>
    <cellStyle name="Normal 3 3 2 3 2 2 4 5" xfId="21185"/>
    <cellStyle name="Normal 3 3 2 3 2 2 4 6" xfId="42788"/>
    <cellStyle name="Normal 3 3 2 3 2 2 5" xfId="3305"/>
    <cellStyle name="Normal 3 3 2 3 2 2 5 2" xfId="8031"/>
    <cellStyle name="Normal 3 3 2 3 2 2 5 2 2" xfId="17426"/>
    <cellStyle name="Normal 3 3 2 3 2 2 5 2 2 2" xfId="36223"/>
    <cellStyle name="Normal 3 3 2 3 2 2 5 2 2 3" xfId="42798"/>
    <cellStyle name="Normal 3 3 2 3 2 2 5 2 3" xfId="26820"/>
    <cellStyle name="Normal 3 3 2 3 2 2 5 2 4" xfId="42797"/>
    <cellStyle name="Normal 3 3 2 3 2 2 5 3" xfId="12729"/>
    <cellStyle name="Normal 3 3 2 3 2 2 5 3 2" xfId="31519"/>
    <cellStyle name="Normal 3 3 2 3 2 2 5 3 3" xfId="42799"/>
    <cellStyle name="Normal 3 3 2 3 2 2 5 4" xfId="22116"/>
    <cellStyle name="Normal 3 3 2 3 2 2 5 5" xfId="42796"/>
    <cellStyle name="Normal 3 3 2 3 2 2 6" xfId="4236"/>
    <cellStyle name="Normal 3 3 2 3 2 2 6 2" xfId="8961"/>
    <cellStyle name="Normal 3 3 2 3 2 2 6 2 2" xfId="18356"/>
    <cellStyle name="Normal 3 3 2 3 2 2 6 2 2 2" xfId="37153"/>
    <cellStyle name="Normal 3 3 2 3 2 2 6 2 2 3" xfId="42802"/>
    <cellStyle name="Normal 3 3 2 3 2 2 6 2 3" xfId="27750"/>
    <cellStyle name="Normal 3 3 2 3 2 2 6 2 4" xfId="42801"/>
    <cellStyle name="Normal 3 3 2 3 2 2 6 3" xfId="13659"/>
    <cellStyle name="Normal 3 3 2 3 2 2 6 3 2" xfId="32450"/>
    <cellStyle name="Normal 3 3 2 3 2 2 6 3 3" xfId="42803"/>
    <cellStyle name="Normal 3 3 2 3 2 2 6 4" xfId="23047"/>
    <cellStyle name="Normal 3 3 2 3 2 2 6 5" xfId="42800"/>
    <cellStyle name="Normal 3 3 2 3 2 2 7" xfId="6474"/>
    <cellStyle name="Normal 3 3 2 3 2 2 7 2" xfId="15869"/>
    <cellStyle name="Normal 3 3 2 3 2 2 7 2 2" xfId="34666"/>
    <cellStyle name="Normal 3 3 2 3 2 2 7 2 3" xfId="42805"/>
    <cellStyle name="Normal 3 3 2 3 2 2 7 3" xfId="25263"/>
    <cellStyle name="Normal 3 3 2 3 2 2 7 4" xfId="42804"/>
    <cellStyle name="Normal 3 3 2 3 2 2 8" xfId="10873"/>
    <cellStyle name="Normal 3 3 2 3 2 2 8 2" xfId="29657"/>
    <cellStyle name="Normal 3 3 2 3 2 2 8 3" xfId="42806"/>
    <cellStyle name="Normal 3 3 2 3 2 2 9" xfId="20254"/>
    <cellStyle name="Normal 3 3 2 3 2 3" xfId="1182"/>
    <cellStyle name="Normal 3 3 2 3 2 3 10" xfId="39142"/>
    <cellStyle name="Normal 3 3 2 3 2 3 11" xfId="1532"/>
    <cellStyle name="Normal 3 3 2 3 2 3 2" xfId="1796"/>
    <cellStyle name="Normal 3 3 2 3 2 3 2 2" xfId="2262"/>
    <cellStyle name="Normal 3 3 2 3 2 3 2 2 2" xfId="3193"/>
    <cellStyle name="Normal 3 3 2 3 2 3 2 2 2 2" xfId="5986"/>
    <cellStyle name="Normal 3 3 2 3 2 3 2 2 2 2 2" xfId="10711"/>
    <cellStyle name="Normal 3 3 2 3 2 3 2 2 2 2 2 2" xfId="20106"/>
    <cellStyle name="Normal 3 3 2 3 2 3 2 2 2 2 2 2 2" xfId="38903"/>
    <cellStyle name="Normal 3 3 2 3 2 3 2 2 2 2 2 2 3" xfId="42810"/>
    <cellStyle name="Normal 3 3 2 3 2 3 2 2 2 2 2 3" xfId="29500"/>
    <cellStyle name="Normal 3 3 2 3 2 3 2 2 2 2 2 4" xfId="42809"/>
    <cellStyle name="Normal 3 3 2 3 2 3 2 2 2 2 3" xfId="15409"/>
    <cellStyle name="Normal 3 3 2 3 2 3 2 2 2 2 3 2" xfId="34200"/>
    <cellStyle name="Normal 3 3 2 3 2 3 2 2 2 2 3 3" xfId="42811"/>
    <cellStyle name="Normal 3 3 2 3 2 3 2 2 2 2 4" xfId="24797"/>
    <cellStyle name="Normal 3 3 2 3 2 3 2 2 2 2 5" xfId="42808"/>
    <cellStyle name="Normal 3 3 2 3 2 3 2 2 2 3" xfId="7919"/>
    <cellStyle name="Normal 3 3 2 3 2 3 2 2 2 3 2" xfId="17314"/>
    <cellStyle name="Normal 3 3 2 3 2 3 2 2 2 3 2 2" xfId="36111"/>
    <cellStyle name="Normal 3 3 2 3 2 3 2 2 2 3 2 3" xfId="42813"/>
    <cellStyle name="Normal 3 3 2 3 2 3 2 2 2 3 3" xfId="26708"/>
    <cellStyle name="Normal 3 3 2 3 2 3 2 2 2 3 4" xfId="42812"/>
    <cellStyle name="Normal 3 3 2 3 2 3 2 2 2 4" xfId="12617"/>
    <cellStyle name="Normal 3 3 2 3 2 3 2 2 2 4 2" xfId="31407"/>
    <cellStyle name="Normal 3 3 2 3 2 3 2 2 2 4 3" xfId="42814"/>
    <cellStyle name="Normal 3 3 2 3 2 3 2 2 2 5" xfId="22004"/>
    <cellStyle name="Normal 3 3 2 3 2 3 2 2 2 6" xfId="42807"/>
    <cellStyle name="Normal 3 3 2 3 2 3 2 2 3" xfId="4124"/>
    <cellStyle name="Normal 3 3 2 3 2 3 2 2 3 2" xfId="8849"/>
    <cellStyle name="Normal 3 3 2 3 2 3 2 2 3 2 2" xfId="18244"/>
    <cellStyle name="Normal 3 3 2 3 2 3 2 2 3 2 2 2" xfId="37041"/>
    <cellStyle name="Normal 3 3 2 3 2 3 2 2 3 2 2 3" xfId="42817"/>
    <cellStyle name="Normal 3 3 2 3 2 3 2 2 3 2 3" xfId="27638"/>
    <cellStyle name="Normal 3 3 2 3 2 3 2 2 3 2 4" xfId="42816"/>
    <cellStyle name="Normal 3 3 2 3 2 3 2 2 3 3" xfId="13547"/>
    <cellStyle name="Normal 3 3 2 3 2 3 2 2 3 3 2" xfId="32338"/>
    <cellStyle name="Normal 3 3 2 3 2 3 2 2 3 3 3" xfId="42818"/>
    <cellStyle name="Normal 3 3 2 3 2 3 2 2 3 4" xfId="22935"/>
    <cellStyle name="Normal 3 3 2 3 2 3 2 2 3 5" xfId="42815"/>
    <cellStyle name="Normal 3 3 2 3 2 3 2 2 4" xfId="5055"/>
    <cellStyle name="Normal 3 3 2 3 2 3 2 2 4 2" xfId="9780"/>
    <cellStyle name="Normal 3 3 2 3 2 3 2 2 4 2 2" xfId="19175"/>
    <cellStyle name="Normal 3 3 2 3 2 3 2 2 4 2 2 2" xfId="37972"/>
    <cellStyle name="Normal 3 3 2 3 2 3 2 2 4 2 2 3" xfId="42821"/>
    <cellStyle name="Normal 3 3 2 3 2 3 2 2 4 2 3" xfId="28569"/>
    <cellStyle name="Normal 3 3 2 3 2 3 2 2 4 2 4" xfId="42820"/>
    <cellStyle name="Normal 3 3 2 3 2 3 2 2 4 3" xfId="14478"/>
    <cellStyle name="Normal 3 3 2 3 2 3 2 2 4 3 2" xfId="33269"/>
    <cellStyle name="Normal 3 3 2 3 2 3 2 2 4 3 3" xfId="42822"/>
    <cellStyle name="Normal 3 3 2 3 2 3 2 2 4 4" xfId="23866"/>
    <cellStyle name="Normal 3 3 2 3 2 3 2 2 4 5" xfId="42819"/>
    <cellStyle name="Normal 3 3 2 3 2 3 2 2 5" xfId="6989"/>
    <cellStyle name="Normal 3 3 2 3 2 3 2 2 5 2" xfId="16384"/>
    <cellStyle name="Normal 3 3 2 3 2 3 2 2 5 2 2" xfId="35181"/>
    <cellStyle name="Normal 3 3 2 3 2 3 2 2 5 2 3" xfId="42824"/>
    <cellStyle name="Normal 3 3 2 3 2 3 2 2 5 3" xfId="25778"/>
    <cellStyle name="Normal 3 3 2 3 2 3 2 2 5 4" xfId="42823"/>
    <cellStyle name="Normal 3 3 2 3 2 3 2 2 6" xfId="11687"/>
    <cellStyle name="Normal 3 3 2 3 2 3 2 2 6 2" xfId="30476"/>
    <cellStyle name="Normal 3 3 2 3 2 3 2 2 6 3" xfId="42825"/>
    <cellStyle name="Normal 3 3 2 3 2 3 2 2 7" xfId="21073"/>
    <cellStyle name="Normal 3 3 2 3 2 3 2 2 8" xfId="39144"/>
    <cellStyle name="Normal 3 3 2 3 2 3 2 3" xfId="2727"/>
    <cellStyle name="Normal 3 3 2 3 2 3 2 3 2" xfId="5520"/>
    <cellStyle name="Normal 3 3 2 3 2 3 2 3 2 2" xfId="10245"/>
    <cellStyle name="Normal 3 3 2 3 2 3 2 3 2 2 2" xfId="19640"/>
    <cellStyle name="Normal 3 3 2 3 2 3 2 3 2 2 2 2" xfId="38437"/>
    <cellStyle name="Normal 3 3 2 3 2 3 2 3 2 2 2 3" xfId="42829"/>
    <cellStyle name="Normal 3 3 2 3 2 3 2 3 2 2 3" xfId="29034"/>
    <cellStyle name="Normal 3 3 2 3 2 3 2 3 2 2 4" xfId="42828"/>
    <cellStyle name="Normal 3 3 2 3 2 3 2 3 2 3" xfId="14943"/>
    <cellStyle name="Normal 3 3 2 3 2 3 2 3 2 3 2" xfId="33734"/>
    <cellStyle name="Normal 3 3 2 3 2 3 2 3 2 3 3" xfId="42830"/>
    <cellStyle name="Normal 3 3 2 3 2 3 2 3 2 4" xfId="24331"/>
    <cellStyle name="Normal 3 3 2 3 2 3 2 3 2 5" xfId="42827"/>
    <cellStyle name="Normal 3 3 2 3 2 3 2 3 3" xfId="7454"/>
    <cellStyle name="Normal 3 3 2 3 2 3 2 3 3 2" xfId="16849"/>
    <cellStyle name="Normal 3 3 2 3 2 3 2 3 3 2 2" xfId="35646"/>
    <cellStyle name="Normal 3 3 2 3 2 3 2 3 3 2 3" xfId="42832"/>
    <cellStyle name="Normal 3 3 2 3 2 3 2 3 3 3" xfId="26243"/>
    <cellStyle name="Normal 3 3 2 3 2 3 2 3 3 4" xfId="42831"/>
    <cellStyle name="Normal 3 3 2 3 2 3 2 3 4" xfId="12152"/>
    <cellStyle name="Normal 3 3 2 3 2 3 2 3 4 2" xfId="30941"/>
    <cellStyle name="Normal 3 3 2 3 2 3 2 3 4 3" xfId="42833"/>
    <cellStyle name="Normal 3 3 2 3 2 3 2 3 5" xfId="21538"/>
    <cellStyle name="Normal 3 3 2 3 2 3 2 3 6" xfId="42826"/>
    <cellStyle name="Normal 3 3 2 3 2 3 2 4" xfId="3658"/>
    <cellStyle name="Normal 3 3 2 3 2 3 2 4 2" xfId="8384"/>
    <cellStyle name="Normal 3 3 2 3 2 3 2 4 2 2" xfId="17779"/>
    <cellStyle name="Normal 3 3 2 3 2 3 2 4 2 2 2" xfId="36576"/>
    <cellStyle name="Normal 3 3 2 3 2 3 2 4 2 2 3" xfId="42836"/>
    <cellStyle name="Normal 3 3 2 3 2 3 2 4 2 3" xfId="27173"/>
    <cellStyle name="Normal 3 3 2 3 2 3 2 4 2 4" xfId="42835"/>
    <cellStyle name="Normal 3 3 2 3 2 3 2 4 3" xfId="13082"/>
    <cellStyle name="Normal 3 3 2 3 2 3 2 4 3 2" xfId="31872"/>
    <cellStyle name="Normal 3 3 2 3 2 3 2 4 3 3" xfId="42837"/>
    <cellStyle name="Normal 3 3 2 3 2 3 2 4 4" xfId="22469"/>
    <cellStyle name="Normal 3 3 2 3 2 3 2 4 5" xfId="42834"/>
    <cellStyle name="Normal 3 3 2 3 2 3 2 5" xfId="4589"/>
    <cellStyle name="Normal 3 3 2 3 2 3 2 5 2" xfId="9314"/>
    <cellStyle name="Normal 3 3 2 3 2 3 2 5 2 2" xfId="18709"/>
    <cellStyle name="Normal 3 3 2 3 2 3 2 5 2 2 2" xfId="37506"/>
    <cellStyle name="Normal 3 3 2 3 2 3 2 5 2 2 3" xfId="42840"/>
    <cellStyle name="Normal 3 3 2 3 2 3 2 5 2 3" xfId="28103"/>
    <cellStyle name="Normal 3 3 2 3 2 3 2 5 2 4" xfId="42839"/>
    <cellStyle name="Normal 3 3 2 3 2 3 2 5 3" xfId="14012"/>
    <cellStyle name="Normal 3 3 2 3 2 3 2 5 3 2" xfId="32803"/>
    <cellStyle name="Normal 3 3 2 3 2 3 2 5 3 3" xfId="42841"/>
    <cellStyle name="Normal 3 3 2 3 2 3 2 5 4" xfId="23400"/>
    <cellStyle name="Normal 3 3 2 3 2 3 2 5 5" xfId="42838"/>
    <cellStyle name="Normal 3 3 2 3 2 3 2 6" xfId="6525"/>
    <cellStyle name="Normal 3 3 2 3 2 3 2 6 2" xfId="15920"/>
    <cellStyle name="Normal 3 3 2 3 2 3 2 6 2 2" xfId="34717"/>
    <cellStyle name="Normal 3 3 2 3 2 3 2 6 2 3" xfId="42843"/>
    <cellStyle name="Normal 3 3 2 3 2 3 2 6 3" xfId="25314"/>
    <cellStyle name="Normal 3 3 2 3 2 3 2 6 4" xfId="42842"/>
    <cellStyle name="Normal 3 3 2 3 2 3 2 7" xfId="11223"/>
    <cellStyle name="Normal 3 3 2 3 2 3 2 7 2" xfId="30010"/>
    <cellStyle name="Normal 3 3 2 3 2 3 2 7 3" xfId="42844"/>
    <cellStyle name="Normal 3 3 2 3 2 3 2 8" xfId="20607"/>
    <cellStyle name="Normal 3 3 2 3 2 3 2 9" xfId="39143"/>
    <cellStyle name="Normal 3 3 2 3 2 3 3" xfId="2001"/>
    <cellStyle name="Normal 3 3 2 3 2 3 3 2" xfId="2932"/>
    <cellStyle name="Normal 3 3 2 3 2 3 3 2 2" xfId="5725"/>
    <cellStyle name="Normal 3 3 2 3 2 3 3 2 2 2" xfId="10450"/>
    <cellStyle name="Normal 3 3 2 3 2 3 3 2 2 2 2" xfId="19845"/>
    <cellStyle name="Normal 3 3 2 3 2 3 3 2 2 2 2 2" xfId="38642"/>
    <cellStyle name="Normal 3 3 2 3 2 3 3 2 2 2 2 3" xfId="42848"/>
    <cellStyle name="Normal 3 3 2 3 2 3 3 2 2 2 3" xfId="29239"/>
    <cellStyle name="Normal 3 3 2 3 2 3 3 2 2 2 4" xfId="42847"/>
    <cellStyle name="Normal 3 3 2 3 2 3 3 2 2 3" xfId="15148"/>
    <cellStyle name="Normal 3 3 2 3 2 3 3 2 2 3 2" xfId="33939"/>
    <cellStyle name="Normal 3 3 2 3 2 3 3 2 2 3 3" xfId="42849"/>
    <cellStyle name="Normal 3 3 2 3 2 3 3 2 2 4" xfId="24536"/>
    <cellStyle name="Normal 3 3 2 3 2 3 3 2 2 5" xfId="42846"/>
    <cellStyle name="Normal 3 3 2 3 2 3 3 2 3" xfId="7658"/>
    <cellStyle name="Normal 3 3 2 3 2 3 3 2 3 2" xfId="17053"/>
    <cellStyle name="Normal 3 3 2 3 2 3 3 2 3 2 2" xfId="35850"/>
    <cellStyle name="Normal 3 3 2 3 2 3 3 2 3 2 3" xfId="42851"/>
    <cellStyle name="Normal 3 3 2 3 2 3 3 2 3 3" xfId="26447"/>
    <cellStyle name="Normal 3 3 2 3 2 3 3 2 3 4" xfId="42850"/>
    <cellStyle name="Normal 3 3 2 3 2 3 3 2 4" xfId="12356"/>
    <cellStyle name="Normal 3 3 2 3 2 3 3 2 4 2" xfId="31146"/>
    <cellStyle name="Normal 3 3 2 3 2 3 3 2 4 3" xfId="42852"/>
    <cellStyle name="Normal 3 3 2 3 2 3 3 2 5" xfId="21743"/>
    <cellStyle name="Normal 3 3 2 3 2 3 3 2 6" xfId="42845"/>
    <cellStyle name="Normal 3 3 2 3 2 3 3 3" xfId="3863"/>
    <cellStyle name="Normal 3 3 2 3 2 3 3 3 2" xfId="8589"/>
    <cellStyle name="Normal 3 3 2 3 2 3 3 3 2 2" xfId="17984"/>
    <cellStyle name="Normal 3 3 2 3 2 3 3 3 2 2 2" xfId="36781"/>
    <cellStyle name="Normal 3 3 2 3 2 3 3 3 2 2 3" xfId="42855"/>
    <cellStyle name="Normal 3 3 2 3 2 3 3 3 2 3" xfId="27378"/>
    <cellStyle name="Normal 3 3 2 3 2 3 3 3 2 4" xfId="42854"/>
    <cellStyle name="Normal 3 3 2 3 2 3 3 3 3" xfId="13287"/>
    <cellStyle name="Normal 3 3 2 3 2 3 3 3 3 2" xfId="32077"/>
    <cellStyle name="Normal 3 3 2 3 2 3 3 3 3 3" xfId="42856"/>
    <cellStyle name="Normal 3 3 2 3 2 3 3 3 4" xfId="22674"/>
    <cellStyle name="Normal 3 3 2 3 2 3 3 3 5" xfId="42853"/>
    <cellStyle name="Normal 3 3 2 3 2 3 3 4" xfId="4794"/>
    <cellStyle name="Normal 3 3 2 3 2 3 3 4 2" xfId="9519"/>
    <cellStyle name="Normal 3 3 2 3 2 3 3 4 2 2" xfId="18914"/>
    <cellStyle name="Normal 3 3 2 3 2 3 3 4 2 2 2" xfId="37711"/>
    <cellStyle name="Normal 3 3 2 3 2 3 3 4 2 2 3" xfId="42859"/>
    <cellStyle name="Normal 3 3 2 3 2 3 3 4 2 3" xfId="28308"/>
    <cellStyle name="Normal 3 3 2 3 2 3 3 4 2 4" xfId="42858"/>
    <cellStyle name="Normal 3 3 2 3 2 3 3 4 3" xfId="14217"/>
    <cellStyle name="Normal 3 3 2 3 2 3 3 4 3 2" xfId="33008"/>
    <cellStyle name="Normal 3 3 2 3 2 3 3 4 3 3" xfId="42860"/>
    <cellStyle name="Normal 3 3 2 3 2 3 3 4 4" xfId="23605"/>
    <cellStyle name="Normal 3 3 2 3 2 3 3 4 5" xfId="42857"/>
    <cellStyle name="Normal 3 3 2 3 2 3 3 5" xfId="6729"/>
    <cellStyle name="Normal 3 3 2 3 2 3 3 5 2" xfId="16124"/>
    <cellStyle name="Normal 3 3 2 3 2 3 3 5 2 2" xfId="34921"/>
    <cellStyle name="Normal 3 3 2 3 2 3 3 5 2 3" xfId="42862"/>
    <cellStyle name="Normal 3 3 2 3 2 3 3 5 3" xfId="25518"/>
    <cellStyle name="Normal 3 3 2 3 2 3 3 5 4" xfId="42861"/>
    <cellStyle name="Normal 3 3 2 3 2 3 3 6" xfId="11427"/>
    <cellStyle name="Normal 3 3 2 3 2 3 3 6 2" xfId="30215"/>
    <cellStyle name="Normal 3 3 2 3 2 3 3 6 3" xfId="42863"/>
    <cellStyle name="Normal 3 3 2 3 2 3 3 7" xfId="20812"/>
    <cellStyle name="Normal 3 3 2 3 2 3 3 8" xfId="39145"/>
    <cellStyle name="Normal 3 3 2 3 2 3 4" xfId="2466"/>
    <cellStyle name="Normal 3 3 2 3 2 3 4 2" xfId="5259"/>
    <cellStyle name="Normal 3 3 2 3 2 3 4 2 2" xfId="9984"/>
    <cellStyle name="Normal 3 3 2 3 2 3 4 2 2 2" xfId="19379"/>
    <cellStyle name="Normal 3 3 2 3 2 3 4 2 2 2 2" xfId="38176"/>
    <cellStyle name="Normal 3 3 2 3 2 3 4 2 2 2 3" xfId="42867"/>
    <cellStyle name="Normal 3 3 2 3 2 3 4 2 2 3" xfId="28773"/>
    <cellStyle name="Normal 3 3 2 3 2 3 4 2 2 4" xfId="42866"/>
    <cellStyle name="Normal 3 3 2 3 2 3 4 2 3" xfId="14682"/>
    <cellStyle name="Normal 3 3 2 3 2 3 4 2 3 2" xfId="33473"/>
    <cellStyle name="Normal 3 3 2 3 2 3 4 2 3 3" xfId="42868"/>
    <cellStyle name="Normal 3 3 2 3 2 3 4 2 4" xfId="24070"/>
    <cellStyle name="Normal 3 3 2 3 2 3 4 2 5" xfId="42865"/>
    <cellStyle name="Normal 3 3 2 3 2 3 4 3" xfId="7193"/>
    <cellStyle name="Normal 3 3 2 3 2 3 4 3 2" xfId="16588"/>
    <cellStyle name="Normal 3 3 2 3 2 3 4 3 2 2" xfId="35385"/>
    <cellStyle name="Normal 3 3 2 3 2 3 4 3 2 3" xfId="42870"/>
    <cellStyle name="Normal 3 3 2 3 2 3 4 3 3" xfId="25982"/>
    <cellStyle name="Normal 3 3 2 3 2 3 4 3 4" xfId="42869"/>
    <cellStyle name="Normal 3 3 2 3 2 3 4 4" xfId="11891"/>
    <cellStyle name="Normal 3 3 2 3 2 3 4 4 2" xfId="30680"/>
    <cellStyle name="Normal 3 3 2 3 2 3 4 4 3" xfId="42871"/>
    <cellStyle name="Normal 3 3 2 3 2 3 4 5" xfId="21277"/>
    <cellStyle name="Normal 3 3 2 3 2 3 4 6" xfId="42864"/>
    <cellStyle name="Normal 3 3 2 3 2 3 5" xfId="3397"/>
    <cellStyle name="Normal 3 3 2 3 2 3 5 2" xfId="8123"/>
    <cellStyle name="Normal 3 3 2 3 2 3 5 2 2" xfId="17518"/>
    <cellStyle name="Normal 3 3 2 3 2 3 5 2 2 2" xfId="36315"/>
    <cellStyle name="Normal 3 3 2 3 2 3 5 2 2 3" xfId="42874"/>
    <cellStyle name="Normal 3 3 2 3 2 3 5 2 3" xfId="26912"/>
    <cellStyle name="Normal 3 3 2 3 2 3 5 2 4" xfId="42873"/>
    <cellStyle name="Normal 3 3 2 3 2 3 5 3" xfId="12821"/>
    <cellStyle name="Normal 3 3 2 3 2 3 5 3 2" xfId="31611"/>
    <cellStyle name="Normal 3 3 2 3 2 3 5 3 3" xfId="42875"/>
    <cellStyle name="Normal 3 3 2 3 2 3 5 4" xfId="22208"/>
    <cellStyle name="Normal 3 3 2 3 2 3 5 5" xfId="42872"/>
    <cellStyle name="Normal 3 3 2 3 2 3 6" xfId="4328"/>
    <cellStyle name="Normal 3 3 2 3 2 3 6 2" xfId="9053"/>
    <cellStyle name="Normal 3 3 2 3 2 3 6 2 2" xfId="18448"/>
    <cellStyle name="Normal 3 3 2 3 2 3 6 2 2 2" xfId="37245"/>
    <cellStyle name="Normal 3 3 2 3 2 3 6 2 2 3" xfId="42878"/>
    <cellStyle name="Normal 3 3 2 3 2 3 6 2 3" xfId="27842"/>
    <cellStyle name="Normal 3 3 2 3 2 3 6 2 4" xfId="42877"/>
    <cellStyle name="Normal 3 3 2 3 2 3 6 3" xfId="13751"/>
    <cellStyle name="Normal 3 3 2 3 2 3 6 3 2" xfId="32542"/>
    <cellStyle name="Normal 3 3 2 3 2 3 6 3 3" xfId="42879"/>
    <cellStyle name="Normal 3 3 2 3 2 3 6 4" xfId="23139"/>
    <cellStyle name="Normal 3 3 2 3 2 3 6 5" xfId="42876"/>
    <cellStyle name="Normal 3 3 2 3 2 3 7" xfId="6171"/>
    <cellStyle name="Normal 3 3 2 3 2 3 7 2" xfId="15567"/>
    <cellStyle name="Normal 3 3 2 3 2 3 7 2 2" xfId="34364"/>
    <cellStyle name="Normal 3 3 2 3 2 3 7 2 3" xfId="42881"/>
    <cellStyle name="Normal 3 3 2 3 2 3 7 3" xfId="24961"/>
    <cellStyle name="Normal 3 3 2 3 2 3 7 4" xfId="42880"/>
    <cellStyle name="Normal 3 3 2 3 2 3 8" xfId="10964"/>
    <cellStyle name="Normal 3 3 2 3 2 3 8 2" xfId="29749"/>
    <cellStyle name="Normal 3 3 2 3 2 3 8 3" xfId="42882"/>
    <cellStyle name="Normal 3 3 2 3 2 3 9" xfId="20346"/>
    <cellStyle name="Normal 3 3 2 3 2 4" xfId="917"/>
    <cellStyle name="Normal 3 3 2 3 2 4 10" xfId="1677"/>
    <cellStyle name="Normal 3 3 2 3 2 4 2" xfId="2146"/>
    <cellStyle name="Normal 3 3 2 3 2 4 2 2" xfId="3077"/>
    <cellStyle name="Normal 3 3 2 3 2 4 2 2 2" xfId="5870"/>
    <cellStyle name="Normal 3 3 2 3 2 4 2 2 2 2" xfId="10595"/>
    <cellStyle name="Normal 3 3 2 3 2 4 2 2 2 2 2" xfId="19990"/>
    <cellStyle name="Normal 3 3 2 3 2 4 2 2 2 2 2 2" xfId="38787"/>
    <cellStyle name="Normal 3 3 2 3 2 4 2 2 2 2 2 3" xfId="42886"/>
    <cellStyle name="Normal 3 3 2 3 2 4 2 2 2 2 3" xfId="29384"/>
    <cellStyle name="Normal 3 3 2 3 2 4 2 2 2 2 4" xfId="42885"/>
    <cellStyle name="Normal 3 3 2 3 2 4 2 2 2 3" xfId="15293"/>
    <cellStyle name="Normal 3 3 2 3 2 4 2 2 2 3 2" xfId="34084"/>
    <cellStyle name="Normal 3 3 2 3 2 4 2 2 2 3 3" xfId="42887"/>
    <cellStyle name="Normal 3 3 2 3 2 4 2 2 2 4" xfId="24681"/>
    <cellStyle name="Normal 3 3 2 3 2 4 2 2 2 5" xfId="42884"/>
    <cellStyle name="Normal 3 3 2 3 2 4 2 2 3" xfId="7803"/>
    <cellStyle name="Normal 3 3 2 3 2 4 2 2 3 2" xfId="17198"/>
    <cellStyle name="Normal 3 3 2 3 2 4 2 2 3 2 2" xfId="35995"/>
    <cellStyle name="Normal 3 3 2 3 2 4 2 2 3 2 3" xfId="42889"/>
    <cellStyle name="Normal 3 3 2 3 2 4 2 2 3 3" xfId="26592"/>
    <cellStyle name="Normal 3 3 2 3 2 4 2 2 3 4" xfId="42888"/>
    <cellStyle name="Normal 3 3 2 3 2 4 2 2 4" xfId="12501"/>
    <cellStyle name="Normal 3 3 2 3 2 4 2 2 4 2" xfId="31291"/>
    <cellStyle name="Normal 3 3 2 3 2 4 2 2 4 3" xfId="42890"/>
    <cellStyle name="Normal 3 3 2 3 2 4 2 2 5" xfId="21888"/>
    <cellStyle name="Normal 3 3 2 3 2 4 2 2 6" xfId="42883"/>
    <cellStyle name="Normal 3 3 2 3 2 4 2 3" xfId="4008"/>
    <cellStyle name="Normal 3 3 2 3 2 4 2 3 2" xfId="8733"/>
    <cellStyle name="Normal 3 3 2 3 2 4 2 3 2 2" xfId="18128"/>
    <cellStyle name="Normal 3 3 2 3 2 4 2 3 2 2 2" xfId="36925"/>
    <cellStyle name="Normal 3 3 2 3 2 4 2 3 2 2 3" xfId="42893"/>
    <cellStyle name="Normal 3 3 2 3 2 4 2 3 2 3" xfId="27522"/>
    <cellStyle name="Normal 3 3 2 3 2 4 2 3 2 4" xfId="42892"/>
    <cellStyle name="Normal 3 3 2 3 2 4 2 3 3" xfId="13431"/>
    <cellStyle name="Normal 3 3 2 3 2 4 2 3 3 2" xfId="32222"/>
    <cellStyle name="Normal 3 3 2 3 2 4 2 3 3 3" xfId="42894"/>
    <cellStyle name="Normal 3 3 2 3 2 4 2 3 4" xfId="22819"/>
    <cellStyle name="Normal 3 3 2 3 2 4 2 3 5" xfId="42891"/>
    <cellStyle name="Normal 3 3 2 3 2 4 2 4" xfId="4939"/>
    <cellStyle name="Normal 3 3 2 3 2 4 2 4 2" xfId="9664"/>
    <cellStyle name="Normal 3 3 2 3 2 4 2 4 2 2" xfId="19059"/>
    <cellStyle name="Normal 3 3 2 3 2 4 2 4 2 2 2" xfId="37856"/>
    <cellStyle name="Normal 3 3 2 3 2 4 2 4 2 2 3" xfId="42897"/>
    <cellStyle name="Normal 3 3 2 3 2 4 2 4 2 3" xfId="28453"/>
    <cellStyle name="Normal 3 3 2 3 2 4 2 4 2 4" xfId="42896"/>
    <cellStyle name="Normal 3 3 2 3 2 4 2 4 3" xfId="14362"/>
    <cellStyle name="Normal 3 3 2 3 2 4 2 4 3 2" xfId="33153"/>
    <cellStyle name="Normal 3 3 2 3 2 4 2 4 3 3" xfId="42898"/>
    <cellStyle name="Normal 3 3 2 3 2 4 2 4 4" xfId="23750"/>
    <cellStyle name="Normal 3 3 2 3 2 4 2 4 5" xfId="42895"/>
    <cellStyle name="Normal 3 3 2 3 2 4 2 5" xfId="6873"/>
    <cellStyle name="Normal 3 3 2 3 2 4 2 5 2" xfId="16268"/>
    <cellStyle name="Normal 3 3 2 3 2 4 2 5 2 2" xfId="35065"/>
    <cellStyle name="Normal 3 3 2 3 2 4 2 5 2 3" xfId="42900"/>
    <cellStyle name="Normal 3 3 2 3 2 4 2 5 3" xfId="25662"/>
    <cellStyle name="Normal 3 3 2 3 2 4 2 5 4" xfId="42899"/>
    <cellStyle name="Normal 3 3 2 3 2 4 2 6" xfId="11571"/>
    <cellStyle name="Normal 3 3 2 3 2 4 2 6 2" xfId="30360"/>
    <cellStyle name="Normal 3 3 2 3 2 4 2 6 3" xfId="42901"/>
    <cellStyle name="Normal 3 3 2 3 2 4 2 7" xfId="20957"/>
    <cellStyle name="Normal 3 3 2 3 2 4 2 8" xfId="39148"/>
    <cellStyle name="Normal 3 3 2 3 2 4 3" xfId="2611"/>
    <cellStyle name="Normal 3 3 2 3 2 4 3 2" xfId="5404"/>
    <cellStyle name="Normal 3 3 2 3 2 4 3 2 2" xfId="10129"/>
    <cellStyle name="Normal 3 3 2 3 2 4 3 2 2 2" xfId="19524"/>
    <cellStyle name="Normal 3 3 2 3 2 4 3 2 2 2 2" xfId="38321"/>
    <cellStyle name="Normal 3 3 2 3 2 4 3 2 2 2 3" xfId="42905"/>
    <cellStyle name="Normal 3 3 2 3 2 4 3 2 2 3" xfId="28918"/>
    <cellStyle name="Normal 3 3 2 3 2 4 3 2 2 4" xfId="42904"/>
    <cellStyle name="Normal 3 3 2 3 2 4 3 2 3" xfId="14827"/>
    <cellStyle name="Normal 3 3 2 3 2 4 3 2 3 2" xfId="33618"/>
    <cellStyle name="Normal 3 3 2 3 2 4 3 2 3 3" xfId="42906"/>
    <cellStyle name="Normal 3 3 2 3 2 4 3 2 4" xfId="24215"/>
    <cellStyle name="Normal 3 3 2 3 2 4 3 2 5" xfId="42903"/>
    <cellStyle name="Normal 3 3 2 3 2 4 3 3" xfId="7338"/>
    <cellStyle name="Normal 3 3 2 3 2 4 3 3 2" xfId="16733"/>
    <cellStyle name="Normal 3 3 2 3 2 4 3 3 2 2" xfId="35530"/>
    <cellStyle name="Normal 3 3 2 3 2 4 3 3 2 3" xfId="42908"/>
    <cellStyle name="Normal 3 3 2 3 2 4 3 3 3" xfId="26127"/>
    <cellStyle name="Normal 3 3 2 3 2 4 3 3 4" xfId="42907"/>
    <cellStyle name="Normal 3 3 2 3 2 4 3 4" xfId="12036"/>
    <cellStyle name="Normal 3 3 2 3 2 4 3 4 2" xfId="30825"/>
    <cellStyle name="Normal 3 3 2 3 2 4 3 4 3" xfId="42909"/>
    <cellStyle name="Normal 3 3 2 3 2 4 3 5" xfId="21422"/>
    <cellStyle name="Normal 3 3 2 3 2 4 3 6" xfId="42902"/>
    <cellStyle name="Normal 3 3 2 3 2 4 4" xfId="3542"/>
    <cellStyle name="Normal 3 3 2 3 2 4 4 2" xfId="8268"/>
    <cellStyle name="Normal 3 3 2 3 2 4 4 2 2" xfId="17663"/>
    <cellStyle name="Normal 3 3 2 3 2 4 4 2 2 2" xfId="36460"/>
    <cellStyle name="Normal 3 3 2 3 2 4 4 2 2 3" xfId="42912"/>
    <cellStyle name="Normal 3 3 2 3 2 4 4 2 3" xfId="27057"/>
    <cellStyle name="Normal 3 3 2 3 2 4 4 2 4" xfId="42911"/>
    <cellStyle name="Normal 3 3 2 3 2 4 4 3" xfId="12966"/>
    <cellStyle name="Normal 3 3 2 3 2 4 4 3 2" xfId="31756"/>
    <cellStyle name="Normal 3 3 2 3 2 4 4 3 3" xfId="42913"/>
    <cellStyle name="Normal 3 3 2 3 2 4 4 4" xfId="22353"/>
    <cellStyle name="Normal 3 3 2 3 2 4 4 5" xfId="42910"/>
    <cellStyle name="Normal 3 3 2 3 2 4 5" xfId="4473"/>
    <cellStyle name="Normal 3 3 2 3 2 4 5 2" xfId="9198"/>
    <cellStyle name="Normal 3 3 2 3 2 4 5 2 2" xfId="18593"/>
    <cellStyle name="Normal 3 3 2 3 2 4 5 2 2 2" xfId="37390"/>
    <cellStyle name="Normal 3 3 2 3 2 4 5 2 2 3" xfId="42916"/>
    <cellStyle name="Normal 3 3 2 3 2 4 5 2 3" xfId="27987"/>
    <cellStyle name="Normal 3 3 2 3 2 4 5 2 4" xfId="42915"/>
    <cellStyle name="Normal 3 3 2 3 2 4 5 3" xfId="13896"/>
    <cellStyle name="Normal 3 3 2 3 2 4 5 3 2" xfId="32687"/>
    <cellStyle name="Normal 3 3 2 3 2 4 5 3 3" xfId="42917"/>
    <cellStyle name="Normal 3 3 2 3 2 4 5 4" xfId="23284"/>
    <cellStyle name="Normal 3 3 2 3 2 4 5 5" xfId="42914"/>
    <cellStyle name="Normal 3 3 2 3 2 4 6" xfId="6221"/>
    <cellStyle name="Normal 3 3 2 3 2 4 6 2" xfId="15617"/>
    <cellStyle name="Normal 3 3 2 3 2 4 6 2 2" xfId="34414"/>
    <cellStyle name="Normal 3 3 2 3 2 4 6 2 3" xfId="42919"/>
    <cellStyle name="Normal 3 3 2 3 2 4 6 3" xfId="25011"/>
    <cellStyle name="Normal 3 3 2 3 2 4 6 4" xfId="42918"/>
    <cellStyle name="Normal 3 3 2 3 2 4 7" xfId="11107"/>
    <cellStyle name="Normal 3 3 2 3 2 4 7 2" xfId="29894"/>
    <cellStyle name="Normal 3 3 2 3 2 4 7 3" xfId="42920"/>
    <cellStyle name="Normal 3 3 2 3 2 4 8" xfId="20491"/>
    <cellStyle name="Normal 3 3 2 3 2 4 9" xfId="39146"/>
    <cellStyle name="Normal 3 3 2 3 2 5" xfId="1312"/>
    <cellStyle name="Normal 3 3 2 3 2 5 10" xfId="1619"/>
    <cellStyle name="Normal 3 3 2 3 2 5 2" xfId="2088"/>
    <cellStyle name="Normal 3 3 2 3 2 5 2 2" xfId="3019"/>
    <cellStyle name="Normal 3 3 2 3 2 5 2 2 2" xfId="5812"/>
    <cellStyle name="Normal 3 3 2 3 2 5 2 2 2 2" xfId="10537"/>
    <cellStyle name="Normal 3 3 2 3 2 5 2 2 2 2 2" xfId="19932"/>
    <cellStyle name="Normal 3 3 2 3 2 5 2 2 2 2 2 2" xfId="38729"/>
    <cellStyle name="Normal 3 3 2 3 2 5 2 2 2 2 2 3" xfId="42924"/>
    <cellStyle name="Normal 3 3 2 3 2 5 2 2 2 2 3" xfId="29326"/>
    <cellStyle name="Normal 3 3 2 3 2 5 2 2 2 2 4" xfId="42923"/>
    <cellStyle name="Normal 3 3 2 3 2 5 2 2 2 3" xfId="15235"/>
    <cellStyle name="Normal 3 3 2 3 2 5 2 2 2 3 2" xfId="34026"/>
    <cellStyle name="Normal 3 3 2 3 2 5 2 2 2 3 3" xfId="42925"/>
    <cellStyle name="Normal 3 3 2 3 2 5 2 2 2 4" xfId="24623"/>
    <cellStyle name="Normal 3 3 2 3 2 5 2 2 2 5" xfId="42922"/>
    <cellStyle name="Normal 3 3 2 3 2 5 2 2 3" xfId="7745"/>
    <cellStyle name="Normal 3 3 2 3 2 5 2 2 3 2" xfId="17140"/>
    <cellStyle name="Normal 3 3 2 3 2 5 2 2 3 2 2" xfId="35937"/>
    <cellStyle name="Normal 3 3 2 3 2 5 2 2 3 2 3" xfId="42927"/>
    <cellStyle name="Normal 3 3 2 3 2 5 2 2 3 3" xfId="26534"/>
    <cellStyle name="Normal 3 3 2 3 2 5 2 2 3 4" xfId="42926"/>
    <cellStyle name="Normal 3 3 2 3 2 5 2 2 4" xfId="12443"/>
    <cellStyle name="Normal 3 3 2 3 2 5 2 2 4 2" xfId="31233"/>
    <cellStyle name="Normal 3 3 2 3 2 5 2 2 4 3" xfId="42928"/>
    <cellStyle name="Normal 3 3 2 3 2 5 2 2 5" xfId="21830"/>
    <cellStyle name="Normal 3 3 2 3 2 5 2 2 6" xfId="42921"/>
    <cellStyle name="Normal 3 3 2 3 2 5 2 3" xfId="3950"/>
    <cellStyle name="Normal 3 3 2 3 2 5 2 3 2" xfId="8675"/>
    <cellStyle name="Normal 3 3 2 3 2 5 2 3 2 2" xfId="18070"/>
    <cellStyle name="Normal 3 3 2 3 2 5 2 3 2 2 2" xfId="36867"/>
    <cellStyle name="Normal 3 3 2 3 2 5 2 3 2 2 3" xfId="42931"/>
    <cellStyle name="Normal 3 3 2 3 2 5 2 3 2 3" xfId="27464"/>
    <cellStyle name="Normal 3 3 2 3 2 5 2 3 2 4" xfId="42930"/>
    <cellStyle name="Normal 3 3 2 3 2 5 2 3 3" xfId="13373"/>
    <cellStyle name="Normal 3 3 2 3 2 5 2 3 3 2" xfId="32164"/>
    <cellStyle name="Normal 3 3 2 3 2 5 2 3 3 3" xfId="42932"/>
    <cellStyle name="Normal 3 3 2 3 2 5 2 3 4" xfId="22761"/>
    <cellStyle name="Normal 3 3 2 3 2 5 2 3 5" xfId="42929"/>
    <cellStyle name="Normal 3 3 2 3 2 5 2 4" xfId="4881"/>
    <cellStyle name="Normal 3 3 2 3 2 5 2 4 2" xfId="9606"/>
    <cellStyle name="Normal 3 3 2 3 2 5 2 4 2 2" xfId="19001"/>
    <cellStyle name="Normal 3 3 2 3 2 5 2 4 2 2 2" xfId="37798"/>
    <cellStyle name="Normal 3 3 2 3 2 5 2 4 2 2 3" xfId="42935"/>
    <cellStyle name="Normal 3 3 2 3 2 5 2 4 2 3" xfId="28395"/>
    <cellStyle name="Normal 3 3 2 3 2 5 2 4 2 4" xfId="42934"/>
    <cellStyle name="Normal 3 3 2 3 2 5 2 4 3" xfId="14304"/>
    <cellStyle name="Normal 3 3 2 3 2 5 2 4 3 2" xfId="33095"/>
    <cellStyle name="Normal 3 3 2 3 2 5 2 4 3 3" xfId="42936"/>
    <cellStyle name="Normal 3 3 2 3 2 5 2 4 4" xfId="23692"/>
    <cellStyle name="Normal 3 3 2 3 2 5 2 4 5" xfId="42933"/>
    <cellStyle name="Normal 3 3 2 3 2 5 2 5" xfId="6815"/>
    <cellStyle name="Normal 3 3 2 3 2 5 2 5 2" xfId="16210"/>
    <cellStyle name="Normal 3 3 2 3 2 5 2 5 2 2" xfId="35007"/>
    <cellStyle name="Normal 3 3 2 3 2 5 2 5 2 3" xfId="42938"/>
    <cellStyle name="Normal 3 3 2 3 2 5 2 5 3" xfId="25604"/>
    <cellStyle name="Normal 3 3 2 3 2 5 2 5 4" xfId="42937"/>
    <cellStyle name="Normal 3 3 2 3 2 5 2 6" xfId="11513"/>
    <cellStyle name="Normal 3 3 2 3 2 5 2 6 2" xfId="30302"/>
    <cellStyle name="Normal 3 3 2 3 2 5 2 6 3" xfId="42939"/>
    <cellStyle name="Normal 3 3 2 3 2 5 2 7" xfId="20899"/>
    <cellStyle name="Normal 3 3 2 3 2 5 2 8" xfId="39150"/>
    <cellStyle name="Normal 3 3 2 3 2 5 3" xfId="2553"/>
    <cellStyle name="Normal 3 3 2 3 2 5 3 2" xfId="5346"/>
    <cellStyle name="Normal 3 3 2 3 2 5 3 2 2" xfId="10071"/>
    <cellStyle name="Normal 3 3 2 3 2 5 3 2 2 2" xfId="19466"/>
    <cellStyle name="Normal 3 3 2 3 2 5 3 2 2 2 2" xfId="38263"/>
    <cellStyle name="Normal 3 3 2 3 2 5 3 2 2 2 3" xfId="42943"/>
    <cellStyle name="Normal 3 3 2 3 2 5 3 2 2 3" xfId="28860"/>
    <cellStyle name="Normal 3 3 2 3 2 5 3 2 2 4" xfId="42942"/>
    <cellStyle name="Normal 3 3 2 3 2 5 3 2 3" xfId="14769"/>
    <cellStyle name="Normal 3 3 2 3 2 5 3 2 3 2" xfId="33560"/>
    <cellStyle name="Normal 3 3 2 3 2 5 3 2 3 3" xfId="42944"/>
    <cellStyle name="Normal 3 3 2 3 2 5 3 2 4" xfId="24157"/>
    <cellStyle name="Normal 3 3 2 3 2 5 3 2 5" xfId="42941"/>
    <cellStyle name="Normal 3 3 2 3 2 5 3 3" xfId="7280"/>
    <cellStyle name="Normal 3 3 2 3 2 5 3 3 2" xfId="16675"/>
    <cellStyle name="Normal 3 3 2 3 2 5 3 3 2 2" xfId="35472"/>
    <cellStyle name="Normal 3 3 2 3 2 5 3 3 2 3" xfId="42946"/>
    <cellStyle name="Normal 3 3 2 3 2 5 3 3 3" xfId="26069"/>
    <cellStyle name="Normal 3 3 2 3 2 5 3 3 4" xfId="42945"/>
    <cellStyle name="Normal 3 3 2 3 2 5 3 4" xfId="11978"/>
    <cellStyle name="Normal 3 3 2 3 2 5 3 4 2" xfId="30767"/>
    <cellStyle name="Normal 3 3 2 3 2 5 3 4 3" xfId="42947"/>
    <cellStyle name="Normal 3 3 2 3 2 5 3 5" xfId="21364"/>
    <cellStyle name="Normal 3 3 2 3 2 5 3 6" xfId="42940"/>
    <cellStyle name="Normal 3 3 2 3 2 5 4" xfId="3484"/>
    <cellStyle name="Normal 3 3 2 3 2 5 4 2" xfId="8210"/>
    <cellStyle name="Normal 3 3 2 3 2 5 4 2 2" xfId="17605"/>
    <cellStyle name="Normal 3 3 2 3 2 5 4 2 2 2" xfId="36402"/>
    <cellStyle name="Normal 3 3 2 3 2 5 4 2 2 3" xfId="42950"/>
    <cellStyle name="Normal 3 3 2 3 2 5 4 2 3" xfId="26999"/>
    <cellStyle name="Normal 3 3 2 3 2 5 4 2 4" xfId="42949"/>
    <cellStyle name="Normal 3 3 2 3 2 5 4 3" xfId="12908"/>
    <cellStyle name="Normal 3 3 2 3 2 5 4 3 2" xfId="31698"/>
    <cellStyle name="Normal 3 3 2 3 2 5 4 3 3" xfId="42951"/>
    <cellStyle name="Normal 3 3 2 3 2 5 4 4" xfId="22295"/>
    <cellStyle name="Normal 3 3 2 3 2 5 4 5" xfId="42948"/>
    <cellStyle name="Normal 3 3 2 3 2 5 5" xfId="4415"/>
    <cellStyle name="Normal 3 3 2 3 2 5 5 2" xfId="9140"/>
    <cellStyle name="Normal 3 3 2 3 2 5 5 2 2" xfId="18535"/>
    <cellStyle name="Normal 3 3 2 3 2 5 5 2 2 2" xfId="37332"/>
    <cellStyle name="Normal 3 3 2 3 2 5 5 2 2 3" xfId="42954"/>
    <cellStyle name="Normal 3 3 2 3 2 5 5 2 3" xfId="27929"/>
    <cellStyle name="Normal 3 3 2 3 2 5 5 2 4" xfId="42953"/>
    <cellStyle name="Normal 3 3 2 3 2 5 5 3" xfId="13838"/>
    <cellStyle name="Normal 3 3 2 3 2 5 5 3 2" xfId="32629"/>
    <cellStyle name="Normal 3 3 2 3 2 5 5 3 3" xfId="42955"/>
    <cellStyle name="Normal 3 3 2 3 2 5 5 4" xfId="23226"/>
    <cellStyle name="Normal 3 3 2 3 2 5 5 5" xfId="42952"/>
    <cellStyle name="Normal 3 3 2 3 2 5 6" xfId="6366"/>
    <cellStyle name="Normal 3 3 2 3 2 5 6 2" xfId="15762"/>
    <cellStyle name="Normal 3 3 2 3 2 5 6 2 2" xfId="34559"/>
    <cellStyle name="Normal 3 3 2 3 2 5 6 2 3" xfId="42957"/>
    <cellStyle name="Normal 3 3 2 3 2 5 6 3" xfId="25156"/>
    <cellStyle name="Normal 3 3 2 3 2 5 6 4" xfId="42956"/>
    <cellStyle name="Normal 3 3 2 3 2 5 7" xfId="11049"/>
    <cellStyle name="Normal 3 3 2 3 2 5 7 2" xfId="29836"/>
    <cellStyle name="Normal 3 3 2 3 2 5 7 3" xfId="42958"/>
    <cellStyle name="Normal 3 3 2 3 2 5 8" xfId="20433"/>
    <cellStyle name="Normal 3 3 2 3 2 5 9" xfId="39149"/>
    <cellStyle name="Normal 3 3 2 3 2 6" xfId="1885"/>
    <cellStyle name="Normal 3 3 2 3 2 6 2" xfId="2816"/>
    <cellStyle name="Normal 3 3 2 3 2 6 2 2" xfId="5609"/>
    <cellStyle name="Normal 3 3 2 3 2 6 2 2 2" xfId="10334"/>
    <cellStyle name="Normal 3 3 2 3 2 6 2 2 2 2" xfId="19729"/>
    <cellStyle name="Normal 3 3 2 3 2 6 2 2 2 2 2" xfId="38526"/>
    <cellStyle name="Normal 3 3 2 3 2 6 2 2 2 2 3" xfId="42962"/>
    <cellStyle name="Normal 3 3 2 3 2 6 2 2 2 3" xfId="29123"/>
    <cellStyle name="Normal 3 3 2 3 2 6 2 2 2 4" xfId="42961"/>
    <cellStyle name="Normal 3 3 2 3 2 6 2 2 3" xfId="15032"/>
    <cellStyle name="Normal 3 3 2 3 2 6 2 2 3 2" xfId="33823"/>
    <cellStyle name="Normal 3 3 2 3 2 6 2 2 3 3" xfId="42963"/>
    <cellStyle name="Normal 3 3 2 3 2 6 2 2 4" xfId="24420"/>
    <cellStyle name="Normal 3 3 2 3 2 6 2 2 5" xfId="42960"/>
    <cellStyle name="Normal 3 3 2 3 2 6 2 3" xfId="7542"/>
    <cellStyle name="Normal 3 3 2 3 2 6 2 3 2" xfId="16937"/>
    <cellStyle name="Normal 3 3 2 3 2 6 2 3 2 2" xfId="35734"/>
    <cellStyle name="Normal 3 3 2 3 2 6 2 3 2 3" xfId="42965"/>
    <cellStyle name="Normal 3 3 2 3 2 6 2 3 3" xfId="26331"/>
    <cellStyle name="Normal 3 3 2 3 2 6 2 3 4" xfId="42964"/>
    <cellStyle name="Normal 3 3 2 3 2 6 2 4" xfId="12240"/>
    <cellStyle name="Normal 3 3 2 3 2 6 2 4 2" xfId="31030"/>
    <cellStyle name="Normal 3 3 2 3 2 6 2 4 3" xfId="42966"/>
    <cellStyle name="Normal 3 3 2 3 2 6 2 5" xfId="21627"/>
    <cellStyle name="Normal 3 3 2 3 2 6 2 6" xfId="42959"/>
    <cellStyle name="Normal 3 3 2 3 2 6 3" xfId="3747"/>
    <cellStyle name="Normal 3 3 2 3 2 6 3 2" xfId="8473"/>
    <cellStyle name="Normal 3 3 2 3 2 6 3 2 2" xfId="17868"/>
    <cellStyle name="Normal 3 3 2 3 2 6 3 2 2 2" xfId="36665"/>
    <cellStyle name="Normal 3 3 2 3 2 6 3 2 2 3" xfId="42969"/>
    <cellStyle name="Normal 3 3 2 3 2 6 3 2 3" xfId="27262"/>
    <cellStyle name="Normal 3 3 2 3 2 6 3 2 4" xfId="42968"/>
    <cellStyle name="Normal 3 3 2 3 2 6 3 3" xfId="13171"/>
    <cellStyle name="Normal 3 3 2 3 2 6 3 3 2" xfId="31961"/>
    <cellStyle name="Normal 3 3 2 3 2 6 3 3 3" xfId="42970"/>
    <cellStyle name="Normal 3 3 2 3 2 6 3 4" xfId="22558"/>
    <cellStyle name="Normal 3 3 2 3 2 6 3 5" xfId="42967"/>
    <cellStyle name="Normal 3 3 2 3 2 6 4" xfId="4678"/>
    <cellStyle name="Normal 3 3 2 3 2 6 4 2" xfId="9403"/>
    <cellStyle name="Normal 3 3 2 3 2 6 4 2 2" xfId="18798"/>
    <cellStyle name="Normal 3 3 2 3 2 6 4 2 2 2" xfId="37595"/>
    <cellStyle name="Normal 3 3 2 3 2 6 4 2 2 3" xfId="42973"/>
    <cellStyle name="Normal 3 3 2 3 2 6 4 2 3" xfId="28192"/>
    <cellStyle name="Normal 3 3 2 3 2 6 4 2 4" xfId="42972"/>
    <cellStyle name="Normal 3 3 2 3 2 6 4 3" xfId="14101"/>
    <cellStyle name="Normal 3 3 2 3 2 6 4 3 2" xfId="32892"/>
    <cellStyle name="Normal 3 3 2 3 2 6 4 3 3" xfId="42974"/>
    <cellStyle name="Normal 3 3 2 3 2 6 4 4" xfId="23489"/>
    <cellStyle name="Normal 3 3 2 3 2 6 4 5" xfId="42971"/>
    <cellStyle name="Normal 3 3 2 3 2 6 5" xfId="6613"/>
    <cellStyle name="Normal 3 3 2 3 2 6 5 2" xfId="16008"/>
    <cellStyle name="Normal 3 3 2 3 2 6 5 2 2" xfId="34805"/>
    <cellStyle name="Normal 3 3 2 3 2 6 5 2 3" xfId="42976"/>
    <cellStyle name="Normal 3 3 2 3 2 6 5 3" xfId="25402"/>
    <cellStyle name="Normal 3 3 2 3 2 6 5 4" xfId="42975"/>
    <cellStyle name="Normal 3 3 2 3 2 6 6" xfId="11311"/>
    <cellStyle name="Normal 3 3 2 3 2 6 6 2" xfId="30099"/>
    <cellStyle name="Normal 3 3 2 3 2 6 6 3" xfId="42977"/>
    <cellStyle name="Normal 3 3 2 3 2 6 7" xfId="20696"/>
    <cellStyle name="Normal 3 3 2 3 2 6 8" xfId="39151"/>
    <cellStyle name="Normal 3 3 2 3 2 7" xfId="2350"/>
    <cellStyle name="Normal 3 3 2 3 2 7 2" xfId="5143"/>
    <cellStyle name="Normal 3 3 2 3 2 7 2 2" xfId="9868"/>
    <cellStyle name="Normal 3 3 2 3 2 7 2 2 2" xfId="19263"/>
    <cellStyle name="Normal 3 3 2 3 2 7 2 2 2 2" xfId="38060"/>
    <cellStyle name="Normal 3 3 2 3 2 7 2 2 2 3" xfId="42981"/>
    <cellStyle name="Normal 3 3 2 3 2 7 2 2 3" xfId="28657"/>
    <cellStyle name="Normal 3 3 2 3 2 7 2 2 4" xfId="42980"/>
    <cellStyle name="Normal 3 3 2 3 2 7 2 3" xfId="14566"/>
    <cellStyle name="Normal 3 3 2 3 2 7 2 3 2" xfId="33357"/>
    <cellStyle name="Normal 3 3 2 3 2 7 2 3 3" xfId="42982"/>
    <cellStyle name="Normal 3 3 2 3 2 7 2 4" xfId="23954"/>
    <cellStyle name="Normal 3 3 2 3 2 7 2 5" xfId="42979"/>
    <cellStyle name="Normal 3 3 2 3 2 7 3" xfId="7077"/>
    <cellStyle name="Normal 3 3 2 3 2 7 3 2" xfId="16472"/>
    <cellStyle name="Normal 3 3 2 3 2 7 3 2 2" xfId="35269"/>
    <cellStyle name="Normal 3 3 2 3 2 7 3 2 3" xfId="42984"/>
    <cellStyle name="Normal 3 3 2 3 2 7 3 3" xfId="25866"/>
    <cellStyle name="Normal 3 3 2 3 2 7 3 4" xfId="42983"/>
    <cellStyle name="Normal 3 3 2 3 2 7 4" xfId="11775"/>
    <cellStyle name="Normal 3 3 2 3 2 7 4 2" xfId="30564"/>
    <cellStyle name="Normal 3 3 2 3 2 7 4 3" xfId="42985"/>
    <cellStyle name="Normal 3 3 2 3 2 7 5" xfId="21161"/>
    <cellStyle name="Normal 3 3 2 3 2 7 6" xfId="42978"/>
    <cellStyle name="Normal 3 3 2 3 2 8" xfId="3281"/>
    <cellStyle name="Normal 3 3 2 3 2 8 2" xfId="8007"/>
    <cellStyle name="Normal 3 3 2 3 2 8 2 2" xfId="17402"/>
    <cellStyle name="Normal 3 3 2 3 2 8 2 2 2" xfId="36199"/>
    <cellStyle name="Normal 3 3 2 3 2 8 2 2 3" xfId="42988"/>
    <cellStyle name="Normal 3 3 2 3 2 8 2 3" xfId="26796"/>
    <cellStyle name="Normal 3 3 2 3 2 8 2 4" xfId="42987"/>
    <cellStyle name="Normal 3 3 2 3 2 8 3" xfId="12705"/>
    <cellStyle name="Normal 3 3 2 3 2 8 3 2" xfId="31495"/>
    <cellStyle name="Normal 3 3 2 3 2 8 3 3" xfId="42989"/>
    <cellStyle name="Normal 3 3 2 3 2 8 4" xfId="22092"/>
    <cellStyle name="Normal 3 3 2 3 2 8 5" xfId="42986"/>
    <cellStyle name="Normal 3 3 2 3 2 9" xfId="4212"/>
    <cellStyle name="Normal 3 3 2 3 2 9 2" xfId="8937"/>
    <cellStyle name="Normal 3 3 2 3 2 9 2 2" xfId="18332"/>
    <cellStyle name="Normal 3 3 2 3 2 9 2 2 2" xfId="37129"/>
    <cellStyle name="Normal 3 3 2 3 2 9 2 2 3" xfId="42992"/>
    <cellStyle name="Normal 3 3 2 3 2 9 2 3" xfId="27726"/>
    <cellStyle name="Normal 3 3 2 3 2 9 2 4" xfId="42991"/>
    <cellStyle name="Normal 3 3 2 3 2 9 3" xfId="13635"/>
    <cellStyle name="Normal 3 3 2 3 2 9 3 2" xfId="32426"/>
    <cellStyle name="Normal 3 3 2 3 2 9 3 3" xfId="42993"/>
    <cellStyle name="Normal 3 3 2 3 2 9 4" xfId="23023"/>
    <cellStyle name="Normal 3 3 2 3 2 9 5" xfId="42990"/>
    <cellStyle name="Normal 3 3 2 3 20" xfId="58932"/>
    <cellStyle name="Normal 3 3 2 3 21" xfId="58988"/>
    <cellStyle name="Normal 3 3 2 3 22" xfId="59044"/>
    <cellStyle name="Normal 3 3 2 3 23" xfId="59103"/>
    <cellStyle name="Normal 3 3 2 3 24" xfId="59684"/>
    <cellStyle name="Normal 3 3 2 3 25" xfId="1386"/>
    <cellStyle name="Normal 3 3 2 3 3" xfId="1049"/>
    <cellStyle name="Normal 3 3 2 3 3 10" xfId="39152"/>
    <cellStyle name="Normal 3 3 2 3 3 11" xfId="1437"/>
    <cellStyle name="Normal 3 3 2 3 3 2" xfId="1703"/>
    <cellStyle name="Normal 3 3 2 3 3 2 2" xfId="2169"/>
    <cellStyle name="Normal 3 3 2 3 3 2 2 2" xfId="3100"/>
    <cellStyle name="Normal 3 3 2 3 3 2 2 2 2" xfId="5893"/>
    <cellStyle name="Normal 3 3 2 3 3 2 2 2 2 2" xfId="10618"/>
    <cellStyle name="Normal 3 3 2 3 3 2 2 2 2 2 2" xfId="20013"/>
    <cellStyle name="Normal 3 3 2 3 3 2 2 2 2 2 2 2" xfId="38810"/>
    <cellStyle name="Normal 3 3 2 3 3 2 2 2 2 2 2 3" xfId="42997"/>
    <cellStyle name="Normal 3 3 2 3 3 2 2 2 2 2 3" xfId="29407"/>
    <cellStyle name="Normal 3 3 2 3 3 2 2 2 2 2 4" xfId="42996"/>
    <cellStyle name="Normal 3 3 2 3 3 2 2 2 2 3" xfId="15316"/>
    <cellStyle name="Normal 3 3 2 3 3 2 2 2 2 3 2" xfId="34107"/>
    <cellStyle name="Normal 3 3 2 3 3 2 2 2 2 3 3" xfId="42998"/>
    <cellStyle name="Normal 3 3 2 3 3 2 2 2 2 4" xfId="24704"/>
    <cellStyle name="Normal 3 3 2 3 3 2 2 2 2 5" xfId="42995"/>
    <cellStyle name="Normal 3 3 2 3 3 2 2 2 3" xfId="7826"/>
    <cellStyle name="Normal 3 3 2 3 3 2 2 2 3 2" xfId="17221"/>
    <cellStyle name="Normal 3 3 2 3 3 2 2 2 3 2 2" xfId="36018"/>
    <cellStyle name="Normal 3 3 2 3 3 2 2 2 3 2 3" xfId="43000"/>
    <cellStyle name="Normal 3 3 2 3 3 2 2 2 3 3" xfId="26615"/>
    <cellStyle name="Normal 3 3 2 3 3 2 2 2 3 4" xfId="42999"/>
    <cellStyle name="Normal 3 3 2 3 3 2 2 2 4" xfId="12524"/>
    <cellStyle name="Normal 3 3 2 3 3 2 2 2 4 2" xfId="31314"/>
    <cellStyle name="Normal 3 3 2 3 3 2 2 2 4 3" xfId="43001"/>
    <cellStyle name="Normal 3 3 2 3 3 2 2 2 5" xfId="21911"/>
    <cellStyle name="Normal 3 3 2 3 3 2 2 2 6" xfId="42994"/>
    <cellStyle name="Normal 3 3 2 3 3 2 2 3" xfId="4031"/>
    <cellStyle name="Normal 3 3 2 3 3 2 2 3 2" xfId="8756"/>
    <cellStyle name="Normal 3 3 2 3 3 2 2 3 2 2" xfId="18151"/>
    <cellStyle name="Normal 3 3 2 3 3 2 2 3 2 2 2" xfId="36948"/>
    <cellStyle name="Normal 3 3 2 3 3 2 2 3 2 2 3" xfId="43004"/>
    <cellStyle name="Normal 3 3 2 3 3 2 2 3 2 3" xfId="27545"/>
    <cellStyle name="Normal 3 3 2 3 3 2 2 3 2 4" xfId="43003"/>
    <cellStyle name="Normal 3 3 2 3 3 2 2 3 3" xfId="13454"/>
    <cellStyle name="Normal 3 3 2 3 3 2 2 3 3 2" xfId="32245"/>
    <cellStyle name="Normal 3 3 2 3 3 2 2 3 3 3" xfId="43005"/>
    <cellStyle name="Normal 3 3 2 3 3 2 2 3 4" xfId="22842"/>
    <cellStyle name="Normal 3 3 2 3 3 2 2 3 5" xfId="43002"/>
    <cellStyle name="Normal 3 3 2 3 3 2 2 4" xfId="4962"/>
    <cellStyle name="Normal 3 3 2 3 3 2 2 4 2" xfId="9687"/>
    <cellStyle name="Normal 3 3 2 3 3 2 2 4 2 2" xfId="19082"/>
    <cellStyle name="Normal 3 3 2 3 3 2 2 4 2 2 2" xfId="37879"/>
    <cellStyle name="Normal 3 3 2 3 3 2 2 4 2 2 3" xfId="43008"/>
    <cellStyle name="Normal 3 3 2 3 3 2 2 4 2 3" xfId="28476"/>
    <cellStyle name="Normal 3 3 2 3 3 2 2 4 2 4" xfId="43007"/>
    <cellStyle name="Normal 3 3 2 3 3 2 2 4 3" xfId="14385"/>
    <cellStyle name="Normal 3 3 2 3 3 2 2 4 3 2" xfId="33176"/>
    <cellStyle name="Normal 3 3 2 3 3 2 2 4 3 3" xfId="43009"/>
    <cellStyle name="Normal 3 3 2 3 3 2 2 4 4" xfId="23773"/>
    <cellStyle name="Normal 3 3 2 3 3 2 2 4 5" xfId="43006"/>
    <cellStyle name="Normal 3 3 2 3 3 2 2 5" xfId="6896"/>
    <cellStyle name="Normal 3 3 2 3 3 2 2 5 2" xfId="16291"/>
    <cellStyle name="Normal 3 3 2 3 3 2 2 5 2 2" xfId="35088"/>
    <cellStyle name="Normal 3 3 2 3 3 2 2 5 2 3" xfId="43011"/>
    <cellStyle name="Normal 3 3 2 3 3 2 2 5 3" xfId="25685"/>
    <cellStyle name="Normal 3 3 2 3 3 2 2 5 4" xfId="43010"/>
    <cellStyle name="Normal 3 3 2 3 3 2 2 6" xfId="11594"/>
    <cellStyle name="Normal 3 3 2 3 3 2 2 6 2" xfId="30383"/>
    <cellStyle name="Normal 3 3 2 3 3 2 2 6 3" xfId="43012"/>
    <cellStyle name="Normal 3 3 2 3 3 2 2 7" xfId="20980"/>
    <cellStyle name="Normal 3 3 2 3 3 2 2 8" xfId="39154"/>
    <cellStyle name="Normal 3 3 2 3 3 2 3" xfId="2634"/>
    <cellStyle name="Normal 3 3 2 3 3 2 3 2" xfId="5427"/>
    <cellStyle name="Normal 3 3 2 3 3 2 3 2 2" xfId="10152"/>
    <cellStyle name="Normal 3 3 2 3 3 2 3 2 2 2" xfId="19547"/>
    <cellStyle name="Normal 3 3 2 3 3 2 3 2 2 2 2" xfId="38344"/>
    <cellStyle name="Normal 3 3 2 3 3 2 3 2 2 2 3" xfId="43016"/>
    <cellStyle name="Normal 3 3 2 3 3 2 3 2 2 3" xfId="28941"/>
    <cellStyle name="Normal 3 3 2 3 3 2 3 2 2 4" xfId="43015"/>
    <cellStyle name="Normal 3 3 2 3 3 2 3 2 3" xfId="14850"/>
    <cellStyle name="Normal 3 3 2 3 3 2 3 2 3 2" xfId="33641"/>
    <cellStyle name="Normal 3 3 2 3 3 2 3 2 3 3" xfId="43017"/>
    <cellStyle name="Normal 3 3 2 3 3 2 3 2 4" xfId="24238"/>
    <cellStyle name="Normal 3 3 2 3 3 2 3 2 5" xfId="43014"/>
    <cellStyle name="Normal 3 3 2 3 3 2 3 3" xfId="7361"/>
    <cellStyle name="Normal 3 3 2 3 3 2 3 3 2" xfId="16756"/>
    <cellStyle name="Normal 3 3 2 3 3 2 3 3 2 2" xfId="35553"/>
    <cellStyle name="Normal 3 3 2 3 3 2 3 3 2 3" xfId="43019"/>
    <cellStyle name="Normal 3 3 2 3 3 2 3 3 3" xfId="26150"/>
    <cellStyle name="Normal 3 3 2 3 3 2 3 3 4" xfId="43018"/>
    <cellStyle name="Normal 3 3 2 3 3 2 3 4" xfId="12059"/>
    <cellStyle name="Normal 3 3 2 3 3 2 3 4 2" xfId="30848"/>
    <cellStyle name="Normal 3 3 2 3 3 2 3 4 3" xfId="43020"/>
    <cellStyle name="Normal 3 3 2 3 3 2 3 5" xfId="21445"/>
    <cellStyle name="Normal 3 3 2 3 3 2 3 6" xfId="43013"/>
    <cellStyle name="Normal 3 3 2 3 3 2 4" xfId="3565"/>
    <cellStyle name="Normal 3 3 2 3 3 2 4 2" xfId="8291"/>
    <cellStyle name="Normal 3 3 2 3 3 2 4 2 2" xfId="17686"/>
    <cellStyle name="Normal 3 3 2 3 3 2 4 2 2 2" xfId="36483"/>
    <cellStyle name="Normal 3 3 2 3 3 2 4 2 2 3" xfId="43023"/>
    <cellStyle name="Normal 3 3 2 3 3 2 4 2 3" xfId="27080"/>
    <cellStyle name="Normal 3 3 2 3 3 2 4 2 4" xfId="43022"/>
    <cellStyle name="Normal 3 3 2 3 3 2 4 3" xfId="12989"/>
    <cellStyle name="Normal 3 3 2 3 3 2 4 3 2" xfId="31779"/>
    <cellStyle name="Normal 3 3 2 3 3 2 4 3 3" xfId="43024"/>
    <cellStyle name="Normal 3 3 2 3 3 2 4 4" xfId="22376"/>
    <cellStyle name="Normal 3 3 2 3 3 2 4 5" xfId="43021"/>
    <cellStyle name="Normal 3 3 2 3 3 2 5" xfId="4496"/>
    <cellStyle name="Normal 3 3 2 3 3 2 5 2" xfId="9221"/>
    <cellStyle name="Normal 3 3 2 3 3 2 5 2 2" xfId="18616"/>
    <cellStyle name="Normal 3 3 2 3 3 2 5 2 2 2" xfId="37413"/>
    <cellStyle name="Normal 3 3 2 3 3 2 5 2 2 3" xfId="43027"/>
    <cellStyle name="Normal 3 3 2 3 3 2 5 2 3" xfId="28010"/>
    <cellStyle name="Normal 3 3 2 3 3 2 5 2 4" xfId="43026"/>
    <cellStyle name="Normal 3 3 2 3 3 2 5 3" xfId="13919"/>
    <cellStyle name="Normal 3 3 2 3 3 2 5 3 2" xfId="32710"/>
    <cellStyle name="Normal 3 3 2 3 3 2 5 3 3" xfId="43028"/>
    <cellStyle name="Normal 3 3 2 3 3 2 5 4" xfId="23307"/>
    <cellStyle name="Normal 3 3 2 3 3 2 5 5" xfId="43025"/>
    <cellStyle name="Normal 3 3 2 3 3 2 6" xfId="6226"/>
    <cellStyle name="Normal 3 3 2 3 3 2 6 2" xfId="15622"/>
    <cellStyle name="Normal 3 3 2 3 3 2 6 2 2" xfId="34419"/>
    <cellStyle name="Normal 3 3 2 3 3 2 6 2 3" xfId="43030"/>
    <cellStyle name="Normal 3 3 2 3 3 2 6 3" xfId="25016"/>
    <cellStyle name="Normal 3 3 2 3 3 2 6 4" xfId="43029"/>
    <cellStyle name="Normal 3 3 2 3 3 2 7" xfId="11130"/>
    <cellStyle name="Normal 3 3 2 3 3 2 7 2" xfId="29917"/>
    <cellStyle name="Normal 3 3 2 3 3 2 7 3" xfId="43031"/>
    <cellStyle name="Normal 3 3 2 3 3 2 8" xfId="20514"/>
    <cellStyle name="Normal 3 3 2 3 3 2 9" xfId="39153"/>
    <cellStyle name="Normal 3 3 2 3 3 3" xfId="1908"/>
    <cellStyle name="Normal 3 3 2 3 3 3 2" xfId="2839"/>
    <cellStyle name="Normal 3 3 2 3 3 3 2 2" xfId="5632"/>
    <cellStyle name="Normal 3 3 2 3 3 3 2 2 2" xfId="10357"/>
    <cellStyle name="Normal 3 3 2 3 3 3 2 2 2 2" xfId="19752"/>
    <cellStyle name="Normal 3 3 2 3 3 3 2 2 2 2 2" xfId="38549"/>
    <cellStyle name="Normal 3 3 2 3 3 3 2 2 2 2 3" xfId="43035"/>
    <cellStyle name="Normal 3 3 2 3 3 3 2 2 2 3" xfId="29146"/>
    <cellStyle name="Normal 3 3 2 3 3 3 2 2 2 4" xfId="43034"/>
    <cellStyle name="Normal 3 3 2 3 3 3 2 2 3" xfId="15055"/>
    <cellStyle name="Normal 3 3 2 3 3 3 2 2 3 2" xfId="33846"/>
    <cellStyle name="Normal 3 3 2 3 3 3 2 2 3 3" xfId="43036"/>
    <cellStyle name="Normal 3 3 2 3 3 3 2 2 4" xfId="24443"/>
    <cellStyle name="Normal 3 3 2 3 3 3 2 2 5" xfId="43033"/>
    <cellStyle name="Normal 3 3 2 3 3 3 2 3" xfId="7565"/>
    <cellStyle name="Normal 3 3 2 3 3 3 2 3 2" xfId="16960"/>
    <cellStyle name="Normal 3 3 2 3 3 3 2 3 2 2" xfId="35757"/>
    <cellStyle name="Normal 3 3 2 3 3 3 2 3 2 3" xfId="43038"/>
    <cellStyle name="Normal 3 3 2 3 3 3 2 3 3" xfId="26354"/>
    <cellStyle name="Normal 3 3 2 3 3 3 2 3 4" xfId="43037"/>
    <cellStyle name="Normal 3 3 2 3 3 3 2 4" xfId="12263"/>
    <cellStyle name="Normal 3 3 2 3 3 3 2 4 2" xfId="31053"/>
    <cellStyle name="Normal 3 3 2 3 3 3 2 4 3" xfId="43039"/>
    <cellStyle name="Normal 3 3 2 3 3 3 2 5" xfId="21650"/>
    <cellStyle name="Normal 3 3 2 3 3 3 2 6" xfId="43032"/>
    <cellStyle name="Normal 3 3 2 3 3 3 3" xfId="3770"/>
    <cellStyle name="Normal 3 3 2 3 3 3 3 2" xfId="8496"/>
    <cellStyle name="Normal 3 3 2 3 3 3 3 2 2" xfId="17891"/>
    <cellStyle name="Normal 3 3 2 3 3 3 3 2 2 2" xfId="36688"/>
    <cellStyle name="Normal 3 3 2 3 3 3 3 2 2 3" xfId="43042"/>
    <cellStyle name="Normal 3 3 2 3 3 3 3 2 3" xfId="27285"/>
    <cellStyle name="Normal 3 3 2 3 3 3 3 2 4" xfId="43041"/>
    <cellStyle name="Normal 3 3 2 3 3 3 3 3" xfId="13194"/>
    <cellStyle name="Normal 3 3 2 3 3 3 3 3 2" xfId="31984"/>
    <cellStyle name="Normal 3 3 2 3 3 3 3 3 3" xfId="43043"/>
    <cellStyle name="Normal 3 3 2 3 3 3 3 4" xfId="22581"/>
    <cellStyle name="Normal 3 3 2 3 3 3 3 5" xfId="43040"/>
    <cellStyle name="Normal 3 3 2 3 3 3 4" xfId="4701"/>
    <cellStyle name="Normal 3 3 2 3 3 3 4 2" xfId="9426"/>
    <cellStyle name="Normal 3 3 2 3 3 3 4 2 2" xfId="18821"/>
    <cellStyle name="Normal 3 3 2 3 3 3 4 2 2 2" xfId="37618"/>
    <cellStyle name="Normal 3 3 2 3 3 3 4 2 2 3" xfId="43046"/>
    <cellStyle name="Normal 3 3 2 3 3 3 4 2 3" xfId="28215"/>
    <cellStyle name="Normal 3 3 2 3 3 3 4 2 4" xfId="43045"/>
    <cellStyle name="Normal 3 3 2 3 3 3 4 3" xfId="14124"/>
    <cellStyle name="Normal 3 3 2 3 3 3 4 3 2" xfId="32915"/>
    <cellStyle name="Normal 3 3 2 3 3 3 4 3 3" xfId="43047"/>
    <cellStyle name="Normal 3 3 2 3 3 3 4 4" xfId="23512"/>
    <cellStyle name="Normal 3 3 2 3 3 3 4 5" xfId="43044"/>
    <cellStyle name="Normal 3 3 2 3 3 3 5" xfId="6636"/>
    <cellStyle name="Normal 3 3 2 3 3 3 5 2" xfId="16031"/>
    <cellStyle name="Normal 3 3 2 3 3 3 5 2 2" xfId="34828"/>
    <cellStyle name="Normal 3 3 2 3 3 3 5 2 3" xfId="43049"/>
    <cellStyle name="Normal 3 3 2 3 3 3 5 3" xfId="25425"/>
    <cellStyle name="Normal 3 3 2 3 3 3 5 4" xfId="43048"/>
    <cellStyle name="Normal 3 3 2 3 3 3 6" xfId="11334"/>
    <cellStyle name="Normal 3 3 2 3 3 3 6 2" xfId="30122"/>
    <cellStyle name="Normal 3 3 2 3 3 3 6 3" xfId="43050"/>
    <cellStyle name="Normal 3 3 2 3 3 3 7" xfId="20719"/>
    <cellStyle name="Normal 3 3 2 3 3 3 8" xfId="39155"/>
    <cellStyle name="Normal 3 3 2 3 3 4" xfId="2373"/>
    <cellStyle name="Normal 3 3 2 3 3 4 2" xfId="5166"/>
    <cellStyle name="Normal 3 3 2 3 3 4 2 2" xfId="9891"/>
    <cellStyle name="Normal 3 3 2 3 3 4 2 2 2" xfId="19286"/>
    <cellStyle name="Normal 3 3 2 3 3 4 2 2 2 2" xfId="38083"/>
    <cellStyle name="Normal 3 3 2 3 3 4 2 2 2 3" xfId="43054"/>
    <cellStyle name="Normal 3 3 2 3 3 4 2 2 3" xfId="28680"/>
    <cellStyle name="Normal 3 3 2 3 3 4 2 2 4" xfId="43053"/>
    <cellStyle name="Normal 3 3 2 3 3 4 2 3" xfId="14589"/>
    <cellStyle name="Normal 3 3 2 3 3 4 2 3 2" xfId="33380"/>
    <cellStyle name="Normal 3 3 2 3 3 4 2 3 3" xfId="43055"/>
    <cellStyle name="Normal 3 3 2 3 3 4 2 4" xfId="23977"/>
    <cellStyle name="Normal 3 3 2 3 3 4 2 5" xfId="43052"/>
    <cellStyle name="Normal 3 3 2 3 3 4 3" xfId="7100"/>
    <cellStyle name="Normal 3 3 2 3 3 4 3 2" xfId="16495"/>
    <cellStyle name="Normal 3 3 2 3 3 4 3 2 2" xfId="35292"/>
    <cellStyle name="Normal 3 3 2 3 3 4 3 2 3" xfId="43057"/>
    <cellStyle name="Normal 3 3 2 3 3 4 3 3" xfId="25889"/>
    <cellStyle name="Normal 3 3 2 3 3 4 3 4" xfId="43056"/>
    <cellStyle name="Normal 3 3 2 3 3 4 4" xfId="11798"/>
    <cellStyle name="Normal 3 3 2 3 3 4 4 2" xfId="30587"/>
    <cellStyle name="Normal 3 3 2 3 3 4 4 3" xfId="43058"/>
    <cellStyle name="Normal 3 3 2 3 3 4 5" xfId="21184"/>
    <cellStyle name="Normal 3 3 2 3 3 4 6" xfId="43051"/>
    <cellStyle name="Normal 3 3 2 3 3 5" xfId="3304"/>
    <cellStyle name="Normal 3 3 2 3 3 5 2" xfId="8030"/>
    <cellStyle name="Normal 3 3 2 3 3 5 2 2" xfId="17425"/>
    <cellStyle name="Normal 3 3 2 3 3 5 2 2 2" xfId="36222"/>
    <cellStyle name="Normal 3 3 2 3 3 5 2 2 3" xfId="43061"/>
    <cellStyle name="Normal 3 3 2 3 3 5 2 3" xfId="26819"/>
    <cellStyle name="Normal 3 3 2 3 3 5 2 4" xfId="43060"/>
    <cellStyle name="Normal 3 3 2 3 3 5 3" xfId="12728"/>
    <cellStyle name="Normal 3 3 2 3 3 5 3 2" xfId="31518"/>
    <cellStyle name="Normal 3 3 2 3 3 5 3 3" xfId="43062"/>
    <cellStyle name="Normal 3 3 2 3 3 5 4" xfId="22115"/>
    <cellStyle name="Normal 3 3 2 3 3 5 5" xfId="43059"/>
    <cellStyle name="Normal 3 3 2 3 3 6" xfId="4235"/>
    <cellStyle name="Normal 3 3 2 3 3 6 2" xfId="8960"/>
    <cellStyle name="Normal 3 3 2 3 3 6 2 2" xfId="18355"/>
    <cellStyle name="Normal 3 3 2 3 3 6 2 2 2" xfId="37152"/>
    <cellStyle name="Normal 3 3 2 3 3 6 2 2 3" xfId="43065"/>
    <cellStyle name="Normal 3 3 2 3 3 6 2 3" xfId="27749"/>
    <cellStyle name="Normal 3 3 2 3 3 6 2 4" xfId="43064"/>
    <cellStyle name="Normal 3 3 2 3 3 6 3" xfId="13658"/>
    <cellStyle name="Normal 3 3 2 3 3 6 3 2" xfId="32449"/>
    <cellStyle name="Normal 3 3 2 3 3 6 3 3" xfId="43066"/>
    <cellStyle name="Normal 3 3 2 3 3 6 4" xfId="23046"/>
    <cellStyle name="Normal 3 3 2 3 3 6 5" xfId="43063"/>
    <cellStyle name="Normal 3 3 2 3 3 7" xfId="6475"/>
    <cellStyle name="Normal 3 3 2 3 3 7 2" xfId="15870"/>
    <cellStyle name="Normal 3 3 2 3 3 7 2 2" xfId="34667"/>
    <cellStyle name="Normal 3 3 2 3 3 7 2 3" xfId="43068"/>
    <cellStyle name="Normal 3 3 2 3 3 7 3" xfId="25264"/>
    <cellStyle name="Normal 3 3 2 3 3 7 4" xfId="43067"/>
    <cellStyle name="Normal 3 3 2 3 3 8" xfId="10872"/>
    <cellStyle name="Normal 3 3 2 3 3 8 2" xfId="29656"/>
    <cellStyle name="Normal 3 3 2 3 3 8 3" xfId="43069"/>
    <cellStyle name="Normal 3 3 2 3 3 9" xfId="20253"/>
    <cellStyle name="Normal 3 3 2 3 4" xfId="1181"/>
    <cellStyle name="Normal 3 3 2 3 4 10" xfId="39156"/>
    <cellStyle name="Normal 3 3 2 3 4 11" xfId="1504"/>
    <cellStyle name="Normal 3 3 2 3 4 2" xfId="1768"/>
    <cellStyle name="Normal 3 3 2 3 4 2 2" xfId="2234"/>
    <cellStyle name="Normal 3 3 2 3 4 2 2 2" xfId="3165"/>
    <cellStyle name="Normal 3 3 2 3 4 2 2 2 2" xfId="5958"/>
    <cellStyle name="Normal 3 3 2 3 4 2 2 2 2 2" xfId="10683"/>
    <cellStyle name="Normal 3 3 2 3 4 2 2 2 2 2 2" xfId="20078"/>
    <cellStyle name="Normal 3 3 2 3 4 2 2 2 2 2 2 2" xfId="38875"/>
    <cellStyle name="Normal 3 3 2 3 4 2 2 2 2 2 2 3" xfId="43073"/>
    <cellStyle name="Normal 3 3 2 3 4 2 2 2 2 2 3" xfId="29472"/>
    <cellStyle name="Normal 3 3 2 3 4 2 2 2 2 2 4" xfId="43072"/>
    <cellStyle name="Normal 3 3 2 3 4 2 2 2 2 3" xfId="15381"/>
    <cellStyle name="Normal 3 3 2 3 4 2 2 2 2 3 2" xfId="34172"/>
    <cellStyle name="Normal 3 3 2 3 4 2 2 2 2 3 3" xfId="43074"/>
    <cellStyle name="Normal 3 3 2 3 4 2 2 2 2 4" xfId="24769"/>
    <cellStyle name="Normal 3 3 2 3 4 2 2 2 2 5" xfId="43071"/>
    <cellStyle name="Normal 3 3 2 3 4 2 2 2 3" xfId="7891"/>
    <cellStyle name="Normal 3 3 2 3 4 2 2 2 3 2" xfId="17286"/>
    <cellStyle name="Normal 3 3 2 3 4 2 2 2 3 2 2" xfId="36083"/>
    <cellStyle name="Normal 3 3 2 3 4 2 2 2 3 2 3" xfId="43076"/>
    <cellStyle name="Normal 3 3 2 3 4 2 2 2 3 3" xfId="26680"/>
    <cellStyle name="Normal 3 3 2 3 4 2 2 2 3 4" xfId="43075"/>
    <cellStyle name="Normal 3 3 2 3 4 2 2 2 4" xfId="12589"/>
    <cellStyle name="Normal 3 3 2 3 4 2 2 2 4 2" xfId="31379"/>
    <cellStyle name="Normal 3 3 2 3 4 2 2 2 4 3" xfId="43077"/>
    <cellStyle name="Normal 3 3 2 3 4 2 2 2 5" xfId="21976"/>
    <cellStyle name="Normal 3 3 2 3 4 2 2 2 6" xfId="43070"/>
    <cellStyle name="Normal 3 3 2 3 4 2 2 3" xfId="4096"/>
    <cellStyle name="Normal 3 3 2 3 4 2 2 3 2" xfId="8821"/>
    <cellStyle name="Normal 3 3 2 3 4 2 2 3 2 2" xfId="18216"/>
    <cellStyle name="Normal 3 3 2 3 4 2 2 3 2 2 2" xfId="37013"/>
    <cellStyle name="Normal 3 3 2 3 4 2 2 3 2 2 3" xfId="43080"/>
    <cellStyle name="Normal 3 3 2 3 4 2 2 3 2 3" xfId="27610"/>
    <cellStyle name="Normal 3 3 2 3 4 2 2 3 2 4" xfId="43079"/>
    <cellStyle name="Normal 3 3 2 3 4 2 2 3 3" xfId="13519"/>
    <cellStyle name="Normal 3 3 2 3 4 2 2 3 3 2" xfId="32310"/>
    <cellStyle name="Normal 3 3 2 3 4 2 2 3 3 3" xfId="43081"/>
    <cellStyle name="Normal 3 3 2 3 4 2 2 3 4" xfId="22907"/>
    <cellStyle name="Normal 3 3 2 3 4 2 2 3 5" xfId="43078"/>
    <cellStyle name="Normal 3 3 2 3 4 2 2 4" xfId="5027"/>
    <cellStyle name="Normal 3 3 2 3 4 2 2 4 2" xfId="9752"/>
    <cellStyle name="Normal 3 3 2 3 4 2 2 4 2 2" xfId="19147"/>
    <cellStyle name="Normal 3 3 2 3 4 2 2 4 2 2 2" xfId="37944"/>
    <cellStyle name="Normal 3 3 2 3 4 2 2 4 2 2 3" xfId="43084"/>
    <cellStyle name="Normal 3 3 2 3 4 2 2 4 2 3" xfId="28541"/>
    <cellStyle name="Normal 3 3 2 3 4 2 2 4 2 4" xfId="43083"/>
    <cellStyle name="Normal 3 3 2 3 4 2 2 4 3" xfId="14450"/>
    <cellStyle name="Normal 3 3 2 3 4 2 2 4 3 2" xfId="33241"/>
    <cellStyle name="Normal 3 3 2 3 4 2 2 4 3 3" xfId="43085"/>
    <cellStyle name="Normal 3 3 2 3 4 2 2 4 4" xfId="23838"/>
    <cellStyle name="Normal 3 3 2 3 4 2 2 4 5" xfId="43082"/>
    <cellStyle name="Normal 3 3 2 3 4 2 2 5" xfId="6961"/>
    <cellStyle name="Normal 3 3 2 3 4 2 2 5 2" xfId="16356"/>
    <cellStyle name="Normal 3 3 2 3 4 2 2 5 2 2" xfId="35153"/>
    <cellStyle name="Normal 3 3 2 3 4 2 2 5 2 3" xfId="43087"/>
    <cellStyle name="Normal 3 3 2 3 4 2 2 5 3" xfId="25750"/>
    <cellStyle name="Normal 3 3 2 3 4 2 2 5 4" xfId="43086"/>
    <cellStyle name="Normal 3 3 2 3 4 2 2 6" xfId="11659"/>
    <cellStyle name="Normal 3 3 2 3 4 2 2 6 2" xfId="30448"/>
    <cellStyle name="Normal 3 3 2 3 4 2 2 6 3" xfId="43088"/>
    <cellStyle name="Normal 3 3 2 3 4 2 2 7" xfId="21045"/>
    <cellStyle name="Normal 3 3 2 3 4 2 2 8" xfId="39158"/>
    <cellStyle name="Normal 3 3 2 3 4 2 3" xfId="2699"/>
    <cellStyle name="Normal 3 3 2 3 4 2 3 2" xfId="5492"/>
    <cellStyle name="Normal 3 3 2 3 4 2 3 2 2" xfId="10217"/>
    <cellStyle name="Normal 3 3 2 3 4 2 3 2 2 2" xfId="19612"/>
    <cellStyle name="Normal 3 3 2 3 4 2 3 2 2 2 2" xfId="38409"/>
    <cellStyle name="Normal 3 3 2 3 4 2 3 2 2 2 3" xfId="43092"/>
    <cellStyle name="Normal 3 3 2 3 4 2 3 2 2 3" xfId="29006"/>
    <cellStyle name="Normal 3 3 2 3 4 2 3 2 2 4" xfId="43091"/>
    <cellStyle name="Normal 3 3 2 3 4 2 3 2 3" xfId="14915"/>
    <cellStyle name="Normal 3 3 2 3 4 2 3 2 3 2" xfId="33706"/>
    <cellStyle name="Normal 3 3 2 3 4 2 3 2 3 3" xfId="43093"/>
    <cellStyle name="Normal 3 3 2 3 4 2 3 2 4" xfId="24303"/>
    <cellStyle name="Normal 3 3 2 3 4 2 3 2 5" xfId="43090"/>
    <cellStyle name="Normal 3 3 2 3 4 2 3 3" xfId="7426"/>
    <cellStyle name="Normal 3 3 2 3 4 2 3 3 2" xfId="16821"/>
    <cellStyle name="Normal 3 3 2 3 4 2 3 3 2 2" xfId="35618"/>
    <cellStyle name="Normal 3 3 2 3 4 2 3 3 2 3" xfId="43095"/>
    <cellStyle name="Normal 3 3 2 3 4 2 3 3 3" xfId="26215"/>
    <cellStyle name="Normal 3 3 2 3 4 2 3 3 4" xfId="43094"/>
    <cellStyle name="Normal 3 3 2 3 4 2 3 4" xfId="12124"/>
    <cellStyle name="Normal 3 3 2 3 4 2 3 4 2" xfId="30913"/>
    <cellStyle name="Normal 3 3 2 3 4 2 3 4 3" xfId="43096"/>
    <cellStyle name="Normal 3 3 2 3 4 2 3 5" xfId="21510"/>
    <cellStyle name="Normal 3 3 2 3 4 2 3 6" xfId="43089"/>
    <cellStyle name="Normal 3 3 2 3 4 2 4" xfId="3630"/>
    <cellStyle name="Normal 3 3 2 3 4 2 4 2" xfId="8356"/>
    <cellStyle name="Normal 3 3 2 3 4 2 4 2 2" xfId="17751"/>
    <cellStyle name="Normal 3 3 2 3 4 2 4 2 2 2" xfId="36548"/>
    <cellStyle name="Normal 3 3 2 3 4 2 4 2 2 3" xfId="43099"/>
    <cellStyle name="Normal 3 3 2 3 4 2 4 2 3" xfId="27145"/>
    <cellStyle name="Normal 3 3 2 3 4 2 4 2 4" xfId="43098"/>
    <cellStyle name="Normal 3 3 2 3 4 2 4 3" xfId="13054"/>
    <cellStyle name="Normal 3 3 2 3 4 2 4 3 2" xfId="31844"/>
    <cellStyle name="Normal 3 3 2 3 4 2 4 3 3" xfId="43100"/>
    <cellStyle name="Normal 3 3 2 3 4 2 4 4" xfId="22441"/>
    <cellStyle name="Normal 3 3 2 3 4 2 4 5" xfId="43097"/>
    <cellStyle name="Normal 3 3 2 3 4 2 5" xfId="4561"/>
    <cellStyle name="Normal 3 3 2 3 4 2 5 2" xfId="9286"/>
    <cellStyle name="Normal 3 3 2 3 4 2 5 2 2" xfId="18681"/>
    <cellStyle name="Normal 3 3 2 3 4 2 5 2 2 2" xfId="37478"/>
    <cellStyle name="Normal 3 3 2 3 4 2 5 2 2 3" xfId="43103"/>
    <cellStyle name="Normal 3 3 2 3 4 2 5 2 3" xfId="28075"/>
    <cellStyle name="Normal 3 3 2 3 4 2 5 2 4" xfId="43102"/>
    <cellStyle name="Normal 3 3 2 3 4 2 5 3" xfId="13984"/>
    <cellStyle name="Normal 3 3 2 3 4 2 5 3 2" xfId="32775"/>
    <cellStyle name="Normal 3 3 2 3 4 2 5 3 3" xfId="43104"/>
    <cellStyle name="Normal 3 3 2 3 4 2 5 4" xfId="23372"/>
    <cellStyle name="Normal 3 3 2 3 4 2 5 5" xfId="43101"/>
    <cellStyle name="Normal 3 3 2 3 4 2 6" xfId="6497"/>
    <cellStyle name="Normal 3 3 2 3 4 2 6 2" xfId="15892"/>
    <cellStyle name="Normal 3 3 2 3 4 2 6 2 2" xfId="34689"/>
    <cellStyle name="Normal 3 3 2 3 4 2 6 2 3" xfId="43106"/>
    <cellStyle name="Normal 3 3 2 3 4 2 6 3" xfId="25286"/>
    <cellStyle name="Normal 3 3 2 3 4 2 6 4" xfId="43105"/>
    <cellStyle name="Normal 3 3 2 3 4 2 7" xfId="11195"/>
    <cellStyle name="Normal 3 3 2 3 4 2 7 2" xfId="29982"/>
    <cellStyle name="Normal 3 3 2 3 4 2 7 3" xfId="43107"/>
    <cellStyle name="Normal 3 3 2 3 4 2 8" xfId="20579"/>
    <cellStyle name="Normal 3 3 2 3 4 2 9" xfId="39157"/>
    <cellStyle name="Normal 3 3 2 3 4 3" xfId="1973"/>
    <cellStyle name="Normal 3 3 2 3 4 3 2" xfId="2904"/>
    <cellStyle name="Normal 3 3 2 3 4 3 2 2" xfId="5697"/>
    <cellStyle name="Normal 3 3 2 3 4 3 2 2 2" xfId="10422"/>
    <cellStyle name="Normal 3 3 2 3 4 3 2 2 2 2" xfId="19817"/>
    <cellStyle name="Normal 3 3 2 3 4 3 2 2 2 2 2" xfId="38614"/>
    <cellStyle name="Normal 3 3 2 3 4 3 2 2 2 2 3" xfId="43111"/>
    <cellStyle name="Normal 3 3 2 3 4 3 2 2 2 3" xfId="29211"/>
    <cellStyle name="Normal 3 3 2 3 4 3 2 2 2 4" xfId="43110"/>
    <cellStyle name="Normal 3 3 2 3 4 3 2 2 3" xfId="15120"/>
    <cellStyle name="Normal 3 3 2 3 4 3 2 2 3 2" xfId="33911"/>
    <cellStyle name="Normal 3 3 2 3 4 3 2 2 3 3" xfId="43112"/>
    <cellStyle name="Normal 3 3 2 3 4 3 2 2 4" xfId="24508"/>
    <cellStyle name="Normal 3 3 2 3 4 3 2 2 5" xfId="43109"/>
    <cellStyle name="Normal 3 3 2 3 4 3 2 3" xfId="7630"/>
    <cellStyle name="Normal 3 3 2 3 4 3 2 3 2" xfId="17025"/>
    <cellStyle name="Normal 3 3 2 3 4 3 2 3 2 2" xfId="35822"/>
    <cellStyle name="Normal 3 3 2 3 4 3 2 3 2 3" xfId="43114"/>
    <cellStyle name="Normal 3 3 2 3 4 3 2 3 3" xfId="26419"/>
    <cellStyle name="Normal 3 3 2 3 4 3 2 3 4" xfId="43113"/>
    <cellStyle name="Normal 3 3 2 3 4 3 2 4" xfId="12328"/>
    <cellStyle name="Normal 3 3 2 3 4 3 2 4 2" xfId="31118"/>
    <cellStyle name="Normal 3 3 2 3 4 3 2 4 3" xfId="43115"/>
    <cellStyle name="Normal 3 3 2 3 4 3 2 5" xfId="21715"/>
    <cellStyle name="Normal 3 3 2 3 4 3 2 6" xfId="43108"/>
    <cellStyle name="Normal 3 3 2 3 4 3 3" xfId="3835"/>
    <cellStyle name="Normal 3 3 2 3 4 3 3 2" xfId="8561"/>
    <cellStyle name="Normal 3 3 2 3 4 3 3 2 2" xfId="17956"/>
    <cellStyle name="Normal 3 3 2 3 4 3 3 2 2 2" xfId="36753"/>
    <cellStyle name="Normal 3 3 2 3 4 3 3 2 2 3" xfId="43118"/>
    <cellStyle name="Normal 3 3 2 3 4 3 3 2 3" xfId="27350"/>
    <cellStyle name="Normal 3 3 2 3 4 3 3 2 4" xfId="43117"/>
    <cellStyle name="Normal 3 3 2 3 4 3 3 3" xfId="13259"/>
    <cellStyle name="Normal 3 3 2 3 4 3 3 3 2" xfId="32049"/>
    <cellStyle name="Normal 3 3 2 3 4 3 3 3 3" xfId="43119"/>
    <cellStyle name="Normal 3 3 2 3 4 3 3 4" xfId="22646"/>
    <cellStyle name="Normal 3 3 2 3 4 3 3 5" xfId="43116"/>
    <cellStyle name="Normal 3 3 2 3 4 3 4" xfId="4766"/>
    <cellStyle name="Normal 3 3 2 3 4 3 4 2" xfId="9491"/>
    <cellStyle name="Normal 3 3 2 3 4 3 4 2 2" xfId="18886"/>
    <cellStyle name="Normal 3 3 2 3 4 3 4 2 2 2" xfId="37683"/>
    <cellStyle name="Normal 3 3 2 3 4 3 4 2 2 3" xfId="43122"/>
    <cellStyle name="Normal 3 3 2 3 4 3 4 2 3" xfId="28280"/>
    <cellStyle name="Normal 3 3 2 3 4 3 4 2 4" xfId="43121"/>
    <cellStyle name="Normal 3 3 2 3 4 3 4 3" xfId="14189"/>
    <cellStyle name="Normal 3 3 2 3 4 3 4 3 2" xfId="32980"/>
    <cellStyle name="Normal 3 3 2 3 4 3 4 3 3" xfId="43123"/>
    <cellStyle name="Normal 3 3 2 3 4 3 4 4" xfId="23577"/>
    <cellStyle name="Normal 3 3 2 3 4 3 4 5" xfId="43120"/>
    <cellStyle name="Normal 3 3 2 3 4 3 5" xfId="6701"/>
    <cellStyle name="Normal 3 3 2 3 4 3 5 2" xfId="16096"/>
    <cellStyle name="Normal 3 3 2 3 4 3 5 2 2" xfId="34893"/>
    <cellStyle name="Normal 3 3 2 3 4 3 5 2 3" xfId="43125"/>
    <cellStyle name="Normal 3 3 2 3 4 3 5 3" xfId="25490"/>
    <cellStyle name="Normal 3 3 2 3 4 3 5 4" xfId="43124"/>
    <cellStyle name="Normal 3 3 2 3 4 3 6" xfId="11399"/>
    <cellStyle name="Normal 3 3 2 3 4 3 6 2" xfId="30187"/>
    <cellStyle name="Normal 3 3 2 3 4 3 6 3" xfId="43126"/>
    <cellStyle name="Normal 3 3 2 3 4 3 7" xfId="20784"/>
    <cellStyle name="Normal 3 3 2 3 4 3 8" xfId="39159"/>
    <cellStyle name="Normal 3 3 2 3 4 4" xfId="2438"/>
    <cellStyle name="Normal 3 3 2 3 4 4 2" xfId="5231"/>
    <cellStyle name="Normal 3 3 2 3 4 4 2 2" xfId="9956"/>
    <cellStyle name="Normal 3 3 2 3 4 4 2 2 2" xfId="19351"/>
    <cellStyle name="Normal 3 3 2 3 4 4 2 2 2 2" xfId="38148"/>
    <cellStyle name="Normal 3 3 2 3 4 4 2 2 2 3" xfId="43130"/>
    <cellStyle name="Normal 3 3 2 3 4 4 2 2 3" xfId="28745"/>
    <cellStyle name="Normal 3 3 2 3 4 4 2 2 4" xfId="43129"/>
    <cellStyle name="Normal 3 3 2 3 4 4 2 3" xfId="14654"/>
    <cellStyle name="Normal 3 3 2 3 4 4 2 3 2" xfId="33445"/>
    <cellStyle name="Normal 3 3 2 3 4 4 2 3 3" xfId="43131"/>
    <cellStyle name="Normal 3 3 2 3 4 4 2 4" xfId="24042"/>
    <cellStyle name="Normal 3 3 2 3 4 4 2 5" xfId="43128"/>
    <cellStyle name="Normal 3 3 2 3 4 4 3" xfId="7165"/>
    <cellStyle name="Normal 3 3 2 3 4 4 3 2" xfId="16560"/>
    <cellStyle name="Normal 3 3 2 3 4 4 3 2 2" xfId="35357"/>
    <cellStyle name="Normal 3 3 2 3 4 4 3 2 3" xfId="43133"/>
    <cellStyle name="Normal 3 3 2 3 4 4 3 3" xfId="25954"/>
    <cellStyle name="Normal 3 3 2 3 4 4 3 4" xfId="43132"/>
    <cellStyle name="Normal 3 3 2 3 4 4 4" xfId="11863"/>
    <cellStyle name="Normal 3 3 2 3 4 4 4 2" xfId="30652"/>
    <cellStyle name="Normal 3 3 2 3 4 4 4 3" xfId="43134"/>
    <cellStyle name="Normal 3 3 2 3 4 4 5" xfId="21249"/>
    <cellStyle name="Normal 3 3 2 3 4 4 6" xfId="43127"/>
    <cellStyle name="Normal 3 3 2 3 4 5" xfId="3369"/>
    <cellStyle name="Normal 3 3 2 3 4 5 2" xfId="8095"/>
    <cellStyle name="Normal 3 3 2 3 4 5 2 2" xfId="17490"/>
    <cellStyle name="Normal 3 3 2 3 4 5 2 2 2" xfId="36287"/>
    <cellStyle name="Normal 3 3 2 3 4 5 2 2 3" xfId="43137"/>
    <cellStyle name="Normal 3 3 2 3 4 5 2 3" xfId="26884"/>
    <cellStyle name="Normal 3 3 2 3 4 5 2 4" xfId="43136"/>
    <cellStyle name="Normal 3 3 2 3 4 5 3" xfId="12793"/>
    <cellStyle name="Normal 3 3 2 3 4 5 3 2" xfId="31583"/>
    <cellStyle name="Normal 3 3 2 3 4 5 3 3" xfId="43138"/>
    <cellStyle name="Normal 3 3 2 3 4 5 4" xfId="22180"/>
    <cellStyle name="Normal 3 3 2 3 4 5 5" xfId="43135"/>
    <cellStyle name="Normal 3 3 2 3 4 6" xfId="4300"/>
    <cellStyle name="Normal 3 3 2 3 4 6 2" xfId="9025"/>
    <cellStyle name="Normal 3 3 2 3 4 6 2 2" xfId="18420"/>
    <cellStyle name="Normal 3 3 2 3 4 6 2 2 2" xfId="37217"/>
    <cellStyle name="Normal 3 3 2 3 4 6 2 2 3" xfId="43141"/>
    <cellStyle name="Normal 3 3 2 3 4 6 2 3" xfId="27814"/>
    <cellStyle name="Normal 3 3 2 3 4 6 2 4" xfId="43140"/>
    <cellStyle name="Normal 3 3 2 3 4 6 3" xfId="13723"/>
    <cellStyle name="Normal 3 3 2 3 4 6 3 2" xfId="32514"/>
    <cellStyle name="Normal 3 3 2 3 4 6 3 3" xfId="43142"/>
    <cellStyle name="Normal 3 3 2 3 4 6 4" xfId="23111"/>
    <cellStyle name="Normal 3 3 2 3 4 6 5" xfId="43139"/>
    <cellStyle name="Normal 3 3 2 3 4 7" xfId="6174"/>
    <cellStyle name="Normal 3 3 2 3 4 7 2" xfId="15570"/>
    <cellStyle name="Normal 3 3 2 3 4 7 2 2" xfId="34367"/>
    <cellStyle name="Normal 3 3 2 3 4 7 2 3" xfId="43144"/>
    <cellStyle name="Normal 3 3 2 3 4 7 3" xfId="24964"/>
    <cellStyle name="Normal 3 3 2 3 4 7 4" xfId="43143"/>
    <cellStyle name="Normal 3 3 2 3 4 8" xfId="10937"/>
    <cellStyle name="Normal 3 3 2 3 4 8 2" xfId="29721"/>
    <cellStyle name="Normal 3 3 2 3 4 8 3" xfId="43145"/>
    <cellStyle name="Normal 3 3 2 3 4 9" xfId="20318"/>
    <cellStyle name="Normal 3 3 2 3 5" xfId="916"/>
    <cellStyle name="Normal 3 3 2 3 5 10" xfId="39160"/>
    <cellStyle name="Normal 3 3 2 3 5 11" xfId="1565"/>
    <cellStyle name="Normal 3 3 2 3 5 2" xfId="1829"/>
    <cellStyle name="Normal 3 3 2 3 5 2 2" xfId="2295"/>
    <cellStyle name="Normal 3 3 2 3 5 2 2 2" xfId="3226"/>
    <cellStyle name="Normal 3 3 2 3 5 2 2 2 2" xfId="6019"/>
    <cellStyle name="Normal 3 3 2 3 5 2 2 2 2 2" xfId="10744"/>
    <cellStyle name="Normal 3 3 2 3 5 2 2 2 2 2 2" xfId="20139"/>
    <cellStyle name="Normal 3 3 2 3 5 2 2 2 2 2 2 2" xfId="38936"/>
    <cellStyle name="Normal 3 3 2 3 5 2 2 2 2 2 2 3" xfId="43149"/>
    <cellStyle name="Normal 3 3 2 3 5 2 2 2 2 2 3" xfId="29533"/>
    <cellStyle name="Normal 3 3 2 3 5 2 2 2 2 2 4" xfId="43148"/>
    <cellStyle name="Normal 3 3 2 3 5 2 2 2 2 3" xfId="15442"/>
    <cellStyle name="Normal 3 3 2 3 5 2 2 2 2 3 2" xfId="34233"/>
    <cellStyle name="Normal 3 3 2 3 5 2 2 2 2 3 3" xfId="43150"/>
    <cellStyle name="Normal 3 3 2 3 5 2 2 2 2 4" xfId="24830"/>
    <cellStyle name="Normal 3 3 2 3 5 2 2 2 2 5" xfId="43147"/>
    <cellStyle name="Normal 3 3 2 3 5 2 2 2 3" xfId="7952"/>
    <cellStyle name="Normal 3 3 2 3 5 2 2 2 3 2" xfId="17347"/>
    <cellStyle name="Normal 3 3 2 3 5 2 2 2 3 2 2" xfId="36144"/>
    <cellStyle name="Normal 3 3 2 3 5 2 2 2 3 2 3" xfId="43152"/>
    <cellStyle name="Normal 3 3 2 3 5 2 2 2 3 3" xfId="26741"/>
    <cellStyle name="Normal 3 3 2 3 5 2 2 2 3 4" xfId="43151"/>
    <cellStyle name="Normal 3 3 2 3 5 2 2 2 4" xfId="12650"/>
    <cellStyle name="Normal 3 3 2 3 5 2 2 2 4 2" xfId="31440"/>
    <cellStyle name="Normal 3 3 2 3 5 2 2 2 4 3" xfId="43153"/>
    <cellStyle name="Normal 3 3 2 3 5 2 2 2 5" xfId="22037"/>
    <cellStyle name="Normal 3 3 2 3 5 2 2 2 6" xfId="43146"/>
    <cellStyle name="Normal 3 3 2 3 5 2 2 3" xfId="4157"/>
    <cellStyle name="Normal 3 3 2 3 5 2 2 3 2" xfId="8882"/>
    <cellStyle name="Normal 3 3 2 3 5 2 2 3 2 2" xfId="18277"/>
    <cellStyle name="Normal 3 3 2 3 5 2 2 3 2 2 2" xfId="37074"/>
    <cellStyle name="Normal 3 3 2 3 5 2 2 3 2 2 3" xfId="43156"/>
    <cellStyle name="Normal 3 3 2 3 5 2 2 3 2 3" xfId="27671"/>
    <cellStyle name="Normal 3 3 2 3 5 2 2 3 2 4" xfId="43155"/>
    <cellStyle name="Normal 3 3 2 3 5 2 2 3 3" xfId="13580"/>
    <cellStyle name="Normal 3 3 2 3 5 2 2 3 3 2" xfId="32371"/>
    <cellStyle name="Normal 3 3 2 3 5 2 2 3 3 3" xfId="43157"/>
    <cellStyle name="Normal 3 3 2 3 5 2 2 3 4" xfId="22968"/>
    <cellStyle name="Normal 3 3 2 3 5 2 2 3 5" xfId="43154"/>
    <cellStyle name="Normal 3 3 2 3 5 2 2 4" xfId="5088"/>
    <cellStyle name="Normal 3 3 2 3 5 2 2 4 2" xfId="9813"/>
    <cellStyle name="Normal 3 3 2 3 5 2 2 4 2 2" xfId="19208"/>
    <cellStyle name="Normal 3 3 2 3 5 2 2 4 2 2 2" xfId="38005"/>
    <cellStyle name="Normal 3 3 2 3 5 2 2 4 2 2 3" xfId="43160"/>
    <cellStyle name="Normal 3 3 2 3 5 2 2 4 2 3" xfId="28602"/>
    <cellStyle name="Normal 3 3 2 3 5 2 2 4 2 4" xfId="43159"/>
    <cellStyle name="Normal 3 3 2 3 5 2 2 4 3" xfId="14511"/>
    <cellStyle name="Normal 3 3 2 3 5 2 2 4 3 2" xfId="33302"/>
    <cellStyle name="Normal 3 3 2 3 5 2 2 4 3 3" xfId="43161"/>
    <cellStyle name="Normal 3 3 2 3 5 2 2 4 4" xfId="23899"/>
    <cellStyle name="Normal 3 3 2 3 5 2 2 4 5" xfId="43158"/>
    <cellStyle name="Normal 3 3 2 3 5 2 2 5" xfId="7022"/>
    <cellStyle name="Normal 3 3 2 3 5 2 2 5 2" xfId="16417"/>
    <cellStyle name="Normal 3 3 2 3 5 2 2 5 2 2" xfId="35214"/>
    <cellStyle name="Normal 3 3 2 3 5 2 2 5 2 3" xfId="43163"/>
    <cellStyle name="Normal 3 3 2 3 5 2 2 5 3" xfId="25811"/>
    <cellStyle name="Normal 3 3 2 3 5 2 2 5 4" xfId="43162"/>
    <cellStyle name="Normal 3 3 2 3 5 2 2 6" xfId="11720"/>
    <cellStyle name="Normal 3 3 2 3 5 2 2 6 2" xfId="30509"/>
    <cellStyle name="Normal 3 3 2 3 5 2 2 6 3" xfId="43164"/>
    <cellStyle name="Normal 3 3 2 3 5 2 2 7" xfId="21106"/>
    <cellStyle name="Normal 3 3 2 3 5 2 2 8" xfId="39162"/>
    <cellStyle name="Normal 3 3 2 3 5 2 3" xfId="2760"/>
    <cellStyle name="Normal 3 3 2 3 5 2 3 2" xfId="5553"/>
    <cellStyle name="Normal 3 3 2 3 5 2 3 2 2" xfId="10278"/>
    <cellStyle name="Normal 3 3 2 3 5 2 3 2 2 2" xfId="19673"/>
    <cellStyle name="Normal 3 3 2 3 5 2 3 2 2 2 2" xfId="38470"/>
    <cellStyle name="Normal 3 3 2 3 5 2 3 2 2 2 3" xfId="43168"/>
    <cellStyle name="Normal 3 3 2 3 5 2 3 2 2 3" xfId="29067"/>
    <cellStyle name="Normal 3 3 2 3 5 2 3 2 2 4" xfId="43167"/>
    <cellStyle name="Normal 3 3 2 3 5 2 3 2 3" xfId="14976"/>
    <cellStyle name="Normal 3 3 2 3 5 2 3 2 3 2" xfId="33767"/>
    <cellStyle name="Normal 3 3 2 3 5 2 3 2 3 3" xfId="43169"/>
    <cellStyle name="Normal 3 3 2 3 5 2 3 2 4" xfId="24364"/>
    <cellStyle name="Normal 3 3 2 3 5 2 3 2 5" xfId="43166"/>
    <cellStyle name="Normal 3 3 2 3 5 2 3 3" xfId="7486"/>
    <cellStyle name="Normal 3 3 2 3 5 2 3 3 2" xfId="16881"/>
    <cellStyle name="Normal 3 3 2 3 5 2 3 3 2 2" xfId="35678"/>
    <cellStyle name="Normal 3 3 2 3 5 2 3 3 2 3" xfId="43171"/>
    <cellStyle name="Normal 3 3 2 3 5 2 3 3 3" xfId="26275"/>
    <cellStyle name="Normal 3 3 2 3 5 2 3 3 4" xfId="43170"/>
    <cellStyle name="Normal 3 3 2 3 5 2 3 4" xfId="12184"/>
    <cellStyle name="Normal 3 3 2 3 5 2 3 4 2" xfId="30974"/>
    <cellStyle name="Normal 3 3 2 3 5 2 3 4 3" xfId="43172"/>
    <cellStyle name="Normal 3 3 2 3 5 2 3 5" xfId="21571"/>
    <cellStyle name="Normal 3 3 2 3 5 2 3 6" xfId="43165"/>
    <cellStyle name="Normal 3 3 2 3 5 2 4" xfId="3691"/>
    <cellStyle name="Normal 3 3 2 3 5 2 4 2" xfId="8417"/>
    <cellStyle name="Normal 3 3 2 3 5 2 4 2 2" xfId="17812"/>
    <cellStyle name="Normal 3 3 2 3 5 2 4 2 2 2" xfId="36609"/>
    <cellStyle name="Normal 3 3 2 3 5 2 4 2 2 3" xfId="43175"/>
    <cellStyle name="Normal 3 3 2 3 5 2 4 2 3" xfId="27206"/>
    <cellStyle name="Normal 3 3 2 3 5 2 4 2 4" xfId="43174"/>
    <cellStyle name="Normal 3 3 2 3 5 2 4 3" xfId="13115"/>
    <cellStyle name="Normal 3 3 2 3 5 2 4 3 2" xfId="31905"/>
    <cellStyle name="Normal 3 3 2 3 5 2 4 3 3" xfId="43176"/>
    <cellStyle name="Normal 3 3 2 3 5 2 4 4" xfId="22502"/>
    <cellStyle name="Normal 3 3 2 3 5 2 4 5" xfId="43173"/>
    <cellStyle name="Normal 3 3 2 3 5 2 5" xfId="4622"/>
    <cellStyle name="Normal 3 3 2 3 5 2 5 2" xfId="9347"/>
    <cellStyle name="Normal 3 3 2 3 5 2 5 2 2" xfId="18742"/>
    <cellStyle name="Normal 3 3 2 3 5 2 5 2 2 2" xfId="37539"/>
    <cellStyle name="Normal 3 3 2 3 5 2 5 2 2 3" xfId="43179"/>
    <cellStyle name="Normal 3 3 2 3 5 2 5 2 3" xfId="28136"/>
    <cellStyle name="Normal 3 3 2 3 5 2 5 2 4" xfId="43178"/>
    <cellStyle name="Normal 3 3 2 3 5 2 5 3" xfId="14045"/>
    <cellStyle name="Normal 3 3 2 3 5 2 5 3 2" xfId="32836"/>
    <cellStyle name="Normal 3 3 2 3 5 2 5 3 3" xfId="43180"/>
    <cellStyle name="Normal 3 3 2 3 5 2 5 4" xfId="23433"/>
    <cellStyle name="Normal 3 3 2 3 5 2 5 5" xfId="43177"/>
    <cellStyle name="Normal 3 3 2 3 5 2 6" xfId="6557"/>
    <cellStyle name="Normal 3 3 2 3 5 2 6 2" xfId="15952"/>
    <cellStyle name="Normal 3 3 2 3 5 2 6 2 2" xfId="34749"/>
    <cellStyle name="Normal 3 3 2 3 5 2 6 2 3" xfId="43182"/>
    <cellStyle name="Normal 3 3 2 3 5 2 6 3" xfId="25346"/>
    <cellStyle name="Normal 3 3 2 3 5 2 6 4" xfId="43181"/>
    <cellStyle name="Normal 3 3 2 3 5 2 7" xfId="11255"/>
    <cellStyle name="Normal 3 3 2 3 5 2 7 2" xfId="30043"/>
    <cellStyle name="Normal 3 3 2 3 5 2 7 3" xfId="43183"/>
    <cellStyle name="Normal 3 3 2 3 5 2 8" xfId="20640"/>
    <cellStyle name="Normal 3 3 2 3 5 2 9" xfId="39161"/>
    <cellStyle name="Normal 3 3 2 3 5 3" xfId="2034"/>
    <cellStyle name="Normal 3 3 2 3 5 3 2" xfId="2965"/>
    <cellStyle name="Normal 3 3 2 3 5 3 2 2" xfId="5758"/>
    <cellStyle name="Normal 3 3 2 3 5 3 2 2 2" xfId="10483"/>
    <cellStyle name="Normal 3 3 2 3 5 3 2 2 2 2" xfId="19878"/>
    <cellStyle name="Normal 3 3 2 3 5 3 2 2 2 2 2" xfId="38675"/>
    <cellStyle name="Normal 3 3 2 3 5 3 2 2 2 2 3" xfId="43187"/>
    <cellStyle name="Normal 3 3 2 3 5 3 2 2 2 3" xfId="29272"/>
    <cellStyle name="Normal 3 3 2 3 5 3 2 2 2 4" xfId="43186"/>
    <cellStyle name="Normal 3 3 2 3 5 3 2 2 3" xfId="15181"/>
    <cellStyle name="Normal 3 3 2 3 5 3 2 2 3 2" xfId="33972"/>
    <cellStyle name="Normal 3 3 2 3 5 3 2 2 3 3" xfId="43188"/>
    <cellStyle name="Normal 3 3 2 3 5 3 2 2 4" xfId="24569"/>
    <cellStyle name="Normal 3 3 2 3 5 3 2 2 5" xfId="43185"/>
    <cellStyle name="Normal 3 3 2 3 5 3 2 3" xfId="7691"/>
    <cellStyle name="Normal 3 3 2 3 5 3 2 3 2" xfId="17086"/>
    <cellStyle name="Normal 3 3 2 3 5 3 2 3 2 2" xfId="35883"/>
    <cellStyle name="Normal 3 3 2 3 5 3 2 3 2 3" xfId="43190"/>
    <cellStyle name="Normal 3 3 2 3 5 3 2 3 3" xfId="26480"/>
    <cellStyle name="Normal 3 3 2 3 5 3 2 3 4" xfId="43189"/>
    <cellStyle name="Normal 3 3 2 3 5 3 2 4" xfId="12389"/>
    <cellStyle name="Normal 3 3 2 3 5 3 2 4 2" xfId="31179"/>
    <cellStyle name="Normal 3 3 2 3 5 3 2 4 3" xfId="43191"/>
    <cellStyle name="Normal 3 3 2 3 5 3 2 5" xfId="21776"/>
    <cellStyle name="Normal 3 3 2 3 5 3 2 6" xfId="43184"/>
    <cellStyle name="Normal 3 3 2 3 5 3 3" xfId="3896"/>
    <cellStyle name="Normal 3 3 2 3 5 3 3 2" xfId="8621"/>
    <cellStyle name="Normal 3 3 2 3 5 3 3 2 2" xfId="18016"/>
    <cellStyle name="Normal 3 3 2 3 5 3 3 2 2 2" xfId="36813"/>
    <cellStyle name="Normal 3 3 2 3 5 3 3 2 2 3" xfId="43194"/>
    <cellStyle name="Normal 3 3 2 3 5 3 3 2 3" xfId="27410"/>
    <cellStyle name="Normal 3 3 2 3 5 3 3 2 4" xfId="43193"/>
    <cellStyle name="Normal 3 3 2 3 5 3 3 3" xfId="13319"/>
    <cellStyle name="Normal 3 3 2 3 5 3 3 3 2" xfId="32110"/>
    <cellStyle name="Normal 3 3 2 3 5 3 3 3 3" xfId="43195"/>
    <cellStyle name="Normal 3 3 2 3 5 3 3 4" xfId="22707"/>
    <cellStyle name="Normal 3 3 2 3 5 3 3 5" xfId="43192"/>
    <cellStyle name="Normal 3 3 2 3 5 3 4" xfId="4827"/>
    <cellStyle name="Normal 3 3 2 3 5 3 4 2" xfId="9552"/>
    <cellStyle name="Normal 3 3 2 3 5 3 4 2 2" xfId="18947"/>
    <cellStyle name="Normal 3 3 2 3 5 3 4 2 2 2" xfId="37744"/>
    <cellStyle name="Normal 3 3 2 3 5 3 4 2 2 3" xfId="43198"/>
    <cellStyle name="Normal 3 3 2 3 5 3 4 2 3" xfId="28341"/>
    <cellStyle name="Normal 3 3 2 3 5 3 4 2 4" xfId="43197"/>
    <cellStyle name="Normal 3 3 2 3 5 3 4 3" xfId="14250"/>
    <cellStyle name="Normal 3 3 2 3 5 3 4 3 2" xfId="33041"/>
    <cellStyle name="Normal 3 3 2 3 5 3 4 3 3" xfId="43199"/>
    <cellStyle name="Normal 3 3 2 3 5 3 4 4" xfId="23638"/>
    <cellStyle name="Normal 3 3 2 3 5 3 4 5" xfId="43196"/>
    <cellStyle name="Normal 3 3 2 3 5 3 5" xfId="6761"/>
    <cellStyle name="Normal 3 3 2 3 5 3 5 2" xfId="16156"/>
    <cellStyle name="Normal 3 3 2 3 5 3 5 2 2" xfId="34953"/>
    <cellStyle name="Normal 3 3 2 3 5 3 5 2 3" xfId="43201"/>
    <cellStyle name="Normal 3 3 2 3 5 3 5 3" xfId="25550"/>
    <cellStyle name="Normal 3 3 2 3 5 3 5 4" xfId="43200"/>
    <cellStyle name="Normal 3 3 2 3 5 3 6" xfId="11459"/>
    <cellStyle name="Normal 3 3 2 3 5 3 6 2" xfId="30248"/>
    <cellStyle name="Normal 3 3 2 3 5 3 6 3" xfId="43202"/>
    <cellStyle name="Normal 3 3 2 3 5 3 7" xfId="20845"/>
    <cellStyle name="Normal 3 3 2 3 5 3 8" xfId="39163"/>
    <cellStyle name="Normal 3 3 2 3 5 4" xfId="2499"/>
    <cellStyle name="Normal 3 3 2 3 5 4 2" xfId="5292"/>
    <cellStyle name="Normal 3 3 2 3 5 4 2 2" xfId="10017"/>
    <cellStyle name="Normal 3 3 2 3 5 4 2 2 2" xfId="19412"/>
    <cellStyle name="Normal 3 3 2 3 5 4 2 2 2 2" xfId="38209"/>
    <cellStyle name="Normal 3 3 2 3 5 4 2 2 2 3" xfId="43206"/>
    <cellStyle name="Normal 3 3 2 3 5 4 2 2 3" xfId="28806"/>
    <cellStyle name="Normal 3 3 2 3 5 4 2 2 4" xfId="43205"/>
    <cellStyle name="Normal 3 3 2 3 5 4 2 3" xfId="14715"/>
    <cellStyle name="Normal 3 3 2 3 5 4 2 3 2" xfId="33506"/>
    <cellStyle name="Normal 3 3 2 3 5 4 2 3 3" xfId="43207"/>
    <cellStyle name="Normal 3 3 2 3 5 4 2 4" xfId="24103"/>
    <cellStyle name="Normal 3 3 2 3 5 4 2 5" xfId="43204"/>
    <cellStyle name="Normal 3 3 2 3 5 4 3" xfId="7226"/>
    <cellStyle name="Normal 3 3 2 3 5 4 3 2" xfId="16621"/>
    <cellStyle name="Normal 3 3 2 3 5 4 3 2 2" xfId="35418"/>
    <cellStyle name="Normal 3 3 2 3 5 4 3 2 3" xfId="43209"/>
    <cellStyle name="Normal 3 3 2 3 5 4 3 3" xfId="26015"/>
    <cellStyle name="Normal 3 3 2 3 5 4 3 4" xfId="43208"/>
    <cellStyle name="Normal 3 3 2 3 5 4 4" xfId="11924"/>
    <cellStyle name="Normal 3 3 2 3 5 4 4 2" xfId="30713"/>
    <cellStyle name="Normal 3 3 2 3 5 4 4 3" xfId="43210"/>
    <cellStyle name="Normal 3 3 2 3 5 4 5" xfId="21310"/>
    <cellStyle name="Normal 3 3 2 3 5 4 6" xfId="43203"/>
    <cellStyle name="Normal 3 3 2 3 5 5" xfId="3430"/>
    <cellStyle name="Normal 3 3 2 3 5 5 2" xfId="8156"/>
    <cellStyle name="Normal 3 3 2 3 5 5 2 2" xfId="17551"/>
    <cellStyle name="Normal 3 3 2 3 5 5 2 2 2" xfId="36348"/>
    <cellStyle name="Normal 3 3 2 3 5 5 2 2 3" xfId="43213"/>
    <cellStyle name="Normal 3 3 2 3 5 5 2 3" xfId="26945"/>
    <cellStyle name="Normal 3 3 2 3 5 5 2 4" xfId="43212"/>
    <cellStyle name="Normal 3 3 2 3 5 5 3" xfId="12854"/>
    <cellStyle name="Normal 3 3 2 3 5 5 3 2" xfId="31644"/>
    <cellStyle name="Normal 3 3 2 3 5 5 3 3" xfId="43214"/>
    <cellStyle name="Normal 3 3 2 3 5 5 4" xfId="22241"/>
    <cellStyle name="Normal 3 3 2 3 5 5 5" xfId="43211"/>
    <cellStyle name="Normal 3 3 2 3 5 6" xfId="4361"/>
    <cellStyle name="Normal 3 3 2 3 5 6 2" xfId="9086"/>
    <cellStyle name="Normal 3 3 2 3 5 6 2 2" xfId="18481"/>
    <cellStyle name="Normal 3 3 2 3 5 6 2 2 2" xfId="37278"/>
    <cellStyle name="Normal 3 3 2 3 5 6 2 2 3" xfId="43217"/>
    <cellStyle name="Normal 3 3 2 3 5 6 2 3" xfId="27875"/>
    <cellStyle name="Normal 3 3 2 3 5 6 2 4" xfId="43216"/>
    <cellStyle name="Normal 3 3 2 3 5 6 3" xfId="13784"/>
    <cellStyle name="Normal 3 3 2 3 5 6 3 2" xfId="32575"/>
    <cellStyle name="Normal 3 3 2 3 5 6 3 3" xfId="43218"/>
    <cellStyle name="Normal 3 3 2 3 5 6 4" xfId="23172"/>
    <cellStyle name="Normal 3 3 2 3 5 6 5" xfId="43215"/>
    <cellStyle name="Normal 3 3 2 3 5 7" xfId="6397"/>
    <cellStyle name="Normal 3 3 2 3 5 7 2" xfId="15793"/>
    <cellStyle name="Normal 3 3 2 3 5 7 2 2" xfId="34590"/>
    <cellStyle name="Normal 3 3 2 3 5 7 2 3" xfId="43220"/>
    <cellStyle name="Normal 3 3 2 3 5 7 3" xfId="25187"/>
    <cellStyle name="Normal 3 3 2 3 5 7 4" xfId="43219"/>
    <cellStyle name="Normal 3 3 2 3 5 8" xfId="10995"/>
    <cellStyle name="Normal 3 3 2 3 5 8 2" xfId="29782"/>
    <cellStyle name="Normal 3 3 2 3 5 8 3" xfId="43221"/>
    <cellStyle name="Normal 3 3 2 3 5 9" xfId="20379"/>
    <cellStyle name="Normal 3 3 2 3 6" xfId="1311"/>
    <cellStyle name="Normal 3 3 2 3 6 10" xfId="1649"/>
    <cellStyle name="Normal 3 3 2 3 6 2" xfId="2118"/>
    <cellStyle name="Normal 3 3 2 3 6 2 2" xfId="3049"/>
    <cellStyle name="Normal 3 3 2 3 6 2 2 2" xfId="5842"/>
    <cellStyle name="Normal 3 3 2 3 6 2 2 2 2" xfId="10567"/>
    <cellStyle name="Normal 3 3 2 3 6 2 2 2 2 2" xfId="19962"/>
    <cellStyle name="Normal 3 3 2 3 6 2 2 2 2 2 2" xfId="38759"/>
    <cellStyle name="Normal 3 3 2 3 6 2 2 2 2 2 3" xfId="43225"/>
    <cellStyle name="Normal 3 3 2 3 6 2 2 2 2 3" xfId="29356"/>
    <cellStyle name="Normal 3 3 2 3 6 2 2 2 2 4" xfId="43224"/>
    <cellStyle name="Normal 3 3 2 3 6 2 2 2 3" xfId="15265"/>
    <cellStyle name="Normal 3 3 2 3 6 2 2 2 3 2" xfId="34056"/>
    <cellStyle name="Normal 3 3 2 3 6 2 2 2 3 3" xfId="43226"/>
    <cellStyle name="Normal 3 3 2 3 6 2 2 2 4" xfId="24653"/>
    <cellStyle name="Normal 3 3 2 3 6 2 2 2 5" xfId="43223"/>
    <cellStyle name="Normal 3 3 2 3 6 2 2 3" xfId="7775"/>
    <cellStyle name="Normal 3 3 2 3 6 2 2 3 2" xfId="17170"/>
    <cellStyle name="Normal 3 3 2 3 6 2 2 3 2 2" xfId="35967"/>
    <cellStyle name="Normal 3 3 2 3 6 2 2 3 2 3" xfId="43228"/>
    <cellStyle name="Normal 3 3 2 3 6 2 2 3 3" xfId="26564"/>
    <cellStyle name="Normal 3 3 2 3 6 2 2 3 4" xfId="43227"/>
    <cellStyle name="Normal 3 3 2 3 6 2 2 4" xfId="12473"/>
    <cellStyle name="Normal 3 3 2 3 6 2 2 4 2" xfId="31263"/>
    <cellStyle name="Normal 3 3 2 3 6 2 2 4 3" xfId="43229"/>
    <cellStyle name="Normal 3 3 2 3 6 2 2 5" xfId="21860"/>
    <cellStyle name="Normal 3 3 2 3 6 2 2 6" xfId="43222"/>
    <cellStyle name="Normal 3 3 2 3 6 2 3" xfId="3980"/>
    <cellStyle name="Normal 3 3 2 3 6 2 3 2" xfId="8705"/>
    <cellStyle name="Normal 3 3 2 3 6 2 3 2 2" xfId="18100"/>
    <cellStyle name="Normal 3 3 2 3 6 2 3 2 2 2" xfId="36897"/>
    <cellStyle name="Normal 3 3 2 3 6 2 3 2 2 3" xfId="43232"/>
    <cellStyle name="Normal 3 3 2 3 6 2 3 2 3" xfId="27494"/>
    <cellStyle name="Normal 3 3 2 3 6 2 3 2 4" xfId="43231"/>
    <cellStyle name="Normal 3 3 2 3 6 2 3 3" xfId="13403"/>
    <cellStyle name="Normal 3 3 2 3 6 2 3 3 2" xfId="32194"/>
    <cellStyle name="Normal 3 3 2 3 6 2 3 3 3" xfId="43233"/>
    <cellStyle name="Normal 3 3 2 3 6 2 3 4" xfId="22791"/>
    <cellStyle name="Normal 3 3 2 3 6 2 3 5" xfId="43230"/>
    <cellStyle name="Normal 3 3 2 3 6 2 4" xfId="4911"/>
    <cellStyle name="Normal 3 3 2 3 6 2 4 2" xfId="9636"/>
    <cellStyle name="Normal 3 3 2 3 6 2 4 2 2" xfId="19031"/>
    <cellStyle name="Normal 3 3 2 3 6 2 4 2 2 2" xfId="37828"/>
    <cellStyle name="Normal 3 3 2 3 6 2 4 2 2 3" xfId="43236"/>
    <cellStyle name="Normal 3 3 2 3 6 2 4 2 3" xfId="28425"/>
    <cellStyle name="Normal 3 3 2 3 6 2 4 2 4" xfId="43235"/>
    <cellStyle name="Normal 3 3 2 3 6 2 4 3" xfId="14334"/>
    <cellStyle name="Normal 3 3 2 3 6 2 4 3 2" xfId="33125"/>
    <cellStyle name="Normal 3 3 2 3 6 2 4 3 3" xfId="43237"/>
    <cellStyle name="Normal 3 3 2 3 6 2 4 4" xfId="23722"/>
    <cellStyle name="Normal 3 3 2 3 6 2 4 5" xfId="43234"/>
    <cellStyle name="Normal 3 3 2 3 6 2 5" xfId="6845"/>
    <cellStyle name="Normal 3 3 2 3 6 2 5 2" xfId="16240"/>
    <cellStyle name="Normal 3 3 2 3 6 2 5 2 2" xfId="35037"/>
    <cellStyle name="Normal 3 3 2 3 6 2 5 2 3" xfId="43239"/>
    <cellStyle name="Normal 3 3 2 3 6 2 5 3" xfId="25634"/>
    <cellStyle name="Normal 3 3 2 3 6 2 5 4" xfId="43238"/>
    <cellStyle name="Normal 3 3 2 3 6 2 6" xfId="11543"/>
    <cellStyle name="Normal 3 3 2 3 6 2 6 2" xfId="30332"/>
    <cellStyle name="Normal 3 3 2 3 6 2 6 3" xfId="43240"/>
    <cellStyle name="Normal 3 3 2 3 6 2 7" xfId="20929"/>
    <cellStyle name="Normal 3 3 2 3 6 2 8" xfId="38984"/>
    <cellStyle name="Normal 3 3 2 3 6 3" xfId="2583"/>
    <cellStyle name="Normal 3 3 2 3 6 3 2" xfId="5376"/>
    <cellStyle name="Normal 3 3 2 3 6 3 2 2" xfId="10101"/>
    <cellStyle name="Normal 3 3 2 3 6 3 2 2 2" xfId="19496"/>
    <cellStyle name="Normal 3 3 2 3 6 3 2 2 2 2" xfId="38293"/>
    <cellStyle name="Normal 3 3 2 3 6 3 2 2 2 3" xfId="43244"/>
    <cellStyle name="Normal 3 3 2 3 6 3 2 2 3" xfId="28890"/>
    <cellStyle name="Normal 3 3 2 3 6 3 2 2 4" xfId="43243"/>
    <cellStyle name="Normal 3 3 2 3 6 3 2 3" xfId="14799"/>
    <cellStyle name="Normal 3 3 2 3 6 3 2 3 2" xfId="33590"/>
    <cellStyle name="Normal 3 3 2 3 6 3 2 3 3" xfId="43245"/>
    <cellStyle name="Normal 3 3 2 3 6 3 2 4" xfId="24187"/>
    <cellStyle name="Normal 3 3 2 3 6 3 2 5" xfId="43242"/>
    <cellStyle name="Normal 3 3 2 3 6 3 3" xfId="7310"/>
    <cellStyle name="Normal 3 3 2 3 6 3 3 2" xfId="16705"/>
    <cellStyle name="Normal 3 3 2 3 6 3 3 2 2" xfId="35502"/>
    <cellStyle name="Normal 3 3 2 3 6 3 3 2 3" xfId="43247"/>
    <cellStyle name="Normal 3 3 2 3 6 3 3 3" xfId="26099"/>
    <cellStyle name="Normal 3 3 2 3 6 3 3 4" xfId="43246"/>
    <cellStyle name="Normal 3 3 2 3 6 3 4" xfId="12008"/>
    <cellStyle name="Normal 3 3 2 3 6 3 4 2" xfId="30797"/>
    <cellStyle name="Normal 3 3 2 3 6 3 4 3" xfId="43248"/>
    <cellStyle name="Normal 3 3 2 3 6 3 5" xfId="21394"/>
    <cellStyle name="Normal 3 3 2 3 6 3 6" xfId="43241"/>
    <cellStyle name="Normal 3 3 2 3 6 4" xfId="3514"/>
    <cellStyle name="Normal 3 3 2 3 6 4 2" xfId="8240"/>
    <cellStyle name="Normal 3 3 2 3 6 4 2 2" xfId="17635"/>
    <cellStyle name="Normal 3 3 2 3 6 4 2 2 2" xfId="36432"/>
    <cellStyle name="Normal 3 3 2 3 6 4 2 2 3" xfId="43251"/>
    <cellStyle name="Normal 3 3 2 3 6 4 2 3" xfId="27029"/>
    <cellStyle name="Normal 3 3 2 3 6 4 2 4" xfId="43250"/>
    <cellStyle name="Normal 3 3 2 3 6 4 3" xfId="12938"/>
    <cellStyle name="Normal 3 3 2 3 6 4 3 2" xfId="31728"/>
    <cellStyle name="Normal 3 3 2 3 6 4 3 3" xfId="43252"/>
    <cellStyle name="Normal 3 3 2 3 6 4 4" xfId="22325"/>
    <cellStyle name="Normal 3 3 2 3 6 4 5" xfId="43249"/>
    <cellStyle name="Normal 3 3 2 3 6 5" xfId="4445"/>
    <cellStyle name="Normal 3 3 2 3 6 5 2" xfId="9170"/>
    <cellStyle name="Normal 3 3 2 3 6 5 2 2" xfId="18565"/>
    <cellStyle name="Normal 3 3 2 3 6 5 2 2 2" xfId="37362"/>
    <cellStyle name="Normal 3 3 2 3 6 5 2 2 3" xfId="43255"/>
    <cellStyle name="Normal 3 3 2 3 6 5 2 3" xfId="27959"/>
    <cellStyle name="Normal 3 3 2 3 6 5 2 4" xfId="43254"/>
    <cellStyle name="Normal 3 3 2 3 6 5 3" xfId="13868"/>
    <cellStyle name="Normal 3 3 2 3 6 5 3 2" xfId="32659"/>
    <cellStyle name="Normal 3 3 2 3 6 5 3 3" xfId="43256"/>
    <cellStyle name="Normal 3 3 2 3 6 5 4" xfId="23256"/>
    <cellStyle name="Normal 3 3 2 3 6 5 5" xfId="43253"/>
    <cellStyle name="Normal 3 3 2 3 6 6" xfId="6345"/>
    <cellStyle name="Normal 3 3 2 3 6 6 2" xfId="15741"/>
    <cellStyle name="Normal 3 3 2 3 6 6 2 2" xfId="34538"/>
    <cellStyle name="Normal 3 3 2 3 6 6 2 3" xfId="43258"/>
    <cellStyle name="Normal 3 3 2 3 6 6 3" xfId="25135"/>
    <cellStyle name="Normal 3 3 2 3 6 6 4" xfId="43257"/>
    <cellStyle name="Normal 3 3 2 3 6 7" xfId="11079"/>
    <cellStyle name="Normal 3 3 2 3 6 7 2" xfId="29866"/>
    <cellStyle name="Normal 3 3 2 3 6 7 3" xfId="43259"/>
    <cellStyle name="Normal 3 3 2 3 6 8" xfId="20463"/>
    <cellStyle name="Normal 3 3 2 3 6 9" xfId="39164"/>
    <cellStyle name="Normal 3 3 2 3 7" xfId="1591"/>
    <cellStyle name="Normal 3 3 2 3 7 10" xfId="43260"/>
    <cellStyle name="Normal 3 3 2 3 7 2" xfId="2060"/>
    <cellStyle name="Normal 3 3 2 3 7 2 2" xfId="2991"/>
    <cellStyle name="Normal 3 3 2 3 7 2 2 2" xfId="5784"/>
    <cellStyle name="Normal 3 3 2 3 7 2 2 2 2" xfId="10509"/>
    <cellStyle name="Normal 3 3 2 3 7 2 2 2 2 2" xfId="19904"/>
    <cellStyle name="Normal 3 3 2 3 7 2 2 2 2 2 2" xfId="38701"/>
    <cellStyle name="Normal 3 3 2 3 7 2 2 2 2 2 3" xfId="43265"/>
    <cellStyle name="Normal 3 3 2 3 7 2 2 2 2 3" xfId="29298"/>
    <cellStyle name="Normal 3 3 2 3 7 2 2 2 2 4" xfId="43264"/>
    <cellStyle name="Normal 3 3 2 3 7 2 2 2 3" xfId="15207"/>
    <cellStyle name="Normal 3 3 2 3 7 2 2 2 3 2" xfId="33998"/>
    <cellStyle name="Normal 3 3 2 3 7 2 2 2 3 3" xfId="43266"/>
    <cellStyle name="Normal 3 3 2 3 7 2 2 2 4" xfId="24595"/>
    <cellStyle name="Normal 3 3 2 3 7 2 2 2 5" xfId="43263"/>
    <cellStyle name="Normal 3 3 2 3 7 2 2 3" xfId="7717"/>
    <cellStyle name="Normal 3 3 2 3 7 2 2 3 2" xfId="17112"/>
    <cellStyle name="Normal 3 3 2 3 7 2 2 3 2 2" xfId="35909"/>
    <cellStyle name="Normal 3 3 2 3 7 2 2 3 2 3" xfId="43268"/>
    <cellStyle name="Normal 3 3 2 3 7 2 2 3 3" xfId="26506"/>
    <cellStyle name="Normal 3 3 2 3 7 2 2 3 4" xfId="43267"/>
    <cellStyle name="Normal 3 3 2 3 7 2 2 4" xfId="12415"/>
    <cellStyle name="Normal 3 3 2 3 7 2 2 4 2" xfId="31205"/>
    <cellStyle name="Normal 3 3 2 3 7 2 2 4 3" xfId="43269"/>
    <cellStyle name="Normal 3 3 2 3 7 2 2 5" xfId="21802"/>
    <cellStyle name="Normal 3 3 2 3 7 2 2 6" xfId="43262"/>
    <cellStyle name="Normal 3 3 2 3 7 2 3" xfId="3922"/>
    <cellStyle name="Normal 3 3 2 3 7 2 3 2" xfId="8647"/>
    <cellStyle name="Normal 3 3 2 3 7 2 3 2 2" xfId="18042"/>
    <cellStyle name="Normal 3 3 2 3 7 2 3 2 2 2" xfId="36839"/>
    <cellStyle name="Normal 3 3 2 3 7 2 3 2 2 3" xfId="43272"/>
    <cellStyle name="Normal 3 3 2 3 7 2 3 2 3" xfId="27436"/>
    <cellStyle name="Normal 3 3 2 3 7 2 3 2 4" xfId="43271"/>
    <cellStyle name="Normal 3 3 2 3 7 2 3 3" xfId="13345"/>
    <cellStyle name="Normal 3 3 2 3 7 2 3 3 2" xfId="32136"/>
    <cellStyle name="Normal 3 3 2 3 7 2 3 3 3" xfId="43273"/>
    <cellStyle name="Normal 3 3 2 3 7 2 3 4" xfId="22733"/>
    <cellStyle name="Normal 3 3 2 3 7 2 3 5" xfId="43270"/>
    <cellStyle name="Normal 3 3 2 3 7 2 4" xfId="4853"/>
    <cellStyle name="Normal 3 3 2 3 7 2 4 2" xfId="9578"/>
    <cellStyle name="Normal 3 3 2 3 7 2 4 2 2" xfId="18973"/>
    <cellStyle name="Normal 3 3 2 3 7 2 4 2 2 2" xfId="37770"/>
    <cellStyle name="Normal 3 3 2 3 7 2 4 2 2 3" xfId="43276"/>
    <cellStyle name="Normal 3 3 2 3 7 2 4 2 3" xfId="28367"/>
    <cellStyle name="Normal 3 3 2 3 7 2 4 2 4" xfId="43275"/>
    <cellStyle name="Normal 3 3 2 3 7 2 4 3" xfId="14276"/>
    <cellStyle name="Normal 3 3 2 3 7 2 4 3 2" xfId="33067"/>
    <cellStyle name="Normal 3 3 2 3 7 2 4 3 3" xfId="43277"/>
    <cellStyle name="Normal 3 3 2 3 7 2 4 4" xfId="23664"/>
    <cellStyle name="Normal 3 3 2 3 7 2 4 5" xfId="43274"/>
    <cellStyle name="Normal 3 3 2 3 7 2 5" xfId="6787"/>
    <cellStyle name="Normal 3 3 2 3 7 2 5 2" xfId="16182"/>
    <cellStyle name="Normal 3 3 2 3 7 2 5 2 2" xfId="34979"/>
    <cellStyle name="Normal 3 3 2 3 7 2 5 2 3" xfId="43279"/>
    <cellStyle name="Normal 3 3 2 3 7 2 5 3" xfId="25576"/>
    <cellStyle name="Normal 3 3 2 3 7 2 5 4" xfId="43278"/>
    <cellStyle name="Normal 3 3 2 3 7 2 6" xfId="11485"/>
    <cellStyle name="Normal 3 3 2 3 7 2 6 2" xfId="30274"/>
    <cellStyle name="Normal 3 3 2 3 7 2 6 3" xfId="43280"/>
    <cellStyle name="Normal 3 3 2 3 7 2 7" xfId="20871"/>
    <cellStyle name="Normal 3 3 2 3 7 2 8" xfId="39166"/>
    <cellStyle name="Normal 3 3 2 3 7 2 9" xfId="43261"/>
    <cellStyle name="Normal 3 3 2 3 7 3" xfId="2525"/>
    <cellStyle name="Normal 3 3 2 3 7 3 2" xfId="5318"/>
    <cellStyle name="Normal 3 3 2 3 7 3 2 2" xfId="10043"/>
    <cellStyle name="Normal 3 3 2 3 7 3 2 2 2" xfId="19438"/>
    <cellStyle name="Normal 3 3 2 3 7 3 2 2 2 2" xfId="38235"/>
    <cellStyle name="Normal 3 3 2 3 7 3 2 2 2 3" xfId="43284"/>
    <cellStyle name="Normal 3 3 2 3 7 3 2 2 3" xfId="28832"/>
    <cellStyle name="Normal 3 3 2 3 7 3 2 2 4" xfId="43283"/>
    <cellStyle name="Normal 3 3 2 3 7 3 2 3" xfId="14741"/>
    <cellStyle name="Normal 3 3 2 3 7 3 2 3 2" xfId="33532"/>
    <cellStyle name="Normal 3 3 2 3 7 3 2 3 3" xfId="43285"/>
    <cellStyle name="Normal 3 3 2 3 7 3 2 4" xfId="24129"/>
    <cellStyle name="Normal 3 3 2 3 7 3 2 5" xfId="43282"/>
    <cellStyle name="Normal 3 3 2 3 7 3 3" xfId="7252"/>
    <cellStyle name="Normal 3 3 2 3 7 3 3 2" xfId="16647"/>
    <cellStyle name="Normal 3 3 2 3 7 3 3 2 2" xfId="35444"/>
    <cellStyle name="Normal 3 3 2 3 7 3 3 2 3" xfId="43287"/>
    <cellStyle name="Normal 3 3 2 3 7 3 3 3" xfId="26041"/>
    <cellStyle name="Normal 3 3 2 3 7 3 3 4" xfId="43286"/>
    <cellStyle name="Normal 3 3 2 3 7 3 4" xfId="11950"/>
    <cellStyle name="Normal 3 3 2 3 7 3 4 2" xfId="30739"/>
    <cellStyle name="Normal 3 3 2 3 7 3 4 3" xfId="43288"/>
    <cellStyle name="Normal 3 3 2 3 7 3 5" xfId="21336"/>
    <cellStyle name="Normal 3 3 2 3 7 3 6" xfId="43281"/>
    <cellStyle name="Normal 3 3 2 3 7 4" xfId="3456"/>
    <cellStyle name="Normal 3 3 2 3 7 4 2" xfId="8182"/>
    <cellStyle name="Normal 3 3 2 3 7 4 2 2" xfId="17577"/>
    <cellStyle name="Normal 3 3 2 3 7 4 2 2 2" xfId="36374"/>
    <cellStyle name="Normal 3 3 2 3 7 4 2 2 3" xfId="43291"/>
    <cellStyle name="Normal 3 3 2 3 7 4 2 3" xfId="26971"/>
    <cellStyle name="Normal 3 3 2 3 7 4 2 4" xfId="43290"/>
    <cellStyle name="Normal 3 3 2 3 7 4 3" xfId="12880"/>
    <cellStyle name="Normal 3 3 2 3 7 4 3 2" xfId="31670"/>
    <cellStyle name="Normal 3 3 2 3 7 4 3 3" xfId="43292"/>
    <cellStyle name="Normal 3 3 2 3 7 4 4" xfId="22267"/>
    <cellStyle name="Normal 3 3 2 3 7 4 5" xfId="43289"/>
    <cellStyle name="Normal 3 3 2 3 7 5" xfId="4387"/>
    <cellStyle name="Normal 3 3 2 3 7 5 2" xfId="9112"/>
    <cellStyle name="Normal 3 3 2 3 7 5 2 2" xfId="18507"/>
    <cellStyle name="Normal 3 3 2 3 7 5 2 2 2" xfId="37304"/>
    <cellStyle name="Normal 3 3 2 3 7 5 2 2 3" xfId="43295"/>
    <cellStyle name="Normal 3 3 2 3 7 5 2 3" xfId="27901"/>
    <cellStyle name="Normal 3 3 2 3 7 5 2 4" xfId="43294"/>
    <cellStyle name="Normal 3 3 2 3 7 5 3" xfId="13810"/>
    <cellStyle name="Normal 3 3 2 3 7 5 3 2" xfId="32601"/>
    <cellStyle name="Normal 3 3 2 3 7 5 3 3" xfId="43296"/>
    <cellStyle name="Normal 3 3 2 3 7 5 4" xfId="23198"/>
    <cellStyle name="Normal 3 3 2 3 7 5 5" xfId="43293"/>
    <cellStyle name="Normal 3 3 2 3 7 6" xfId="6379"/>
    <cellStyle name="Normal 3 3 2 3 7 6 2" xfId="15775"/>
    <cellStyle name="Normal 3 3 2 3 7 6 2 2" xfId="34572"/>
    <cellStyle name="Normal 3 3 2 3 7 6 2 3" xfId="43298"/>
    <cellStyle name="Normal 3 3 2 3 7 6 3" xfId="25169"/>
    <cellStyle name="Normal 3 3 2 3 7 6 4" xfId="43297"/>
    <cellStyle name="Normal 3 3 2 3 7 7" xfId="11021"/>
    <cellStyle name="Normal 3 3 2 3 7 7 2" xfId="29808"/>
    <cellStyle name="Normal 3 3 2 3 7 7 3" xfId="43299"/>
    <cellStyle name="Normal 3 3 2 3 7 8" xfId="20405"/>
    <cellStyle name="Normal 3 3 2 3 7 9" xfId="39165"/>
    <cellStyle name="Normal 3 3 2 3 8" xfId="1857"/>
    <cellStyle name="Normal 3 3 2 3 8 2" xfId="2788"/>
    <cellStyle name="Normal 3 3 2 3 8 2 2" xfId="5581"/>
    <cellStyle name="Normal 3 3 2 3 8 2 2 2" xfId="10306"/>
    <cellStyle name="Normal 3 3 2 3 8 2 2 2 2" xfId="19701"/>
    <cellStyle name="Normal 3 3 2 3 8 2 2 2 2 2" xfId="38498"/>
    <cellStyle name="Normal 3 3 2 3 8 2 2 2 2 3" xfId="43304"/>
    <cellStyle name="Normal 3 3 2 3 8 2 2 2 3" xfId="29095"/>
    <cellStyle name="Normal 3 3 2 3 8 2 2 2 4" xfId="43303"/>
    <cellStyle name="Normal 3 3 2 3 8 2 2 3" xfId="15004"/>
    <cellStyle name="Normal 3 3 2 3 8 2 2 3 2" xfId="33795"/>
    <cellStyle name="Normal 3 3 2 3 8 2 2 3 3" xfId="43305"/>
    <cellStyle name="Normal 3 3 2 3 8 2 2 4" xfId="24392"/>
    <cellStyle name="Normal 3 3 2 3 8 2 2 5" xfId="43302"/>
    <cellStyle name="Normal 3 3 2 3 8 2 3" xfId="7514"/>
    <cellStyle name="Normal 3 3 2 3 8 2 3 2" xfId="16909"/>
    <cellStyle name="Normal 3 3 2 3 8 2 3 2 2" xfId="35706"/>
    <cellStyle name="Normal 3 3 2 3 8 2 3 2 3" xfId="43307"/>
    <cellStyle name="Normal 3 3 2 3 8 2 3 3" xfId="26303"/>
    <cellStyle name="Normal 3 3 2 3 8 2 3 4" xfId="43306"/>
    <cellStyle name="Normal 3 3 2 3 8 2 4" xfId="12212"/>
    <cellStyle name="Normal 3 3 2 3 8 2 4 2" xfId="31002"/>
    <cellStyle name="Normal 3 3 2 3 8 2 4 3" xfId="43308"/>
    <cellStyle name="Normal 3 3 2 3 8 2 5" xfId="21599"/>
    <cellStyle name="Normal 3 3 2 3 8 2 6" xfId="43301"/>
    <cellStyle name="Normal 3 3 2 3 8 3" xfId="3719"/>
    <cellStyle name="Normal 3 3 2 3 8 3 2" xfId="8445"/>
    <cellStyle name="Normal 3 3 2 3 8 3 2 2" xfId="17840"/>
    <cellStyle name="Normal 3 3 2 3 8 3 2 2 2" xfId="36637"/>
    <cellStyle name="Normal 3 3 2 3 8 3 2 2 3" xfId="43311"/>
    <cellStyle name="Normal 3 3 2 3 8 3 2 3" xfId="27234"/>
    <cellStyle name="Normal 3 3 2 3 8 3 2 4" xfId="43310"/>
    <cellStyle name="Normal 3 3 2 3 8 3 3" xfId="13143"/>
    <cellStyle name="Normal 3 3 2 3 8 3 3 2" xfId="31933"/>
    <cellStyle name="Normal 3 3 2 3 8 3 3 3" xfId="43312"/>
    <cellStyle name="Normal 3 3 2 3 8 3 4" xfId="22530"/>
    <cellStyle name="Normal 3 3 2 3 8 3 5" xfId="43309"/>
    <cellStyle name="Normal 3 3 2 3 8 4" xfId="4650"/>
    <cellStyle name="Normal 3 3 2 3 8 4 2" xfId="9375"/>
    <cellStyle name="Normal 3 3 2 3 8 4 2 2" xfId="18770"/>
    <cellStyle name="Normal 3 3 2 3 8 4 2 2 2" xfId="37567"/>
    <cellStyle name="Normal 3 3 2 3 8 4 2 2 3" xfId="43315"/>
    <cellStyle name="Normal 3 3 2 3 8 4 2 3" xfId="28164"/>
    <cellStyle name="Normal 3 3 2 3 8 4 2 4" xfId="43314"/>
    <cellStyle name="Normal 3 3 2 3 8 4 3" xfId="14073"/>
    <cellStyle name="Normal 3 3 2 3 8 4 3 2" xfId="32864"/>
    <cellStyle name="Normal 3 3 2 3 8 4 3 3" xfId="43316"/>
    <cellStyle name="Normal 3 3 2 3 8 4 4" xfId="23461"/>
    <cellStyle name="Normal 3 3 2 3 8 4 5" xfId="43313"/>
    <cellStyle name="Normal 3 3 2 3 8 5" xfId="6585"/>
    <cellStyle name="Normal 3 3 2 3 8 5 2" xfId="15980"/>
    <cellStyle name="Normal 3 3 2 3 8 5 2 2" xfId="34777"/>
    <cellStyle name="Normal 3 3 2 3 8 5 2 3" xfId="43318"/>
    <cellStyle name="Normal 3 3 2 3 8 5 3" xfId="25374"/>
    <cellStyle name="Normal 3 3 2 3 8 5 4" xfId="43317"/>
    <cellStyle name="Normal 3 3 2 3 8 6" xfId="11283"/>
    <cellStyle name="Normal 3 3 2 3 8 6 2" xfId="30071"/>
    <cellStyle name="Normal 3 3 2 3 8 6 3" xfId="43319"/>
    <cellStyle name="Normal 3 3 2 3 8 7" xfId="20668"/>
    <cellStyle name="Normal 3 3 2 3 8 8" xfId="39167"/>
    <cellStyle name="Normal 3 3 2 3 8 9" xfId="43300"/>
    <cellStyle name="Normal 3 3 2 3 9" xfId="2322"/>
    <cellStyle name="Normal 3 3 2 3 9 2" xfId="5115"/>
    <cellStyle name="Normal 3 3 2 3 9 2 2" xfId="9840"/>
    <cellStyle name="Normal 3 3 2 3 9 2 2 2" xfId="19235"/>
    <cellStyle name="Normal 3 3 2 3 9 2 2 2 2" xfId="38032"/>
    <cellStyle name="Normal 3 3 2 3 9 2 2 2 3" xfId="43323"/>
    <cellStyle name="Normal 3 3 2 3 9 2 2 3" xfId="28629"/>
    <cellStyle name="Normal 3 3 2 3 9 2 2 4" xfId="43322"/>
    <cellStyle name="Normal 3 3 2 3 9 2 3" xfId="14538"/>
    <cellStyle name="Normal 3 3 2 3 9 2 3 2" xfId="33329"/>
    <cellStyle name="Normal 3 3 2 3 9 2 3 3" xfId="43324"/>
    <cellStyle name="Normal 3 3 2 3 9 2 4" xfId="23926"/>
    <cellStyle name="Normal 3 3 2 3 9 2 5" xfId="43321"/>
    <cellStyle name="Normal 3 3 2 3 9 3" xfId="7049"/>
    <cellStyle name="Normal 3 3 2 3 9 3 2" xfId="16444"/>
    <cellStyle name="Normal 3 3 2 3 9 3 2 2" xfId="35241"/>
    <cellStyle name="Normal 3 3 2 3 9 3 2 3" xfId="43326"/>
    <cellStyle name="Normal 3 3 2 3 9 3 3" xfId="25838"/>
    <cellStyle name="Normal 3 3 2 3 9 3 4" xfId="43325"/>
    <cellStyle name="Normal 3 3 2 3 9 4" xfId="11747"/>
    <cellStyle name="Normal 3 3 2 3 9 4 2" xfId="30536"/>
    <cellStyle name="Normal 3 3 2 3 9 4 3" xfId="43327"/>
    <cellStyle name="Normal 3 3 2 3 9 5" xfId="21133"/>
    <cellStyle name="Normal 3 3 2 3 9 6" xfId="43320"/>
    <cellStyle name="Normal 3 3 2 4" xfId="627"/>
    <cellStyle name="Normal 3 3 2 4 10" xfId="6483"/>
    <cellStyle name="Normal 3 3 2 4 10 2" xfId="15878"/>
    <cellStyle name="Normal 3 3 2 4 10 2 2" xfId="34675"/>
    <cellStyle name="Normal 3 3 2 4 10 2 3" xfId="43330"/>
    <cellStyle name="Normal 3 3 2 4 10 3" xfId="25272"/>
    <cellStyle name="Normal 3 3 2 4 10 4" xfId="43329"/>
    <cellStyle name="Normal 3 3 2 4 11" xfId="10836"/>
    <cellStyle name="Normal 3 3 2 4 11 2" xfId="29619"/>
    <cellStyle name="Normal 3 3 2 4 11 3" xfId="43331"/>
    <cellStyle name="Normal 3 3 2 4 12" xfId="20216"/>
    <cellStyle name="Normal 3 3 2 4 13" xfId="39168"/>
    <cellStyle name="Normal 3 3 2 4 14" xfId="43328"/>
    <cellStyle name="Normal 3 3 2 4 15" xfId="1400"/>
    <cellStyle name="Normal 3 3 2 4 2" xfId="1051"/>
    <cellStyle name="Normal 3 3 2 4 2 10" xfId="39173"/>
    <cellStyle name="Normal 3 3 2 4 2 11" xfId="43332"/>
    <cellStyle name="Normal 3 3 2 4 2 12" xfId="1439"/>
    <cellStyle name="Normal 3 3 2 4 2 2" xfId="1705"/>
    <cellStyle name="Normal 3 3 2 4 2 2 10" xfId="43333"/>
    <cellStyle name="Normal 3 3 2 4 2 2 2" xfId="2171"/>
    <cellStyle name="Normal 3 3 2 4 2 2 2 2" xfId="3102"/>
    <cellStyle name="Normal 3 3 2 4 2 2 2 2 2" xfId="5895"/>
    <cellStyle name="Normal 3 3 2 4 2 2 2 2 2 2" xfId="10620"/>
    <cellStyle name="Normal 3 3 2 4 2 2 2 2 2 2 2" xfId="20015"/>
    <cellStyle name="Normal 3 3 2 4 2 2 2 2 2 2 2 2" xfId="38812"/>
    <cellStyle name="Normal 3 3 2 4 2 2 2 2 2 2 2 3" xfId="43338"/>
    <cellStyle name="Normal 3 3 2 4 2 2 2 2 2 2 3" xfId="29409"/>
    <cellStyle name="Normal 3 3 2 4 2 2 2 2 2 2 4" xfId="43337"/>
    <cellStyle name="Normal 3 3 2 4 2 2 2 2 2 3" xfId="15318"/>
    <cellStyle name="Normal 3 3 2 4 2 2 2 2 2 3 2" xfId="34109"/>
    <cellStyle name="Normal 3 3 2 4 2 2 2 2 2 3 3" xfId="43339"/>
    <cellStyle name="Normal 3 3 2 4 2 2 2 2 2 4" xfId="24706"/>
    <cellStyle name="Normal 3 3 2 4 2 2 2 2 2 5" xfId="43336"/>
    <cellStyle name="Normal 3 3 2 4 2 2 2 2 3" xfId="7828"/>
    <cellStyle name="Normal 3 3 2 4 2 2 2 2 3 2" xfId="17223"/>
    <cellStyle name="Normal 3 3 2 4 2 2 2 2 3 2 2" xfId="36020"/>
    <cellStyle name="Normal 3 3 2 4 2 2 2 2 3 2 3" xfId="43341"/>
    <cellStyle name="Normal 3 3 2 4 2 2 2 2 3 3" xfId="26617"/>
    <cellStyle name="Normal 3 3 2 4 2 2 2 2 3 4" xfId="43340"/>
    <cellStyle name="Normal 3 3 2 4 2 2 2 2 4" xfId="12526"/>
    <cellStyle name="Normal 3 3 2 4 2 2 2 2 4 2" xfId="31316"/>
    <cellStyle name="Normal 3 3 2 4 2 2 2 2 4 3" xfId="43342"/>
    <cellStyle name="Normal 3 3 2 4 2 2 2 2 5" xfId="21913"/>
    <cellStyle name="Normal 3 3 2 4 2 2 2 2 6" xfId="43335"/>
    <cellStyle name="Normal 3 3 2 4 2 2 2 3" xfId="4033"/>
    <cellStyle name="Normal 3 3 2 4 2 2 2 3 2" xfId="8758"/>
    <cellStyle name="Normal 3 3 2 4 2 2 2 3 2 2" xfId="18153"/>
    <cellStyle name="Normal 3 3 2 4 2 2 2 3 2 2 2" xfId="36950"/>
    <cellStyle name="Normal 3 3 2 4 2 2 2 3 2 2 3" xfId="43345"/>
    <cellStyle name="Normal 3 3 2 4 2 2 2 3 2 3" xfId="27547"/>
    <cellStyle name="Normal 3 3 2 4 2 2 2 3 2 4" xfId="43344"/>
    <cellStyle name="Normal 3 3 2 4 2 2 2 3 3" xfId="13456"/>
    <cellStyle name="Normal 3 3 2 4 2 2 2 3 3 2" xfId="32247"/>
    <cellStyle name="Normal 3 3 2 4 2 2 2 3 3 3" xfId="43346"/>
    <cellStyle name="Normal 3 3 2 4 2 2 2 3 4" xfId="22844"/>
    <cellStyle name="Normal 3 3 2 4 2 2 2 3 5" xfId="43343"/>
    <cellStyle name="Normal 3 3 2 4 2 2 2 4" xfId="4964"/>
    <cellStyle name="Normal 3 3 2 4 2 2 2 4 2" xfId="9689"/>
    <cellStyle name="Normal 3 3 2 4 2 2 2 4 2 2" xfId="19084"/>
    <cellStyle name="Normal 3 3 2 4 2 2 2 4 2 2 2" xfId="37881"/>
    <cellStyle name="Normal 3 3 2 4 2 2 2 4 2 2 3" xfId="43349"/>
    <cellStyle name="Normal 3 3 2 4 2 2 2 4 2 3" xfId="28478"/>
    <cellStyle name="Normal 3 3 2 4 2 2 2 4 2 4" xfId="43348"/>
    <cellStyle name="Normal 3 3 2 4 2 2 2 4 3" xfId="14387"/>
    <cellStyle name="Normal 3 3 2 4 2 2 2 4 3 2" xfId="33178"/>
    <cellStyle name="Normal 3 3 2 4 2 2 2 4 3 3" xfId="43350"/>
    <cellStyle name="Normal 3 3 2 4 2 2 2 4 4" xfId="23775"/>
    <cellStyle name="Normal 3 3 2 4 2 2 2 4 5" xfId="43347"/>
    <cellStyle name="Normal 3 3 2 4 2 2 2 5" xfId="6898"/>
    <cellStyle name="Normal 3 3 2 4 2 2 2 5 2" xfId="16293"/>
    <cellStyle name="Normal 3 3 2 4 2 2 2 5 2 2" xfId="35090"/>
    <cellStyle name="Normal 3 3 2 4 2 2 2 5 2 3" xfId="43352"/>
    <cellStyle name="Normal 3 3 2 4 2 2 2 5 3" xfId="25687"/>
    <cellStyle name="Normal 3 3 2 4 2 2 2 5 4" xfId="43351"/>
    <cellStyle name="Normal 3 3 2 4 2 2 2 6" xfId="11596"/>
    <cellStyle name="Normal 3 3 2 4 2 2 2 6 2" xfId="30385"/>
    <cellStyle name="Normal 3 3 2 4 2 2 2 6 3" xfId="43353"/>
    <cellStyle name="Normal 3 3 2 4 2 2 2 7" xfId="20982"/>
    <cellStyle name="Normal 3 3 2 4 2 2 2 8" xfId="39175"/>
    <cellStyle name="Normal 3 3 2 4 2 2 2 9" xfId="43334"/>
    <cellStyle name="Normal 3 3 2 4 2 2 3" xfId="2636"/>
    <cellStyle name="Normal 3 3 2 4 2 2 3 2" xfId="5429"/>
    <cellStyle name="Normal 3 3 2 4 2 2 3 2 2" xfId="10154"/>
    <cellStyle name="Normal 3 3 2 4 2 2 3 2 2 2" xfId="19549"/>
    <cellStyle name="Normal 3 3 2 4 2 2 3 2 2 2 2" xfId="38346"/>
    <cellStyle name="Normal 3 3 2 4 2 2 3 2 2 2 3" xfId="43357"/>
    <cellStyle name="Normal 3 3 2 4 2 2 3 2 2 3" xfId="28943"/>
    <cellStyle name="Normal 3 3 2 4 2 2 3 2 2 4" xfId="43356"/>
    <cellStyle name="Normal 3 3 2 4 2 2 3 2 3" xfId="14852"/>
    <cellStyle name="Normal 3 3 2 4 2 2 3 2 3 2" xfId="33643"/>
    <cellStyle name="Normal 3 3 2 4 2 2 3 2 3 3" xfId="43358"/>
    <cellStyle name="Normal 3 3 2 4 2 2 3 2 4" xfId="24240"/>
    <cellStyle name="Normal 3 3 2 4 2 2 3 2 5" xfId="43355"/>
    <cellStyle name="Normal 3 3 2 4 2 2 3 3" xfId="7363"/>
    <cellStyle name="Normal 3 3 2 4 2 2 3 3 2" xfId="16758"/>
    <cellStyle name="Normal 3 3 2 4 2 2 3 3 2 2" xfId="35555"/>
    <cellStyle name="Normal 3 3 2 4 2 2 3 3 2 3" xfId="43360"/>
    <cellStyle name="Normal 3 3 2 4 2 2 3 3 3" xfId="26152"/>
    <cellStyle name="Normal 3 3 2 4 2 2 3 3 4" xfId="43359"/>
    <cellStyle name="Normal 3 3 2 4 2 2 3 4" xfId="12061"/>
    <cellStyle name="Normal 3 3 2 4 2 2 3 4 2" xfId="30850"/>
    <cellStyle name="Normal 3 3 2 4 2 2 3 4 3" xfId="43361"/>
    <cellStyle name="Normal 3 3 2 4 2 2 3 5" xfId="21447"/>
    <cellStyle name="Normal 3 3 2 4 2 2 3 6" xfId="43354"/>
    <cellStyle name="Normal 3 3 2 4 2 2 4" xfId="3567"/>
    <cellStyle name="Normal 3 3 2 4 2 2 4 2" xfId="8293"/>
    <cellStyle name="Normal 3 3 2 4 2 2 4 2 2" xfId="17688"/>
    <cellStyle name="Normal 3 3 2 4 2 2 4 2 2 2" xfId="36485"/>
    <cellStyle name="Normal 3 3 2 4 2 2 4 2 2 3" xfId="43364"/>
    <cellStyle name="Normal 3 3 2 4 2 2 4 2 3" xfId="27082"/>
    <cellStyle name="Normal 3 3 2 4 2 2 4 2 4" xfId="43363"/>
    <cellStyle name="Normal 3 3 2 4 2 2 4 3" xfId="12991"/>
    <cellStyle name="Normal 3 3 2 4 2 2 4 3 2" xfId="31781"/>
    <cellStyle name="Normal 3 3 2 4 2 2 4 3 3" xfId="43365"/>
    <cellStyle name="Normal 3 3 2 4 2 2 4 4" xfId="22378"/>
    <cellStyle name="Normal 3 3 2 4 2 2 4 5" xfId="43362"/>
    <cellStyle name="Normal 3 3 2 4 2 2 5" xfId="4498"/>
    <cellStyle name="Normal 3 3 2 4 2 2 5 2" xfId="9223"/>
    <cellStyle name="Normal 3 3 2 4 2 2 5 2 2" xfId="18618"/>
    <cellStyle name="Normal 3 3 2 4 2 2 5 2 2 2" xfId="37415"/>
    <cellStyle name="Normal 3 3 2 4 2 2 5 2 2 3" xfId="43368"/>
    <cellStyle name="Normal 3 3 2 4 2 2 5 2 3" xfId="28012"/>
    <cellStyle name="Normal 3 3 2 4 2 2 5 2 4" xfId="43367"/>
    <cellStyle name="Normal 3 3 2 4 2 2 5 3" xfId="13921"/>
    <cellStyle name="Normal 3 3 2 4 2 2 5 3 2" xfId="32712"/>
    <cellStyle name="Normal 3 3 2 4 2 2 5 3 3" xfId="43369"/>
    <cellStyle name="Normal 3 3 2 4 2 2 5 4" xfId="23309"/>
    <cellStyle name="Normal 3 3 2 4 2 2 5 5" xfId="43366"/>
    <cellStyle name="Normal 3 3 2 4 2 2 6" xfId="6315"/>
    <cellStyle name="Normal 3 3 2 4 2 2 6 2" xfId="15711"/>
    <cellStyle name="Normal 3 3 2 4 2 2 6 2 2" xfId="34508"/>
    <cellStyle name="Normal 3 3 2 4 2 2 6 2 3" xfId="43371"/>
    <cellStyle name="Normal 3 3 2 4 2 2 6 3" xfId="25105"/>
    <cellStyle name="Normal 3 3 2 4 2 2 6 4" xfId="43370"/>
    <cellStyle name="Normal 3 3 2 4 2 2 7" xfId="11132"/>
    <cellStyle name="Normal 3 3 2 4 2 2 7 2" xfId="29919"/>
    <cellStyle name="Normal 3 3 2 4 2 2 7 3" xfId="43372"/>
    <cellStyle name="Normal 3 3 2 4 2 2 8" xfId="20516"/>
    <cellStyle name="Normal 3 3 2 4 2 2 9" xfId="39174"/>
    <cellStyle name="Normal 3 3 2 4 2 3" xfId="1910"/>
    <cellStyle name="Normal 3 3 2 4 2 3 2" xfId="2841"/>
    <cellStyle name="Normal 3 3 2 4 2 3 2 2" xfId="5634"/>
    <cellStyle name="Normal 3 3 2 4 2 3 2 2 2" xfId="10359"/>
    <cellStyle name="Normal 3 3 2 4 2 3 2 2 2 2" xfId="19754"/>
    <cellStyle name="Normal 3 3 2 4 2 3 2 2 2 2 2" xfId="38551"/>
    <cellStyle name="Normal 3 3 2 4 2 3 2 2 2 2 3" xfId="43377"/>
    <cellStyle name="Normal 3 3 2 4 2 3 2 2 2 3" xfId="29148"/>
    <cellStyle name="Normal 3 3 2 4 2 3 2 2 2 4" xfId="43376"/>
    <cellStyle name="Normal 3 3 2 4 2 3 2 2 3" xfId="15057"/>
    <cellStyle name="Normal 3 3 2 4 2 3 2 2 3 2" xfId="33848"/>
    <cellStyle name="Normal 3 3 2 4 2 3 2 2 3 3" xfId="43378"/>
    <cellStyle name="Normal 3 3 2 4 2 3 2 2 4" xfId="24445"/>
    <cellStyle name="Normal 3 3 2 4 2 3 2 2 5" xfId="43375"/>
    <cellStyle name="Normal 3 3 2 4 2 3 2 3" xfId="7567"/>
    <cellStyle name="Normal 3 3 2 4 2 3 2 3 2" xfId="16962"/>
    <cellStyle name="Normal 3 3 2 4 2 3 2 3 2 2" xfId="35759"/>
    <cellStyle name="Normal 3 3 2 4 2 3 2 3 2 3" xfId="43380"/>
    <cellStyle name="Normal 3 3 2 4 2 3 2 3 3" xfId="26356"/>
    <cellStyle name="Normal 3 3 2 4 2 3 2 3 4" xfId="43379"/>
    <cellStyle name="Normal 3 3 2 4 2 3 2 4" xfId="12265"/>
    <cellStyle name="Normal 3 3 2 4 2 3 2 4 2" xfId="31055"/>
    <cellStyle name="Normal 3 3 2 4 2 3 2 4 3" xfId="43381"/>
    <cellStyle name="Normal 3 3 2 4 2 3 2 5" xfId="21652"/>
    <cellStyle name="Normal 3 3 2 4 2 3 2 6" xfId="43374"/>
    <cellStyle name="Normal 3 3 2 4 2 3 3" xfId="3772"/>
    <cellStyle name="Normal 3 3 2 4 2 3 3 2" xfId="8498"/>
    <cellStyle name="Normal 3 3 2 4 2 3 3 2 2" xfId="17893"/>
    <cellStyle name="Normal 3 3 2 4 2 3 3 2 2 2" xfId="36690"/>
    <cellStyle name="Normal 3 3 2 4 2 3 3 2 2 3" xfId="43384"/>
    <cellStyle name="Normal 3 3 2 4 2 3 3 2 3" xfId="27287"/>
    <cellStyle name="Normal 3 3 2 4 2 3 3 2 4" xfId="43383"/>
    <cellStyle name="Normal 3 3 2 4 2 3 3 3" xfId="13196"/>
    <cellStyle name="Normal 3 3 2 4 2 3 3 3 2" xfId="31986"/>
    <cellStyle name="Normal 3 3 2 4 2 3 3 3 3" xfId="43385"/>
    <cellStyle name="Normal 3 3 2 4 2 3 3 4" xfId="22583"/>
    <cellStyle name="Normal 3 3 2 4 2 3 3 5" xfId="43382"/>
    <cellStyle name="Normal 3 3 2 4 2 3 4" xfId="4703"/>
    <cellStyle name="Normal 3 3 2 4 2 3 4 2" xfId="9428"/>
    <cellStyle name="Normal 3 3 2 4 2 3 4 2 2" xfId="18823"/>
    <cellStyle name="Normal 3 3 2 4 2 3 4 2 2 2" xfId="37620"/>
    <cellStyle name="Normal 3 3 2 4 2 3 4 2 2 3" xfId="43388"/>
    <cellStyle name="Normal 3 3 2 4 2 3 4 2 3" xfId="28217"/>
    <cellStyle name="Normal 3 3 2 4 2 3 4 2 4" xfId="43387"/>
    <cellStyle name="Normal 3 3 2 4 2 3 4 3" xfId="14126"/>
    <cellStyle name="Normal 3 3 2 4 2 3 4 3 2" xfId="32917"/>
    <cellStyle name="Normal 3 3 2 4 2 3 4 3 3" xfId="43389"/>
    <cellStyle name="Normal 3 3 2 4 2 3 4 4" xfId="23514"/>
    <cellStyle name="Normal 3 3 2 4 2 3 4 5" xfId="43386"/>
    <cellStyle name="Normal 3 3 2 4 2 3 5" xfId="6638"/>
    <cellStyle name="Normal 3 3 2 4 2 3 5 2" xfId="16033"/>
    <cellStyle name="Normal 3 3 2 4 2 3 5 2 2" xfId="34830"/>
    <cellStyle name="Normal 3 3 2 4 2 3 5 2 3" xfId="43391"/>
    <cellStyle name="Normal 3 3 2 4 2 3 5 3" xfId="25427"/>
    <cellStyle name="Normal 3 3 2 4 2 3 5 4" xfId="43390"/>
    <cellStyle name="Normal 3 3 2 4 2 3 6" xfId="11336"/>
    <cellStyle name="Normal 3 3 2 4 2 3 6 2" xfId="30124"/>
    <cellStyle name="Normal 3 3 2 4 2 3 6 3" xfId="43392"/>
    <cellStyle name="Normal 3 3 2 4 2 3 7" xfId="20721"/>
    <cellStyle name="Normal 3 3 2 4 2 3 8" xfId="39177"/>
    <cellStyle name="Normal 3 3 2 4 2 3 9" xfId="43373"/>
    <cellStyle name="Normal 3 3 2 4 2 4" xfId="2375"/>
    <cellStyle name="Normal 3 3 2 4 2 4 2" xfId="5168"/>
    <cellStyle name="Normal 3 3 2 4 2 4 2 2" xfId="9893"/>
    <cellStyle name="Normal 3 3 2 4 2 4 2 2 2" xfId="19288"/>
    <cellStyle name="Normal 3 3 2 4 2 4 2 2 2 2" xfId="38085"/>
    <cellStyle name="Normal 3 3 2 4 2 4 2 2 2 3" xfId="43396"/>
    <cellStyle name="Normal 3 3 2 4 2 4 2 2 3" xfId="28682"/>
    <cellStyle name="Normal 3 3 2 4 2 4 2 2 4" xfId="43395"/>
    <cellStyle name="Normal 3 3 2 4 2 4 2 3" xfId="14591"/>
    <cellStyle name="Normal 3 3 2 4 2 4 2 3 2" xfId="33382"/>
    <cellStyle name="Normal 3 3 2 4 2 4 2 3 3" xfId="43397"/>
    <cellStyle name="Normal 3 3 2 4 2 4 2 4" xfId="23979"/>
    <cellStyle name="Normal 3 3 2 4 2 4 2 5" xfId="43394"/>
    <cellStyle name="Normal 3 3 2 4 2 4 3" xfId="7102"/>
    <cellStyle name="Normal 3 3 2 4 2 4 3 2" xfId="16497"/>
    <cellStyle name="Normal 3 3 2 4 2 4 3 2 2" xfId="35294"/>
    <cellStyle name="Normal 3 3 2 4 2 4 3 2 3" xfId="43399"/>
    <cellStyle name="Normal 3 3 2 4 2 4 3 3" xfId="25891"/>
    <cellStyle name="Normal 3 3 2 4 2 4 3 4" xfId="43398"/>
    <cellStyle name="Normal 3 3 2 4 2 4 4" xfId="11800"/>
    <cellStyle name="Normal 3 3 2 4 2 4 4 2" xfId="30589"/>
    <cellStyle name="Normal 3 3 2 4 2 4 4 3" xfId="43400"/>
    <cellStyle name="Normal 3 3 2 4 2 4 5" xfId="21186"/>
    <cellStyle name="Normal 3 3 2 4 2 4 6" xfId="43393"/>
    <cellStyle name="Normal 3 3 2 4 2 5" xfId="3306"/>
    <cellStyle name="Normal 3 3 2 4 2 5 2" xfId="8032"/>
    <cellStyle name="Normal 3 3 2 4 2 5 2 2" xfId="17427"/>
    <cellStyle name="Normal 3 3 2 4 2 5 2 2 2" xfId="36224"/>
    <cellStyle name="Normal 3 3 2 4 2 5 2 2 3" xfId="43403"/>
    <cellStyle name="Normal 3 3 2 4 2 5 2 3" xfId="26821"/>
    <cellStyle name="Normal 3 3 2 4 2 5 2 4" xfId="43402"/>
    <cellStyle name="Normal 3 3 2 4 2 5 3" xfId="12730"/>
    <cellStyle name="Normal 3 3 2 4 2 5 3 2" xfId="31520"/>
    <cellStyle name="Normal 3 3 2 4 2 5 3 3" xfId="43404"/>
    <cellStyle name="Normal 3 3 2 4 2 5 4" xfId="22117"/>
    <cellStyle name="Normal 3 3 2 4 2 5 5" xfId="43401"/>
    <cellStyle name="Normal 3 3 2 4 2 6" xfId="4237"/>
    <cellStyle name="Normal 3 3 2 4 2 6 2" xfId="8962"/>
    <cellStyle name="Normal 3 3 2 4 2 6 2 2" xfId="18357"/>
    <cellStyle name="Normal 3 3 2 4 2 6 2 2 2" xfId="37154"/>
    <cellStyle name="Normal 3 3 2 4 2 6 2 2 3" xfId="43407"/>
    <cellStyle name="Normal 3 3 2 4 2 6 2 3" xfId="27751"/>
    <cellStyle name="Normal 3 3 2 4 2 6 2 4" xfId="43406"/>
    <cellStyle name="Normal 3 3 2 4 2 6 3" xfId="13660"/>
    <cellStyle name="Normal 3 3 2 4 2 6 3 2" xfId="32451"/>
    <cellStyle name="Normal 3 3 2 4 2 6 3 3" xfId="43408"/>
    <cellStyle name="Normal 3 3 2 4 2 6 4" xfId="23048"/>
    <cellStyle name="Normal 3 3 2 4 2 6 5" xfId="43405"/>
    <cellStyle name="Normal 3 3 2 4 2 7" xfId="6473"/>
    <cellStyle name="Normal 3 3 2 4 2 7 2" xfId="15868"/>
    <cellStyle name="Normal 3 3 2 4 2 7 2 2" xfId="34665"/>
    <cellStyle name="Normal 3 3 2 4 2 7 2 3" xfId="43410"/>
    <cellStyle name="Normal 3 3 2 4 2 7 3" xfId="25262"/>
    <cellStyle name="Normal 3 3 2 4 2 7 4" xfId="43409"/>
    <cellStyle name="Normal 3 3 2 4 2 8" xfId="10874"/>
    <cellStyle name="Normal 3 3 2 4 2 8 2" xfId="29658"/>
    <cellStyle name="Normal 3 3 2 4 2 8 3" xfId="43411"/>
    <cellStyle name="Normal 3 3 2 4 2 9" xfId="20255"/>
    <cellStyle name="Normal 3 3 2 4 3" xfId="1183"/>
    <cellStyle name="Normal 3 3 2 4 3 10" xfId="39178"/>
    <cellStyle name="Normal 3 3 2 4 3 11" xfId="43412"/>
    <cellStyle name="Normal 3 3 2 4 3 12" xfId="1518"/>
    <cellStyle name="Normal 3 3 2 4 3 2" xfId="1782"/>
    <cellStyle name="Normal 3 3 2 4 3 2 10" xfId="43413"/>
    <cellStyle name="Normal 3 3 2 4 3 2 2" xfId="2248"/>
    <cellStyle name="Normal 3 3 2 4 3 2 2 2" xfId="3179"/>
    <cellStyle name="Normal 3 3 2 4 3 2 2 2 2" xfId="5972"/>
    <cellStyle name="Normal 3 3 2 4 3 2 2 2 2 2" xfId="10697"/>
    <cellStyle name="Normal 3 3 2 4 3 2 2 2 2 2 2" xfId="20092"/>
    <cellStyle name="Normal 3 3 2 4 3 2 2 2 2 2 2 2" xfId="38889"/>
    <cellStyle name="Normal 3 3 2 4 3 2 2 2 2 2 2 3" xfId="43418"/>
    <cellStyle name="Normal 3 3 2 4 3 2 2 2 2 2 3" xfId="29486"/>
    <cellStyle name="Normal 3 3 2 4 3 2 2 2 2 2 4" xfId="43417"/>
    <cellStyle name="Normal 3 3 2 4 3 2 2 2 2 3" xfId="15395"/>
    <cellStyle name="Normal 3 3 2 4 3 2 2 2 2 3 2" xfId="34186"/>
    <cellStyle name="Normal 3 3 2 4 3 2 2 2 2 3 3" xfId="43419"/>
    <cellStyle name="Normal 3 3 2 4 3 2 2 2 2 4" xfId="24783"/>
    <cellStyle name="Normal 3 3 2 4 3 2 2 2 2 5" xfId="43416"/>
    <cellStyle name="Normal 3 3 2 4 3 2 2 2 3" xfId="7905"/>
    <cellStyle name="Normal 3 3 2 4 3 2 2 2 3 2" xfId="17300"/>
    <cellStyle name="Normal 3 3 2 4 3 2 2 2 3 2 2" xfId="36097"/>
    <cellStyle name="Normal 3 3 2 4 3 2 2 2 3 2 3" xfId="43421"/>
    <cellStyle name="Normal 3 3 2 4 3 2 2 2 3 3" xfId="26694"/>
    <cellStyle name="Normal 3 3 2 4 3 2 2 2 3 4" xfId="43420"/>
    <cellStyle name="Normal 3 3 2 4 3 2 2 2 4" xfId="12603"/>
    <cellStyle name="Normal 3 3 2 4 3 2 2 2 4 2" xfId="31393"/>
    <cellStyle name="Normal 3 3 2 4 3 2 2 2 4 3" xfId="43422"/>
    <cellStyle name="Normal 3 3 2 4 3 2 2 2 5" xfId="21990"/>
    <cellStyle name="Normal 3 3 2 4 3 2 2 2 6" xfId="43415"/>
    <cellStyle name="Normal 3 3 2 4 3 2 2 3" xfId="4110"/>
    <cellStyle name="Normal 3 3 2 4 3 2 2 3 2" xfId="8835"/>
    <cellStyle name="Normal 3 3 2 4 3 2 2 3 2 2" xfId="18230"/>
    <cellStyle name="Normal 3 3 2 4 3 2 2 3 2 2 2" xfId="37027"/>
    <cellStyle name="Normal 3 3 2 4 3 2 2 3 2 2 3" xfId="43425"/>
    <cellStyle name="Normal 3 3 2 4 3 2 2 3 2 3" xfId="27624"/>
    <cellStyle name="Normal 3 3 2 4 3 2 2 3 2 4" xfId="43424"/>
    <cellStyle name="Normal 3 3 2 4 3 2 2 3 3" xfId="13533"/>
    <cellStyle name="Normal 3 3 2 4 3 2 2 3 3 2" xfId="32324"/>
    <cellStyle name="Normal 3 3 2 4 3 2 2 3 3 3" xfId="43426"/>
    <cellStyle name="Normal 3 3 2 4 3 2 2 3 4" xfId="22921"/>
    <cellStyle name="Normal 3 3 2 4 3 2 2 3 5" xfId="43423"/>
    <cellStyle name="Normal 3 3 2 4 3 2 2 4" xfId="5041"/>
    <cellStyle name="Normal 3 3 2 4 3 2 2 4 2" xfId="9766"/>
    <cellStyle name="Normal 3 3 2 4 3 2 2 4 2 2" xfId="19161"/>
    <cellStyle name="Normal 3 3 2 4 3 2 2 4 2 2 2" xfId="37958"/>
    <cellStyle name="Normal 3 3 2 4 3 2 2 4 2 2 3" xfId="43429"/>
    <cellStyle name="Normal 3 3 2 4 3 2 2 4 2 3" xfId="28555"/>
    <cellStyle name="Normal 3 3 2 4 3 2 2 4 2 4" xfId="43428"/>
    <cellStyle name="Normal 3 3 2 4 3 2 2 4 3" xfId="14464"/>
    <cellStyle name="Normal 3 3 2 4 3 2 2 4 3 2" xfId="33255"/>
    <cellStyle name="Normal 3 3 2 4 3 2 2 4 3 3" xfId="43430"/>
    <cellStyle name="Normal 3 3 2 4 3 2 2 4 4" xfId="23852"/>
    <cellStyle name="Normal 3 3 2 4 3 2 2 4 5" xfId="43427"/>
    <cellStyle name="Normal 3 3 2 4 3 2 2 5" xfId="6975"/>
    <cellStyle name="Normal 3 3 2 4 3 2 2 5 2" xfId="16370"/>
    <cellStyle name="Normal 3 3 2 4 3 2 2 5 2 2" xfId="35167"/>
    <cellStyle name="Normal 3 3 2 4 3 2 2 5 2 3" xfId="43432"/>
    <cellStyle name="Normal 3 3 2 4 3 2 2 5 3" xfId="25764"/>
    <cellStyle name="Normal 3 3 2 4 3 2 2 5 4" xfId="43431"/>
    <cellStyle name="Normal 3 3 2 4 3 2 2 6" xfId="11673"/>
    <cellStyle name="Normal 3 3 2 4 3 2 2 6 2" xfId="30462"/>
    <cellStyle name="Normal 3 3 2 4 3 2 2 6 3" xfId="43433"/>
    <cellStyle name="Normal 3 3 2 4 3 2 2 7" xfId="21059"/>
    <cellStyle name="Normal 3 3 2 4 3 2 2 8" xfId="39180"/>
    <cellStyle name="Normal 3 3 2 4 3 2 2 9" xfId="43414"/>
    <cellStyle name="Normal 3 3 2 4 3 2 3" xfId="2713"/>
    <cellStyle name="Normal 3 3 2 4 3 2 3 2" xfId="5506"/>
    <cellStyle name="Normal 3 3 2 4 3 2 3 2 2" xfId="10231"/>
    <cellStyle name="Normal 3 3 2 4 3 2 3 2 2 2" xfId="19626"/>
    <cellStyle name="Normal 3 3 2 4 3 2 3 2 2 2 2" xfId="38423"/>
    <cellStyle name="Normal 3 3 2 4 3 2 3 2 2 2 3" xfId="43437"/>
    <cellStyle name="Normal 3 3 2 4 3 2 3 2 2 3" xfId="29020"/>
    <cellStyle name="Normal 3 3 2 4 3 2 3 2 2 4" xfId="43436"/>
    <cellStyle name="Normal 3 3 2 4 3 2 3 2 3" xfId="14929"/>
    <cellStyle name="Normal 3 3 2 4 3 2 3 2 3 2" xfId="33720"/>
    <cellStyle name="Normal 3 3 2 4 3 2 3 2 3 3" xfId="43438"/>
    <cellStyle name="Normal 3 3 2 4 3 2 3 2 4" xfId="24317"/>
    <cellStyle name="Normal 3 3 2 4 3 2 3 2 5" xfId="43435"/>
    <cellStyle name="Normal 3 3 2 4 3 2 3 3" xfId="7440"/>
    <cellStyle name="Normal 3 3 2 4 3 2 3 3 2" xfId="16835"/>
    <cellStyle name="Normal 3 3 2 4 3 2 3 3 2 2" xfId="35632"/>
    <cellStyle name="Normal 3 3 2 4 3 2 3 3 2 3" xfId="43440"/>
    <cellStyle name="Normal 3 3 2 4 3 2 3 3 3" xfId="26229"/>
    <cellStyle name="Normal 3 3 2 4 3 2 3 3 4" xfId="43439"/>
    <cellStyle name="Normal 3 3 2 4 3 2 3 4" xfId="12138"/>
    <cellStyle name="Normal 3 3 2 4 3 2 3 4 2" xfId="30927"/>
    <cellStyle name="Normal 3 3 2 4 3 2 3 4 3" xfId="43441"/>
    <cellStyle name="Normal 3 3 2 4 3 2 3 5" xfId="21524"/>
    <cellStyle name="Normal 3 3 2 4 3 2 3 6" xfId="43434"/>
    <cellStyle name="Normal 3 3 2 4 3 2 4" xfId="3644"/>
    <cellStyle name="Normal 3 3 2 4 3 2 4 2" xfId="8370"/>
    <cellStyle name="Normal 3 3 2 4 3 2 4 2 2" xfId="17765"/>
    <cellStyle name="Normal 3 3 2 4 3 2 4 2 2 2" xfId="36562"/>
    <cellStyle name="Normal 3 3 2 4 3 2 4 2 2 3" xfId="43444"/>
    <cellStyle name="Normal 3 3 2 4 3 2 4 2 3" xfId="27159"/>
    <cellStyle name="Normal 3 3 2 4 3 2 4 2 4" xfId="43443"/>
    <cellStyle name="Normal 3 3 2 4 3 2 4 3" xfId="13068"/>
    <cellStyle name="Normal 3 3 2 4 3 2 4 3 2" xfId="31858"/>
    <cellStyle name="Normal 3 3 2 4 3 2 4 3 3" xfId="43445"/>
    <cellStyle name="Normal 3 3 2 4 3 2 4 4" xfId="22455"/>
    <cellStyle name="Normal 3 3 2 4 3 2 4 5" xfId="43442"/>
    <cellStyle name="Normal 3 3 2 4 3 2 5" xfId="4575"/>
    <cellStyle name="Normal 3 3 2 4 3 2 5 2" xfId="9300"/>
    <cellStyle name="Normal 3 3 2 4 3 2 5 2 2" xfId="18695"/>
    <cellStyle name="Normal 3 3 2 4 3 2 5 2 2 2" xfId="37492"/>
    <cellStyle name="Normal 3 3 2 4 3 2 5 2 2 3" xfId="43448"/>
    <cellStyle name="Normal 3 3 2 4 3 2 5 2 3" xfId="28089"/>
    <cellStyle name="Normal 3 3 2 4 3 2 5 2 4" xfId="43447"/>
    <cellStyle name="Normal 3 3 2 4 3 2 5 3" xfId="13998"/>
    <cellStyle name="Normal 3 3 2 4 3 2 5 3 2" xfId="32789"/>
    <cellStyle name="Normal 3 3 2 4 3 2 5 3 3" xfId="43449"/>
    <cellStyle name="Normal 3 3 2 4 3 2 5 4" xfId="23386"/>
    <cellStyle name="Normal 3 3 2 4 3 2 5 5" xfId="43446"/>
    <cellStyle name="Normal 3 3 2 4 3 2 6" xfId="6511"/>
    <cellStyle name="Normal 3 3 2 4 3 2 6 2" xfId="15906"/>
    <cellStyle name="Normal 3 3 2 4 3 2 6 2 2" xfId="34703"/>
    <cellStyle name="Normal 3 3 2 4 3 2 6 2 3" xfId="43451"/>
    <cellStyle name="Normal 3 3 2 4 3 2 6 3" xfId="25300"/>
    <cellStyle name="Normal 3 3 2 4 3 2 6 4" xfId="43450"/>
    <cellStyle name="Normal 3 3 2 4 3 2 7" xfId="11209"/>
    <cellStyle name="Normal 3 3 2 4 3 2 7 2" xfId="29996"/>
    <cellStyle name="Normal 3 3 2 4 3 2 7 3" xfId="43452"/>
    <cellStyle name="Normal 3 3 2 4 3 2 8" xfId="20593"/>
    <cellStyle name="Normal 3 3 2 4 3 2 9" xfId="39179"/>
    <cellStyle name="Normal 3 3 2 4 3 3" xfId="1987"/>
    <cellStyle name="Normal 3 3 2 4 3 3 2" xfId="2918"/>
    <cellStyle name="Normal 3 3 2 4 3 3 2 2" xfId="5711"/>
    <cellStyle name="Normal 3 3 2 4 3 3 2 2 2" xfId="10436"/>
    <cellStyle name="Normal 3 3 2 4 3 3 2 2 2 2" xfId="19831"/>
    <cellStyle name="Normal 3 3 2 4 3 3 2 2 2 2 2" xfId="38628"/>
    <cellStyle name="Normal 3 3 2 4 3 3 2 2 2 2 3" xfId="43457"/>
    <cellStyle name="Normal 3 3 2 4 3 3 2 2 2 3" xfId="29225"/>
    <cellStyle name="Normal 3 3 2 4 3 3 2 2 2 4" xfId="43456"/>
    <cellStyle name="Normal 3 3 2 4 3 3 2 2 3" xfId="15134"/>
    <cellStyle name="Normal 3 3 2 4 3 3 2 2 3 2" xfId="33925"/>
    <cellStyle name="Normal 3 3 2 4 3 3 2 2 3 3" xfId="43458"/>
    <cellStyle name="Normal 3 3 2 4 3 3 2 2 4" xfId="24522"/>
    <cellStyle name="Normal 3 3 2 4 3 3 2 2 5" xfId="43455"/>
    <cellStyle name="Normal 3 3 2 4 3 3 2 3" xfId="7644"/>
    <cellStyle name="Normal 3 3 2 4 3 3 2 3 2" xfId="17039"/>
    <cellStyle name="Normal 3 3 2 4 3 3 2 3 2 2" xfId="35836"/>
    <cellStyle name="Normal 3 3 2 4 3 3 2 3 2 3" xfId="43460"/>
    <cellStyle name="Normal 3 3 2 4 3 3 2 3 3" xfId="26433"/>
    <cellStyle name="Normal 3 3 2 4 3 3 2 3 4" xfId="43459"/>
    <cellStyle name="Normal 3 3 2 4 3 3 2 4" xfId="12342"/>
    <cellStyle name="Normal 3 3 2 4 3 3 2 4 2" xfId="31132"/>
    <cellStyle name="Normal 3 3 2 4 3 3 2 4 3" xfId="43461"/>
    <cellStyle name="Normal 3 3 2 4 3 3 2 5" xfId="21729"/>
    <cellStyle name="Normal 3 3 2 4 3 3 2 6" xfId="43454"/>
    <cellStyle name="Normal 3 3 2 4 3 3 3" xfId="3849"/>
    <cellStyle name="Normal 3 3 2 4 3 3 3 2" xfId="8575"/>
    <cellStyle name="Normal 3 3 2 4 3 3 3 2 2" xfId="17970"/>
    <cellStyle name="Normal 3 3 2 4 3 3 3 2 2 2" xfId="36767"/>
    <cellStyle name="Normal 3 3 2 4 3 3 3 2 2 3" xfId="43464"/>
    <cellStyle name="Normal 3 3 2 4 3 3 3 2 3" xfId="27364"/>
    <cellStyle name="Normal 3 3 2 4 3 3 3 2 4" xfId="43463"/>
    <cellStyle name="Normal 3 3 2 4 3 3 3 3" xfId="13273"/>
    <cellStyle name="Normal 3 3 2 4 3 3 3 3 2" xfId="32063"/>
    <cellStyle name="Normal 3 3 2 4 3 3 3 3 3" xfId="43465"/>
    <cellStyle name="Normal 3 3 2 4 3 3 3 4" xfId="22660"/>
    <cellStyle name="Normal 3 3 2 4 3 3 3 5" xfId="43462"/>
    <cellStyle name="Normal 3 3 2 4 3 3 4" xfId="4780"/>
    <cellStyle name="Normal 3 3 2 4 3 3 4 2" xfId="9505"/>
    <cellStyle name="Normal 3 3 2 4 3 3 4 2 2" xfId="18900"/>
    <cellStyle name="Normal 3 3 2 4 3 3 4 2 2 2" xfId="37697"/>
    <cellStyle name="Normal 3 3 2 4 3 3 4 2 2 3" xfId="43468"/>
    <cellStyle name="Normal 3 3 2 4 3 3 4 2 3" xfId="28294"/>
    <cellStyle name="Normal 3 3 2 4 3 3 4 2 4" xfId="43467"/>
    <cellStyle name="Normal 3 3 2 4 3 3 4 3" xfId="14203"/>
    <cellStyle name="Normal 3 3 2 4 3 3 4 3 2" xfId="32994"/>
    <cellStyle name="Normal 3 3 2 4 3 3 4 3 3" xfId="43469"/>
    <cellStyle name="Normal 3 3 2 4 3 3 4 4" xfId="23591"/>
    <cellStyle name="Normal 3 3 2 4 3 3 4 5" xfId="43466"/>
    <cellStyle name="Normal 3 3 2 4 3 3 5" xfId="6715"/>
    <cellStyle name="Normal 3 3 2 4 3 3 5 2" xfId="16110"/>
    <cellStyle name="Normal 3 3 2 4 3 3 5 2 2" xfId="34907"/>
    <cellStyle name="Normal 3 3 2 4 3 3 5 2 3" xfId="43471"/>
    <cellStyle name="Normal 3 3 2 4 3 3 5 3" xfId="25504"/>
    <cellStyle name="Normal 3 3 2 4 3 3 5 4" xfId="43470"/>
    <cellStyle name="Normal 3 3 2 4 3 3 6" xfId="11413"/>
    <cellStyle name="Normal 3 3 2 4 3 3 6 2" xfId="30201"/>
    <cellStyle name="Normal 3 3 2 4 3 3 6 3" xfId="43472"/>
    <cellStyle name="Normal 3 3 2 4 3 3 7" xfId="20798"/>
    <cellStyle name="Normal 3 3 2 4 3 3 8" xfId="39181"/>
    <cellStyle name="Normal 3 3 2 4 3 3 9" xfId="43453"/>
    <cellStyle name="Normal 3 3 2 4 3 4" xfId="2452"/>
    <cellStyle name="Normal 3 3 2 4 3 4 2" xfId="5245"/>
    <cellStyle name="Normal 3 3 2 4 3 4 2 2" xfId="9970"/>
    <cellStyle name="Normal 3 3 2 4 3 4 2 2 2" xfId="19365"/>
    <cellStyle name="Normal 3 3 2 4 3 4 2 2 2 2" xfId="38162"/>
    <cellStyle name="Normal 3 3 2 4 3 4 2 2 2 3" xfId="43476"/>
    <cellStyle name="Normal 3 3 2 4 3 4 2 2 3" xfId="28759"/>
    <cellStyle name="Normal 3 3 2 4 3 4 2 2 4" xfId="43475"/>
    <cellStyle name="Normal 3 3 2 4 3 4 2 3" xfId="14668"/>
    <cellStyle name="Normal 3 3 2 4 3 4 2 3 2" xfId="33459"/>
    <cellStyle name="Normal 3 3 2 4 3 4 2 3 3" xfId="43477"/>
    <cellStyle name="Normal 3 3 2 4 3 4 2 4" xfId="24056"/>
    <cellStyle name="Normal 3 3 2 4 3 4 2 5" xfId="43474"/>
    <cellStyle name="Normal 3 3 2 4 3 4 3" xfId="7179"/>
    <cellStyle name="Normal 3 3 2 4 3 4 3 2" xfId="16574"/>
    <cellStyle name="Normal 3 3 2 4 3 4 3 2 2" xfId="35371"/>
    <cellStyle name="Normal 3 3 2 4 3 4 3 2 3" xfId="43479"/>
    <cellStyle name="Normal 3 3 2 4 3 4 3 3" xfId="25968"/>
    <cellStyle name="Normal 3 3 2 4 3 4 3 4" xfId="43478"/>
    <cellStyle name="Normal 3 3 2 4 3 4 4" xfId="11877"/>
    <cellStyle name="Normal 3 3 2 4 3 4 4 2" xfId="30666"/>
    <cellStyle name="Normal 3 3 2 4 3 4 4 3" xfId="43480"/>
    <cellStyle name="Normal 3 3 2 4 3 4 5" xfId="21263"/>
    <cellStyle name="Normal 3 3 2 4 3 4 6" xfId="43473"/>
    <cellStyle name="Normal 3 3 2 4 3 5" xfId="3383"/>
    <cellStyle name="Normal 3 3 2 4 3 5 2" xfId="8109"/>
    <cellStyle name="Normal 3 3 2 4 3 5 2 2" xfId="17504"/>
    <cellStyle name="Normal 3 3 2 4 3 5 2 2 2" xfId="36301"/>
    <cellStyle name="Normal 3 3 2 4 3 5 2 2 3" xfId="43483"/>
    <cellStyle name="Normal 3 3 2 4 3 5 2 3" xfId="26898"/>
    <cellStyle name="Normal 3 3 2 4 3 5 2 4" xfId="43482"/>
    <cellStyle name="Normal 3 3 2 4 3 5 3" xfId="12807"/>
    <cellStyle name="Normal 3 3 2 4 3 5 3 2" xfId="31597"/>
    <cellStyle name="Normal 3 3 2 4 3 5 3 3" xfId="43484"/>
    <cellStyle name="Normal 3 3 2 4 3 5 4" xfId="22194"/>
    <cellStyle name="Normal 3 3 2 4 3 5 5" xfId="43481"/>
    <cellStyle name="Normal 3 3 2 4 3 6" xfId="4314"/>
    <cellStyle name="Normal 3 3 2 4 3 6 2" xfId="9039"/>
    <cellStyle name="Normal 3 3 2 4 3 6 2 2" xfId="18434"/>
    <cellStyle name="Normal 3 3 2 4 3 6 2 2 2" xfId="37231"/>
    <cellStyle name="Normal 3 3 2 4 3 6 2 2 3" xfId="43487"/>
    <cellStyle name="Normal 3 3 2 4 3 6 2 3" xfId="27828"/>
    <cellStyle name="Normal 3 3 2 4 3 6 2 4" xfId="43486"/>
    <cellStyle name="Normal 3 3 2 4 3 6 3" xfId="13737"/>
    <cellStyle name="Normal 3 3 2 4 3 6 3 2" xfId="32528"/>
    <cellStyle name="Normal 3 3 2 4 3 6 3 3" xfId="43488"/>
    <cellStyle name="Normal 3 3 2 4 3 6 4" xfId="23125"/>
    <cellStyle name="Normal 3 3 2 4 3 6 5" xfId="43485"/>
    <cellStyle name="Normal 3 3 2 4 3 7" xfId="6423"/>
    <cellStyle name="Normal 3 3 2 4 3 7 2" xfId="15819"/>
    <cellStyle name="Normal 3 3 2 4 3 7 2 2" xfId="34616"/>
    <cellStyle name="Normal 3 3 2 4 3 7 2 3" xfId="43490"/>
    <cellStyle name="Normal 3 3 2 4 3 7 3" xfId="25213"/>
    <cellStyle name="Normal 3 3 2 4 3 7 4" xfId="43489"/>
    <cellStyle name="Normal 3 3 2 4 3 8" xfId="10950"/>
    <cellStyle name="Normal 3 3 2 4 3 8 2" xfId="29735"/>
    <cellStyle name="Normal 3 3 2 4 3 8 3" xfId="43491"/>
    <cellStyle name="Normal 3 3 2 4 3 9" xfId="20332"/>
    <cellStyle name="Normal 3 3 2 4 4" xfId="918"/>
    <cellStyle name="Normal 3 3 2 4 4 10" xfId="43492"/>
    <cellStyle name="Normal 3 3 2 4 4 11" xfId="1663"/>
    <cellStyle name="Normal 3 3 2 4 4 2" xfId="2132"/>
    <cellStyle name="Normal 3 3 2 4 4 2 2" xfId="3063"/>
    <cellStyle name="Normal 3 3 2 4 4 2 2 2" xfId="5856"/>
    <cellStyle name="Normal 3 3 2 4 4 2 2 2 2" xfId="10581"/>
    <cellStyle name="Normal 3 3 2 4 4 2 2 2 2 2" xfId="19976"/>
    <cellStyle name="Normal 3 3 2 4 4 2 2 2 2 2 2" xfId="38773"/>
    <cellStyle name="Normal 3 3 2 4 4 2 2 2 2 2 3" xfId="43497"/>
    <cellStyle name="Normal 3 3 2 4 4 2 2 2 2 3" xfId="29370"/>
    <cellStyle name="Normal 3 3 2 4 4 2 2 2 2 4" xfId="43496"/>
    <cellStyle name="Normal 3 3 2 4 4 2 2 2 3" xfId="15279"/>
    <cellStyle name="Normal 3 3 2 4 4 2 2 2 3 2" xfId="34070"/>
    <cellStyle name="Normal 3 3 2 4 4 2 2 2 3 3" xfId="43498"/>
    <cellStyle name="Normal 3 3 2 4 4 2 2 2 4" xfId="24667"/>
    <cellStyle name="Normal 3 3 2 4 4 2 2 2 5" xfId="43495"/>
    <cellStyle name="Normal 3 3 2 4 4 2 2 3" xfId="7789"/>
    <cellStyle name="Normal 3 3 2 4 4 2 2 3 2" xfId="17184"/>
    <cellStyle name="Normal 3 3 2 4 4 2 2 3 2 2" xfId="35981"/>
    <cellStyle name="Normal 3 3 2 4 4 2 2 3 2 3" xfId="43500"/>
    <cellStyle name="Normal 3 3 2 4 4 2 2 3 3" xfId="26578"/>
    <cellStyle name="Normal 3 3 2 4 4 2 2 3 4" xfId="43499"/>
    <cellStyle name="Normal 3 3 2 4 4 2 2 4" xfId="12487"/>
    <cellStyle name="Normal 3 3 2 4 4 2 2 4 2" xfId="31277"/>
    <cellStyle name="Normal 3 3 2 4 4 2 2 4 3" xfId="43501"/>
    <cellStyle name="Normal 3 3 2 4 4 2 2 5" xfId="21874"/>
    <cellStyle name="Normal 3 3 2 4 4 2 2 6" xfId="43494"/>
    <cellStyle name="Normal 3 3 2 4 4 2 3" xfId="3994"/>
    <cellStyle name="Normal 3 3 2 4 4 2 3 2" xfId="8719"/>
    <cellStyle name="Normal 3 3 2 4 4 2 3 2 2" xfId="18114"/>
    <cellStyle name="Normal 3 3 2 4 4 2 3 2 2 2" xfId="36911"/>
    <cellStyle name="Normal 3 3 2 4 4 2 3 2 2 3" xfId="43504"/>
    <cellStyle name="Normal 3 3 2 4 4 2 3 2 3" xfId="27508"/>
    <cellStyle name="Normal 3 3 2 4 4 2 3 2 4" xfId="43503"/>
    <cellStyle name="Normal 3 3 2 4 4 2 3 3" xfId="13417"/>
    <cellStyle name="Normal 3 3 2 4 4 2 3 3 2" xfId="32208"/>
    <cellStyle name="Normal 3 3 2 4 4 2 3 3 3" xfId="43505"/>
    <cellStyle name="Normal 3 3 2 4 4 2 3 4" xfId="22805"/>
    <cellStyle name="Normal 3 3 2 4 4 2 3 5" xfId="43502"/>
    <cellStyle name="Normal 3 3 2 4 4 2 4" xfId="4925"/>
    <cellStyle name="Normal 3 3 2 4 4 2 4 2" xfId="9650"/>
    <cellStyle name="Normal 3 3 2 4 4 2 4 2 2" xfId="19045"/>
    <cellStyle name="Normal 3 3 2 4 4 2 4 2 2 2" xfId="37842"/>
    <cellStyle name="Normal 3 3 2 4 4 2 4 2 2 3" xfId="43508"/>
    <cellStyle name="Normal 3 3 2 4 4 2 4 2 3" xfId="28439"/>
    <cellStyle name="Normal 3 3 2 4 4 2 4 2 4" xfId="43507"/>
    <cellStyle name="Normal 3 3 2 4 4 2 4 3" xfId="14348"/>
    <cellStyle name="Normal 3 3 2 4 4 2 4 3 2" xfId="33139"/>
    <cellStyle name="Normal 3 3 2 4 4 2 4 3 3" xfId="43509"/>
    <cellStyle name="Normal 3 3 2 4 4 2 4 4" xfId="23736"/>
    <cellStyle name="Normal 3 3 2 4 4 2 4 5" xfId="43506"/>
    <cellStyle name="Normal 3 3 2 4 4 2 5" xfId="6859"/>
    <cellStyle name="Normal 3 3 2 4 4 2 5 2" xfId="16254"/>
    <cellStyle name="Normal 3 3 2 4 4 2 5 2 2" xfId="35051"/>
    <cellStyle name="Normal 3 3 2 4 4 2 5 2 3" xfId="43511"/>
    <cellStyle name="Normal 3 3 2 4 4 2 5 3" xfId="25648"/>
    <cellStyle name="Normal 3 3 2 4 4 2 5 4" xfId="43510"/>
    <cellStyle name="Normal 3 3 2 4 4 2 6" xfId="11557"/>
    <cellStyle name="Normal 3 3 2 4 4 2 6 2" xfId="30346"/>
    <cellStyle name="Normal 3 3 2 4 4 2 6 3" xfId="43512"/>
    <cellStyle name="Normal 3 3 2 4 4 2 7" xfId="20943"/>
    <cellStyle name="Normal 3 3 2 4 4 2 8" xfId="39184"/>
    <cellStyle name="Normal 3 3 2 4 4 2 9" xfId="43493"/>
    <cellStyle name="Normal 3 3 2 4 4 3" xfId="2597"/>
    <cellStyle name="Normal 3 3 2 4 4 3 2" xfId="5390"/>
    <cellStyle name="Normal 3 3 2 4 4 3 2 2" xfId="10115"/>
    <cellStyle name="Normal 3 3 2 4 4 3 2 2 2" xfId="19510"/>
    <cellStyle name="Normal 3 3 2 4 4 3 2 2 2 2" xfId="38307"/>
    <cellStyle name="Normal 3 3 2 4 4 3 2 2 2 3" xfId="43516"/>
    <cellStyle name="Normal 3 3 2 4 4 3 2 2 3" xfId="28904"/>
    <cellStyle name="Normal 3 3 2 4 4 3 2 2 4" xfId="43515"/>
    <cellStyle name="Normal 3 3 2 4 4 3 2 3" xfId="14813"/>
    <cellStyle name="Normal 3 3 2 4 4 3 2 3 2" xfId="33604"/>
    <cellStyle name="Normal 3 3 2 4 4 3 2 3 3" xfId="43517"/>
    <cellStyle name="Normal 3 3 2 4 4 3 2 4" xfId="24201"/>
    <cellStyle name="Normal 3 3 2 4 4 3 2 5" xfId="43514"/>
    <cellStyle name="Normal 3 3 2 4 4 3 3" xfId="7324"/>
    <cellStyle name="Normal 3 3 2 4 4 3 3 2" xfId="16719"/>
    <cellStyle name="Normal 3 3 2 4 4 3 3 2 2" xfId="35516"/>
    <cellStyle name="Normal 3 3 2 4 4 3 3 2 3" xfId="43519"/>
    <cellStyle name="Normal 3 3 2 4 4 3 3 3" xfId="26113"/>
    <cellStyle name="Normal 3 3 2 4 4 3 3 4" xfId="43518"/>
    <cellStyle name="Normal 3 3 2 4 4 3 4" xfId="12022"/>
    <cellStyle name="Normal 3 3 2 4 4 3 4 2" xfId="30811"/>
    <cellStyle name="Normal 3 3 2 4 4 3 4 3" xfId="43520"/>
    <cellStyle name="Normal 3 3 2 4 4 3 5" xfId="21408"/>
    <cellStyle name="Normal 3 3 2 4 4 3 6" xfId="43513"/>
    <cellStyle name="Normal 3 3 2 4 4 4" xfId="3528"/>
    <cellStyle name="Normal 3 3 2 4 4 4 2" xfId="8254"/>
    <cellStyle name="Normal 3 3 2 4 4 4 2 2" xfId="17649"/>
    <cellStyle name="Normal 3 3 2 4 4 4 2 2 2" xfId="36446"/>
    <cellStyle name="Normal 3 3 2 4 4 4 2 2 3" xfId="43523"/>
    <cellStyle name="Normal 3 3 2 4 4 4 2 3" xfId="27043"/>
    <cellStyle name="Normal 3 3 2 4 4 4 2 4" xfId="43522"/>
    <cellStyle name="Normal 3 3 2 4 4 4 3" xfId="12952"/>
    <cellStyle name="Normal 3 3 2 4 4 4 3 2" xfId="31742"/>
    <cellStyle name="Normal 3 3 2 4 4 4 3 3" xfId="43524"/>
    <cellStyle name="Normal 3 3 2 4 4 4 4" xfId="22339"/>
    <cellStyle name="Normal 3 3 2 4 4 4 5" xfId="43521"/>
    <cellStyle name="Normal 3 3 2 4 4 5" xfId="4459"/>
    <cellStyle name="Normal 3 3 2 4 4 5 2" xfId="9184"/>
    <cellStyle name="Normal 3 3 2 4 4 5 2 2" xfId="18579"/>
    <cellStyle name="Normal 3 3 2 4 4 5 2 2 2" xfId="37376"/>
    <cellStyle name="Normal 3 3 2 4 4 5 2 2 3" xfId="43527"/>
    <cellStyle name="Normal 3 3 2 4 4 5 2 3" xfId="27973"/>
    <cellStyle name="Normal 3 3 2 4 4 5 2 4" xfId="43526"/>
    <cellStyle name="Normal 3 3 2 4 4 5 3" xfId="13882"/>
    <cellStyle name="Normal 3 3 2 4 4 5 3 2" xfId="32673"/>
    <cellStyle name="Normal 3 3 2 4 4 5 3 3" xfId="43528"/>
    <cellStyle name="Normal 3 3 2 4 4 5 4" xfId="23270"/>
    <cellStyle name="Normal 3 3 2 4 4 5 5" xfId="43525"/>
    <cellStyle name="Normal 3 3 2 4 4 6" xfId="6192"/>
    <cellStyle name="Normal 3 3 2 4 4 6 2" xfId="15588"/>
    <cellStyle name="Normal 3 3 2 4 4 6 2 2" xfId="34385"/>
    <cellStyle name="Normal 3 3 2 4 4 6 2 3" xfId="43530"/>
    <cellStyle name="Normal 3 3 2 4 4 6 3" xfId="24982"/>
    <cellStyle name="Normal 3 3 2 4 4 6 4" xfId="43529"/>
    <cellStyle name="Normal 3 3 2 4 4 7" xfId="11093"/>
    <cellStyle name="Normal 3 3 2 4 4 7 2" xfId="29880"/>
    <cellStyle name="Normal 3 3 2 4 4 7 3" xfId="43531"/>
    <cellStyle name="Normal 3 3 2 4 4 8" xfId="20477"/>
    <cellStyle name="Normal 3 3 2 4 4 9" xfId="39182"/>
    <cellStyle name="Normal 3 3 2 4 5" xfId="1313"/>
    <cellStyle name="Normal 3 3 2 4 5 10" xfId="43532"/>
    <cellStyle name="Normal 3 3 2 4 5 11" xfId="1605"/>
    <cellStyle name="Normal 3 3 2 4 5 2" xfId="2074"/>
    <cellStyle name="Normal 3 3 2 4 5 2 2" xfId="3005"/>
    <cellStyle name="Normal 3 3 2 4 5 2 2 2" xfId="5798"/>
    <cellStyle name="Normal 3 3 2 4 5 2 2 2 2" xfId="10523"/>
    <cellStyle name="Normal 3 3 2 4 5 2 2 2 2 2" xfId="19918"/>
    <cellStyle name="Normal 3 3 2 4 5 2 2 2 2 2 2" xfId="38715"/>
    <cellStyle name="Normal 3 3 2 4 5 2 2 2 2 2 3" xfId="43537"/>
    <cellStyle name="Normal 3 3 2 4 5 2 2 2 2 3" xfId="29312"/>
    <cellStyle name="Normal 3 3 2 4 5 2 2 2 2 4" xfId="43536"/>
    <cellStyle name="Normal 3 3 2 4 5 2 2 2 3" xfId="15221"/>
    <cellStyle name="Normal 3 3 2 4 5 2 2 2 3 2" xfId="34012"/>
    <cellStyle name="Normal 3 3 2 4 5 2 2 2 3 3" xfId="43538"/>
    <cellStyle name="Normal 3 3 2 4 5 2 2 2 4" xfId="24609"/>
    <cellStyle name="Normal 3 3 2 4 5 2 2 2 5" xfId="43535"/>
    <cellStyle name="Normal 3 3 2 4 5 2 2 3" xfId="7731"/>
    <cellStyle name="Normal 3 3 2 4 5 2 2 3 2" xfId="17126"/>
    <cellStyle name="Normal 3 3 2 4 5 2 2 3 2 2" xfId="35923"/>
    <cellStyle name="Normal 3 3 2 4 5 2 2 3 2 3" xfId="43540"/>
    <cellStyle name="Normal 3 3 2 4 5 2 2 3 3" xfId="26520"/>
    <cellStyle name="Normal 3 3 2 4 5 2 2 3 4" xfId="43539"/>
    <cellStyle name="Normal 3 3 2 4 5 2 2 4" xfId="12429"/>
    <cellStyle name="Normal 3 3 2 4 5 2 2 4 2" xfId="31219"/>
    <cellStyle name="Normal 3 3 2 4 5 2 2 4 3" xfId="43541"/>
    <cellStyle name="Normal 3 3 2 4 5 2 2 5" xfId="21816"/>
    <cellStyle name="Normal 3 3 2 4 5 2 2 6" xfId="43534"/>
    <cellStyle name="Normal 3 3 2 4 5 2 3" xfId="3936"/>
    <cellStyle name="Normal 3 3 2 4 5 2 3 2" xfId="8661"/>
    <cellStyle name="Normal 3 3 2 4 5 2 3 2 2" xfId="18056"/>
    <cellStyle name="Normal 3 3 2 4 5 2 3 2 2 2" xfId="36853"/>
    <cellStyle name="Normal 3 3 2 4 5 2 3 2 2 3" xfId="43544"/>
    <cellStyle name="Normal 3 3 2 4 5 2 3 2 3" xfId="27450"/>
    <cellStyle name="Normal 3 3 2 4 5 2 3 2 4" xfId="43543"/>
    <cellStyle name="Normal 3 3 2 4 5 2 3 3" xfId="13359"/>
    <cellStyle name="Normal 3 3 2 4 5 2 3 3 2" xfId="32150"/>
    <cellStyle name="Normal 3 3 2 4 5 2 3 3 3" xfId="43545"/>
    <cellStyle name="Normal 3 3 2 4 5 2 3 4" xfId="22747"/>
    <cellStyle name="Normal 3 3 2 4 5 2 3 5" xfId="43542"/>
    <cellStyle name="Normal 3 3 2 4 5 2 4" xfId="4867"/>
    <cellStyle name="Normal 3 3 2 4 5 2 4 2" xfId="9592"/>
    <cellStyle name="Normal 3 3 2 4 5 2 4 2 2" xfId="18987"/>
    <cellStyle name="Normal 3 3 2 4 5 2 4 2 2 2" xfId="37784"/>
    <cellStyle name="Normal 3 3 2 4 5 2 4 2 2 3" xfId="43548"/>
    <cellStyle name="Normal 3 3 2 4 5 2 4 2 3" xfId="28381"/>
    <cellStyle name="Normal 3 3 2 4 5 2 4 2 4" xfId="43547"/>
    <cellStyle name="Normal 3 3 2 4 5 2 4 3" xfId="14290"/>
    <cellStyle name="Normal 3 3 2 4 5 2 4 3 2" xfId="33081"/>
    <cellStyle name="Normal 3 3 2 4 5 2 4 3 3" xfId="43549"/>
    <cellStyle name="Normal 3 3 2 4 5 2 4 4" xfId="23678"/>
    <cellStyle name="Normal 3 3 2 4 5 2 4 5" xfId="43546"/>
    <cellStyle name="Normal 3 3 2 4 5 2 5" xfId="6801"/>
    <cellStyle name="Normal 3 3 2 4 5 2 5 2" xfId="16196"/>
    <cellStyle name="Normal 3 3 2 4 5 2 5 2 2" xfId="34993"/>
    <cellStyle name="Normal 3 3 2 4 5 2 5 2 3" xfId="43551"/>
    <cellStyle name="Normal 3 3 2 4 5 2 5 3" xfId="25590"/>
    <cellStyle name="Normal 3 3 2 4 5 2 5 4" xfId="43550"/>
    <cellStyle name="Normal 3 3 2 4 5 2 6" xfId="11499"/>
    <cellStyle name="Normal 3 3 2 4 5 2 6 2" xfId="30288"/>
    <cellStyle name="Normal 3 3 2 4 5 2 6 3" xfId="43552"/>
    <cellStyle name="Normal 3 3 2 4 5 2 7" xfId="20885"/>
    <cellStyle name="Normal 3 3 2 4 5 2 8" xfId="39189"/>
    <cellStyle name="Normal 3 3 2 4 5 2 9" xfId="43533"/>
    <cellStyle name="Normal 3 3 2 4 5 3" xfId="2539"/>
    <cellStyle name="Normal 3 3 2 4 5 3 2" xfId="5332"/>
    <cellStyle name="Normal 3 3 2 4 5 3 2 2" xfId="10057"/>
    <cellStyle name="Normal 3 3 2 4 5 3 2 2 2" xfId="19452"/>
    <cellStyle name="Normal 3 3 2 4 5 3 2 2 2 2" xfId="38249"/>
    <cellStyle name="Normal 3 3 2 4 5 3 2 2 2 3" xfId="43556"/>
    <cellStyle name="Normal 3 3 2 4 5 3 2 2 3" xfId="28846"/>
    <cellStyle name="Normal 3 3 2 4 5 3 2 2 4" xfId="43555"/>
    <cellStyle name="Normal 3 3 2 4 5 3 2 3" xfId="14755"/>
    <cellStyle name="Normal 3 3 2 4 5 3 2 3 2" xfId="33546"/>
    <cellStyle name="Normal 3 3 2 4 5 3 2 3 3" xfId="43557"/>
    <cellStyle name="Normal 3 3 2 4 5 3 2 4" xfId="24143"/>
    <cellStyle name="Normal 3 3 2 4 5 3 2 5" xfId="43554"/>
    <cellStyle name="Normal 3 3 2 4 5 3 3" xfId="7266"/>
    <cellStyle name="Normal 3 3 2 4 5 3 3 2" xfId="16661"/>
    <cellStyle name="Normal 3 3 2 4 5 3 3 2 2" xfId="35458"/>
    <cellStyle name="Normal 3 3 2 4 5 3 3 2 3" xfId="43559"/>
    <cellStyle name="Normal 3 3 2 4 5 3 3 3" xfId="26055"/>
    <cellStyle name="Normal 3 3 2 4 5 3 3 4" xfId="43558"/>
    <cellStyle name="Normal 3 3 2 4 5 3 4" xfId="11964"/>
    <cellStyle name="Normal 3 3 2 4 5 3 4 2" xfId="30753"/>
    <cellStyle name="Normal 3 3 2 4 5 3 4 3" xfId="43560"/>
    <cellStyle name="Normal 3 3 2 4 5 3 5" xfId="21350"/>
    <cellStyle name="Normal 3 3 2 4 5 3 6" xfId="43553"/>
    <cellStyle name="Normal 3 3 2 4 5 4" xfId="3470"/>
    <cellStyle name="Normal 3 3 2 4 5 4 2" xfId="8196"/>
    <cellStyle name="Normal 3 3 2 4 5 4 2 2" xfId="17591"/>
    <cellStyle name="Normal 3 3 2 4 5 4 2 2 2" xfId="36388"/>
    <cellStyle name="Normal 3 3 2 4 5 4 2 2 3" xfId="43563"/>
    <cellStyle name="Normal 3 3 2 4 5 4 2 3" xfId="26985"/>
    <cellStyle name="Normal 3 3 2 4 5 4 2 4" xfId="43562"/>
    <cellStyle name="Normal 3 3 2 4 5 4 3" xfId="12894"/>
    <cellStyle name="Normal 3 3 2 4 5 4 3 2" xfId="31684"/>
    <cellStyle name="Normal 3 3 2 4 5 4 3 3" xfId="43564"/>
    <cellStyle name="Normal 3 3 2 4 5 4 4" xfId="22281"/>
    <cellStyle name="Normal 3 3 2 4 5 4 5" xfId="43561"/>
    <cellStyle name="Normal 3 3 2 4 5 5" xfId="4401"/>
    <cellStyle name="Normal 3 3 2 4 5 5 2" xfId="9126"/>
    <cellStyle name="Normal 3 3 2 4 5 5 2 2" xfId="18521"/>
    <cellStyle name="Normal 3 3 2 4 5 5 2 2 2" xfId="37318"/>
    <cellStyle name="Normal 3 3 2 4 5 5 2 2 3" xfId="43567"/>
    <cellStyle name="Normal 3 3 2 4 5 5 2 3" xfId="27915"/>
    <cellStyle name="Normal 3 3 2 4 5 5 2 4" xfId="43566"/>
    <cellStyle name="Normal 3 3 2 4 5 5 3" xfId="13824"/>
    <cellStyle name="Normal 3 3 2 4 5 5 3 2" xfId="32615"/>
    <cellStyle name="Normal 3 3 2 4 5 5 3 3" xfId="43568"/>
    <cellStyle name="Normal 3 3 2 4 5 5 4" xfId="23212"/>
    <cellStyle name="Normal 3 3 2 4 5 5 5" xfId="43565"/>
    <cellStyle name="Normal 3 3 2 4 5 6" xfId="6272"/>
    <cellStyle name="Normal 3 3 2 4 5 6 2" xfId="15668"/>
    <cellStyle name="Normal 3 3 2 4 5 6 2 2" xfId="34465"/>
    <cellStyle name="Normal 3 3 2 4 5 6 2 3" xfId="43570"/>
    <cellStyle name="Normal 3 3 2 4 5 6 3" xfId="25062"/>
    <cellStyle name="Normal 3 3 2 4 5 6 4" xfId="43569"/>
    <cellStyle name="Normal 3 3 2 4 5 7" xfId="11035"/>
    <cellStyle name="Normal 3 3 2 4 5 7 2" xfId="29822"/>
    <cellStyle name="Normal 3 3 2 4 5 7 3" xfId="43571"/>
    <cellStyle name="Normal 3 3 2 4 5 8" xfId="20419"/>
    <cellStyle name="Normal 3 3 2 4 5 9" xfId="39188"/>
    <cellStyle name="Normal 3 3 2 4 6" xfId="1871"/>
    <cellStyle name="Normal 3 3 2 4 6 2" xfId="2802"/>
    <cellStyle name="Normal 3 3 2 4 6 2 2" xfId="5595"/>
    <cellStyle name="Normal 3 3 2 4 6 2 2 2" xfId="10320"/>
    <cellStyle name="Normal 3 3 2 4 6 2 2 2 2" xfId="19715"/>
    <cellStyle name="Normal 3 3 2 4 6 2 2 2 2 2" xfId="38512"/>
    <cellStyle name="Normal 3 3 2 4 6 2 2 2 2 3" xfId="43576"/>
    <cellStyle name="Normal 3 3 2 4 6 2 2 2 3" xfId="29109"/>
    <cellStyle name="Normal 3 3 2 4 6 2 2 2 4" xfId="43575"/>
    <cellStyle name="Normal 3 3 2 4 6 2 2 3" xfId="15018"/>
    <cellStyle name="Normal 3 3 2 4 6 2 2 3 2" xfId="33809"/>
    <cellStyle name="Normal 3 3 2 4 6 2 2 3 3" xfId="43577"/>
    <cellStyle name="Normal 3 3 2 4 6 2 2 4" xfId="24406"/>
    <cellStyle name="Normal 3 3 2 4 6 2 2 5" xfId="43574"/>
    <cellStyle name="Normal 3 3 2 4 6 2 3" xfId="7528"/>
    <cellStyle name="Normal 3 3 2 4 6 2 3 2" xfId="16923"/>
    <cellStyle name="Normal 3 3 2 4 6 2 3 2 2" xfId="35720"/>
    <cellStyle name="Normal 3 3 2 4 6 2 3 2 3" xfId="43579"/>
    <cellStyle name="Normal 3 3 2 4 6 2 3 3" xfId="26317"/>
    <cellStyle name="Normal 3 3 2 4 6 2 3 4" xfId="43578"/>
    <cellStyle name="Normal 3 3 2 4 6 2 4" xfId="12226"/>
    <cellStyle name="Normal 3 3 2 4 6 2 4 2" xfId="31016"/>
    <cellStyle name="Normal 3 3 2 4 6 2 4 3" xfId="43580"/>
    <cellStyle name="Normal 3 3 2 4 6 2 5" xfId="21613"/>
    <cellStyle name="Normal 3 3 2 4 6 2 6" xfId="43573"/>
    <cellStyle name="Normal 3 3 2 4 6 3" xfId="3733"/>
    <cellStyle name="Normal 3 3 2 4 6 3 2" xfId="8459"/>
    <cellStyle name="Normal 3 3 2 4 6 3 2 2" xfId="17854"/>
    <cellStyle name="Normal 3 3 2 4 6 3 2 2 2" xfId="36651"/>
    <cellStyle name="Normal 3 3 2 4 6 3 2 2 3" xfId="43583"/>
    <cellStyle name="Normal 3 3 2 4 6 3 2 3" xfId="27248"/>
    <cellStyle name="Normal 3 3 2 4 6 3 2 4" xfId="43582"/>
    <cellStyle name="Normal 3 3 2 4 6 3 3" xfId="13157"/>
    <cellStyle name="Normal 3 3 2 4 6 3 3 2" xfId="31947"/>
    <cellStyle name="Normal 3 3 2 4 6 3 3 3" xfId="43584"/>
    <cellStyle name="Normal 3 3 2 4 6 3 4" xfId="22544"/>
    <cellStyle name="Normal 3 3 2 4 6 3 5" xfId="43581"/>
    <cellStyle name="Normal 3 3 2 4 6 4" xfId="4664"/>
    <cellStyle name="Normal 3 3 2 4 6 4 2" xfId="9389"/>
    <cellStyle name="Normal 3 3 2 4 6 4 2 2" xfId="18784"/>
    <cellStyle name="Normal 3 3 2 4 6 4 2 2 2" xfId="37581"/>
    <cellStyle name="Normal 3 3 2 4 6 4 2 2 3" xfId="43587"/>
    <cellStyle name="Normal 3 3 2 4 6 4 2 3" xfId="28178"/>
    <cellStyle name="Normal 3 3 2 4 6 4 2 4" xfId="43586"/>
    <cellStyle name="Normal 3 3 2 4 6 4 3" xfId="14087"/>
    <cellStyle name="Normal 3 3 2 4 6 4 3 2" xfId="32878"/>
    <cellStyle name="Normal 3 3 2 4 6 4 3 3" xfId="43588"/>
    <cellStyle name="Normal 3 3 2 4 6 4 4" xfId="23475"/>
    <cellStyle name="Normal 3 3 2 4 6 4 5" xfId="43585"/>
    <cellStyle name="Normal 3 3 2 4 6 5" xfId="6599"/>
    <cellStyle name="Normal 3 3 2 4 6 5 2" xfId="15994"/>
    <cellStyle name="Normal 3 3 2 4 6 5 2 2" xfId="34791"/>
    <cellStyle name="Normal 3 3 2 4 6 5 2 3" xfId="43590"/>
    <cellStyle name="Normal 3 3 2 4 6 5 3" xfId="25388"/>
    <cellStyle name="Normal 3 3 2 4 6 5 4" xfId="43589"/>
    <cellStyle name="Normal 3 3 2 4 6 6" xfId="11297"/>
    <cellStyle name="Normal 3 3 2 4 6 6 2" xfId="30085"/>
    <cellStyle name="Normal 3 3 2 4 6 6 3" xfId="43591"/>
    <cellStyle name="Normal 3 3 2 4 6 7" xfId="20682"/>
    <cellStyle name="Normal 3 3 2 4 6 8" xfId="39190"/>
    <cellStyle name="Normal 3 3 2 4 6 9" xfId="43572"/>
    <cellStyle name="Normal 3 3 2 4 7" xfId="2336"/>
    <cellStyle name="Normal 3 3 2 4 7 2" xfId="5129"/>
    <cellStyle name="Normal 3 3 2 4 7 2 2" xfId="9854"/>
    <cellStyle name="Normal 3 3 2 4 7 2 2 2" xfId="19249"/>
    <cellStyle name="Normal 3 3 2 4 7 2 2 2 2" xfId="38046"/>
    <cellStyle name="Normal 3 3 2 4 7 2 2 2 3" xfId="43595"/>
    <cellStyle name="Normal 3 3 2 4 7 2 2 3" xfId="28643"/>
    <cellStyle name="Normal 3 3 2 4 7 2 2 4" xfId="43594"/>
    <cellStyle name="Normal 3 3 2 4 7 2 3" xfId="14552"/>
    <cellStyle name="Normal 3 3 2 4 7 2 3 2" xfId="33343"/>
    <cellStyle name="Normal 3 3 2 4 7 2 3 3" xfId="43596"/>
    <cellStyle name="Normal 3 3 2 4 7 2 4" xfId="23940"/>
    <cellStyle name="Normal 3 3 2 4 7 2 5" xfId="43593"/>
    <cellStyle name="Normal 3 3 2 4 7 3" xfId="7063"/>
    <cellStyle name="Normal 3 3 2 4 7 3 2" xfId="16458"/>
    <cellStyle name="Normal 3 3 2 4 7 3 2 2" xfId="35255"/>
    <cellStyle name="Normal 3 3 2 4 7 3 2 3" xfId="43598"/>
    <cellStyle name="Normal 3 3 2 4 7 3 3" xfId="25852"/>
    <cellStyle name="Normal 3 3 2 4 7 3 4" xfId="43597"/>
    <cellStyle name="Normal 3 3 2 4 7 4" xfId="11761"/>
    <cellStyle name="Normal 3 3 2 4 7 4 2" xfId="30550"/>
    <cellStyle name="Normal 3 3 2 4 7 4 3" xfId="43599"/>
    <cellStyle name="Normal 3 3 2 4 7 5" xfId="21147"/>
    <cellStyle name="Normal 3 3 2 4 7 6" xfId="43592"/>
    <cellStyle name="Normal 3 3 2 4 8" xfId="3267"/>
    <cellStyle name="Normal 3 3 2 4 8 2" xfId="7993"/>
    <cellStyle name="Normal 3 3 2 4 8 2 2" xfId="17388"/>
    <cellStyle name="Normal 3 3 2 4 8 2 2 2" xfId="36185"/>
    <cellStyle name="Normal 3 3 2 4 8 2 2 3" xfId="43602"/>
    <cellStyle name="Normal 3 3 2 4 8 2 3" xfId="26782"/>
    <cellStyle name="Normal 3 3 2 4 8 2 4" xfId="43601"/>
    <cellStyle name="Normal 3 3 2 4 8 3" xfId="12691"/>
    <cellStyle name="Normal 3 3 2 4 8 3 2" xfId="31481"/>
    <cellStyle name="Normal 3 3 2 4 8 3 3" xfId="43603"/>
    <cellStyle name="Normal 3 3 2 4 8 4" xfId="22078"/>
    <cellStyle name="Normal 3 3 2 4 8 5" xfId="43600"/>
    <cellStyle name="Normal 3 3 2 4 9" xfId="4198"/>
    <cellStyle name="Normal 3 3 2 4 9 2" xfId="8923"/>
    <cellStyle name="Normal 3 3 2 4 9 2 2" xfId="18318"/>
    <cellStyle name="Normal 3 3 2 4 9 2 2 2" xfId="37115"/>
    <cellStyle name="Normal 3 3 2 4 9 2 2 3" xfId="43606"/>
    <cellStyle name="Normal 3 3 2 4 9 2 3" xfId="27712"/>
    <cellStyle name="Normal 3 3 2 4 9 2 4" xfId="43605"/>
    <cellStyle name="Normal 3 3 2 4 9 3" xfId="13621"/>
    <cellStyle name="Normal 3 3 2 4 9 3 2" xfId="32412"/>
    <cellStyle name="Normal 3 3 2 4 9 3 3" xfId="43607"/>
    <cellStyle name="Normal 3 3 2 4 9 4" xfId="23009"/>
    <cellStyle name="Normal 3 3 2 4 9 5" xfId="43604"/>
    <cellStyle name="Normal 3 3 2 5" xfId="1044"/>
    <cellStyle name="Normal 3 3 2 5 10" xfId="39191"/>
    <cellStyle name="Normal 3 3 2 5 11" xfId="43608"/>
    <cellStyle name="Normal 3 3 2 5 12" xfId="1432"/>
    <cellStyle name="Normal 3 3 2 5 2" xfId="1698"/>
    <cellStyle name="Normal 3 3 2 5 2 10" xfId="43609"/>
    <cellStyle name="Normal 3 3 2 5 2 2" xfId="2164"/>
    <cellStyle name="Normal 3 3 2 5 2 2 2" xfId="3095"/>
    <cellStyle name="Normal 3 3 2 5 2 2 2 2" xfId="5888"/>
    <cellStyle name="Normal 3 3 2 5 2 2 2 2 2" xfId="10613"/>
    <cellStyle name="Normal 3 3 2 5 2 2 2 2 2 2" xfId="20008"/>
    <cellStyle name="Normal 3 3 2 5 2 2 2 2 2 2 2" xfId="38805"/>
    <cellStyle name="Normal 3 3 2 5 2 2 2 2 2 2 3" xfId="43614"/>
    <cellStyle name="Normal 3 3 2 5 2 2 2 2 2 3" xfId="29402"/>
    <cellStyle name="Normal 3 3 2 5 2 2 2 2 2 4" xfId="43613"/>
    <cellStyle name="Normal 3 3 2 5 2 2 2 2 3" xfId="15311"/>
    <cellStyle name="Normal 3 3 2 5 2 2 2 2 3 2" xfId="34102"/>
    <cellStyle name="Normal 3 3 2 5 2 2 2 2 3 3" xfId="43615"/>
    <cellStyle name="Normal 3 3 2 5 2 2 2 2 4" xfId="24699"/>
    <cellStyle name="Normal 3 3 2 5 2 2 2 2 5" xfId="43612"/>
    <cellStyle name="Normal 3 3 2 5 2 2 2 3" xfId="7821"/>
    <cellStyle name="Normal 3 3 2 5 2 2 2 3 2" xfId="17216"/>
    <cellStyle name="Normal 3 3 2 5 2 2 2 3 2 2" xfId="36013"/>
    <cellStyle name="Normal 3 3 2 5 2 2 2 3 2 3" xfId="43617"/>
    <cellStyle name="Normal 3 3 2 5 2 2 2 3 3" xfId="26610"/>
    <cellStyle name="Normal 3 3 2 5 2 2 2 3 4" xfId="43616"/>
    <cellStyle name="Normal 3 3 2 5 2 2 2 4" xfId="12519"/>
    <cellStyle name="Normal 3 3 2 5 2 2 2 4 2" xfId="31309"/>
    <cellStyle name="Normal 3 3 2 5 2 2 2 4 3" xfId="43618"/>
    <cellStyle name="Normal 3 3 2 5 2 2 2 5" xfId="21906"/>
    <cellStyle name="Normal 3 3 2 5 2 2 2 6" xfId="43611"/>
    <cellStyle name="Normal 3 3 2 5 2 2 3" xfId="4026"/>
    <cellStyle name="Normal 3 3 2 5 2 2 3 2" xfId="8751"/>
    <cellStyle name="Normal 3 3 2 5 2 2 3 2 2" xfId="18146"/>
    <cellStyle name="Normal 3 3 2 5 2 2 3 2 2 2" xfId="36943"/>
    <cellStyle name="Normal 3 3 2 5 2 2 3 2 2 3" xfId="43621"/>
    <cellStyle name="Normal 3 3 2 5 2 2 3 2 3" xfId="27540"/>
    <cellStyle name="Normal 3 3 2 5 2 2 3 2 4" xfId="43620"/>
    <cellStyle name="Normal 3 3 2 5 2 2 3 3" xfId="13449"/>
    <cellStyle name="Normal 3 3 2 5 2 2 3 3 2" xfId="32240"/>
    <cellStyle name="Normal 3 3 2 5 2 2 3 3 3" xfId="43622"/>
    <cellStyle name="Normal 3 3 2 5 2 2 3 4" xfId="22837"/>
    <cellStyle name="Normal 3 3 2 5 2 2 3 5" xfId="43619"/>
    <cellStyle name="Normal 3 3 2 5 2 2 4" xfId="4957"/>
    <cellStyle name="Normal 3 3 2 5 2 2 4 2" xfId="9682"/>
    <cellStyle name="Normal 3 3 2 5 2 2 4 2 2" xfId="19077"/>
    <cellStyle name="Normal 3 3 2 5 2 2 4 2 2 2" xfId="37874"/>
    <cellStyle name="Normal 3 3 2 5 2 2 4 2 2 3" xfId="43625"/>
    <cellStyle name="Normal 3 3 2 5 2 2 4 2 3" xfId="28471"/>
    <cellStyle name="Normal 3 3 2 5 2 2 4 2 4" xfId="43624"/>
    <cellStyle name="Normal 3 3 2 5 2 2 4 3" xfId="14380"/>
    <cellStyle name="Normal 3 3 2 5 2 2 4 3 2" xfId="33171"/>
    <cellStyle name="Normal 3 3 2 5 2 2 4 3 3" xfId="43626"/>
    <cellStyle name="Normal 3 3 2 5 2 2 4 4" xfId="23768"/>
    <cellStyle name="Normal 3 3 2 5 2 2 4 5" xfId="43623"/>
    <cellStyle name="Normal 3 3 2 5 2 2 5" xfId="6891"/>
    <cellStyle name="Normal 3 3 2 5 2 2 5 2" xfId="16286"/>
    <cellStyle name="Normal 3 3 2 5 2 2 5 2 2" xfId="35083"/>
    <cellStyle name="Normal 3 3 2 5 2 2 5 2 3" xfId="43628"/>
    <cellStyle name="Normal 3 3 2 5 2 2 5 3" xfId="25680"/>
    <cellStyle name="Normal 3 3 2 5 2 2 5 4" xfId="43627"/>
    <cellStyle name="Normal 3 3 2 5 2 2 6" xfId="11589"/>
    <cellStyle name="Normal 3 3 2 5 2 2 6 2" xfId="30378"/>
    <cellStyle name="Normal 3 3 2 5 2 2 6 3" xfId="43629"/>
    <cellStyle name="Normal 3 3 2 5 2 2 7" xfId="20975"/>
    <cellStyle name="Normal 3 3 2 5 2 2 8" xfId="39194"/>
    <cellStyle name="Normal 3 3 2 5 2 2 9" xfId="43610"/>
    <cellStyle name="Normal 3 3 2 5 2 3" xfId="2629"/>
    <cellStyle name="Normal 3 3 2 5 2 3 2" xfId="5422"/>
    <cellStyle name="Normal 3 3 2 5 2 3 2 2" xfId="10147"/>
    <cellStyle name="Normal 3 3 2 5 2 3 2 2 2" xfId="19542"/>
    <cellStyle name="Normal 3 3 2 5 2 3 2 2 2 2" xfId="38339"/>
    <cellStyle name="Normal 3 3 2 5 2 3 2 2 2 3" xfId="43633"/>
    <cellStyle name="Normal 3 3 2 5 2 3 2 2 3" xfId="28936"/>
    <cellStyle name="Normal 3 3 2 5 2 3 2 2 4" xfId="43632"/>
    <cellStyle name="Normal 3 3 2 5 2 3 2 3" xfId="14845"/>
    <cellStyle name="Normal 3 3 2 5 2 3 2 3 2" xfId="33636"/>
    <cellStyle name="Normal 3 3 2 5 2 3 2 3 3" xfId="43634"/>
    <cellStyle name="Normal 3 3 2 5 2 3 2 4" xfId="24233"/>
    <cellStyle name="Normal 3 3 2 5 2 3 2 5" xfId="43631"/>
    <cellStyle name="Normal 3 3 2 5 2 3 3" xfId="7356"/>
    <cellStyle name="Normal 3 3 2 5 2 3 3 2" xfId="16751"/>
    <cellStyle name="Normal 3 3 2 5 2 3 3 2 2" xfId="35548"/>
    <cellStyle name="Normal 3 3 2 5 2 3 3 2 3" xfId="43636"/>
    <cellStyle name="Normal 3 3 2 5 2 3 3 3" xfId="26145"/>
    <cellStyle name="Normal 3 3 2 5 2 3 3 4" xfId="43635"/>
    <cellStyle name="Normal 3 3 2 5 2 3 4" xfId="12054"/>
    <cellStyle name="Normal 3 3 2 5 2 3 4 2" xfId="30843"/>
    <cellStyle name="Normal 3 3 2 5 2 3 4 3" xfId="43637"/>
    <cellStyle name="Normal 3 3 2 5 2 3 5" xfId="21440"/>
    <cellStyle name="Normal 3 3 2 5 2 3 6" xfId="43630"/>
    <cellStyle name="Normal 3 3 2 5 2 4" xfId="3560"/>
    <cellStyle name="Normal 3 3 2 5 2 4 2" xfId="8286"/>
    <cellStyle name="Normal 3 3 2 5 2 4 2 2" xfId="17681"/>
    <cellStyle name="Normal 3 3 2 5 2 4 2 2 2" xfId="36478"/>
    <cellStyle name="Normal 3 3 2 5 2 4 2 2 3" xfId="43640"/>
    <cellStyle name="Normal 3 3 2 5 2 4 2 3" xfId="27075"/>
    <cellStyle name="Normal 3 3 2 5 2 4 2 4" xfId="43639"/>
    <cellStyle name="Normal 3 3 2 5 2 4 3" xfId="12984"/>
    <cellStyle name="Normal 3 3 2 5 2 4 3 2" xfId="31774"/>
    <cellStyle name="Normal 3 3 2 5 2 4 3 3" xfId="43641"/>
    <cellStyle name="Normal 3 3 2 5 2 4 4" xfId="22371"/>
    <cellStyle name="Normal 3 3 2 5 2 4 5" xfId="43638"/>
    <cellStyle name="Normal 3 3 2 5 2 5" xfId="4491"/>
    <cellStyle name="Normal 3 3 2 5 2 5 2" xfId="9216"/>
    <cellStyle name="Normal 3 3 2 5 2 5 2 2" xfId="18611"/>
    <cellStyle name="Normal 3 3 2 5 2 5 2 2 2" xfId="37408"/>
    <cellStyle name="Normal 3 3 2 5 2 5 2 2 3" xfId="43644"/>
    <cellStyle name="Normal 3 3 2 5 2 5 2 3" xfId="28005"/>
    <cellStyle name="Normal 3 3 2 5 2 5 2 4" xfId="43643"/>
    <cellStyle name="Normal 3 3 2 5 2 5 3" xfId="13914"/>
    <cellStyle name="Normal 3 3 2 5 2 5 3 2" xfId="32705"/>
    <cellStyle name="Normal 3 3 2 5 2 5 3 3" xfId="43645"/>
    <cellStyle name="Normal 3 3 2 5 2 5 4" xfId="23302"/>
    <cellStyle name="Normal 3 3 2 5 2 5 5" xfId="43642"/>
    <cellStyle name="Normal 3 3 2 5 2 6" xfId="6319"/>
    <cellStyle name="Normal 3 3 2 5 2 6 2" xfId="15715"/>
    <cellStyle name="Normal 3 3 2 5 2 6 2 2" xfId="34512"/>
    <cellStyle name="Normal 3 3 2 5 2 6 2 3" xfId="43647"/>
    <cellStyle name="Normal 3 3 2 5 2 6 3" xfId="25109"/>
    <cellStyle name="Normal 3 3 2 5 2 6 4" xfId="43646"/>
    <cellStyle name="Normal 3 3 2 5 2 7" xfId="11125"/>
    <cellStyle name="Normal 3 3 2 5 2 7 2" xfId="29912"/>
    <cellStyle name="Normal 3 3 2 5 2 7 3" xfId="43648"/>
    <cellStyle name="Normal 3 3 2 5 2 8" xfId="20509"/>
    <cellStyle name="Normal 3 3 2 5 2 9" xfId="39192"/>
    <cellStyle name="Normal 3 3 2 5 3" xfId="1903"/>
    <cellStyle name="Normal 3 3 2 5 3 2" xfId="2834"/>
    <cellStyle name="Normal 3 3 2 5 3 2 2" xfId="5627"/>
    <cellStyle name="Normal 3 3 2 5 3 2 2 2" xfId="10352"/>
    <cellStyle name="Normal 3 3 2 5 3 2 2 2 2" xfId="19747"/>
    <cellStyle name="Normal 3 3 2 5 3 2 2 2 2 2" xfId="38544"/>
    <cellStyle name="Normal 3 3 2 5 3 2 2 2 2 3" xfId="43653"/>
    <cellStyle name="Normal 3 3 2 5 3 2 2 2 3" xfId="29141"/>
    <cellStyle name="Normal 3 3 2 5 3 2 2 2 4" xfId="43652"/>
    <cellStyle name="Normal 3 3 2 5 3 2 2 3" xfId="15050"/>
    <cellStyle name="Normal 3 3 2 5 3 2 2 3 2" xfId="33841"/>
    <cellStyle name="Normal 3 3 2 5 3 2 2 3 3" xfId="43654"/>
    <cellStyle name="Normal 3 3 2 5 3 2 2 4" xfId="24438"/>
    <cellStyle name="Normal 3 3 2 5 3 2 2 5" xfId="43651"/>
    <cellStyle name="Normal 3 3 2 5 3 2 3" xfId="7560"/>
    <cellStyle name="Normal 3 3 2 5 3 2 3 2" xfId="16955"/>
    <cellStyle name="Normal 3 3 2 5 3 2 3 2 2" xfId="35752"/>
    <cellStyle name="Normal 3 3 2 5 3 2 3 2 3" xfId="43656"/>
    <cellStyle name="Normal 3 3 2 5 3 2 3 3" xfId="26349"/>
    <cellStyle name="Normal 3 3 2 5 3 2 3 4" xfId="43655"/>
    <cellStyle name="Normal 3 3 2 5 3 2 4" xfId="12258"/>
    <cellStyle name="Normal 3 3 2 5 3 2 4 2" xfId="31048"/>
    <cellStyle name="Normal 3 3 2 5 3 2 4 3" xfId="43657"/>
    <cellStyle name="Normal 3 3 2 5 3 2 5" xfId="21645"/>
    <cellStyle name="Normal 3 3 2 5 3 2 6" xfId="43650"/>
    <cellStyle name="Normal 3 3 2 5 3 3" xfId="3765"/>
    <cellStyle name="Normal 3 3 2 5 3 3 2" xfId="8491"/>
    <cellStyle name="Normal 3 3 2 5 3 3 2 2" xfId="17886"/>
    <cellStyle name="Normal 3 3 2 5 3 3 2 2 2" xfId="36683"/>
    <cellStyle name="Normal 3 3 2 5 3 3 2 2 3" xfId="43660"/>
    <cellStyle name="Normal 3 3 2 5 3 3 2 3" xfId="27280"/>
    <cellStyle name="Normal 3 3 2 5 3 3 2 4" xfId="43659"/>
    <cellStyle name="Normal 3 3 2 5 3 3 3" xfId="13189"/>
    <cellStyle name="Normal 3 3 2 5 3 3 3 2" xfId="31979"/>
    <cellStyle name="Normal 3 3 2 5 3 3 3 3" xfId="43661"/>
    <cellStyle name="Normal 3 3 2 5 3 3 4" xfId="22576"/>
    <cellStyle name="Normal 3 3 2 5 3 3 5" xfId="43658"/>
    <cellStyle name="Normal 3 3 2 5 3 4" xfId="4696"/>
    <cellStyle name="Normal 3 3 2 5 3 4 2" xfId="9421"/>
    <cellStyle name="Normal 3 3 2 5 3 4 2 2" xfId="18816"/>
    <cellStyle name="Normal 3 3 2 5 3 4 2 2 2" xfId="37613"/>
    <cellStyle name="Normal 3 3 2 5 3 4 2 2 3" xfId="43664"/>
    <cellStyle name="Normal 3 3 2 5 3 4 2 3" xfId="28210"/>
    <cellStyle name="Normal 3 3 2 5 3 4 2 4" xfId="43663"/>
    <cellStyle name="Normal 3 3 2 5 3 4 3" xfId="14119"/>
    <cellStyle name="Normal 3 3 2 5 3 4 3 2" xfId="32910"/>
    <cellStyle name="Normal 3 3 2 5 3 4 3 3" xfId="43665"/>
    <cellStyle name="Normal 3 3 2 5 3 4 4" xfId="23507"/>
    <cellStyle name="Normal 3 3 2 5 3 4 5" xfId="43662"/>
    <cellStyle name="Normal 3 3 2 5 3 5" xfId="6631"/>
    <cellStyle name="Normal 3 3 2 5 3 5 2" xfId="16026"/>
    <cellStyle name="Normal 3 3 2 5 3 5 2 2" xfId="34823"/>
    <cellStyle name="Normal 3 3 2 5 3 5 2 3" xfId="43667"/>
    <cellStyle name="Normal 3 3 2 5 3 5 3" xfId="25420"/>
    <cellStyle name="Normal 3 3 2 5 3 5 4" xfId="43666"/>
    <cellStyle name="Normal 3 3 2 5 3 6" xfId="11329"/>
    <cellStyle name="Normal 3 3 2 5 3 6 2" xfId="30117"/>
    <cellStyle name="Normal 3 3 2 5 3 6 3" xfId="43668"/>
    <cellStyle name="Normal 3 3 2 5 3 7" xfId="20714"/>
    <cellStyle name="Normal 3 3 2 5 3 8" xfId="39195"/>
    <cellStyle name="Normal 3 3 2 5 3 9" xfId="43649"/>
    <cellStyle name="Normal 3 3 2 5 4" xfId="2368"/>
    <cellStyle name="Normal 3 3 2 5 4 2" xfId="5161"/>
    <cellStyle name="Normal 3 3 2 5 4 2 2" xfId="9886"/>
    <cellStyle name="Normal 3 3 2 5 4 2 2 2" xfId="19281"/>
    <cellStyle name="Normal 3 3 2 5 4 2 2 2 2" xfId="38078"/>
    <cellStyle name="Normal 3 3 2 5 4 2 2 2 3" xfId="43672"/>
    <cellStyle name="Normal 3 3 2 5 4 2 2 3" xfId="28675"/>
    <cellStyle name="Normal 3 3 2 5 4 2 2 4" xfId="43671"/>
    <cellStyle name="Normal 3 3 2 5 4 2 3" xfId="14584"/>
    <cellStyle name="Normal 3 3 2 5 4 2 3 2" xfId="33375"/>
    <cellStyle name="Normal 3 3 2 5 4 2 3 3" xfId="43673"/>
    <cellStyle name="Normal 3 3 2 5 4 2 4" xfId="23972"/>
    <cellStyle name="Normal 3 3 2 5 4 2 5" xfId="43670"/>
    <cellStyle name="Normal 3 3 2 5 4 3" xfId="7095"/>
    <cellStyle name="Normal 3 3 2 5 4 3 2" xfId="16490"/>
    <cellStyle name="Normal 3 3 2 5 4 3 2 2" xfId="35287"/>
    <cellStyle name="Normal 3 3 2 5 4 3 2 3" xfId="43675"/>
    <cellStyle name="Normal 3 3 2 5 4 3 3" xfId="25884"/>
    <cellStyle name="Normal 3 3 2 5 4 3 4" xfId="43674"/>
    <cellStyle name="Normal 3 3 2 5 4 4" xfId="11793"/>
    <cellStyle name="Normal 3 3 2 5 4 4 2" xfId="30582"/>
    <cellStyle name="Normal 3 3 2 5 4 4 3" xfId="43676"/>
    <cellStyle name="Normal 3 3 2 5 4 5" xfId="21179"/>
    <cellStyle name="Normal 3 3 2 5 4 6" xfId="43669"/>
    <cellStyle name="Normal 3 3 2 5 5" xfId="3299"/>
    <cellStyle name="Normal 3 3 2 5 5 2" xfId="8025"/>
    <cellStyle name="Normal 3 3 2 5 5 2 2" xfId="17420"/>
    <cellStyle name="Normal 3 3 2 5 5 2 2 2" xfId="36217"/>
    <cellStyle name="Normal 3 3 2 5 5 2 2 3" xfId="43679"/>
    <cellStyle name="Normal 3 3 2 5 5 2 3" xfId="26814"/>
    <cellStyle name="Normal 3 3 2 5 5 2 4" xfId="43678"/>
    <cellStyle name="Normal 3 3 2 5 5 3" xfId="12723"/>
    <cellStyle name="Normal 3 3 2 5 5 3 2" xfId="31513"/>
    <cellStyle name="Normal 3 3 2 5 5 3 3" xfId="43680"/>
    <cellStyle name="Normal 3 3 2 5 5 4" xfId="22110"/>
    <cellStyle name="Normal 3 3 2 5 5 5" xfId="43677"/>
    <cellStyle name="Normal 3 3 2 5 6" xfId="4230"/>
    <cellStyle name="Normal 3 3 2 5 6 2" xfId="8955"/>
    <cellStyle name="Normal 3 3 2 5 6 2 2" xfId="18350"/>
    <cellStyle name="Normal 3 3 2 5 6 2 2 2" xfId="37147"/>
    <cellStyle name="Normal 3 3 2 5 6 2 2 3" xfId="43683"/>
    <cellStyle name="Normal 3 3 2 5 6 2 3" xfId="27744"/>
    <cellStyle name="Normal 3 3 2 5 6 2 4" xfId="43682"/>
    <cellStyle name="Normal 3 3 2 5 6 3" xfId="13653"/>
    <cellStyle name="Normal 3 3 2 5 6 3 2" xfId="32444"/>
    <cellStyle name="Normal 3 3 2 5 6 3 3" xfId="43684"/>
    <cellStyle name="Normal 3 3 2 5 6 4" xfId="23041"/>
    <cellStyle name="Normal 3 3 2 5 6 5" xfId="43681"/>
    <cellStyle name="Normal 3 3 2 5 7" xfId="6218"/>
    <cellStyle name="Normal 3 3 2 5 7 2" xfId="15614"/>
    <cellStyle name="Normal 3 3 2 5 7 2 2" xfId="34411"/>
    <cellStyle name="Normal 3 3 2 5 7 2 3" xfId="43686"/>
    <cellStyle name="Normal 3 3 2 5 7 3" xfId="25008"/>
    <cellStyle name="Normal 3 3 2 5 7 4" xfId="43685"/>
    <cellStyle name="Normal 3 3 2 5 8" xfId="10867"/>
    <cellStyle name="Normal 3 3 2 5 8 2" xfId="29651"/>
    <cellStyle name="Normal 3 3 2 5 8 3" xfId="43687"/>
    <cellStyle name="Normal 3 3 2 5 9" xfId="20248"/>
    <cellStyle name="Normal 3 3 2 6" xfId="1176"/>
    <cellStyle name="Normal 3 3 2 6 10" xfId="39196"/>
    <cellStyle name="Normal 3 3 2 6 11" xfId="43688"/>
    <cellStyle name="Normal 3 3 2 6 12" xfId="1490"/>
    <cellStyle name="Normal 3 3 2 6 2" xfId="1754"/>
    <cellStyle name="Normal 3 3 2 6 2 10" xfId="43689"/>
    <cellStyle name="Normal 3 3 2 6 2 2" xfId="2220"/>
    <cellStyle name="Normal 3 3 2 6 2 2 2" xfId="3151"/>
    <cellStyle name="Normal 3 3 2 6 2 2 2 2" xfId="5944"/>
    <cellStyle name="Normal 3 3 2 6 2 2 2 2 2" xfId="10669"/>
    <cellStyle name="Normal 3 3 2 6 2 2 2 2 2 2" xfId="20064"/>
    <cellStyle name="Normal 3 3 2 6 2 2 2 2 2 2 2" xfId="38861"/>
    <cellStyle name="Normal 3 3 2 6 2 2 2 2 2 2 3" xfId="43694"/>
    <cellStyle name="Normal 3 3 2 6 2 2 2 2 2 3" xfId="29458"/>
    <cellStyle name="Normal 3 3 2 6 2 2 2 2 2 4" xfId="43693"/>
    <cellStyle name="Normal 3 3 2 6 2 2 2 2 3" xfId="15367"/>
    <cellStyle name="Normal 3 3 2 6 2 2 2 2 3 2" xfId="34158"/>
    <cellStyle name="Normal 3 3 2 6 2 2 2 2 3 3" xfId="43695"/>
    <cellStyle name="Normal 3 3 2 6 2 2 2 2 4" xfId="24755"/>
    <cellStyle name="Normal 3 3 2 6 2 2 2 2 5" xfId="43692"/>
    <cellStyle name="Normal 3 3 2 6 2 2 2 3" xfId="7877"/>
    <cellStyle name="Normal 3 3 2 6 2 2 2 3 2" xfId="17272"/>
    <cellStyle name="Normal 3 3 2 6 2 2 2 3 2 2" xfId="36069"/>
    <cellStyle name="Normal 3 3 2 6 2 2 2 3 2 3" xfId="43697"/>
    <cellStyle name="Normal 3 3 2 6 2 2 2 3 3" xfId="26666"/>
    <cellStyle name="Normal 3 3 2 6 2 2 2 3 4" xfId="43696"/>
    <cellStyle name="Normal 3 3 2 6 2 2 2 4" xfId="12575"/>
    <cellStyle name="Normal 3 3 2 6 2 2 2 4 2" xfId="31365"/>
    <cellStyle name="Normal 3 3 2 6 2 2 2 4 3" xfId="43698"/>
    <cellStyle name="Normal 3 3 2 6 2 2 2 5" xfId="21962"/>
    <cellStyle name="Normal 3 3 2 6 2 2 2 6" xfId="43691"/>
    <cellStyle name="Normal 3 3 2 6 2 2 3" xfId="4082"/>
    <cellStyle name="Normal 3 3 2 6 2 2 3 2" xfId="8807"/>
    <cellStyle name="Normal 3 3 2 6 2 2 3 2 2" xfId="18202"/>
    <cellStyle name="Normal 3 3 2 6 2 2 3 2 2 2" xfId="36999"/>
    <cellStyle name="Normal 3 3 2 6 2 2 3 2 2 3" xfId="43701"/>
    <cellStyle name="Normal 3 3 2 6 2 2 3 2 3" xfId="27596"/>
    <cellStyle name="Normal 3 3 2 6 2 2 3 2 4" xfId="43700"/>
    <cellStyle name="Normal 3 3 2 6 2 2 3 3" xfId="13505"/>
    <cellStyle name="Normal 3 3 2 6 2 2 3 3 2" xfId="32296"/>
    <cellStyle name="Normal 3 3 2 6 2 2 3 3 3" xfId="43702"/>
    <cellStyle name="Normal 3 3 2 6 2 2 3 4" xfId="22893"/>
    <cellStyle name="Normal 3 3 2 6 2 2 3 5" xfId="43699"/>
    <cellStyle name="Normal 3 3 2 6 2 2 4" xfId="5013"/>
    <cellStyle name="Normal 3 3 2 6 2 2 4 2" xfId="9738"/>
    <cellStyle name="Normal 3 3 2 6 2 2 4 2 2" xfId="19133"/>
    <cellStyle name="Normal 3 3 2 6 2 2 4 2 2 2" xfId="37930"/>
    <cellStyle name="Normal 3 3 2 6 2 2 4 2 2 3" xfId="43705"/>
    <cellStyle name="Normal 3 3 2 6 2 2 4 2 3" xfId="28527"/>
    <cellStyle name="Normal 3 3 2 6 2 2 4 2 4" xfId="43704"/>
    <cellStyle name="Normal 3 3 2 6 2 2 4 3" xfId="14436"/>
    <cellStyle name="Normal 3 3 2 6 2 2 4 3 2" xfId="33227"/>
    <cellStyle name="Normal 3 3 2 6 2 2 4 3 3" xfId="43706"/>
    <cellStyle name="Normal 3 3 2 6 2 2 4 4" xfId="23824"/>
    <cellStyle name="Normal 3 3 2 6 2 2 4 5" xfId="43703"/>
    <cellStyle name="Normal 3 3 2 6 2 2 5" xfId="6947"/>
    <cellStyle name="Normal 3 3 2 6 2 2 5 2" xfId="16342"/>
    <cellStyle name="Normal 3 3 2 6 2 2 5 2 2" xfId="35139"/>
    <cellStyle name="Normal 3 3 2 6 2 2 5 2 3" xfId="43708"/>
    <cellStyle name="Normal 3 3 2 6 2 2 5 3" xfId="25736"/>
    <cellStyle name="Normal 3 3 2 6 2 2 5 4" xfId="43707"/>
    <cellStyle name="Normal 3 3 2 6 2 2 6" xfId="11645"/>
    <cellStyle name="Normal 3 3 2 6 2 2 6 2" xfId="30434"/>
    <cellStyle name="Normal 3 3 2 6 2 2 6 3" xfId="43709"/>
    <cellStyle name="Normal 3 3 2 6 2 2 7" xfId="21031"/>
    <cellStyle name="Normal 3 3 2 6 2 2 8" xfId="39199"/>
    <cellStyle name="Normal 3 3 2 6 2 2 9" xfId="43690"/>
    <cellStyle name="Normal 3 3 2 6 2 3" xfId="2685"/>
    <cellStyle name="Normal 3 3 2 6 2 3 2" xfId="5478"/>
    <cellStyle name="Normal 3 3 2 6 2 3 2 2" xfId="10203"/>
    <cellStyle name="Normal 3 3 2 6 2 3 2 2 2" xfId="19598"/>
    <cellStyle name="Normal 3 3 2 6 2 3 2 2 2 2" xfId="38395"/>
    <cellStyle name="Normal 3 3 2 6 2 3 2 2 2 3" xfId="43713"/>
    <cellStyle name="Normal 3 3 2 6 2 3 2 2 3" xfId="28992"/>
    <cellStyle name="Normal 3 3 2 6 2 3 2 2 4" xfId="43712"/>
    <cellStyle name="Normal 3 3 2 6 2 3 2 3" xfId="14901"/>
    <cellStyle name="Normal 3 3 2 6 2 3 2 3 2" xfId="33692"/>
    <cellStyle name="Normal 3 3 2 6 2 3 2 3 3" xfId="43714"/>
    <cellStyle name="Normal 3 3 2 6 2 3 2 4" xfId="24289"/>
    <cellStyle name="Normal 3 3 2 6 2 3 2 5" xfId="43711"/>
    <cellStyle name="Normal 3 3 2 6 2 3 3" xfId="7412"/>
    <cellStyle name="Normal 3 3 2 6 2 3 3 2" xfId="16807"/>
    <cellStyle name="Normal 3 3 2 6 2 3 3 2 2" xfId="35604"/>
    <cellStyle name="Normal 3 3 2 6 2 3 3 2 3" xfId="43716"/>
    <cellStyle name="Normal 3 3 2 6 2 3 3 3" xfId="26201"/>
    <cellStyle name="Normal 3 3 2 6 2 3 3 4" xfId="43715"/>
    <cellStyle name="Normal 3 3 2 6 2 3 4" xfId="12110"/>
    <cellStyle name="Normal 3 3 2 6 2 3 4 2" xfId="30899"/>
    <cellStyle name="Normal 3 3 2 6 2 3 4 3" xfId="43717"/>
    <cellStyle name="Normal 3 3 2 6 2 3 5" xfId="21496"/>
    <cellStyle name="Normal 3 3 2 6 2 3 6" xfId="43710"/>
    <cellStyle name="Normal 3 3 2 6 2 4" xfId="3616"/>
    <cellStyle name="Normal 3 3 2 6 2 4 2" xfId="8342"/>
    <cellStyle name="Normal 3 3 2 6 2 4 2 2" xfId="17737"/>
    <cellStyle name="Normal 3 3 2 6 2 4 2 2 2" xfId="36534"/>
    <cellStyle name="Normal 3 3 2 6 2 4 2 2 3" xfId="43720"/>
    <cellStyle name="Normal 3 3 2 6 2 4 2 3" xfId="27131"/>
    <cellStyle name="Normal 3 3 2 6 2 4 2 4" xfId="43719"/>
    <cellStyle name="Normal 3 3 2 6 2 4 3" xfId="13040"/>
    <cellStyle name="Normal 3 3 2 6 2 4 3 2" xfId="31830"/>
    <cellStyle name="Normal 3 3 2 6 2 4 3 3" xfId="43721"/>
    <cellStyle name="Normal 3 3 2 6 2 4 4" xfId="22427"/>
    <cellStyle name="Normal 3 3 2 6 2 4 5" xfId="43718"/>
    <cellStyle name="Normal 3 3 2 6 2 5" xfId="4547"/>
    <cellStyle name="Normal 3 3 2 6 2 5 2" xfId="9272"/>
    <cellStyle name="Normal 3 3 2 6 2 5 2 2" xfId="18667"/>
    <cellStyle name="Normal 3 3 2 6 2 5 2 2 2" xfId="37464"/>
    <cellStyle name="Normal 3 3 2 6 2 5 2 2 3" xfId="43724"/>
    <cellStyle name="Normal 3 3 2 6 2 5 2 3" xfId="28061"/>
    <cellStyle name="Normal 3 3 2 6 2 5 2 4" xfId="43723"/>
    <cellStyle name="Normal 3 3 2 6 2 5 3" xfId="13970"/>
    <cellStyle name="Normal 3 3 2 6 2 5 3 2" xfId="32761"/>
    <cellStyle name="Normal 3 3 2 6 2 5 3 3" xfId="43725"/>
    <cellStyle name="Normal 3 3 2 6 2 5 4" xfId="23358"/>
    <cellStyle name="Normal 3 3 2 6 2 5 5" xfId="43722"/>
    <cellStyle name="Normal 3 3 2 6 2 6" xfId="6294"/>
    <cellStyle name="Normal 3 3 2 6 2 6 2" xfId="15690"/>
    <cellStyle name="Normal 3 3 2 6 2 6 2 2" xfId="34487"/>
    <cellStyle name="Normal 3 3 2 6 2 6 2 3" xfId="43727"/>
    <cellStyle name="Normal 3 3 2 6 2 6 3" xfId="25084"/>
    <cellStyle name="Normal 3 3 2 6 2 6 4" xfId="43726"/>
    <cellStyle name="Normal 3 3 2 6 2 7" xfId="11181"/>
    <cellStyle name="Normal 3 3 2 6 2 7 2" xfId="29968"/>
    <cellStyle name="Normal 3 3 2 6 2 7 3" xfId="43728"/>
    <cellStyle name="Normal 3 3 2 6 2 8" xfId="20565"/>
    <cellStyle name="Normal 3 3 2 6 2 9" xfId="39198"/>
    <cellStyle name="Normal 3 3 2 6 3" xfId="1959"/>
    <cellStyle name="Normal 3 3 2 6 3 2" xfId="2890"/>
    <cellStyle name="Normal 3 3 2 6 3 2 2" xfId="5683"/>
    <cellStyle name="Normal 3 3 2 6 3 2 2 2" xfId="10408"/>
    <cellStyle name="Normal 3 3 2 6 3 2 2 2 2" xfId="19803"/>
    <cellStyle name="Normal 3 3 2 6 3 2 2 2 2 2" xfId="38600"/>
    <cellStyle name="Normal 3 3 2 6 3 2 2 2 2 3" xfId="43733"/>
    <cellStyle name="Normal 3 3 2 6 3 2 2 2 3" xfId="29197"/>
    <cellStyle name="Normal 3 3 2 6 3 2 2 2 4" xfId="43732"/>
    <cellStyle name="Normal 3 3 2 6 3 2 2 3" xfId="15106"/>
    <cellStyle name="Normal 3 3 2 6 3 2 2 3 2" xfId="33897"/>
    <cellStyle name="Normal 3 3 2 6 3 2 2 3 3" xfId="43734"/>
    <cellStyle name="Normal 3 3 2 6 3 2 2 4" xfId="24494"/>
    <cellStyle name="Normal 3 3 2 6 3 2 2 5" xfId="43731"/>
    <cellStyle name="Normal 3 3 2 6 3 2 3" xfId="7616"/>
    <cellStyle name="Normal 3 3 2 6 3 2 3 2" xfId="17011"/>
    <cellStyle name="Normal 3 3 2 6 3 2 3 2 2" xfId="35808"/>
    <cellStyle name="Normal 3 3 2 6 3 2 3 2 3" xfId="43736"/>
    <cellStyle name="Normal 3 3 2 6 3 2 3 3" xfId="26405"/>
    <cellStyle name="Normal 3 3 2 6 3 2 3 4" xfId="43735"/>
    <cellStyle name="Normal 3 3 2 6 3 2 4" xfId="12314"/>
    <cellStyle name="Normal 3 3 2 6 3 2 4 2" xfId="31104"/>
    <cellStyle name="Normal 3 3 2 6 3 2 4 3" xfId="43737"/>
    <cellStyle name="Normal 3 3 2 6 3 2 5" xfId="21701"/>
    <cellStyle name="Normal 3 3 2 6 3 2 6" xfId="43730"/>
    <cellStyle name="Normal 3 3 2 6 3 3" xfId="3821"/>
    <cellStyle name="Normal 3 3 2 6 3 3 2" xfId="8547"/>
    <cellStyle name="Normal 3 3 2 6 3 3 2 2" xfId="17942"/>
    <cellStyle name="Normal 3 3 2 6 3 3 2 2 2" xfId="36739"/>
    <cellStyle name="Normal 3 3 2 6 3 3 2 2 3" xfId="43740"/>
    <cellStyle name="Normal 3 3 2 6 3 3 2 3" xfId="27336"/>
    <cellStyle name="Normal 3 3 2 6 3 3 2 4" xfId="43739"/>
    <cellStyle name="Normal 3 3 2 6 3 3 3" xfId="13245"/>
    <cellStyle name="Normal 3 3 2 6 3 3 3 2" xfId="32035"/>
    <cellStyle name="Normal 3 3 2 6 3 3 3 3" xfId="43741"/>
    <cellStyle name="Normal 3 3 2 6 3 3 4" xfId="22632"/>
    <cellStyle name="Normal 3 3 2 6 3 3 5" xfId="43738"/>
    <cellStyle name="Normal 3 3 2 6 3 4" xfId="4752"/>
    <cellStyle name="Normal 3 3 2 6 3 4 2" xfId="9477"/>
    <cellStyle name="Normal 3 3 2 6 3 4 2 2" xfId="18872"/>
    <cellStyle name="Normal 3 3 2 6 3 4 2 2 2" xfId="37669"/>
    <cellStyle name="Normal 3 3 2 6 3 4 2 2 3" xfId="43744"/>
    <cellStyle name="Normal 3 3 2 6 3 4 2 3" xfId="28266"/>
    <cellStyle name="Normal 3 3 2 6 3 4 2 4" xfId="43743"/>
    <cellStyle name="Normal 3 3 2 6 3 4 3" xfId="14175"/>
    <cellStyle name="Normal 3 3 2 6 3 4 3 2" xfId="32966"/>
    <cellStyle name="Normal 3 3 2 6 3 4 3 3" xfId="43745"/>
    <cellStyle name="Normal 3 3 2 6 3 4 4" xfId="23563"/>
    <cellStyle name="Normal 3 3 2 6 3 4 5" xfId="43742"/>
    <cellStyle name="Normal 3 3 2 6 3 5" xfId="6687"/>
    <cellStyle name="Normal 3 3 2 6 3 5 2" xfId="16082"/>
    <cellStyle name="Normal 3 3 2 6 3 5 2 2" xfId="34879"/>
    <cellStyle name="Normal 3 3 2 6 3 5 2 3" xfId="43747"/>
    <cellStyle name="Normal 3 3 2 6 3 5 3" xfId="25476"/>
    <cellStyle name="Normal 3 3 2 6 3 5 4" xfId="43746"/>
    <cellStyle name="Normal 3 3 2 6 3 6" xfId="11385"/>
    <cellStyle name="Normal 3 3 2 6 3 6 2" xfId="30173"/>
    <cellStyle name="Normal 3 3 2 6 3 6 3" xfId="43748"/>
    <cellStyle name="Normal 3 3 2 6 3 7" xfId="20770"/>
    <cellStyle name="Normal 3 3 2 6 3 8" xfId="39200"/>
    <cellStyle name="Normal 3 3 2 6 3 9" xfId="43729"/>
    <cellStyle name="Normal 3 3 2 6 4" xfId="2424"/>
    <cellStyle name="Normal 3 3 2 6 4 2" xfId="5217"/>
    <cellStyle name="Normal 3 3 2 6 4 2 2" xfId="9942"/>
    <cellStyle name="Normal 3 3 2 6 4 2 2 2" xfId="19337"/>
    <cellStyle name="Normal 3 3 2 6 4 2 2 2 2" xfId="38134"/>
    <cellStyle name="Normal 3 3 2 6 4 2 2 2 3" xfId="43752"/>
    <cellStyle name="Normal 3 3 2 6 4 2 2 3" xfId="28731"/>
    <cellStyle name="Normal 3 3 2 6 4 2 2 4" xfId="43751"/>
    <cellStyle name="Normal 3 3 2 6 4 2 3" xfId="14640"/>
    <cellStyle name="Normal 3 3 2 6 4 2 3 2" xfId="33431"/>
    <cellStyle name="Normal 3 3 2 6 4 2 3 3" xfId="43753"/>
    <cellStyle name="Normal 3 3 2 6 4 2 4" xfId="24028"/>
    <cellStyle name="Normal 3 3 2 6 4 2 5" xfId="43750"/>
    <cellStyle name="Normal 3 3 2 6 4 3" xfId="7151"/>
    <cellStyle name="Normal 3 3 2 6 4 3 2" xfId="16546"/>
    <cellStyle name="Normal 3 3 2 6 4 3 2 2" xfId="35343"/>
    <cellStyle name="Normal 3 3 2 6 4 3 2 3" xfId="43755"/>
    <cellStyle name="Normal 3 3 2 6 4 3 3" xfId="25940"/>
    <cellStyle name="Normal 3 3 2 6 4 3 4" xfId="43754"/>
    <cellStyle name="Normal 3 3 2 6 4 4" xfId="11849"/>
    <cellStyle name="Normal 3 3 2 6 4 4 2" xfId="30638"/>
    <cellStyle name="Normal 3 3 2 6 4 4 3" xfId="43756"/>
    <cellStyle name="Normal 3 3 2 6 4 5" xfId="21235"/>
    <cellStyle name="Normal 3 3 2 6 4 6" xfId="43749"/>
    <cellStyle name="Normal 3 3 2 6 5" xfId="3355"/>
    <cellStyle name="Normal 3 3 2 6 5 2" xfId="8081"/>
    <cellStyle name="Normal 3 3 2 6 5 2 2" xfId="17476"/>
    <cellStyle name="Normal 3 3 2 6 5 2 2 2" xfId="36273"/>
    <cellStyle name="Normal 3 3 2 6 5 2 2 3" xfId="43759"/>
    <cellStyle name="Normal 3 3 2 6 5 2 3" xfId="26870"/>
    <cellStyle name="Normal 3 3 2 6 5 2 4" xfId="43758"/>
    <cellStyle name="Normal 3 3 2 6 5 3" xfId="12779"/>
    <cellStyle name="Normal 3 3 2 6 5 3 2" xfId="31569"/>
    <cellStyle name="Normal 3 3 2 6 5 3 3" xfId="43760"/>
    <cellStyle name="Normal 3 3 2 6 5 4" xfId="22166"/>
    <cellStyle name="Normal 3 3 2 6 5 5" xfId="43757"/>
    <cellStyle name="Normal 3 3 2 6 6" xfId="4286"/>
    <cellStyle name="Normal 3 3 2 6 6 2" xfId="9011"/>
    <cellStyle name="Normal 3 3 2 6 6 2 2" xfId="18406"/>
    <cellStyle name="Normal 3 3 2 6 6 2 2 2" xfId="37203"/>
    <cellStyle name="Normal 3 3 2 6 6 2 2 3" xfId="43763"/>
    <cellStyle name="Normal 3 3 2 6 6 2 3" xfId="27800"/>
    <cellStyle name="Normal 3 3 2 6 6 2 4" xfId="43762"/>
    <cellStyle name="Normal 3 3 2 6 6 3" xfId="13709"/>
    <cellStyle name="Normal 3 3 2 6 6 3 2" xfId="32500"/>
    <cellStyle name="Normal 3 3 2 6 6 3 3" xfId="43764"/>
    <cellStyle name="Normal 3 3 2 6 6 4" xfId="23097"/>
    <cellStyle name="Normal 3 3 2 6 6 5" xfId="43761"/>
    <cellStyle name="Normal 3 3 2 6 7" xfId="6440"/>
    <cellStyle name="Normal 3 3 2 6 7 2" xfId="15836"/>
    <cellStyle name="Normal 3 3 2 6 7 2 2" xfId="34633"/>
    <cellStyle name="Normal 3 3 2 6 7 2 3" xfId="43766"/>
    <cellStyle name="Normal 3 3 2 6 7 3" xfId="25230"/>
    <cellStyle name="Normal 3 3 2 6 7 4" xfId="43765"/>
    <cellStyle name="Normal 3 3 2 6 8" xfId="10923"/>
    <cellStyle name="Normal 3 3 2 6 8 2" xfId="29707"/>
    <cellStyle name="Normal 3 3 2 6 8 3" xfId="43767"/>
    <cellStyle name="Normal 3 3 2 6 9" xfId="20304"/>
    <cellStyle name="Normal 3 3 2 7" xfId="911"/>
    <cellStyle name="Normal 3 3 2 7 10" xfId="39201"/>
    <cellStyle name="Normal 3 3 2 7 11" xfId="43768"/>
    <cellStyle name="Normal 3 3 2 7 12" xfId="1551"/>
    <cellStyle name="Normal 3 3 2 7 2" xfId="1815"/>
    <cellStyle name="Normal 3 3 2 7 2 10" xfId="43769"/>
    <cellStyle name="Normal 3 3 2 7 2 2" xfId="2281"/>
    <cellStyle name="Normal 3 3 2 7 2 2 2" xfId="3212"/>
    <cellStyle name="Normal 3 3 2 7 2 2 2 2" xfId="6005"/>
    <cellStyle name="Normal 3 3 2 7 2 2 2 2 2" xfId="10730"/>
    <cellStyle name="Normal 3 3 2 7 2 2 2 2 2 2" xfId="20125"/>
    <cellStyle name="Normal 3 3 2 7 2 2 2 2 2 2 2" xfId="38922"/>
    <cellStyle name="Normal 3 3 2 7 2 2 2 2 2 2 3" xfId="43774"/>
    <cellStyle name="Normal 3 3 2 7 2 2 2 2 2 3" xfId="29519"/>
    <cellStyle name="Normal 3 3 2 7 2 2 2 2 2 4" xfId="43773"/>
    <cellStyle name="Normal 3 3 2 7 2 2 2 2 3" xfId="15428"/>
    <cellStyle name="Normal 3 3 2 7 2 2 2 2 3 2" xfId="34219"/>
    <cellStyle name="Normal 3 3 2 7 2 2 2 2 3 3" xfId="43775"/>
    <cellStyle name="Normal 3 3 2 7 2 2 2 2 4" xfId="24816"/>
    <cellStyle name="Normal 3 3 2 7 2 2 2 2 5" xfId="43772"/>
    <cellStyle name="Normal 3 3 2 7 2 2 2 3" xfId="7938"/>
    <cellStyle name="Normal 3 3 2 7 2 2 2 3 2" xfId="17333"/>
    <cellStyle name="Normal 3 3 2 7 2 2 2 3 2 2" xfId="36130"/>
    <cellStyle name="Normal 3 3 2 7 2 2 2 3 2 3" xfId="43777"/>
    <cellStyle name="Normal 3 3 2 7 2 2 2 3 3" xfId="26727"/>
    <cellStyle name="Normal 3 3 2 7 2 2 2 3 4" xfId="43776"/>
    <cellStyle name="Normal 3 3 2 7 2 2 2 4" xfId="12636"/>
    <cellStyle name="Normal 3 3 2 7 2 2 2 4 2" xfId="31426"/>
    <cellStyle name="Normal 3 3 2 7 2 2 2 4 3" xfId="43778"/>
    <cellStyle name="Normal 3 3 2 7 2 2 2 5" xfId="22023"/>
    <cellStyle name="Normal 3 3 2 7 2 2 2 6" xfId="43771"/>
    <cellStyle name="Normal 3 3 2 7 2 2 3" xfId="4143"/>
    <cellStyle name="Normal 3 3 2 7 2 2 3 2" xfId="8868"/>
    <cellStyle name="Normal 3 3 2 7 2 2 3 2 2" xfId="18263"/>
    <cellStyle name="Normal 3 3 2 7 2 2 3 2 2 2" xfId="37060"/>
    <cellStyle name="Normal 3 3 2 7 2 2 3 2 2 3" xfId="43781"/>
    <cellStyle name="Normal 3 3 2 7 2 2 3 2 3" xfId="27657"/>
    <cellStyle name="Normal 3 3 2 7 2 2 3 2 4" xfId="43780"/>
    <cellStyle name="Normal 3 3 2 7 2 2 3 3" xfId="13566"/>
    <cellStyle name="Normal 3 3 2 7 2 2 3 3 2" xfId="32357"/>
    <cellStyle name="Normal 3 3 2 7 2 2 3 3 3" xfId="43782"/>
    <cellStyle name="Normal 3 3 2 7 2 2 3 4" xfId="22954"/>
    <cellStyle name="Normal 3 3 2 7 2 2 3 5" xfId="43779"/>
    <cellStyle name="Normal 3 3 2 7 2 2 4" xfId="5074"/>
    <cellStyle name="Normal 3 3 2 7 2 2 4 2" xfId="9799"/>
    <cellStyle name="Normal 3 3 2 7 2 2 4 2 2" xfId="19194"/>
    <cellStyle name="Normal 3 3 2 7 2 2 4 2 2 2" xfId="37991"/>
    <cellStyle name="Normal 3 3 2 7 2 2 4 2 2 3" xfId="43785"/>
    <cellStyle name="Normal 3 3 2 7 2 2 4 2 3" xfId="28588"/>
    <cellStyle name="Normal 3 3 2 7 2 2 4 2 4" xfId="43784"/>
    <cellStyle name="Normal 3 3 2 7 2 2 4 3" xfId="14497"/>
    <cellStyle name="Normal 3 3 2 7 2 2 4 3 2" xfId="33288"/>
    <cellStyle name="Normal 3 3 2 7 2 2 4 3 3" xfId="43786"/>
    <cellStyle name="Normal 3 3 2 7 2 2 4 4" xfId="23885"/>
    <cellStyle name="Normal 3 3 2 7 2 2 4 5" xfId="43783"/>
    <cellStyle name="Normal 3 3 2 7 2 2 5" xfId="7008"/>
    <cellStyle name="Normal 3 3 2 7 2 2 5 2" xfId="16403"/>
    <cellStyle name="Normal 3 3 2 7 2 2 5 2 2" xfId="35200"/>
    <cellStyle name="Normal 3 3 2 7 2 2 5 2 3" xfId="43788"/>
    <cellStyle name="Normal 3 3 2 7 2 2 5 3" xfId="25797"/>
    <cellStyle name="Normal 3 3 2 7 2 2 5 4" xfId="43787"/>
    <cellStyle name="Normal 3 3 2 7 2 2 6" xfId="11706"/>
    <cellStyle name="Normal 3 3 2 7 2 2 6 2" xfId="30495"/>
    <cellStyle name="Normal 3 3 2 7 2 2 6 3" xfId="43789"/>
    <cellStyle name="Normal 3 3 2 7 2 2 7" xfId="21092"/>
    <cellStyle name="Normal 3 3 2 7 2 2 8" xfId="39204"/>
    <cellStyle name="Normal 3 3 2 7 2 2 9" xfId="43770"/>
    <cellStyle name="Normal 3 3 2 7 2 3" xfId="2746"/>
    <cellStyle name="Normal 3 3 2 7 2 3 2" xfId="5539"/>
    <cellStyle name="Normal 3 3 2 7 2 3 2 2" xfId="10264"/>
    <cellStyle name="Normal 3 3 2 7 2 3 2 2 2" xfId="19659"/>
    <cellStyle name="Normal 3 3 2 7 2 3 2 2 2 2" xfId="38456"/>
    <cellStyle name="Normal 3 3 2 7 2 3 2 2 2 3" xfId="43793"/>
    <cellStyle name="Normal 3 3 2 7 2 3 2 2 3" xfId="29053"/>
    <cellStyle name="Normal 3 3 2 7 2 3 2 2 4" xfId="43792"/>
    <cellStyle name="Normal 3 3 2 7 2 3 2 3" xfId="14962"/>
    <cellStyle name="Normal 3 3 2 7 2 3 2 3 2" xfId="33753"/>
    <cellStyle name="Normal 3 3 2 7 2 3 2 3 3" xfId="43794"/>
    <cellStyle name="Normal 3 3 2 7 2 3 2 4" xfId="24350"/>
    <cellStyle name="Normal 3 3 2 7 2 3 2 5" xfId="43791"/>
    <cellStyle name="Normal 3 3 2 7 2 3 3" xfId="7472"/>
    <cellStyle name="Normal 3 3 2 7 2 3 3 2" xfId="16867"/>
    <cellStyle name="Normal 3 3 2 7 2 3 3 2 2" xfId="35664"/>
    <cellStyle name="Normal 3 3 2 7 2 3 3 2 3" xfId="43796"/>
    <cellStyle name="Normal 3 3 2 7 2 3 3 3" xfId="26261"/>
    <cellStyle name="Normal 3 3 2 7 2 3 3 4" xfId="43795"/>
    <cellStyle name="Normal 3 3 2 7 2 3 4" xfId="12170"/>
    <cellStyle name="Normal 3 3 2 7 2 3 4 2" xfId="30960"/>
    <cellStyle name="Normal 3 3 2 7 2 3 4 3" xfId="43797"/>
    <cellStyle name="Normal 3 3 2 7 2 3 5" xfId="21557"/>
    <cellStyle name="Normal 3 3 2 7 2 3 6" xfId="43790"/>
    <cellStyle name="Normal 3 3 2 7 2 4" xfId="3677"/>
    <cellStyle name="Normal 3 3 2 7 2 4 2" xfId="8403"/>
    <cellStyle name="Normal 3 3 2 7 2 4 2 2" xfId="17798"/>
    <cellStyle name="Normal 3 3 2 7 2 4 2 2 2" xfId="36595"/>
    <cellStyle name="Normal 3 3 2 7 2 4 2 2 3" xfId="43800"/>
    <cellStyle name="Normal 3 3 2 7 2 4 2 3" xfId="27192"/>
    <cellStyle name="Normal 3 3 2 7 2 4 2 4" xfId="43799"/>
    <cellStyle name="Normal 3 3 2 7 2 4 3" xfId="13101"/>
    <cellStyle name="Normal 3 3 2 7 2 4 3 2" xfId="31891"/>
    <cellStyle name="Normal 3 3 2 7 2 4 3 3" xfId="43801"/>
    <cellStyle name="Normal 3 3 2 7 2 4 4" xfId="22488"/>
    <cellStyle name="Normal 3 3 2 7 2 4 5" xfId="43798"/>
    <cellStyle name="Normal 3 3 2 7 2 5" xfId="4608"/>
    <cellStyle name="Normal 3 3 2 7 2 5 2" xfId="9333"/>
    <cellStyle name="Normal 3 3 2 7 2 5 2 2" xfId="18728"/>
    <cellStyle name="Normal 3 3 2 7 2 5 2 2 2" xfId="37525"/>
    <cellStyle name="Normal 3 3 2 7 2 5 2 2 3" xfId="43804"/>
    <cellStyle name="Normal 3 3 2 7 2 5 2 3" xfId="28122"/>
    <cellStyle name="Normal 3 3 2 7 2 5 2 4" xfId="43803"/>
    <cellStyle name="Normal 3 3 2 7 2 5 3" xfId="14031"/>
    <cellStyle name="Normal 3 3 2 7 2 5 3 2" xfId="32822"/>
    <cellStyle name="Normal 3 3 2 7 2 5 3 3" xfId="43805"/>
    <cellStyle name="Normal 3 3 2 7 2 5 4" xfId="23419"/>
    <cellStyle name="Normal 3 3 2 7 2 5 5" xfId="43802"/>
    <cellStyle name="Normal 3 3 2 7 2 6" xfId="6543"/>
    <cellStyle name="Normal 3 3 2 7 2 6 2" xfId="15938"/>
    <cellStyle name="Normal 3 3 2 7 2 6 2 2" xfId="34735"/>
    <cellStyle name="Normal 3 3 2 7 2 6 2 3" xfId="43807"/>
    <cellStyle name="Normal 3 3 2 7 2 6 3" xfId="25332"/>
    <cellStyle name="Normal 3 3 2 7 2 6 4" xfId="43806"/>
    <cellStyle name="Normal 3 3 2 7 2 7" xfId="11241"/>
    <cellStyle name="Normal 3 3 2 7 2 7 2" xfId="30029"/>
    <cellStyle name="Normal 3 3 2 7 2 7 3" xfId="43808"/>
    <cellStyle name="Normal 3 3 2 7 2 8" xfId="20626"/>
    <cellStyle name="Normal 3 3 2 7 2 9" xfId="39202"/>
    <cellStyle name="Normal 3 3 2 7 3" xfId="2020"/>
    <cellStyle name="Normal 3 3 2 7 3 2" xfId="2951"/>
    <cellStyle name="Normal 3 3 2 7 3 2 2" xfId="5744"/>
    <cellStyle name="Normal 3 3 2 7 3 2 2 2" xfId="10469"/>
    <cellStyle name="Normal 3 3 2 7 3 2 2 2 2" xfId="19864"/>
    <cellStyle name="Normal 3 3 2 7 3 2 2 2 2 2" xfId="38661"/>
    <cellStyle name="Normal 3 3 2 7 3 2 2 2 2 3" xfId="43813"/>
    <cellStyle name="Normal 3 3 2 7 3 2 2 2 3" xfId="29258"/>
    <cellStyle name="Normal 3 3 2 7 3 2 2 2 4" xfId="43812"/>
    <cellStyle name="Normal 3 3 2 7 3 2 2 3" xfId="15167"/>
    <cellStyle name="Normal 3 3 2 7 3 2 2 3 2" xfId="33958"/>
    <cellStyle name="Normal 3 3 2 7 3 2 2 3 3" xfId="43814"/>
    <cellStyle name="Normal 3 3 2 7 3 2 2 4" xfId="24555"/>
    <cellStyle name="Normal 3 3 2 7 3 2 2 5" xfId="43811"/>
    <cellStyle name="Normal 3 3 2 7 3 2 3" xfId="7677"/>
    <cellStyle name="Normal 3 3 2 7 3 2 3 2" xfId="17072"/>
    <cellStyle name="Normal 3 3 2 7 3 2 3 2 2" xfId="35869"/>
    <cellStyle name="Normal 3 3 2 7 3 2 3 2 3" xfId="43816"/>
    <cellStyle name="Normal 3 3 2 7 3 2 3 3" xfId="26466"/>
    <cellStyle name="Normal 3 3 2 7 3 2 3 4" xfId="43815"/>
    <cellStyle name="Normal 3 3 2 7 3 2 4" xfId="12375"/>
    <cellStyle name="Normal 3 3 2 7 3 2 4 2" xfId="31165"/>
    <cellStyle name="Normal 3 3 2 7 3 2 4 3" xfId="43817"/>
    <cellStyle name="Normal 3 3 2 7 3 2 5" xfId="21762"/>
    <cellStyle name="Normal 3 3 2 7 3 2 6" xfId="43810"/>
    <cellStyle name="Normal 3 3 2 7 3 3" xfId="3882"/>
    <cellStyle name="Normal 3 3 2 7 3 3 2" xfId="8607"/>
    <cellStyle name="Normal 3 3 2 7 3 3 2 2" xfId="18002"/>
    <cellStyle name="Normal 3 3 2 7 3 3 2 2 2" xfId="36799"/>
    <cellStyle name="Normal 3 3 2 7 3 3 2 2 3" xfId="43820"/>
    <cellStyle name="Normal 3 3 2 7 3 3 2 3" xfId="27396"/>
    <cellStyle name="Normal 3 3 2 7 3 3 2 4" xfId="43819"/>
    <cellStyle name="Normal 3 3 2 7 3 3 3" xfId="13305"/>
    <cellStyle name="Normal 3 3 2 7 3 3 3 2" xfId="32096"/>
    <cellStyle name="Normal 3 3 2 7 3 3 3 3" xfId="43821"/>
    <cellStyle name="Normal 3 3 2 7 3 3 4" xfId="22693"/>
    <cellStyle name="Normal 3 3 2 7 3 3 5" xfId="43818"/>
    <cellStyle name="Normal 3 3 2 7 3 4" xfId="4813"/>
    <cellStyle name="Normal 3 3 2 7 3 4 2" xfId="9538"/>
    <cellStyle name="Normal 3 3 2 7 3 4 2 2" xfId="18933"/>
    <cellStyle name="Normal 3 3 2 7 3 4 2 2 2" xfId="37730"/>
    <cellStyle name="Normal 3 3 2 7 3 4 2 2 3" xfId="43824"/>
    <cellStyle name="Normal 3 3 2 7 3 4 2 3" xfId="28327"/>
    <cellStyle name="Normal 3 3 2 7 3 4 2 4" xfId="43823"/>
    <cellStyle name="Normal 3 3 2 7 3 4 3" xfId="14236"/>
    <cellStyle name="Normal 3 3 2 7 3 4 3 2" xfId="33027"/>
    <cellStyle name="Normal 3 3 2 7 3 4 3 3" xfId="43825"/>
    <cellStyle name="Normal 3 3 2 7 3 4 4" xfId="23624"/>
    <cellStyle name="Normal 3 3 2 7 3 4 5" xfId="43822"/>
    <cellStyle name="Normal 3 3 2 7 3 5" xfId="6747"/>
    <cellStyle name="Normal 3 3 2 7 3 5 2" xfId="16142"/>
    <cellStyle name="Normal 3 3 2 7 3 5 2 2" xfId="34939"/>
    <cellStyle name="Normal 3 3 2 7 3 5 2 3" xfId="43827"/>
    <cellStyle name="Normal 3 3 2 7 3 5 3" xfId="25536"/>
    <cellStyle name="Normal 3 3 2 7 3 5 4" xfId="43826"/>
    <cellStyle name="Normal 3 3 2 7 3 6" xfId="11445"/>
    <cellStyle name="Normal 3 3 2 7 3 6 2" xfId="30234"/>
    <cellStyle name="Normal 3 3 2 7 3 6 3" xfId="43828"/>
    <cellStyle name="Normal 3 3 2 7 3 7" xfId="20831"/>
    <cellStyle name="Normal 3 3 2 7 3 8" xfId="39205"/>
    <cellStyle name="Normal 3 3 2 7 3 9" xfId="43809"/>
    <cellStyle name="Normal 3 3 2 7 4" xfId="2485"/>
    <cellStyle name="Normal 3 3 2 7 4 2" xfId="5278"/>
    <cellStyle name="Normal 3 3 2 7 4 2 2" xfId="10003"/>
    <cellStyle name="Normal 3 3 2 7 4 2 2 2" xfId="19398"/>
    <cellStyle name="Normal 3 3 2 7 4 2 2 2 2" xfId="38195"/>
    <cellStyle name="Normal 3 3 2 7 4 2 2 2 3" xfId="43832"/>
    <cellStyle name="Normal 3 3 2 7 4 2 2 3" xfId="28792"/>
    <cellStyle name="Normal 3 3 2 7 4 2 2 4" xfId="43831"/>
    <cellStyle name="Normal 3 3 2 7 4 2 3" xfId="14701"/>
    <cellStyle name="Normal 3 3 2 7 4 2 3 2" xfId="33492"/>
    <cellStyle name="Normal 3 3 2 7 4 2 3 3" xfId="43833"/>
    <cellStyle name="Normal 3 3 2 7 4 2 4" xfId="24089"/>
    <cellStyle name="Normal 3 3 2 7 4 2 5" xfId="43830"/>
    <cellStyle name="Normal 3 3 2 7 4 3" xfId="7212"/>
    <cellStyle name="Normal 3 3 2 7 4 3 2" xfId="16607"/>
    <cellStyle name="Normal 3 3 2 7 4 3 2 2" xfId="35404"/>
    <cellStyle name="Normal 3 3 2 7 4 3 2 3" xfId="43835"/>
    <cellStyle name="Normal 3 3 2 7 4 3 3" xfId="26001"/>
    <cellStyle name="Normal 3 3 2 7 4 3 4" xfId="43834"/>
    <cellStyle name="Normal 3 3 2 7 4 4" xfId="11910"/>
    <cellStyle name="Normal 3 3 2 7 4 4 2" xfId="30699"/>
    <cellStyle name="Normal 3 3 2 7 4 4 3" xfId="43836"/>
    <cellStyle name="Normal 3 3 2 7 4 5" xfId="21296"/>
    <cellStyle name="Normal 3 3 2 7 4 6" xfId="43829"/>
    <cellStyle name="Normal 3 3 2 7 5" xfId="3416"/>
    <cellStyle name="Normal 3 3 2 7 5 2" xfId="8142"/>
    <cellStyle name="Normal 3 3 2 7 5 2 2" xfId="17537"/>
    <cellStyle name="Normal 3 3 2 7 5 2 2 2" xfId="36334"/>
    <cellStyle name="Normal 3 3 2 7 5 2 2 3" xfId="43839"/>
    <cellStyle name="Normal 3 3 2 7 5 2 3" xfId="26931"/>
    <cellStyle name="Normal 3 3 2 7 5 2 4" xfId="43838"/>
    <cellStyle name="Normal 3 3 2 7 5 3" xfId="12840"/>
    <cellStyle name="Normal 3 3 2 7 5 3 2" xfId="31630"/>
    <cellStyle name="Normal 3 3 2 7 5 3 3" xfId="43840"/>
    <cellStyle name="Normal 3 3 2 7 5 4" xfId="22227"/>
    <cellStyle name="Normal 3 3 2 7 5 5" xfId="43837"/>
    <cellStyle name="Normal 3 3 2 7 6" xfId="4347"/>
    <cellStyle name="Normal 3 3 2 7 6 2" xfId="9072"/>
    <cellStyle name="Normal 3 3 2 7 6 2 2" xfId="18467"/>
    <cellStyle name="Normal 3 3 2 7 6 2 2 2" xfId="37264"/>
    <cellStyle name="Normal 3 3 2 7 6 2 2 3" xfId="43843"/>
    <cellStyle name="Normal 3 3 2 7 6 2 3" xfId="27861"/>
    <cellStyle name="Normal 3 3 2 7 6 2 4" xfId="43842"/>
    <cellStyle name="Normal 3 3 2 7 6 3" xfId="13770"/>
    <cellStyle name="Normal 3 3 2 7 6 3 2" xfId="32561"/>
    <cellStyle name="Normal 3 3 2 7 6 3 3" xfId="43844"/>
    <cellStyle name="Normal 3 3 2 7 6 4" xfId="23158"/>
    <cellStyle name="Normal 3 3 2 7 6 5" xfId="43841"/>
    <cellStyle name="Normal 3 3 2 7 7" xfId="6270"/>
    <cellStyle name="Normal 3 3 2 7 7 2" xfId="15666"/>
    <cellStyle name="Normal 3 3 2 7 7 2 2" xfId="34463"/>
    <cellStyle name="Normal 3 3 2 7 7 2 3" xfId="43846"/>
    <cellStyle name="Normal 3 3 2 7 7 3" xfId="25060"/>
    <cellStyle name="Normal 3 3 2 7 7 4" xfId="43845"/>
    <cellStyle name="Normal 3 3 2 7 8" xfId="10981"/>
    <cellStyle name="Normal 3 3 2 7 8 2" xfId="29768"/>
    <cellStyle name="Normal 3 3 2 7 8 3" xfId="43847"/>
    <cellStyle name="Normal 3 3 2 7 9" xfId="20365"/>
    <cellStyle name="Normal 3 3 2 8" xfId="1306"/>
    <cellStyle name="Normal 3 3 2 8 10" xfId="43848"/>
    <cellStyle name="Normal 3 3 2 8 11" xfId="1635"/>
    <cellStyle name="Normal 3 3 2 8 2" xfId="2104"/>
    <cellStyle name="Normal 3 3 2 8 2 2" xfId="3035"/>
    <cellStyle name="Normal 3 3 2 8 2 2 2" xfId="5828"/>
    <cellStyle name="Normal 3 3 2 8 2 2 2 2" xfId="10553"/>
    <cellStyle name="Normal 3 3 2 8 2 2 2 2 2" xfId="19948"/>
    <cellStyle name="Normal 3 3 2 8 2 2 2 2 2 2" xfId="38745"/>
    <cellStyle name="Normal 3 3 2 8 2 2 2 2 2 3" xfId="43853"/>
    <cellStyle name="Normal 3 3 2 8 2 2 2 2 3" xfId="29342"/>
    <cellStyle name="Normal 3 3 2 8 2 2 2 2 4" xfId="43852"/>
    <cellStyle name="Normal 3 3 2 8 2 2 2 3" xfId="15251"/>
    <cellStyle name="Normal 3 3 2 8 2 2 2 3 2" xfId="34042"/>
    <cellStyle name="Normal 3 3 2 8 2 2 2 3 3" xfId="43854"/>
    <cellStyle name="Normal 3 3 2 8 2 2 2 4" xfId="24639"/>
    <cellStyle name="Normal 3 3 2 8 2 2 2 5" xfId="43851"/>
    <cellStyle name="Normal 3 3 2 8 2 2 3" xfId="7761"/>
    <cellStyle name="Normal 3 3 2 8 2 2 3 2" xfId="17156"/>
    <cellStyle name="Normal 3 3 2 8 2 2 3 2 2" xfId="35953"/>
    <cellStyle name="Normal 3 3 2 8 2 2 3 2 3" xfId="43856"/>
    <cellStyle name="Normal 3 3 2 8 2 2 3 3" xfId="26550"/>
    <cellStyle name="Normal 3 3 2 8 2 2 3 4" xfId="43855"/>
    <cellStyle name="Normal 3 3 2 8 2 2 4" xfId="12459"/>
    <cellStyle name="Normal 3 3 2 8 2 2 4 2" xfId="31249"/>
    <cellStyle name="Normal 3 3 2 8 2 2 4 3" xfId="43857"/>
    <cellStyle name="Normal 3 3 2 8 2 2 5" xfId="21846"/>
    <cellStyle name="Normal 3 3 2 8 2 2 6" xfId="43850"/>
    <cellStyle name="Normal 3 3 2 8 2 3" xfId="3966"/>
    <cellStyle name="Normal 3 3 2 8 2 3 2" xfId="8691"/>
    <cellStyle name="Normal 3 3 2 8 2 3 2 2" xfId="18086"/>
    <cellStyle name="Normal 3 3 2 8 2 3 2 2 2" xfId="36883"/>
    <cellStyle name="Normal 3 3 2 8 2 3 2 2 3" xfId="43860"/>
    <cellStyle name="Normal 3 3 2 8 2 3 2 3" xfId="27480"/>
    <cellStyle name="Normal 3 3 2 8 2 3 2 4" xfId="43859"/>
    <cellStyle name="Normal 3 3 2 8 2 3 3" xfId="13389"/>
    <cellStyle name="Normal 3 3 2 8 2 3 3 2" xfId="32180"/>
    <cellStyle name="Normal 3 3 2 8 2 3 3 3" xfId="43861"/>
    <cellStyle name="Normal 3 3 2 8 2 3 4" xfId="22777"/>
    <cellStyle name="Normal 3 3 2 8 2 3 5" xfId="43858"/>
    <cellStyle name="Normal 3 3 2 8 2 4" xfId="4897"/>
    <cellStyle name="Normal 3 3 2 8 2 4 2" xfId="9622"/>
    <cellStyle name="Normal 3 3 2 8 2 4 2 2" xfId="19017"/>
    <cellStyle name="Normal 3 3 2 8 2 4 2 2 2" xfId="37814"/>
    <cellStyle name="Normal 3 3 2 8 2 4 2 2 3" xfId="43864"/>
    <cellStyle name="Normal 3 3 2 8 2 4 2 3" xfId="28411"/>
    <cellStyle name="Normal 3 3 2 8 2 4 2 4" xfId="43863"/>
    <cellStyle name="Normal 3 3 2 8 2 4 3" xfId="14320"/>
    <cellStyle name="Normal 3 3 2 8 2 4 3 2" xfId="33111"/>
    <cellStyle name="Normal 3 3 2 8 2 4 3 3" xfId="43865"/>
    <cellStyle name="Normal 3 3 2 8 2 4 4" xfId="23708"/>
    <cellStyle name="Normal 3 3 2 8 2 4 5" xfId="43862"/>
    <cellStyle name="Normal 3 3 2 8 2 5" xfId="6831"/>
    <cellStyle name="Normal 3 3 2 8 2 5 2" xfId="16226"/>
    <cellStyle name="Normal 3 3 2 8 2 5 2 2" xfId="35023"/>
    <cellStyle name="Normal 3 3 2 8 2 5 2 3" xfId="43867"/>
    <cellStyle name="Normal 3 3 2 8 2 5 3" xfId="25620"/>
    <cellStyle name="Normal 3 3 2 8 2 5 4" xfId="43866"/>
    <cellStyle name="Normal 3 3 2 8 2 6" xfId="11529"/>
    <cellStyle name="Normal 3 3 2 8 2 6 2" xfId="30318"/>
    <cellStyle name="Normal 3 3 2 8 2 6 3" xfId="43868"/>
    <cellStyle name="Normal 3 3 2 8 2 7" xfId="20915"/>
    <cellStyle name="Normal 3 3 2 8 2 8" xfId="39207"/>
    <cellStyle name="Normal 3 3 2 8 2 9" xfId="43849"/>
    <cellStyle name="Normal 3 3 2 8 3" xfId="2569"/>
    <cellStyle name="Normal 3 3 2 8 3 2" xfId="5362"/>
    <cellStyle name="Normal 3 3 2 8 3 2 2" xfId="10087"/>
    <cellStyle name="Normal 3 3 2 8 3 2 2 2" xfId="19482"/>
    <cellStyle name="Normal 3 3 2 8 3 2 2 2 2" xfId="38279"/>
    <cellStyle name="Normal 3 3 2 8 3 2 2 2 3" xfId="43872"/>
    <cellStyle name="Normal 3 3 2 8 3 2 2 3" xfId="28876"/>
    <cellStyle name="Normal 3 3 2 8 3 2 2 4" xfId="43871"/>
    <cellStyle name="Normal 3 3 2 8 3 2 3" xfId="14785"/>
    <cellStyle name="Normal 3 3 2 8 3 2 3 2" xfId="33576"/>
    <cellStyle name="Normal 3 3 2 8 3 2 3 3" xfId="43873"/>
    <cellStyle name="Normal 3 3 2 8 3 2 4" xfId="24173"/>
    <cellStyle name="Normal 3 3 2 8 3 2 5" xfId="43870"/>
    <cellStyle name="Normal 3 3 2 8 3 3" xfId="7296"/>
    <cellStyle name="Normal 3 3 2 8 3 3 2" xfId="16691"/>
    <cellStyle name="Normal 3 3 2 8 3 3 2 2" xfId="35488"/>
    <cellStyle name="Normal 3 3 2 8 3 3 2 3" xfId="43875"/>
    <cellStyle name="Normal 3 3 2 8 3 3 3" xfId="26085"/>
    <cellStyle name="Normal 3 3 2 8 3 3 4" xfId="43874"/>
    <cellStyle name="Normal 3 3 2 8 3 4" xfId="11994"/>
    <cellStyle name="Normal 3 3 2 8 3 4 2" xfId="30783"/>
    <cellStyle name="Normal 3 3 2 8 3 4 3" xfId="43876"/>
    <cellStyle name="Normal 3 3 2 8 3 5" xfId="21380"/>
    <cellStyle name="Normal 3 3 2 8 3 6" xfId="43869"/>
    <cellStyle name="Normal 3 3 2 8 4" xfId="3500"/>
    <cellStyle name="Normal 3 3 2 8 4 2" xfId="8226"/>
    <cellStyle name="Normal 3 3 2 8 4 2 2" xfId="17621"/>
    <cellStyle name="Normal 3 3 2 8 4 2 2 2" xfId="36418"/>
    <cellStyle name="Normal 3 3 2 8 4 2 2 3" xfId="43879"/>
    <cellStyle name="Normal 3 3 2 8 4 2 3" xfId="27015"/>
    <cellStyle name="Normal 3 3 2 8 4 2 4" xfId="43878"/>
    <cellStyle name="Normal 3 3 2 8 4 3" xfId="12924"/>
    <cellStyle name="Normal 3 3 2 8 4 3 2" xfId="31714"/>
    <cellStyle name="Normal 3 3 2 8 4 3 3" xfId="43880"/>
    <cellStyle name="Normal 3 3 2 8 4 4" xfId="22311"/>
    <cellStyle name="Normal 3 3 2 8 4 5" xfId="43877"/>
    <cellStyle name="Normal 3 3 2 8 5" xfId="4431"/>
    <cellStyle name="Normal 3 3 2 8 5 2" xfId="9156"/>
    <cellStyle name="Normal 3 3 2 8 5 2 2" xfId="18551"/>
    <cellStyle name="Normal 3 3 2 8 5 2 2 2" xfId="37348"/>
    <cellStyle name="Normal 3 3 2 8 5 2 2 3" xfId="43883"/>
    <cellStyle name="Normal 3 3 2 8 5 2 3" xfId="27945"/>
    <cellStyle name="Normal 3 3 2 8 5 2 4" xfId="43882"/>
    <cellStyle name="Normal 3 3 2 8 5 3" xfId="13854"/>
    <cellStyle name="Normal 3 3 2 8 5 3 2" xfId="32645"/>
    <cellStyle name="Normal 3 3 2 8 5 3 3" xfId="43884"/>
    <cellStyle name="Normal 3 3 2 8 5 4" xfId="23242"/>
    <cellStyle name="Normal 3 3 2 8 5 5" xfId="43881"/>
    <cellStyle name="Normal 3 3 2 8 6" xfId="6247"/>
    <cellStyle name="Normal 3 3 2 8 6 2" xfId="15643"/>
    <cellStyle name="Normal 3 3 2 8 6 2 2" xfId="34440"/>
    <cellStyle name="Normal 3 3 2 8 6 2 3" xfId="43886"/>
    <cellStyle name="Normal 3 3 2 8 6 3" xfId="25037"/>
    <cellStyle name="Normal 3 3 2 8 6 4" xfId="43885"/>
    <cellStyle name="Normal 3 3 2 8 7" xfId="11065"/>
    <cellStyle name="Normal 3 3 2 8 7 2" xfId="29852"/>
    <cellStyle name="Normal 3 3 2 8 7 3" xfId="43887"/>
    <cellStyle name="Normal 3 3 2 8 8" xfId="20449"/>
    <cellStyle name="Normal 3 3 2 8 9" xfId="39206"/>
    <cellStyle name="Normal 3 3 2 9" xfId="1577"/>
    <cellStyle name="Normal 3 3 2 9 10" xfId="43888"/>
    <cellStyle name="Normal 3 3 2 9 2" xfId="2046"/>
    <cellStyle name="Normal 3 3 2 9 2 2" xfId="2977"/>
    <cellStyle name="Normal 3 3 2 9 2 2 2" xfId="5770"/>
    <cellStyle name="Normal 3 3 2 9 2 2 2 2" xfId="10495"/>
    <cellStyle name="Normal 3 3 2 9 2 2 2 2 2" xfId="19890"/>
    <cellStyle name="Normal 3 3 2 9 2 2 2 2 2 2" xfId="38687"/>
    <cellStyle name="Normal 3 3 2 9 2 2 2 2 2 3" xfId="43893"/>
    <cellStyle name="Normal 3 3 2 9 2 2 2 2 3" xfId="29284"/>
    <cellStyle name="Normal 3 3 2 9 2 2 2 2 4" xfId="43892"/>
    <cellStyle name="Normal 3 3 2 9 2 2 2 3" xfId="15193"/>
    <cellStyle name="Normal 3 3 2 9 2 2 2 3 2" xfId="33984"/>
    <cellStyle name="Normal 3 3 2 9 2 2 2 3 3" xfId="43894"/>
    <cellStyle name="Normal 3 3 2 9 2 2 2 4" xfId="24581"/>
    <cellStyle name="Normal 3 3 2 9 2 2 2 5" xfId="43891"/>
    <cellStyle name="Normal 3 3 2 9 2 2 3" xfId="7703"/>
    <cellStyle name="Normal 3 3 2 9 2 2 3 2" xfId="17098"/>
    <cellStyle name="Normal 3 3 2 9 2 2 3 2 2" xfId="35895"/>
    <cellStyle name="Normal 3 3 2 9 2 2 3 2 3" xfId="43896"/>
    <cellStyle name="Normal 3 3 2 9 2 2 3 3" xfId="26492"/>
    <cellStyle name="Normal 3 3 2 9 2 2 3 4" xfId="43895"/>
    <cellStyle name="Normal 3 3 2 9 2 2 4" xfId="12401"/>
    <cellStyle name="Normal 3 3 2 9 2 2 4 2" xfId="31191"/>
    <cellStyle name="Normal 3 3 2 9 2 2 4 3" xfId="43897"/>
    <cellStyle name="Normal 3 3 2 9 2 2 5" xfId="21788"/>
    <cellStyle name="Normal 3 3 2 9 2 2 6" xfId="43890"/>
    <cellStyle name="Normal 3 3 2 9 2 3" xfId="3908"/>
    <cellStyle name="Normal 3 3 2 9 2 3 2" xfId="8633"/>
    <cellStyle name="Normal 3 3 2 9 2 3 2 2" xfId="18028"/>
    <cellStyle name="Normal 3 3 2 9 2 3 2 2 2" xfId="36825"/>
    <cellStyle name="Normal 3 3 2 9 2 3 2 2 3" xfId="43900"/>
    <cellStyle name="Normal 3 3 2 9 2 3 2 3" xfId="27422"/>
    <cellStyle name="Normal 3 3 2 9 2 3 2 4" xfId="43899"/>
    <cellStyle name="Normal 3 3 2 9 2 3 3" xfId="13331"/>
    <cellStyle name="Normal 3 3 2 9 2 3 3 2" xfId="32122"/>
    <cellStyle name="Normal 3 3 2 9 2 3 3 3" xfId="43901"/>
    <cellStyle name="Normal 3 3 2 9 2 3 4" xfId="22719"/>
    <cellStyle name="Normal 3 3 2 9 2 3 5" xfId="43898"/>
    <cellStyle name="Normal 3 3 2 9 2 4" xfId="4839"/>
    <cellStyle name="Normal 3 3 2 9 2 4 2" xfId="9564"/>
    <cellStyle name="Normal 3 3 2 9 2 4 2 2" xfId="18959"/>
    <cellStyle name="Normal 3 3 2 9 2 4 2 2 2" xfId="37756"/>
    <cellStyle name="Normal 3 3 2 9 2 4 2 2 3" xfId="43904"/>
    <cellStyle name="Normal 3 3 2 9 2 4 2 3" xfId="28353"/>
    <cellStyle name="Normal 3 3 2 9 2 4 2 4" xfId="43903"/>
    <cellStyle name="Normal 3 3 2 9 2 4 3" xfId="14262"/>
    <cellStyle name="Normal 3 3 2 9 2 4 3 2" xfId="33053"/>
    <cellStyle name="Normal 3 3 2 9 2 4 3 3" xfId="43905"/>
    <cellStyle name="Normal 3 3 2 9 2 4 4" xfId="23650"/>
    <cellStyle name="Normal 3 3 2 9 2 4 5" xfId="43902"/>
    <cellStyle name="Normal 3 3 2 9 2 5" xfId="6773"/>
    <cellStyle name="Normal 3 3 2 9 2 5 2" xfId="16168"/>
    <cellStyle name="Normal 3 3 2 9 2 5 2 2" xfId="34965"/>
    <cellStyle name="Normal 3 3 2 9 2 5 2 3" xfId="43907"/>
    <cellStyle name="Normal 3 3 2 9 2 5 3" xfId="25562"/>
    <cellStyle name="Normal 3 3 2 9 2 5 4" xfId="43906"/>
    <cellStyle name="Normal 3 3 2 9 2 6" xfId="11471"/>
    <cellStyle name="Normal 3 3 2 9 2 6 2" xfId="30260"/>
    <cellStyle name="Normal 3 3 2 9 2 6 3" xfId="43908"/>
    <cellStyle name="Normal 3 3 2 9 2 7" xfId="20857"/>
    <cellStyle name="Normal 3 3 2 9 2 8" xfId="39209"/>
    <cellStyle name="Normal 3 3 2 9 2 9" xfId="43889"/>
    <cellStyle name="Normal 3 3 2 9 3" xfId="2511"/>
    <cellStyle name="Normal 3 3 2 9 3 2" xfId="5304"/>
    <cellStyle name="Normal 3 3 2 9 3 2 2" xfId="10029"/>
    <cellStyle name="Normal 3 3 2 9 3 2 2 2" xfId="19424"/>
    <cellStyle name="Normal 3 3 2 9 3 2 2 2 2" xfId="38221"/>
    <cellStyle name="Normal 3 3 2 9 3 2 2 2 3" xfId="43912"/>
    <cellStyle name="Normal 3 3 2 9 3 2 2 3" xfId="28818"/>
    <cellStyle name="Normal 3 3 2 9 3 2 2 4" xfId="43911"/>
    <cellStyle name="Normal 3 3 2 9 3 2 3" xfId="14727"/>
    <cellStyle name="Normal 3 3 2 9 3 2 3 2" xfId="33518"/>
    <cellStyle name="Normal 3 3 2 9 3 2 3 3" xfId="43913"/>
    <cellStyle name="Normal 3 3 2 9 3 2 4" xfId="24115"/>
    <cellStyle name="Normal 3 3 2 9 3 2 5" xfId="43910"/>
    <cellStyle name="Normal 3 3 2 9 3 3" xfId="7238"/>
    <cellStyle name="Normal 3 3 2 9 3 3 2" xfId="16633"/>
    <cellStyle name="Normal 3 3 2 9 3 3 2 2" xfId="35430"/>
    <cellStyle name="Normal 3 3 2 9 3 3 2 3" xfId="43915"/>
    <cellStyle name="Normal 3 3 2 9 3 3 3" xfId="26027"/>
    <cellStyle name="Normal 3 3 2 9 3 3 4" xfId="43914"/>
    <cellStyle name="Normal 3 3 2 9 3 4" xfId="11936"/>
    <cellStyle name="Normal 3 3 2 9 3 4 2" xfId="30725"/>
    <cellStyle name="Normal 3 3 2 9 3 4 3" xfId="43916"/>
    <cellStyle name="Normal 3 3 2 9 3 5" xfId="21322"/>
    <cellStyle name="Normal 3 3 2 9 3 6" xfId="43909"/>
    <cellStyle name="Normal 3 3 2 9 4" xfId="3442"/>
    <cellStyle name="Normal 3 3 2 9 4 2" xfId="8168"/>
    <cellStyle name="Normal 3 3 2 9 4 2 2" xfId="17563"/>
    <cellStyle name="Normal 3 3 2 9 4 2 2 2" xfId="36360"/>
    <cellStyle name="Normal 3 3 2 9 4 2 2 3" xfId="43919"/>
    <cellStyle name="Normal 3 3 2 9 4 2 3" xfId="26957"/>
    <cellStyle name="Normal 3 3 2 9 4 2 4" xfId="43918"/>
    <cellStyle name="Normal 3 3 2 9 4 3" xfId="12866"/>
    <cellStyle name="Normal 3 3 2 9 4 3 2" xfId="31656"/>
    <cellStyle name="Normal 3 3 2 9 4 3 3" xfId="43920"/>
    <cellStyle name="Normal 3 3 2 9 4 4" xfId="22253"/>
    <cellStyle name="Normal 3 3 2 9 4 5" xfId="43917"/>
    <cellStyle name="Normal 3 3 2 9 5" xfId="4373"/>
    <cellStyle name="Normal 3 3 2 9 5 2" xfId="9098"/>
    <cellStyle name="Normal 3 3 2 9 5 2 2" xfId="18493"/>
    <cellStyle name="Normal 3 3 2 9 5 2 2 2" xfId="37290"/>
    <cellStyle name="Normal 3 3 2 9 5 2 2 3" xfId="43923"/>
    <cellStyle name="Normal 3 3 2 9 5 2 3" xfId="27887"/>
    <cellStyle name="Normal 3 3 2 9 5 2 4" xfId="43922"/>
    <cellStyle name="Normal 3 3 2 9 5 3" xfId="13796"/>
    <cellStyle name="Normal 3 3 2 9 5 3 2" xfId="32587"/>
    <cellStyle name="Normal 3 3 2 9 5 3 3" xfId="43924"/>
    <cellStyle name="Normal 3 3 2 9 5 4" xfId="23184"/>
    <cellStyle name="Normal 3 3 2 9 5 5" xfId="43921"/>
    <cellStyle name="Normal 3 3 2 9 6" xfId="6390"/>
    <cellStyle name="Normal 3 3 2 9 6 2" xfId="15786"/>
    <cellStyle name="Normal 3 3 2 9 6 2 2" xfId="34583"/>
    <cellStyle name="Normal 3 3 2 9 6 2 3" xfId="43926"/>
    <cellStyle name="Normal 3 3 2 9 6 3" xfId="25180"/>
    <cellStyle name="Normal 3 3 2 9 6 4" xfId="43925"/>
    <cellStyle name="Normal 3 3 2 9 7" xfId="11007"/>
    <cellStyle name="Normal 3 3 2 9 7 2" xfId="29794"/>
    <cellStyle name="Normal 3 3 2 9 7 3" xfId="43927"/>
    <cellStyle name="Normal 3 3 2 9 8" xfId="20391"/>
    <cellStyle name="Normal 3 3 2 9 9" xfId="39208"/>
    <cellStyle name="Normal 3 3 20" xfId="10795"/>
    <cellStyle name="Normal 3 3 20 2" xfId="29589"/>
    <cellStyle name="Normal 3 3 20 3" xfId="43928"/>
    <cellStyle name="Normal 3 3 21" xfId="20186"/>
    <cellStyle name="Normal 3 3 22" xfId="39253"/>
    <cellStyle name="Normal 3 3 23" xfId="58708"/>
    <cellStyle name="Normal 3 3 24" xfId="58802"/>
    <cellStyle name="Normal 3 3 25" xfId="58860"/>
    <cellStyle name="Normal 3 3 26" xfId="58916"/>
    <cellStyle name="Normal 3 3 27" xfId="58972"/>
    <cellStyle name="Normal 3 3 28" xfId="59028"/>
    <cellStyle name="Normal 3 3 29" xfId="59087"/>
    <cellStyle name="Normal 3 3 3" xfId="628"/>
    <cellStyle name="Normal 3 3 3 10" xfId="2310"/>
    <cellStyle name="Normal 3 3 3 10 2" xfId="5103"/>
    <cellStyle name="Normal 3 3 3 10 2 2" xfId="9828"/>
    <cellStyle name="Normal 3 3 3 10 2 2 2" xfId="19223"/>
    <cellStyle name="Normal 3 3 3 10 2 2 2 2" xfId="38020"/>
    <cellStyle name="Normal 3 3 3 10 2 2 2 3" xfId="43933"/>
    <cellStyle name="Normal 3 3 3 10 2 2 3" xfId="28617"/>
    <cellStyle name="Normal 3 3 3 10 2 2 4" xfId="43932"/>
    <cellStyle name="Normal 3 3 3 10 2 3" xfId="14526"/>
    <cellStyle name="Normal 3 3 3 10 2 3 2" xfId="33317"/>
    <cellStyle name="Normal 3 3 3 10 2 3 3" xfId="43934"/>
    <cellStyle name="Normal 3 3 3 10 2 4" xfId="23914"/>
    <cellStyle name="Normal 3 3 3 10 2 5" xfId="43931"/>
    <cellStyle name="Normal 3 3 3 10 3" xfId="7037"/>
    <cellStyle name="Normal 3 3 3 10 3 2" xfId="16432"/>
    <cellStyle name="Normal 3 3 3 10 3 2 2" xfId="35229"/>
    <cellStyle name="Normal 3 3 3 10 3 2 3" xfId="43936"/>
    <cellStyle name="Normal 3 3 3 10 3 3" xfId="25826"/>
    <cellStyle name="Normal 3 3 3 10 3 4" xfId="43935"/>
    <cellStyle name="Normal 3 3 3 10 4" xfId="11735"/>
    <cellStyle name="Normal 3 3 3 10 4 2" xfId="30524"/>
    <cellStyle name="Normal 3 3 3 10 4 3" xfId="43937"/>
    <cellStyle name="Normal 3 3 3 10 5" xfId="21121"/>
    <cellStyle name="Normal 3 3 3 10 6" xfId="43930"/>
    <cellStyle name="Normal 3 3 3 11" xfId="3241"/>
    <cellStyle name="Normal 3 3 3 11 2" xfId="7967"/>
    <cellStyle name="Normal 3 3 3 11 2 2" xfId="17362"/>
    <cellStyle name="Normal 3 3 3 11 2 2 2" xfId="36159"/>
    <cellStyle name="Normal 3 3 3 11 2 2 3" xfId="43940"/>
    <cellStyle name="Normal 3 3 3 11 2 3" xfId="26756"/>
    <cellStyle name="Normal 3 3 3 11 2 4" xfId="43939"/>
    <cellStyle name="Normal 3 3 3 11 3" xfId="12665"/>
    <cellStyle name="Normal 3 3 3 11 3 2" xfId="31455"/>
    <cellStyle name="Normal 3 3 3 11 3 3" xfId="43941"/>
    <cellStyle name="Normal 3 3 3 11 4" xfId="22052"/>
    <cellStyle name="Normal 3 3 3 11 5" xfId="43938"/>
    <cellStyle name="Normal 3 3 3 12" xfId="4172"/>
    <cellStyle name="Normal 3 3 3 12 2" xfId="8897"/>
    <cellStyle name="Normal 3 3 3 12 2 2" xfId="18292"/>
    <cellStyle name="Normal 3 3 3 12 2 2 2" xfId="37089"/>
    <cellStyle name="Normal 3 3 3 12 2 2 3" xfId="43944"/>
    <cellStyle name="Normal 3 3 3 12 2 3" xfId="27686"/>
    <cellStyle name="Normal 3 3 3 12 2 4" xfId="43943"/>
    <cellStyle name="Normal 3 3 3 12 3" xfId="13595"/>
    <cellStyle name="Normal 3 3 3 12 3 2" xfId="32386"/>
    <cellStyle name="Normal 3 3 3 12 3 3" xfId="43945"/>
    <cellStyle name="Normal 3 3 3 12 4" xfId="22983"/>
    <cellStyle name="Normal 3 3 3 12 5" xfId="43942"/>
    <cellStyle name="Normal 3 3 3 13" xfId="6038"/>
    <cellStyle name="Normal 3 3 3 13 2" xfId="10763"/>
    <cellStyle name="Normal 3 3 3 13 2 2" xfId="20158"/>
    <cellStyle name="Normal 3 3 3 13 2 2 2" xfId="38955"/>
    <cellStyle name="Normal 3 3 3 13 2 2 3" xfId="43948"/>
    <cellStyle name="Normal 3 3 3 13 2 3" xfId="29552"/>
    <cellStyle name="Normal 3 3 3 13 2 4" xfId="43947"/>
    <cellStyle name="Normal 3 3 3 13 3" xfId="15461"/>
    <cellStyle name="Normal 3 3 3 13 3 2" xfId="34252"/>
    <cellStyle name="Normal 3 3 3 13 3 3" xfId="43949"/>
    <cellStyle name="Normal 3 3 3 13 4" xfId="24849"/>
    <cellStyle name="Normal 3 3 3 13 5" xfId="43946"/>
    <cellStyle name="Normal 3 3 3 14" xfId="6101"/>
    <cellStyle name="Normal 3 3 3 14 2" xfId="15497"/>
    <cellStyle name="Normal 3 3 3 14 2 2" xfId="34294"/>
    <cellStyle name="Normal 3 3 3 14 2 3" xfId="43951"/>
    <cellStyle name="Normal 3 3 3 14 3" xfId="24891"/>
    <cellStyle name="Normal 3 3 3 14 4" xfId="43950"/>
    <cellStyle name="Normal 3 3 3 15" xfId="10799"/>
    <cellStyle name="Normal 3 3 3 15 2" xfId="29593"/>
    <cellStyle name="Normal 3 3 3 15 3" xfId="43952"/>
    <cellStyle name="Normal 3 3 3 16" xfId="20190"/>
    <cellStyle name="Normal 3 3 3 17" xfId="39258"/>
    <cellStyle name="Normal 3 3 3 18" xfId="43929"/>
    <cellStyle name="Normal 3 3 3 19" xfId="58712"/>
    <cellStyle name="Normal 3 3 3 2" xfId="629"/>
    <cellStyle name="Normal 3 3 3 2 10" xfId="3255"/>
    <cellStyle name="Normal 3 3 3 2 10 2" xfId="7981"/>
    <cellStyle name="Normal 3 3 3 2 10 2 2" xfId="17376"/>
    <cellStyle name="Normal 3 3 3 2 10 2 2 2" xfId="36173"/>
    <cellStyle name="Normal 3 3 3 2 10 2 2 3" xfId="43956"/>
    <cellStyle name="Normal 3 3 3 2 10 2 3" xfId="26770"/>
    <cellStyle name="Normal 3 3 3 2 10 2 4" xfId="43955"/>
    <cellStyle name="Normal 3 3 3 2 10 3" xfId="12679"/>
    <cellStyle name="Normal 3 3 3 2 10 3 2" xfId="31469"/>
    <cellStyle name="Normal 3 3 3 2 10 3 3" xfId="43957"/>
    <cellStyle name="Normal 3 3 3 2 10 4" xfId="22066"/>
    <cellStyle name="Normal 3 3 3 2 10 5" xfId="43954"/>
    <cellStyle name="Normal 3 3 3 2 11" xfId="4186"/>
    <cellStyle name="Normal 3 3 3 2 11 2" xfId="8911"/>
    <cellStyle name="Normal 3 3 3 2 11 2 2" xfId="18306"/>
    <cellStyle name="Normal 3 3 3 2 11 2 2 2" xfId="37103"/>
    <cellStyle name="Normal 3 3 3 2 11 2 2 3" xfId="43960"/>
    <cellStyle name="Normal 3 3 3 2 11 2 3" xfId="27700"/>
    <cellStyle name="Normal 3 3 3 2 11 2 4" xfId="43959"/>
    <cellStyle name="Normal 3 3 3 2 11 3" xfId="13609"/>
    <cellStyle name="Normal 3 3 3 2 11 3 2" xfId="32400"/>
    <cellStyle name="Normal 3 3 3 2 11 3 3" xfId="43961"/>
    <cellStyle name="Normal 3 3 3 2 11 4" xfId="22997"/>
    <cellStyle name="Normal 3 3 3 2 11 5" xfId="43958"/>
    <cellStyle name="Normal 3 3 3 2 12" xfId="6052"/>
    <cellStyle name="Normal 3 3 3 2 12 2" xfId="10777"/>
    <cellStyle name="Normal 3 3 3 2 12 2 2" xfId="20172"/>
    <cellStyle name="Normal 3 3 3 2 12 2 2 2" xfId="38969"/>
    <cellStyle name="Normal 3 3 3 2 12 2 2 3" xfId="43964"/>
    <cellStyle name="Normal 3 3 3 2 12 2 3" xfId="29566"/>
    <cellStyle name="Normal 3 3 3 2 12 2 4" xfId="43963"/>
    <cellStyle name="Normal 3 3 3 2 12 3" xfId="15475"/>
    <cellStyle name="Normal 3 3 3 2 12 3 2" xfId="34266"/>
    <cellStyle name="Normal 3 3 3 2 12 3 3" xfId="43965"/>
    <cellStyle name="Normal 3 3 3 2 12 4" xfId="24863"/>
    <cellStyle name="Normal 3 3 3 2 12 5" xfId="43962"/>
    <cellStyle name="Normal 3 3 3 2 13" xfId="6115"/>
    <cellStyle name="Normal 3 3 3 2 13 2" xfId="15511"/>
    <cellStyle name="Normal 3 3 3 2 13 2 2" xfId="34308"/>
    <cellStyle name="Normal 3 3 3 2 13 2 3" xfId="43967"/>
    <cellStyle name="Normal 3 3 3 2 13 3" xfId="24905"/>
    <cellStyle name="Normal 3 3 3 2 13 4" xfId="43966"/>
    <cellStyle name="Normal 3 3 3 2 14" xfId="10813"/>
    <cellStyle name="Normal 3 3 3 2 14 2" xfId="29607"/>
    <cellStyle name="Normal 3 3 3 2 14 3" xfId="43968"/>
    <cellStyle name="Normal 3 3 3 2 15" xfId="20204"/>
    <cellStyle name="Normal 3 3 3 2 16" xfId="39259"/>
    <cellStyle name="Normal 3 3 3 2 17" xfId="43953"/>
    <cellStyle name="Normal 3 3 3 2 18" xfId="58727"/>
    <cellStyle name="Normal 3 3 3 2 19" xfId="58820"/>
    <cellStyle name="Normal 3 3 3 2 2" xfId="630"/>
    <cellStyle name="Normal 3 3 3 2 2 10" xfId="6479"/>
    <cellStyle name="Normal 3 3 3 2 2 10 2" xfId="15874"/>
    <cellStyle name="Normal 3 3 3 2 2 10 2 2" xfId="34671"/>
    <cellStyle name="Normal 3 3 3 2 2 10 2 3" xfId="43971"/>
    <cellStyle name="Normal 3 3 3 2 2 10 3" xfId="25268"/>
    <cellStyle name="Normal 3 3 3 2 2 10 4" xfId="43970"/>
    <cellStyle name="Normal 3 3 3 2 2 11" xfId="10852"/>
    <cellStyle name="Normal 3 3 3 2 2 11 2" xfId="29635"/>
    <cellStyle name="Normal 3 3 3 2 2 11 3" xfId="43972"/>
    <cellStyle name="Normal 3 3 3 2 2 12" xfId="20232"/>
    <cellStyle name="Normal 3 3 3 2 2 13" xfId="39210"/>
    <cellStyle name="Normal 3 3 3 2 2 14" xfId="43969"/>
    <cellStyle name="Normal 3 3 3 2 2 15" xfId="1416"/>
    <cellStyle name="Normal 3 3 3 2 2 2" xfId="1054"/>
    <cellStyle name="Normal 3 3 3 2 2 2 10" xfId="39214"/>
    <cellStyle name="Normal 3 3 3 2 2 2 11" xfId="43973"/>
    <cellStyle name="Normal 3 3 3 2 2 2 12" xfId="1442"/>
    <cellStyle name="Normal 3 3 3 2 2 2 2" xfId="1708"/>
    <cellStyle name="Normal 3 3 3 2 2 2 2 10" xfId="43974"/>
    <cellStyle name="Normal 3 3 3 2 2 2 2 2" xfId="2174"/>
    <cellStyle name="Normal 3 3 3 2 2 2 2 2 2" xfId="3105"/>
    <cellStyle name="Normal 3 3 3 2 2 2 2 2 2 2" xfId="5898"/>
    <cellStyle name="Normal 3 3 3 2 2 2 2 2 2 2 2" xfId="10623"/>
    <cellStyle name="Normal 3 3 3 2 2 2 2 2 2 2 2 2" xfId="20018"/>
    <cellStyle name="Normal 3 3 3 2 2 2 2 2 2 2 2 2 2" xfId="38815"/>
    <cellStyle name="Normal 3 3 3 2 2 2 2 2 2 2 2 2 3" xfId="43979"/>
    <cellStyle name="Normal 3 3 3 2 2 2 2 2 2 2 2 3" xfId="29412"/>
    <cellStyle name="Normal 3 3 3 2 2 2 2 2 2 2 2 4" xfId="43978"/>
    <cellStyle name="Normal 3 3 3 2 2 2 2 2 2 2 3" xfId="15321"/>
    <cellStyle name="Normal 3 3 3 2 2 2 2 2 2 2 3 2" xfId="34112"/>
    <cellStyle name="Normal 3 3 3 2 2 2 2 2 2 2 3 3" xfId="43980"/>
    <cellStyle name="Normal 3 3 3 2 2 2 2 2 2 2 4" xfId="24709"/>
    <cellStyle name="Normal 3 3 3 2 2 2 2 2 2 2 5" xfId="43977"/>
    <cellStyle name="Normal 3 3 3 2 2 2 2 2 2 3" xfId="7831"/>
    <cellStyle name="Normal 3 3 3 2 2 2 2 2 2 3 2" xfId="17226"/>
    <cellStyle name="Normal 3 3 3 2 2 2 2 2 2 3 2 2" xfId="36023"/>
    <cellStyle name="Normal 3 3 3 2 2 2 2 2 2 3 2 3" xfId="43982"/>
    <cellStyle name="Normal 3 3 3 2 2 2 2 2 2 3 3" xfId="26620"/>
    <cellStyle name="Normal 3 3 3 2 2 2 2 2 2 3 4" xfId="43981"/>
    <cellStyle name="Normal 3 3 3 2 2 2 2 2 2 4" xfId="12529"/>
    <cellStyle name="Normal 3 3 3 2 2 2 2 2 2 4 2" xfId="31319"/>
    <cellStyle name="Normal 3 3 3 2 2 2 2 2 2 4 3" xfId="43983"/>
    <cellStyle name="Normal 3 3 3 2 2 2 2 2 2 5" xfId="21916"/>
    <cellStyle name="Normal 3 3 3 2 2 2 2 2 2 6" xfId="43976"/>
    <cellStyle name="Normal 3 3 3 2 2 2 2 2 3" xfId="4036"/>
    <cellStyle name="Normal 3 3 3 2 2 2 2 2 3 2" xfId="8761"/>
    <cellStyle name="Normal 3 3 3 2 2 2 2 2 3 2 2" xfId="18156"/>
    <cellStyle name="Normal 3 3 3 2 2 2 2 2 3 2 2 2" xfId="36953"/>
    <cellStyle name="Normal 3 3 3 2 2 2 2 2 3 2 2 3" xfId="43986"/>
    <cellStyle name="Normal 3 3 3 2 2 2 2 2 3 2 3" xfId="27550"/>
    <cellStyle name="Normal 3 3 3 2 2 2 2 2 3 2 4" xfId="43985"/>
    <cellStyle name="Normal 3 3 3 2 2 2 2 2 3 3" xfId="13459"/>
    <cellStyle name="Normal 3 3 3 2 2 2 2 2 3 3 2" xfId="32250"/>
    <cellStyle name="Normal 3 3 3 2 2 2 2 2 3 3 3" xfId="43987"/>
    <cellStyle name="Normal 3 3 3 2 2 2 2 2 3 4" xfId="22847"/>
    <cellStyle name="Normal 3 3 3 2 2 2 2 2 3 5" xfId="43984"/>
    <cellStyle name="Normal 3 3 3 2 2 2 2 2 4" xfId="4967"/>
    <cellStyle name="Normal 3 3 3 2 2 2 2 2 4 2" xfId="9692"/>
    <cellStyle name="Normal 3 3 3 2 2 2 2 2 4 2 2" xfId="19087"/>
    <cellStyle name="Normal 3 3 3 2 2 2 2 2 4 2 2 2" xfId="37884"/>
    <cellStyle name="Normal 3 3 3 2 2 2 2 2 4 2 2 3" xfId="43990"/>
    <cellStyle name="Normal 3 3 3 2 2 2 2 2 4 2 3" xfId="28481"/>
    <cellStyle name="Normal 3 3 3 2 2 2 2 2 4 2 4" xfId="43989"/>
    <cellStyle name="Normal 3 3 3 2 2 2 2 2 4 3" xfId="14390"/>
    <cellStyle name="Normal 3 3 3 2 2 2 2 2 4 3 2" xfId="33181"/>
    <cellStyle name="Normal 3 3 3 2 2 2 2 2 4 3 3" xfId="43991"/>
    <cellStyle name="Normal 3 3 3 2 2 2 2 2 4 4" xfId="23778"/>
    <cellStyle name="Normal 3 3 3 2 2 2 2 2 4 5" xfId="43988"/>
    <cellStyle name="Normal 3 3 3 2 2 2 2 2 5" xfId="6901"/>
    <cellStyle name="Normal 3 3 3 2 2 2 2 2 5 2" xfId="16296"/>
    <cellStyle name="Normal 3 3 3 2 2 2 2 2 5 2 2" xfId="35093"/>
    <cellStyle name="Normal 3 3 3 2 2 2 2 2 5 2 3" xfId="43993"/>
    <cellStyle name="Normal 3 3 3 2 2 2 2 2 5 3" xfId="25690"/>
    <cellStyle name="Normal 3 3 3 2 2 2 2 2 5 4" xfId="43992"/>
    <cellStyle name="Normal 3 3 3 2 2 2 2 2 6" xfId="11599"/>
    <cellStyle name="Normal 3 3 3 2 2 2 2 2 6 2" xfId="30388"/>
    <cellStyle name="Normal 3 3 3 2 2 2 2 2 6 3" xfId="43994"/>
    <cellStyle name="Normal 3 3 3 2 2 2 2 2 7" xfId="20985"/>
    <cellStyle name="Normal 3 3 3 2 2 2 2 2 8" xfId="39217"/>
    <cellStyle name="Normal 3 3 3 2 2 2 2 2 9" xfId="43975"/>
    <cellStyle name="Normal 3 3 3 2 2 2 2 3" xfId="2639"/>
    <cellStyle name="Normal 3 3 3 2 2 2 2 3 2" xfId="5432"/>
    <cellStyle name="Normal 3 3 3 2 2 2 2 3 2 2" xfId="10157"/>
    <cellStyle name="Normal 3 3 3 2 2 2 2 3 2 2 2" xfId="19552"/>
    <cellStyle name="Normal 3 3 3 2 2 2 2 3 2 2 2 2" xfId="38349"/>
    <cellStyle name="Normal 3 3 3 2 2 2 2 3 2 2 2 3" xfId="43998"/>
    <cellStyle name="Normal 3 3 3 2 2 2 2 3 2 2 3" xfId="28946"/>
    <cellStyle name="Normal 3 3 3 2 2 2 2 3 2 2 4" xfId="43997"/>
    <cellStyle name="Normal 3 3 3 2 2 2 2 3 2 3" xfId="14855"/>
    <cellStyle name="Normal 3 3 3 2 2 2 2 3 2 3 2" xfId="33646"/>
    <cellStyle name="Normal 3 3 3 2 2 2 2 3 2 3 3" xfId="43999"/>
    <cellStyle name="Normal 3 3 3 2 2 2 2 3 2 4" xfId="24243"/>
    <cellStyle name="Normal 3 3 3 2 2 2 2 3 2 5" xfId="43996"/>
    <cellStyle name="Normal 3 3 3 2 2 2 2 3 3" xfId="7366"/>
    <cellStyle name="Normal 3 3 3 2 2 2 2 3 3 2" xfId="16761"/>
    <cellStyle name="Normal 3 3 3 2 2 2 2 3 3 2 2" xfId="35558"/>
    <cellStyle name="Normal 3 3 3 2 2 2 2 3 3 2 3" xfId="44001"/>
    <cellStyle name="Normal 3 3 3 2 2 2 2 3 3 3" xfId="26155"/>
    <cellStyle name="Normal 3 3 3 2 2 2 2 3 3 4" xfId="44000"/>
    <cellStyle name="Normal 3 3 3 2 2 2 2 3 4" xfId="12064"/>
    <cellStyle name="Normal 3 3 3 2 2 2 2 3 4 2" xfId="30853"/>
    <cellStyle name="Normal 3 3 3 2 2 2 2 3 4 3" xfId="44002"/>
    <cellStyle name="Normal 3 3 3 2 2 2 2 3 5" xfId="21450"/>
    <cellStyle name="Normal 3 3 3 2 2 2 2 3 6" xfId="43995"/>
    <cellStyle name="Normal 3 3 3 2 2 2 2 4" xfId="3570"/>
    <cellStyle name="Normal 3 3 3 2 2 2 2 4 2" xfId="8296"/>
    <cellStyle name="Normal 3 3 3 2 2 2 2 4 2 2" xfId="17691"/>
    <cellStyle name="Normal 3 3 3 2 2 2 2 4 2 2 2" xfId="36488"/>
    <cellStyle name="Normal 3 3 3 2 2 2 2 4 2 2 3" xfId="44005"/>
    <cellStyle name="Normal 3 3 3 2 2 2 2 4 2 3" xfId="27085"/>
    <cellStyle name="Normal 3 3 3 2 2 2 2 4 2 4" xfId="44004"/>
    <cellStyle name="Normal 3 3 3 2 2 2 2 4 3" xfId="12994"/>
    <cellStyle name="Normal 3 3 3 2 2 2 2 4 3 2" xfId="31784"/>
    <cellStyle name="Normal 3 3 3 2 2 2 2 4 3 3" xfId="44006"/>
    <cellStyle name="Normal 3 3 3 2 2 2 2 4 4" xfId="22381"/>
    <cellStyle name="Normal 3 3 3 2 2 2 2 4 5" xfId="44003"/>
    <cellStyle name="Normal 3 3 3 2 2 2 2 5" xfId="4501"/>
    <cellStyle name="Normal 3 3 3 2 2 2 2 5 2" xfId="9226"/>
    <cellStyle name="Normal 3 3 3 2 2 2 2 5 2 2" xfId="18621"/>
    <cellStyle name="Normal 3 3 3 2 2 2 2 5 2 2 2" xfId="37418"/>
    <cellStyle name="Normal 3 3 3 2 2 2 2 5 2 2 3" xfId="44009"/>
    <cellStyle name="Normal 3 3 3 2 2 2 2 5 2 3" xfId="28015"/>
    <cellStyle name="Normal 3 3 3 2 2 2 2 5 2 4" xfId="44008"/>
    <cellStyle name="Normal 3 3 3 2 2 2 2 5 3" xfId="13924"/>
    <cellStyle name="Normal 3 3 3 2 2 2 2 5 3 2" xfId="32715"/>
    <cellStyle name="Normal 3 3 3 2 2 2 2 5 3 3" xfId="44010"/>
    <cellStyle name="Normal 3 3 3 2 2 2 2 5 4" xfId="23312"/>
    <cellStyle name="Normal 3 3 3 2 2 2 2 5 5" xfId="44007"/>
    <cellStyle name="Normal 3 3 3 2 2 2 2 6" xfId="6312"/>
    <cellStyle name="Normal 3 3 3 2 2 2 2 6 2" xfId="15708"/>
    <cellStyle name="Normal 3 3 3 2 2 2 2 6 2 2" xfId="34505"/>
    <cellStyle name="Normal 3 3 3 2 2 2 2 6 2 3" xfId="44012"/>
    <cellStyle name="Normal 3 3 3 2 2 2 2 6 3" xfId="25102"/>
    <cellStyle name="Normal 3 3 3 2 2 2 2 6 4" xfId="44011"/>
    <cellStyle name="Normal 3 3 3 2 2 2 2 7" xfId="11135"/>
    <cellStyle name="Normal 3 3 3 2 2 2 2 7 2" xfId="29922"/>
    <cellStyle name="Normal 3 3 3 2 2 2 2 7 3" xfId="44013"/>
    <cellStyle name="Normal 3 3 3 2 2 2 2 8" xfId="20519"/>
    <cellStyle name="Normal 3 3 3 2 2 2 2 9" xfId="39215"/>
    <cellStyle name="Normal 3 3 3 2 2 2 3" xfId="1913"/>
    <cellStyle name="Normal 3 3 3 2 2 2 3 2" xfId="2844"/>
    <cellStyle name="Normal 3 3 3 2 2 2 3 2 2" xfId="5637"/>
    <cellStyle name="Normal 3 3 3 2 2 2 3 2 2 2" xfId="10362"/>
    <cellStyle name="Normal 3 3 3 2 2 2 3 2 2 2 2" xfId="19757"/>
    <cellStyle name="Normal 3 3 3 2 2 2 3 2 2 2 2 2" xfId="38554"/>
    <cellStyle name="Normal 3 3 3 2 2 2 3 2 2 2 2 3" xfId="44018"/>
    <cellStyle name="Normal 3 3 3 2 2 2 3 2 2 2 3" xfId="29151"/>
    <cellStyle name="Normal 3 3 3 2 2 2 3 2 2 2 4" xfId="44017"/>
    <cellStyle name="Normal 3 3 3 2 2 2 3 2 2 3" xfId="15060"/>
    <cellStyle name="Normal 3 3 3 2 2 2 3 2 2 3 2" xfId="33851"/>
    <cellStyle name="Normal 3 3 3 2 2 2 3 2 2 3 3" xfId="44019"/>
    <cellStyle name="Normal 3 3 3 2 2 2 3 2 2 4" xfId="24448"/>
    <cellStyle name="Normal 3 3 3 2 2 2 3 2 2 5" xfId="44016"/>
    <cellStyle name="Normal 3 3 3 2 2 2 3 2 3" xfId="7570"/>
    <cellStyle name="Normal 3 3 3 2 2 2 3 2 3 2" xfId="16965"/>
    <cellStyle name="Normal 3 3 3 2 2 2 3 2 3 2 2" xfId="35762"/>
    <cellStyle name="Normal 3 3 3 2 2 2 3 2 3 2 3" xfId="44021"/>
    <cellStyle name="Normal 3 3 3 2 2 2 3 2 3 3" xfId="26359"/>
    <cellStyle name="Normal 3 3 3 2 2 2 3 2 3 4" xfId="44020"/>
    <cellStyle name="Normal 3 3 3 2 2 2 3 2 4" xfId="12268"/>
    <cellStyle name="Normal 3 3 3 2 2 2 3 2 4 2" xfId="31058"/>
    <cellStyle name="Normal 3 3 3 2 2 2 3 2 4 3" xfId="44022"/>
    <cellStyle name="Normal 3 3 3 2 2 2 3 2 5" xfId="21655"/>
    <cellStyle name="Normal 3 3 3 2 2 2 3 2 6" xfId="44015"/>
    <cellStyle name="Normal 3 3 3 2 2 2 3 3" xfId="3775"/>
    <cellStyle name="Normal 3 3 3 2 2 2 3 3 2" xfId="8501"/>
    <cellStyle name="Normal 3 3 3 2 2 2 3 3 2 2" xfId="17896"/>
    <cellStyle name="Normal 3 3 3 2 2 2 3 3 2 2 2" xfId="36693"/>
    <cellStyle name="Normal 3 3 3 2 2 2 3 3 2 2 3" xfId="44025"/>
    <cellStyle name="Normal 3 3 3 2 2 2 3 3 2 3" xfId="27290"/>
    <cellStyle name="Normal 3 3 3 2 2 2 3 3 2 4" xfId="44024"/>
    <cellStyle name="Normal 3 3 3 2 2 2 3 3 3" xfId="13199"/>
    <cellStyle name="Normal 3 3 3 2 2 2 3 3 3 2" xfId="31989"/>
    <cellStyle name="Normal 3 3 3 2 2 2 3 3 3 3" xfId="44026"/>
    <cellStyle name="Normal 3 3 3 2 2 2 3 3 4" xfId="22586"/>
    <cellStyle name="Normal 3 3 3 2 2 2 3 3 5" xfId="44023"/>
    <cellStyle name="Normal 3 3 3 2 2 2 3 4" xfId="4706"/>
    <cellStyle name="Normal 3 3 3 2 2 2 3 4 2" xfId="9431"/>
    <cellStyle name="Normal 3 3 3 2 2 2 3 4 2 2" xfId="18826"/>
    <cellStyle name="Normal 3 3 3 2 2 2 3 4 2 2 2" xfId="37623"/>
    <cellStyle name="Normal 3 3 3 2 2 2 3 4 2 2 3" xfId="44029"/>
    <cellStyle name="Normal 3 3 3 2 2 2 3 4 2 3" xfId="28220"/>
    <cellStyle name="Normal 3 3 3 2 2 2 3 4 2 4" xfId="44028"/>
    <cellStyle name="Normal 3 3 3 2 2 2 3 4 3" xfId="14129"/>
    <cellStyle name="Normal 3 3 3 2 2 2 3 4 3 2" xfId="32920"/>
    <cellStyle name="Normal 3 3 3 2 2 2 3 4 3 3" xfId="44030"/>
    <cellStyle name="Normal 3 3 3 2 2 2 3 4 4" xfId="23517"/>
    <cellStyle name="Normal 3 3 3 2 2 2 3 4 5" xfId="44027"/>
    <cellStyle name="Normal 3 3 3 2 2 2 3 5" xfId="6641"/>
    <cellStyle name="Normal 3 3 3 2 2 2 3 5 2" xfId="16036"/>
    <cellStyle name="Normal 3 3 3 2 2 2 3 5 2 2" xfId="34833"/>
    <cellStyle name="Normal 3 3 3 2 2 2 3 5 2 3" xfId="44032"/>
    <cellStyle name="Normal 3 3 3 2 2 2 3 5 3" xfId="25430"/>
    <cellStyle name="Normal 3 3 3 2 2 2 3 5 4" xfId="44031"/>
    <cellStyle name="Normal 3 3 3 2 2 2 3 6" xfId="11339"/>
    <cellStyle name="Normal 3 3 3 2 2 2 3 6 2" xfId="30127"/>
    <cellStyle name="Normal 3 3 3 2 2 2 3 6 3" xfId="44033"/>
    <cellStyle name="Normal 3 3 3 2 2 2 3 7" xfId="20724"/>
    <cellStyle name="Normal 3 3 3 2 2 2 3 8" xfId="39218"/>
    <cellStyle name="Normal 3 3 3 2 2 2 3 9" xfId="44014"/>
    <cellStyle name="Normal 3 3 3 2 2 2 4" xfId="2378"/>
    <cellStyle name="Normal 3 3 3 2 2 2 4 2" xfId="5171"/>
    <cellStyle name="Normal 3 3 3 2 2 2 4 2 2" xfId="9896"/>
    <cellStyle name="Normal 3 3 3 2 2 2 4 2 2 2" xfId="19291"/>
    <cellStyle name="Normal 3 3 3 2 2 2 4 2 2 2 2" xfId="38088"/>
    <cellStyle name="Normal 3 3 3 2 2 2 4 2 2 2 3" xfId="44037"/>
    <cellStyle name="Normal 3 3 3 2 2 2 4 2 2 3" xfId="28685"/>
    <cellStyle name="Normal 3 3 3 2 2 2 4 2 2 4" xfId="44036"/>
    <cellStyle name="Normal 3 3 3 2 2 2 4 2 3" xfId="14594"/>
    <cellStyle name="Normal 3 3 3 2 2 2 4 2 3 2" xfId="33385"/>
    <cellStyle name="Normal 3 3 3 2 2 2 4 2 3 3" xfId="44038"/>
    <cellStyle name="Normal 3 3 3 2 2 2 4 2 4" xfId="23982"/>
    <cellStyle name="Normal 3 3 3 2 2 2 4 2 5" xfId="44035"/>
    <cellStyle name="Normal 3 3 3 2 2 2 4 3" xfId="7105"/>
    <cellStyle name="Normal 3 3 3 2 2 2 4 3 2" xfId="16500"/>
    <cellStyle name="Normal 3 3 3 2 2 2 4 3 2 2" xfId="35297"/>
    <cellStyle name="Normal 3 3 3 2 2 2 4 3 2 3" xfId="44040"/>
    <cellStyle name="Normal 3 3 3 2 2 2 4 3 3" xfId="25894"/>
    <cellStyle name="Normal 3 3 3 2 2 2 4 3 4" xfId="44039"/>
    <cellStyle name="Normal 3 3 3 2 2 2 4 4" xfId="11803"/>
    <cellStyle name="Normal 3 3 3 2 2 2 4 4 2" xfId="30592"/>
    <cellStyle name="Normal 3 3 3 2 2 2 4 4 3" xfId="44041"/>
    <cellStyle name="Normal 3 3 3 2 2 2 4 5" xfId="21189"/>
    <cellStyle name="Normal 3 3 3 2 2 2 4 6" xfId="44034"/>
    <cellStyle name="Normal 3 3 3 2 2 2 5" xfId="3309"/>
    <cellStyle name="Normal 3 3 3 2 2 2 5 2" xfId="8035"/>
    <cellStyle name="Normal 3 3 3 2 2 2 5 2 2" xfId="17430"/>
    <cellStyle name="Normal 3 3 3 2 2 2 5 2 2 2" xfId="36227"/>
    <cellStyle name="Normal 3 3 3 2 2 2 5 2 2 3" xfId="44044"/>
    <cellStyle name="Normal 3 3 3 2 2 2 5 2 3" xfId="26824"/>
    <cellStyle name="Normal 3 3 3 2 2 2 5 2 4" xfId="44043"/>
    <cellStyle name="Normal 3 3 3 2 2 2 5 3" xfId="12733"/>
    <cellStyle name="Normal 3 3 3 2 2 2 5 3 2" xfId="31523"/>
    <cellStyle name="Normal 3 3 3 2 2 2 5 3 3" xfId="44045"/>
    <cellStyle name="Normal 3 3 3 2 2 2 5 4" xfId="22120"/>
    <cellStyle name="Normal 3 3 3 2 2 2 5 5" xfId="44042"/>
    <cellStyle name="Normal 3 3 3 2 2 2 6" xfId="4240"/>
    <cellStyle name="Normal 3 3 3 2 2 2 6 2" xfId="8965"/>
    <cellStyle name="Normal 3 3 3 2 2 2 6 2 2" xfId="18360"/>
    <cellStyle name="Normal 3 3 3 2 2 2 6 2 2 2" xfId="37157"/>
    <cellStyle name="Normal 3 3 3 2 2 2 6 2 2 3" xfId="44048"/>
    <cellStyle name="Normal 3 3 3 2 2 2 6 2 3" xfId="27754"/>
    <cellStyle name="Normal 3 3 3 2 2 2 6 2 4" xfId="44047"/>
    <cellStyle name="Normal 3 3 3 2 2 2 6 3" xfId="13663"/>
    <cellStyle name="Normal 3 3 3 2 2 2 6 3 2" xfId="32454"/>
    <cellStyle name="Normal 3 3 3 2 2 2 6 3 3" xfId="44049"/>
    <cellStyle name="Normal 3 3 3 2 2 2 6 4" xfId="23051"/>
    <cellStyle name="Normal 3 3 3 2 2 2 6 5" xfId="44046"/>
    <cellStyle name="Normal 3 3 3 2 2 2 7" xfId="6181"/>
    <cellStyle name="Normal 3 3 3 2 2 2 7 2" xfId="15577"/>
    <cellStyle name="Normal 3 3 3 2 2 2 7 2 2" xfId="34374"/>
    <cellStyle name="Normal 3 3 3 2 2 2 7 2 3" xfId="44051"/>
    <cellStyle name="Normal 3 3 3 2 2 2 7 3" xfId="24971"/>
    <cellStyle name="Normal 3 3 3 2 2 2 7 4" xfId="44050"/>
    <cellStyle name="Normal 3 3 3 2 2 2 8" xfId="10877"/>
    <cellStyle name="Normal 3 3 3 2 2 2 8 2" xfId="29661"/>
    <cellStyle name="Normal 3 3 3 2 2 2 8 3" xfId="44052"/>
    <cellStyle name="Normal 3 3 3 2 2 2 9" xfId="20258"/>
    <cellStyle name="Normal 3 3 3 2 2 3" xfId="1186"/>
    <cellStyle name="Normal 3 3 3 2 2 3 10" xfId="39223"/>
    <cellStyle name="Normal 3 3 3 2 2 3 11" xfId="44053"/>
    <cellStyle name="Normal 3 3 3 2 2 3 12" xfId="1534"/>
    <cellStyle name="Normal 3 3 3 2 2 3 2" xfId="1798"/>
    <cellStyle name="Normal 3 3 3 2 2 3 2 10" xfId="44054"/>
    <cellStyle name="Normal 3 3 3 2 2 3 2 2" xfId="2264"/>
    <cellStyle name="Normal 3 3 3 2 2 3 2 2 2" xfId="3195"/>
    <cellStyle name="Normal 3 3 3 2 2 3 2 2 2 2" xfId="5988"/>
    <cellStyle name="Normal 3 3 3 2 2 3 2 2 2 2 2" xfId="10713"/>
    <cellStyle name="Normal 3 3 3 2 2 3 2 2 2 2 2 2" xfId="20108"/>
    <cellStyle name="Normal 3 3 3 2 2 3 2 2 2 2 2 2 2" xfId="38905"/>
    <cellStyle name="Normal 3 3 3 2 2 3 2 2 2 2 2 2 3" xfId="44059"/>
    <cellStyle name="Normal 3 3 3 2 2 3 2 2 2 2 2 3" xfId="29502"/>
    <cellStyle name="Normal 3 3 3 2 2 3 2 2 2 2 2 4" xfId="44058"/>
    <cellStyle name="Normal 3 3 3 2 2 3 2 2 2 2 3" xfId="15411"/>
    <cellStyle name="Normal 3 3 3 2 2 3 2 2 2 2 3 2" xfId="34202"/>
    <cellStyle name="Normal 3 3 3 2 2 3 2 2 2 2 3 3" xfId="44060"/>
    <cellStyle name="Normal 3 3 3 2 2 3 2 2 2 2 4" xfId="24799"/>
    <cellStyle name="Normal 3 3 3 2 2 3 2 2 2 2 5" xfId="44057"/>
    <cellStyle name="Normal 3 3 3 2 2 3 2 2 2 3" xfId="7921"/>
    <cellStyle name="Normal 3 3 3 2 2 3 2 2 2 3 2" xfId="17316"/>
    <cellStyle name="Normal 3 3 3 2 2 3 2 2 2 3 2 2" xfId="36113"/>
    <cellStyle name="Normal 3 3 3 2 2 3 2 2 2 3 2 3" xfId="44062"/>
    <cellStyle name="Normal 3 3 3 2 2 3 2 2 2 3 3" xfId="26710"/>
    <cellStyle name="Normal 3 3 3 2 2 3 2 2 2 3 4" xfId="44061"/>
    <cellStyle name="Normal 3 3 3 2 2 3 2 2 2 4" xfId="12619"/>
    <cellStyle name="Normal 3 3 3 2 2 3 2 2 2 4 2" xfId="31409"/>
    <cellStyle name="Normal 3 3 3 2 2 3 2 2 2 4 3" xfId="44063"/>
    <cellStyle name="Normal 3 3 3 2 2 3 2 2 2 5" xfId="22006"/>
    <cellStyle name="Normal 3 3 3 2 2 3 2 2 2 6" xfId="44056"/>
    <cellStyle name="Normal 3 3 3 2 2 3 2 2 3" xfId="4126"/>
    <cellStyle name="Normal 3 3 3 2 2 3 2 2 3 2" xfId="8851"/>
    <cellStyle name="Normal 3 3 3 2 2 3 2 2 3 2 2" xfId="18246"/>
    <cellStyle name="Normal 3 3 3 2 2 3 2 2 3 2 2 2" xfId="37043"/>
    <cellStyle name="Normal 3 3 3 2 2 3 2 2 3 2 2 3" xfId="44066"/>
    <cellStyle name="Normal 3 3 3 2 2 3 2 2 3 2 3" xfId="27640"/>
    <cellStyle name="Normal 3 3 3 2 2 3 2 2 3 2 4" xfId="44065"/>
    <cellStyle name="Normal 3 3 3 2 2 3 2 2 3 3" xfId="13549"/>
    <cellStyle name="Normal 3 3 3 2 2 3 2 2 3 3 2" xfId="32340"/>
    <cellStyle name="Normal 3 3 3 2 2 3 2 2 3 3 3" xfId="44067"/>
    <cellStyle name="Normal 3 3 3 2 2 3 2 2 3 4" xfId="22937"/>
    <cellStyle name="Normal 3 3 3 2 2 3 2 2 3 5" xfId="44064"/>
    <cellStyle name="Normal 3 3 3 2 2 3 2 2 4" xfId="5057"/>
    <cellStyle name="Normal 3 3 3 2 2 3 2 2 4 2" xfId="9782"/>
    <cellStyle name="Normal 3 3 3 2 2 3 2 2 4 2 2" xfId="19177"/>
    <cellStyle name="Normal 3 3 3 2 2 3 2 2 4 2 2 2" xfId="37974"/>
    <cellStyle name="Normal 3 3 3 2 2 3 2 2 4 2 2 3" xfId="44070"/>
    <cellStyle name="Normal 3 3 3 2 2 3 2 2 4 2 3" xfId="28571"/>
    <cellStyle name="Normal 3 3 3 2 2 3 2 2 4 2 4" xfId="44069"/>
    <cellStyle name="Normal 3 3 3 2 2 3 2 2 4 3" xfId="14480"/>
    <cellStyle name="Normal 3 3 3 2 2 3 2 2 4 3 2" xfId="33271"/>
    <cellStyle name="Normal 3 3 3 2 2 3 2 2 4 3 3" xfId="44071"/>
    <cellStyle name="Normal 3 3 3 2 2 3 2 2 4 4" xfId="23868"/>
    <cellStyle name="Normal 3 3 3 2 2 3 2 2 4 5" xfId="44068"/>
    <cellStyle name="Normal 3 3 3 2 2 3 2 2 5" xfId="6991"/>
    <cellStyle name="Normal 3 3 3 2 2 3 2 2 5 2" xfId="16386"/>
    <cellStyle name="Normal 3 3 3 2 2 3 2 2 5 2 2" xfId="35183"/>
    <cellStyle name="Normal 3 3 3 2 2 3 2 2 5 2 3" xfId="44073"/>
    <cellStyle name="Normal 3 3 3 2 2 3 2 2 5 3" xfId="25780"/>
    <cellStyle name="Normal 3 3 3 2 2 3 2 2 5 4" xfId="44072"/>
    <cellStyle name="Normal 3 3 3 2 2 3 2 2 6" xfId="11689"/>
    <cellStyle name="Normal 3 3 3 2 2 3 2 2 6 2" xfId="30478"/>
    <cellStyle name="Normal 3 3 3 2 2 3 2 2 6 3" xfId="44074"/>
    <cellStyle name="Normal 3 3 3 2 2 3 2 2 7" xfId="21075"/>
    <cellStyle name="Normal 3 3 3 2 2 3 2 2 8" xfId="39227"/>
    <cellStyle name="Normal 3 3 3 2 2 3 2 2 9" xfId="44055"/>
    <cellStyle name="Normal 3 3 3 2 2 3 2 3" xfId="2729"/>
    <cellStyle name="Normal 3 3 3 2 2 3 2 3 2" xfId="5522"/>
    <cellStyle name="Normal 3 3 3 2 2 3 2 3 2 2" xfId="10247"/>
    <cellStyle name="Normal 3 3 3 2 2 3 2 3 2 2 2" xfId="19642"/>
    <cellStyle name="Normal 3 3 3 2 2 3 2 3 2 2 2 2" xfId="38439"/>
    <cellStyle name="Normal 3 3 3 2 2 3 2 3 2 2 2 3" xfId="44078"/>
    <cellStyle name="Normal 3 3 3 2 2 3 2 3 2 2 3" xfId="29036"/>
    <cellStyle name="Normal 3 3 3 2 2 3 2 3 2 2 4" xfId="44077"/>
    <cellStyle name="Normal 3 3 3 2 2 3 2 3 2 3" xfId="14945"/>
    <cellStyle name="Normal 3 3 3 2 2 3 2 3 2 3 2" xfId="33736"/>
    <cellStyle name="Normal 3 3 3 2 2 3 2 3 2 3 3" xfId="44079"/>
    <cellStyle name="Normal 3 3 3 2 2 3 2 3 2 4" xfId="24333"/>
    <cellStyle name="Normal 3 3 3 2 2 3 2 3 2 5" xfId="44076"/>
    <cellStyle name="Normal 3 3 3 2 2 3 2 3 3" xfId="7456"/>
    <cellStyle name="Normal 3 3 3 2 2 3 2 3 3 2" xfId="16851"/>
    <cellStyle name="Normal 3 3 3 2 2 3 2 3 3 2 2" xfId="35648"/>
    <cellStyle name="Normal 3 3 3 2 2 3 2 3 3 2 3" xfId="44081"/>
    <cellStyle name="Normal 3 3 3 2 2 3 2 3 3 3" xfId="26245"/>
    <cellStyle name="Normal 3 3 3 2 2 3 2 3 3 4" xfId="44080"/>
    <cellStyle name="Normal 3 3 3 2 2 3 2 3 4" xfId="12154"/>
    <cellStyle name="Normal 3 3 3 2 2 3 2 3 4 2" xfId="30943"/>
    <cellStyle name="Normal 3 3 3 2 2 3 2 3 4 3" xfId="44082"/>
    <cellStyle name="Normal 3 3 3 2 2 3 2 3 5" xfId="21540"/>
    <cellStyle name="Normal 3 3 3 2 2 3 2 3 6" xfId="44075"/>
    <cellStyle name="Normal 3 3 3 2 2 3 2 4" xfId="3660"/>
    <cellStyle name="Normal 3 3 3 2 2 3 2 4 2" xfId="8386"/>
    <cellStyle name="Normal 3 3 3 2 2 3 2 4 2 2" xfId="17781"/>
    <cellStyle name="Normal 3 3 3 2 2 3 2 4 2 2 2" xfId="36578"/>
    <cellStyle name="Normal 3 3 3 2 2 3 2 4 2 2 3" xfId="44085"/>
    <cellStyle name="Normal 3 3 3 2 2 3 2 4 2 3" xfId="27175"/>
    <cellStyle name="Normal 3 3 3 2 2 3 2 4 2 4" xfId="44084"/>
    <cellStyle name="Normal 3 3 3 2 2 3 2 4 3" xfId="13084"/>
    <cellStyle name="Normal 3 3 3 2 2 3 2 4 3 2" xfId="31874"/>
    <cellStyle name="Normal 3 3 3 2 2 3 2 4 3 3" xfId="44086"/>
    <cellStyle name="Normal 3 3 3 2 2 3 2 4 4" xfId="22471"/>
    <cellStyle name="Normal 3 3 3 2 2 3 2 4 5" xfId="44083"/>
    <cellStyle name="Normal 3 3 3 2 2 3 2 5" xfId="4591"/>
    <cellStyle name="Normal 3 3 3 2 2 3 2 5 2" xfId="9316"/>
    <cellStyle name="Normal 3 3 3 2 2 3 2 5 2 2" xfId="18711"/>
    <cellStyle name="Normal 3 3 3 2 2 3 2 5 2 2 2" xfId="37508"/>
    <cellStyle name="Normal 3 3 3 2 2 3 2 5 2 2 3" xfId="44089"/>
    <cellStyle name="Normal 3 3 3 2 2 3 2 5 2 3" xfId="28105"/>
    <cellStyle name="Normal 3 3 3 2 2 3 2 5 2 4" xfId="44088"/>
    <cellStyle name="Normal 3 3 3 2 2 3 2 5 3" xfId="14014"/>
    <cellStyle name="Normal 3 3 3 2 2 3 2 5 3 2" xfId="32805"/>
    <cellStyle name="Normal 3 3 3 2 2 3 2 5 3 3" xfId="44090"/>
    <cellStyle name="Normal 3 3 3 2 2 3 2 5 4" xfId="23402"/>
    <cellStyle name="Normal 3 3 3 2 2 3 2 5 5" xfId="44087"/>
    <cellStyle name="Normal 3 3 3 2 2 3 2 6" xfId="6527"/>
    <cellStyle name="Normal 3 3 3 2 2 3 2 6 2" xfId="15922"/>
    <cellStyle name="Normal 3 3 3 2 2 3 2 6 2 2" xfId="34719"/>
    <cellStyle name="Normal 3 3 3 2 2 3 2 6 2 3" xfId="44092"/>
    <cellStyle name="Normal 3 3 3 2 2 3 2 6 3" xfId="25316"/>
    <cellStyle name="Normal 3 3 3 2 2 3 2 6 4" xfId="44091"/>
    <cellStyle name="Normal 3 3 3 2 2 3 2 7" xfId="11225"/>
    <cellStyle name="Normal 3 3 3 2 2 3 2 7 2" xfId="30012"/>
    <cellStyle name="Normal 3 3 3 2 2 3 2 7 3" xfId="44093"/>
    <cellStyle name="Normal 3 3 3 2 2 3 2 8" xfId="20609"/>
    <cellStyle name="Normal 3 3 3 2 2 3 2 9" xfId="39226"/>
    <cellStyle name="Normal 3 3 3 2 2 3 3" xfId="2003"/>
    <cellStyle name="Normal 3 3 3 2 2 3 3 2" xfId="2934"/>
    <cellStyle name="Normal 3 3 3 2 2 3 3 2 2" xfId="5727"/>
    <cellStyle name="Normal 3 3 3 2 2 3 3 2 2 2" xfId="10452"/>
    <cellStyle name="Normal 3 3 3 2 2 3 3 2 2 2 2" xfId="19847"/>
    <cellStyle name="Normal 3 3 3 2 2 3 3 2 2 2 2 2" xfId="38644"/>
    <cellStyle name="Normal 3 3 3 2 2 3 3 2 2 2 2 3" xfId="44098"/>
    <cellStyle name="Normal 3 3 3 2 2 3 3 2 2 2 3" xfId="29241"/>
    <cellStyle name="Normal 3 3 3 2 2 3 3 2 2 2 4" xfId="44097"/>
    <cellStyle name="Normal 3 3 3 2 2 3 3 2 2 3" xfId="15150"/>
    <cellStyle name="Normal 3 3 3 2 2 3 3 2 2 3 2" xfId="33941"/>
    <cellStyle name="Normal 3 3 3 2 2 3 3 2 2 3 3" xfId="44099"/>
    <cellStyle name="Normal 3 3 3 2 2 3 3 2 2 4" xfId="24538"/>
    <cellStyle name="Normal 3 3 3 2 2 3 3 2 2 5" xfId="44096"/>
    <cellStyle name="Normal 3 3 3 2 2 3 3 2 3" xfId="7660"/>
    <cellStyle name="Normal 3 3 3 2 2 3 3 2 3 2" xfId="17055"/>
    <cellStyle name="Normal 3 3 3 2 2 3 3 2 3 2 2" xfId="35852"/>
    <cellStyle name="Normal 3 3 3 2 2 3 3 2 3 2 3" xfId="44101"/>
    <cellStyle name="Normal 3 3 3 2 2 3 3 2 3 3" xfId="26449"/>
    <cellStyle name="Normal 3 3 3 2 2 3 3 2 3 4" xfId="44100"/>
    <cellStyle name="Normal 3 3 3 2 2 3 3 2 4" xfId="12358"/>
    <cellStyle name="Normal 3 3 3 2 2 3 3 2 4 2" xfId="31148"/>
    <cellStyle name="Normal 3 3 3 2 2 3 3 2 4 3" xfId="44102"/>
    <cellStyle name="Normal 3 3 3 2 2 3 3 2 5" xfId="21745"/>
    <cellStyle name="Normal 3 3 3 2 2 3 3 2 6" xfId="44095"/>
    <cellStyle name="Normal 3 3 3 2 2 3 3 3" xfId="3865"/>
    <cellStyle name="Normal 3 3 3 2 2 3 3 3 2" xfId="8591"/>
    <cellStyle name="Normal 3 3 3 2 2 3 3 3 2 2" xfId="17986"/>
    <cellStyle name="Normal 3 3 3 2 2 3 3 3 2 2 2" xfId="36783"/>
    <cellStyle name="Normal 3 3 3 2 2 3 3 3 2 2 3" xfId="44105"/>
    <cellStyle name="Normal 3 3 3 2 2 3 3 3 2 3" xfId="27380"/>
    <cellStyle name="Normal 3 3 3 2 2 3 3 3 2 4" xfId="44104"/>
    <cellStyle name="Normal 3 3 3 2 2 3 3 3 3" xfId="13289"/>
    <cellStyle name="Normal 3 3 3 2 2 3 3 3 3 2" xfId="32079"/>
    <cellStyle name="Normal 3 3 3 2 2 3 3 3 3 3" xfId="44106"/>
    <cellStyle name="Normal 3 3 3 2 2 3 3 3 4" xfId="22676"/>
    <cellStyle name="Normal 3 3 3 2 2 3 3 3 5" xfId="44103"/>
    <cellStyle name="Normal 3 3 3 2 2 3 3 4" xfId="4796"/>
    <cellStyle name="Normal 3 3 3 2 2 3 3 4 2" xfId="9521"/>
    <cellStyle name="Normal 3 3 3 2 2 3 3 4 2 2" xfId="18916"/>
    <cellStyle name="Normal 3 3 3 2 2 3 3 4 2 2 2" xfId="37713"/>
    <cellStyle name="Normal 3 3 3 2 2 3 3 4 2 2 3" xfId="44109"/>
    <cellStyle name="Normal 3 3 3 2 2 3 3 4 2 3" xfId="28310"/>
    <cellStyle name="Normal 3 3 3 2 2 3 3 4 2 4" xfId="44108"/>
    <cellStyle name="Normal 3 3 3 2 2 3 3 4 3" xfId="14219"/>
    <cellStyle name="Normal 3 3 3 2 2 3 3 4 3 2" xfId="33010"/>
    <cellStyle name="Normal 3 3 3 2 2 3 3 4 3 3" xfId="44110"/>
    <cellStyle name="Normal 3 3 3 2 2 3 3 4 4" xfId="23607"/>
    <cellStyle name="Normal 3 3 3 2 2 3 3 4 5" xfId="44107"/>
    <cellStyle name="Normal 3 3 3 2 2 3 3 5" xfId="6731"/>
    <cellStyle name="Normal 3 3 3 2 2 3 3 5 2" xfId="16126"/>
    <cellStyle name="Normal 3 3 3 2 2 3 3 5 2 2" xfId="34923"/>
    <cellStyle name="Normal 3 3 3 2 2 3 3 5 2 3" xfId="44112"/>
    <cellStyle name="Normal 3 3 3 2 2 3 3 5 3" xfId="25520"/>
    <cellStyle name="Normal 3 3 3 2 2 3 3 5 4" xfId="44111"/>
    <cellStyle name="Normal 3 3 3 2 2 3 3 6" xfId="11429"/>
    <cellStyle name="Normal 3 3 3 2 2 3 3 6 2" xfId="30217"/>
    <cellStyle name="Normal 3 3 3 2 2 3 3 6 3" xfId="44113"/>
    <cellStyle name="Normal 3 3 3 2 2 3 3 7" xfId="20814"/>
    <cellStyle name="Normal 3 3 3 2 2 3 3 8" xfId="39228"/>
    <cellStyle name="Normal 3 3 3 2 2 3 3 9" xfId="44094"/>
    <cellStyle name="Normal 3 3 3 2 2 3 4" xfId="2468"/>
    <cellStyle name="Normal 3 3 3 2 2 3 4 2" xfId="5261"/>
    <cellStyle name="Normal 3 3 3 2 2 3 4 2 2" xfId="9986"/>
    <cellStyle name="Normal 3 3 3 2 2 3 4 2 2 2" xfId="19381"/>
    <cellStyle name="Normal 3 3 3 2 2 3 4 2 2 2 2" xfId="38178"/>
    <cellStyle name="Normal 3 3 3 2 2 3 4 2 2 2 3" xfId="44117"/>
    <cellStyle name="Normal 3 3 3 2 2 3 4 2 2 3" xfId="28775"/>
    <cellStyle name="Normal 3 3 3 2 2 3 4 2 2 4" xfId="44116"/>
    <cellStyle name="Normal 3 3 3 2 2 3 4 2 3" xfId="14684"/>
    <cellStyle name="Normal 3 3 3 2 2 3 4 2 3 2" xfId="33475"/>
    <cellStyle name="Normal 3 3 3 2 2 3 4 2 3 3" xfId="44118"/>
    <cellStyle name="Normal 3 3 3 2 2 3 4 2 4" xfId="24072"/>
    <cellStyle name="Normal 3 3 3 2 2 3 4 2 5" xfId="44115"/>
    <cellStyle name="Normal 3 3 3 2 2 3 4 3" xfId="7195"/>
    <cellStyle name="Normal 3 3 3 2 2 3 4 3 2" xfId="16590"/>
    <cellStyle name="Normal 3 3 3 2 2 3 4 3 2 2" xfId="35387"/>
    <cellStyle name="Normal 3 3 3 2 2 3 4 3 2 3" xfId="44120"/>
    <cellStyle name="Normal 3 3 3 2 2 3 4 3 3" xfId="25984"/>
    <cellStyle name="Normal 3 3 3 2 2 3 4 3 4" xfId="44119"/>
    <cellStyle name="Normal 3 3 3 2 2 3 4 4" xfId="11893"/>
    <cellStyle name="Normal 3 3 3 2 2 3 4 4 2" xfId="30682"/>
    <cellStyle name="Normal 3 3 3 2 2 3 4 4 3" xfId="44121"/>
    <cellStyle name="Normal 3 3 3 2 2 3 4 5" xfId="21279"/>
    <cellStyle name="Normal 3 3 3 2 2 3 4 6" xfId="44114"/>
    <cellStyle name="Normal 3 3 3 2 2 3 5" xfId="3399"/>
    <cellStyle name="Normal 3 3 3 2 2 3 5 2" xfId="8125"/>
    <cellStyle name="Normal 3 3 3 2 2 3 5 2 2" xfId="17520"/>
    <cellStyle name="Normal 3 3 3 2 2 3 5 2 2 2" xfId="36317"/>
    <cellStyle name="Normal 3 3 3 2 2 3 5 2 2 3" xfId="44124"/>
    <cellStyle name="Normal 3 3 3 2 2 3 5 2 3" xfId="26914"/>
    <cellStyle name="Normal 3 3 3 2 2 3 5 2 4" xfId="44123"/>
    <cellStyle name="Normal 3 3 3 2 2 3 5 3" xfId="12823"/>
    <cellStyle name="Normal 3 3 3 2 2 3 5 3 2" xfId="31613"/>
    <cellStyle name="Normal 3 3 3 2 2 3 5 3 3" xfId="44125"/>
    <cellStyle name="Normal 3 3 3 2 2 3 5 4" xfId="22210"/>
    <cellStyle name="Normal 3 3 3 2 2 3 5 5" xfId="44122"/>
    <cellStyle name="Normal 3 3 3 2 2 3 6" xfId="4330"/>
    <cellStyle name="Normal 3 3 3 2 2 3 6 2" xfId="9055"/>
    <cellStyle name="Normal 3 3 3 2 2 3 6 2 2" xfId="18450"/>
    <cellStyle name="Normal 3 3 3 2 2 3 6 2 2 2" xfId="37247"/>
    <cellStyle name="Normal 3 3 3 2 2 3 6 2 2 3" xfId="44128"/>
    <cellStyle name="Normal 3 3 3 2 2 3 6 2 3" xfId="27844"/>
    <cellStyle name="Normal 3 3 3 2 2 3 6 2 4" xfId="44127"/>
    <cellStyle name="Normal 3 3 3 2 2 3 6 3" xfId="13753"/>
    <cellStyle name="Normal 3 3 3 2 2 3 6 3 2" xfId="32544"/>
    <cellStyle name="Normal 3 3 3 2 2 3 6 3 3" xfId="44129"/>
    <cellStyle name="Normal 3 3 3 2 2 3 6 4" xfId="23141"/>
    <cellStyle name="Normal 3 3 3 2 2 3 6 5" xfId="44126"/>
    <cellStyle name="Normal 3 3 3 2 2 3 7" xfId="6205"/>
    <cellStyle name="Normal 3 3 3 2 2 3 7 2" xfId="15601"/>
    <cellStyle name="Normal 3 3 3 2 2 3 7 2 2" xfId="34398"/>
    <cellStyle name="Normal 3 3 3 2 2 3 7 2 3" xfId="44131"/>
    <cellStyle name="Normal 3 3 3 2 2 3 7 3" xfId="24995"/>
    <cellStyle name="Normal 3 3 3 2 2 3 7 4" xfId="44130"/>
    <cellStyle name="Normal 3 3 3 2 2 3 8" xfId="10966"/>
    <cellStyle name="Normal 3 3 3 2 2 3 8 2" xfId="29751"/>
    <cellStyle name="Normal 3 3 3 2 2 3 8 3" xfId="44132"/>
    <cellStyle name="Normal 3 3 3 2 2 3 9" xfId="20348"/>
    <cellStyle name="Normal 3 3 3 2 2 4" xfId="921"/>
    <cellStyle name="Normal 3 3 3 2 2 4 10" xfId="44133"/>
    <cellStyle name="Normal 3 3 3 2 2 4 11" xfId="1679"/>
    <cellStyle name="Normal 3 3 3 2 2 4 2" xfId="2148"/>
    <cellStyle name="Normal 3 3 3 2 2 4 2 2" xfId="3079"/>
    <cellStyle name="Normal 3 3 3 2 2 4 2 2 2" xfId="5872"/>
    <cellStyle name="Normal 3 3 3 2 2 4 2 2 2 2" xfId="10597"/>
    <cellStyle name="Normal 3 3 3 2 2 4 2 2 2 2 2" xfId="19992"/>
    <cellStyle name="Normal 3 3 3 2 2 4 2 2 2 2 2 2" xfId="38789"/>
    <cellStyle name="Normal 3 3 3 2 2 4 2 2 2 2 2 3" xfId="44138"/>
    <cellStyle name="Normal 3 3 3 2 2 4 2 2 2 2 3" xfId="29386"/>
    <cellStyle name="Normal 3 3 3 2 2 4 2 2 2 2 4" xfId="44137"/>
    <cellStyle name="Normal 3 3 3 2 2 4 2 2 2 3" xfId="15295"/>
    <cellStyle name="Normal 3 3 3 2 2 4 2 2 2 3 2" xfId="34086"/>
    <cellStyle name="Normal 3 3 3 2 2 4 2 2 2 3 3" xfId="44139"/>
    <cellStyle name="Normal 3 3 3 2 2 4 2 2 2 4" xfId="24683"/>
    <cellStyle name="Normal 3 3 3 2 2 4 2 2 2 5" xfId="44136"/>
    <cellStyle name="Normal 3 3 3 2 2 4 2 2 3" xfId="7805"/>
    <cellStyle name="Normal 3 3 3 2 2 4 2 2 3 2" xfId="17200"/>
    <cellStyle name="Normal 3 3 3 2 2 4 2 2 3 2 2" xfId="35997"/>
    <cellStyle name="Normal 3 3 3 2 2 4 2 2 3 2 3" xfId="44141"/>
    <cellStyle name="Normal 3 3 3 2 2 4 2 2 3 3" xfId="26594"/>
    <cellStyle name="Normal 3 3 3 2 2 4 2 2 3 4" xfId="44140"/>
    <cellStyle name="Normal 3 3 3 2 2 4 2 2 4" xfId="12503"/>
    <cellStyle name="Normal 3 3 3 2 2 4 2 2 4 2" xfId="31293"/>
    <cellStyle name="Normal 3 3 3 2 2 4 2 2 4 3" xfId="44142"/>
    <cellStyle name="Normal 3 3 3 2 2 4 2 2 5" xfId="21890"/>
    <cellStyle name="Normal 3 3 3 2 2 4 2 2 6" xfId="44135"/>
    <cellStyle name="Normal 3 3 3 2 2 4 2 3" xfId="4010"/>
    <cellStyle name="Normal 3 3 3 2 2 4 2 3 2" xfId="8735"/>
    <cellStyle name="Normal 3 3 3 2 2 4 2 3 2 2" xfId="18130"/>
    <cellStyle name="Normal 3 3 3 2 2 4 2 3 2 2 2" xfId="36927"/>
    <cellStyle name="Normal 3 3 3 2 2 4 2 3 2 2 3" xfId="44145"/>
    <cellStyle name="Normal 3 3 3 2 2 4 2 3 2 3" xfId="27524"/>
    <cellStyle name="Normal 3 3 3 2 2 4 2 3 2 4" xfId="44144"/>
    <cellStyle name="Normal 3 3 3 2 2 4 2 3 3" xfId="13433"/>
    <cellStyle name="Normal 3 3 3 2 2 4 2 3 3 2" xfId="32224"/>
    <cellStyle name="Normal 3 3 3 2 2 4 2 3 3 3" xfId="44146"/>
    <cellStyle name="Normal 3 3 3 2 2 4 2 3 4" xfId="22821"/>
    <cellStyle name="Normal 3 3 3 2 2 4 2 3 5" xfId="44143"/>
    <cellStyle name="Normal 3 3 3 2 2 4 2 4" xfId="4941"/>
    <cellStyle name="Normal 3 3 3 2 2 4 2 4 2" xfId="9666"/>
    <cellStyle name="Normal 3 3 3 2 2 4 2 4 2 2" xfId="19061"/>
    <cellStyle name="Normal 3 3 3 2 2 4 2 4 2 2 2" xfId="37858"/>
    <cellStyle name="Normal 3 3 3 2 2 4 2 4 2 2 3" xfId="44149"/>
    <cellStyle name="Normal 3 3 3 2 2 4 2 4 2 3" xfId="28455"/>
    <cellStyle name="Normal 3 3 3 2 2 4 2 4 2 4" xfId="44148"/>
    <cellStyle name="Normal 3 3 3 2 2 4 2 4 3" xfId="14364"/>
    <cellStyle name="Normal 3 3 3 2 2 4 2 4 3 2" xfId="33155"/>
    <cellStyle name="Normal 3 3 3 2 2 4 2 4 3 3" xfId="44150"/>
    <cellStyle name="Normal 3 3 3 2 2 4 2 4 4" xfId="23752"/>
    <cellStyle name="Normal 3 3 3 2 2 4 2 4 5" xfId="44147"/>
    <cellStyle name="Normal 3 3 3 2 2 4 2 5" xfId="6875"/>
    <cellStyle name="Normal 3 3 3 2 2 4 2 5 2" xfId="16270"/>
    <cellStyle name="Normal 3 3 3 2 2 4 2 5 2 2" xfId="35067"/>
    <cellStyle name="Normal 3 3 3 2 2 4 2 5 2 3" xfId="44152"/>
    <cellStyle name="Normal 3 3 3 2 2 4 2 5 3" xfId="25664"/>
    <cellStyle name="Normal 3 3 3 2 2 4 2 5 4" xfId="44151"/>
    <cellStyle name="Normal 3 3 3 2 2 4 2 6" xfId="11573"/>
    <cellStyle name="Normal 3 3 3 2 2 4 2 6 2" xfId="30362"/>
    <cellStyle name="Normal 3 3 3 2 2 4 2 6 3" xfId="44153"/>
    <cellStyle name="Normal 3 3 3 2 2 4 2 7" xfId="20959"/>
    <cellStyle name="Normal 3 3 3 2 2 4 2 8" xfId="39231"/>
    <cellStyle name="Normal 3 3 3 2 2 4 2 9" xfId="44134"/>
    <cellStyle name="Normal 3 3 3 2 2 4 3" xfId="2613"/>
    <cellStyle name="Normal 3 3 3 2 2 4 3 2" xfId="5406"/>
    <cellStyle name="Normal 3 3 3 2 2 4 3 2 2" xfId="10131"/>
    <cellStyle name="Normal 3 3 3 2 2 4 3 2 2 2" xfId="19526"/>
    <cellStyle name="Normal 3 3 3 2 2 4 3 2 2 2 2" xfId="38323"/>
    <cellStyle name="Normal 3 3 3 2 2 4 3 2 2 2 3" xfId="44157"/>
    <cellStyle name="Normal 3 3 3 2 2 4 3 2 2 3" xfId="28920"/>
    <cellStyle name="Normal 3 3 3 2 2 4 3 2 2 4" xfId="44156"/>
    <cellStyle name="Normal 3 3 3 2 2 4 3 2 3" xfId="14829"/>
    <cellStyle name="Normal 3 3 3 2 2 4 3 2 3 2" xfId="33620"/>
    <cellStyle name="Normal 3 3 3 2 2 4 3 2 3 3" xfId="44158"/>
    <cellStyle name="Normal 3 3 3 2 2 4 3 2 4" xfId="24217"/>
    <cellStyle name="Normal 3 3 3 2 2 4 3 2 5" xfId="44155"/>
    <cellStyle name="Normal 3 3 3 2 2 4 3 3" xfId="7340"/>
    <cellStyle name="Normal 3 3 3 2 2 4 3 3 2" xfId="16735"/>
    <cellStyle name="Normal 3 3 3 2 2 4 3 3 2 2" xfId="35532"/>
    <cellStyle name="Normal 3 3 3 2 2 4 3 3 2 3" xfId="44160"/>
    <cellStyle name="Normal 3 3 3 2 2 4 3 3 3" xfId="26129"/>
    <cellStyle name="Normal 3 3 3 2 2 4 3 3 4" xfId="44159"/>
    <cellStyle name="Normal 3 3 3 2 2 4 3 4" xfId="12038"/>
    <cellStyle name="Normal 3 3 3 2 2 4 3 4 2" xfId="30827"/>
    <cellStyle name="Normal 3 3 3 2 2 4 3 4 3" xfId="44161"/>
    <cellStyle name="Normal 3 3 3 2 2 4 3 5" xfId="21424"/>
    <cellStyle name="Normal 3 3 3 2 2 4 3 6" xfId="44154"/>
    <cellStyle name="Normal 3 3 3 2 2 4 4" xfId="3544"/>
    <cellStyle name="Normal 3 3 3 2 2 4 4 2" xfId="8270"/>
    <cellStyle name="Normal 3 3 3 2 2 4 4 2 2" xfId="17665"/>
    <cellStyle name="Normal 3 3 3 2 2 4 4 2 2 2" xfId="36462"/>
    <cellStyle name="Normal 3 3 3 2 2 4 4 2 2 3" xfId="44164"/>
    <cellStyle name="Normal 3 3 3 2 2 4 4 2 3" xfId="27059"/>
    <cellStyle name="Normal 3 3 3 2 2 4 4 2 4" xfId="44163"/>
    <cellStyle name="Normal 3 3 3 2 2 4 4 3" xfId="12968"/>
    <cellStyle name="Normal 3 3 3 2 2 4 4 3 2" xfId="31758"/>
    <cellStyle name="Normal 3 3 3 2 2 4 4 3 3" xfId="44165"/>
    <cellStyle name="Normal 3 3 3 2 2 4 4 4" xfId="22355"/>
    <cellStyle name="Normal 3 3 3 2 2 4 4 5" xfId="44162"/>
    <cellStyle name="Normal 3 3 3 2 2 4 5" xfId="4475"/>
    <cellStyle name="Normal 3 3 3 2 2 4 5 2" xfId="9200"/>
    <cellStyle name="Normal 3 3 3 2 2 4 5 2 2" xfId="18595"/>
    <cellStyle name="Normal 3 3 3 2 2 4 5 2 2 2" xfId="37392"/>
    <cellStyle name="Normal 3 3 3 2 2 4 5 2 2 3" xfId="44168"/>
    <cellStyle name="Normal 3 3 3 2 2 4 5 2 3" xfId="27989"/>
    <cellStyle name="Normal 3 3 3 2 2 4 5 2 4" xfId="44167"/>
    <cellStyle name="Normal 3 3 3 2 2 4 5 3" xfId="13898"/>
    <cellStyle name="Normal 3 3 3 2 2 4 5 3 2" xfId="32689"/>
    <cellStyle name="Normal 3 3 3 2 2 4 5 3 3" xfId="44169"/>
    <cellStyle name="Normal 3 3 3 2 2 4 5 4" xfId="23286"/>
    <cellStyle name="Normal 3 3 3 2 2 4 5 5" xfId="44166"/>
    <cellStyle name="Normal 3 3 3 2 2 4 6" xfId="6330"/>
    <cellStyle name="Normal 3 3 3 2 2 4 6 2" xfId="15726"/>
    <cellStyle name="Normal 3 3 3 2 2 4 6 2 2" xfId="34523"/>
    <cellStyle name="Normal 3 3 3 2 2 4 6 2 3" xfId="44171"/>
    <cellStyle name="Normal 3 3 3 2 2 4 6 3" xfId="25120"/>
    <cellStyle name="Normal 3 3 3 2 2 4 6 4" xfId="44170"/>
    <cellStyle name="Normal 3 3 3 2 2 4 7" xfId="11109"/>
    <cellStyle name="Normal 3 3 3 2 2 4 7 2" xfId="29896"/>
    <cellStyle name="Normal 3 3 3 2 2 4 7 3" xfId="44172"/>
    <cellStyle name="Normal 3 3 3 2 2 4 8" xfId="20493"/>
    <cellStyle name="Normal 3 3 3 2 2 4 9" xfId="39230"/>
    <cellStyle name="Normal 3 3 3 2 2 5" xfId="1316"/>
    <cellStyle name="Normal 3 3 3 2 2 5 10" xfId="44173"/>
    <cellStyle name="Normal 3 3 3 2 2 5 11" xfId="1621"/>
    <cellStyle name="Normal 3 3 3 2 2 5 2" xfId="2090"/>
    <cellStyle name="Normal 3 3 3 2 2 5 2 2" xfId="3021"/>
    <cellStyle name="Normal 3 3 3 2 2 5 2 2 2" xfId="5814"/>
    <cellStyle name="Normal 3 3 3 2 2 5 2 2 2 2" xfId="10539"/>
    <cellStyle name="Normal 3 3 3 2 2 5 2 2 2 2 2" xfId="19934"/>
    <cellStyle name="Normal 3 3 3 2 2 5 2 2 2 2 2 2" xfId="38731"/>
    <cellStyle name="Normal 3 3 3 2 2 5 2 2 2 2 2 3" xfId="44178"/>
    <cellStyle name="Normal 3 3 3 2 2 5 2 2 2 2 3" xfId="29328"/>
    <cellStyle name="Normal 3 3 3 2 2 5 2 2 2 2 4" xfId="44177"/>
    <cellStyle name="Normal 3 3 3 2 2 5 2 2 2 3" xfId="15237"/>
    <cellStyle name="Normal 3 3 3 2 2 5 2 2 2 3 2" xfId="34028"/>
    <cellStyle name="Normal 3 3 3 2 2 5 2 2 2 3 3" xfId="44179"/>
    <cellStyle name="Normal 3 3 3 2 2 5 2 2 2 4" xfId="24625"/>
    <cellStyle name="Normal 3 3 3 2 2 5 2 2 2 5" xfId="44176"/>
    <cellStyle name="Normal 3 3 3 2 2 5 2 2 3" xfId="7747"/>
    <cellStyle name="Normal 3 3 3 2 2 5 2 2 3 2" xfId="17142"/>
    <cellStyle name="Normal 3 3 3 2 2 5 2 2 3 2 2" xfId="35939"/>
    <cellStyle name="Normal 3 3 3 2 2 5 2 2 3 2 3" xfId="44181"/>
    <cellStyle name="Normal 3 3 3 2 2 5 2 2 3 3" xfId="26536"/>
    <cellStyle name="Normal 3 3 3 2 2 5 2 2 3 4" xfId="44180"/>
    <cellStyle name="Normal 3 3 3 2 2 5 2 2 4" xfId="12445"/>
    <cellStyle name="Normal 3 3 3 2 2 5 2 2 4 2" xfId="31235"/>
    <cellStyle name="Normal 3 3 3 2 2 5 2 2 4 3" xfId="44182"/>
    <cellStyle name="Normal 3 3 3 2 2 5 2 2 5" xfId="21832"/>
    <cellStyle name="Normal 3 3 3 2 2 5 2 2 6" xfId="44175"/>
    <cellStyle name="Normal 3 3 3 2 2 5 2 3" xfId="3952"/>
    <cellStyle name="Normal 3 3 3 2 2 5 2 3 2" xfId="8677"/>
    <cellStyle name="Normal 3 3 3 2 2 5 2 3 2 2" xfId="18072"/>
    <cellStyle name="Normal 3 3 3 2 2 5 2 3 2 2 2" xfId="36869"/>
    <cellStyle name="Normal 3 3 3 2 2 5 2 3 2 2 3" xfId="44185"/>
    <cellStyle name="Normal 3 3 3 2 2 5 2 3 2 3" xfId="27466"/>
    <cellStyle name="Normal 3 3 3 2 2 5 2 3 2 4" xfId="44184"/>
    <cellStyle name="Normal 3 3 3 2 2 5 2 3 3" xfId="13375"/>
    <cellStyle name="Normal 3 3 3 2 2 5 2 3 3 2" xfId="32166"/>
    <cellStyle name="Normal 3 3 3 2 2 5 2 3 3 3" xfId="44186"/>
    <cellStyle name="Normal 3 3 3 2 2 5 2 3 4" xfId="22763"/>
    <cellStyle name="Normal 3 3 3 2 2 5 2 3 5" xfId="44183"/>
    <cellStyle name="Normal 3 3 3 2 2 5 2 4" xfId="4883"/>
    <cellStyle name="Normal 3 3 3 2 2 5 2 4 2" xfId="9608"/>
    <cellStyle name="Normal 3 3 3 2 2 5 2 4 2 2" xfId="19003"/>
    <cellStyle name="Normal 3 3 3 2 2 5 2 4 2 2 2" xfId="37800"/>
    <cellStyle name="Normal 3 3 3 2 2 5 2 4 2 2 3" xfId="44189"/>
    <cellStyle name="Normal 3 3 3 2 2 5 2 4 2 3" xfId="28397"/>
    <cellStyle name="Normal 3 3 3 2 2 5 2 4 2 4" xfId="44188"/>
    <cellStyle name="Normal 3 3 3 2 2 5 2 4 3" xfId="14306"/>
    <cellStyle name="Normal 3 3 3 2 2 5 2 4 3 2" xfId="33097"/>
    <cellStyle name="Normal 3 3 3 2 2 5 2 4 3 3" xfId="44190"/>
    <cellStyle name="Normal 3 3 3 2 2 5 2 4 4" xfId="23694"/>
    <cellStyle name="Normal 3 3 3 2 2 5 2 4 5" xfId="44187"/>
    <cellStyle name="Normal 3 3 3 2 2 5 2 5" xfId="6817"/>
    <cellStyle name="Normal 3 3 3 2 2 5 2 5 2" xfId="16212"/>
    <cellStyle name="Normal 3 3 3 2 2 5 2 5 2 2" xfId="35009"/>
    <cellStyle name="Normal 3 3 3 2 2 5 2 5 2 3" xfId="44192"/>
    <cellStyle name="Normal 3 3 3 2 2 5 2 5 3" xfId="25606"/>
    <cellStyle name="Normal 3 3 3 2 2 5 2 5 4" xfId="44191"/>
    <cellStyle name="Normal 3 3 3 2 2 5 2 6" xfId="11515"/>
    <cellStyle name="Normal 3 3 3 2 2 5 2 6 2" xfId="30304"/>
    <cellStyle name="Normal 3 3 3 2 2 5 2 6 3" xfId="44193"/>
    <cellStyle name="Normal 3 3 3 2 2 5 2 7" xfId="20901"/>
    <cellStyle name="Normal 3 3 3 2 2 5 2 8" xfId="39233"/>
    <cellStyle name="Normal 3 3 3 2 2 5 2 9" xfId="44174"/>
    <cellStyle name="Normal 3 3 3 2 2 5 3" xfId="2555"/>
    <cellStyle name="Normal 3 3 3 2 2 5 3 2" xfId="5348"/>
    <cellStyle name="Normal 3 3 3 2 2 5 3 2 2" xfId="10073"/>
    <cellStyle name="Normal 3 3 3 2 2 5 3 2 2 2" xfId="19468"/>
    <cellStyle name="Normal 3 3 3 2 2 5 3 2 2 2 2" xfId="38265"/>
    <cellStyle name="Normal 3 3 3 2 2 5 3 2 2 2 3" xfId="44197"/>
    <cellStyle name="Normal 3 3 3 2 2 5 3 2 2 3" xfId="28862"/>
    <cellStyle name="Normal 3 3 3 2 2 5 3 2 2 4" xfId="44196"/>
    <cellStyle name="Normal 3 3 3 2 2 5 3 2 3" xfId="14771"/>
    <cellStyle name="Normal 3 3 3 2 2 5 3 2 3 2" xfId="33562"/>
    <cellStyle name="Normal 3 3 3 2 2 5 3 2 3 3" xfId="44198"/>
    <cellStyle name="Normal 3 3 3 2 2 5 3 2 4" xfId="24159"/>
    <cellStyle name="Normal 3 3 3 2 2 5 3 2 5" xfId="44195"/>
    <cellStyle name="Normal 3 3 3 2 2 5 3 3" xfId="7282"/>
    <cellStyle name="Normal 3 3 3 2 2 5 3 3 2" xfId="16677"/>
    <cellStyle name="Normal 3 3 3 2 2 5 3 3 2 2" xfId="35474"/>
    <cellStyle name="Normal 3 3 3 2 2 5 3 3 2 3" xfId="44200"/>
    <cellStyle name="Normal 3 3 3 2 2 5 3 3 3" xfId="26071"/>
    <cellStyle name="Normal 3 3 3 2 2 5 3 3 4" xfId="44199"/>
    <cellStyle name="Normal 3 3 3 2 2 5 3 4" xfId="11980"/>
    <cellStyle name="Normal 3 3 3 2 2 5 3 4 2" xfId="30769"/>
    <cellStyle name="Normal 3 3 3 2 2 5 3 4 3" xfId="44201"/>
    <cellStyle name="Normal 3 3 3 2 2 5 3 5" xfId="21366"/>
    <cellStyle name="Normal 3 3 3 2 2 5 3 6" xfId="44194"/>
    <cellStyle name="Normal 3 3 3 2 2 5 4" xfId="3486"/>
    <cellStyle name="Normal 3 3 3 2 2 5 4 2" xfId="8212"/>
    <cellStyle name="Normal 3 3 3 2 2 5 4 2 2" xfId="17607"/>
    <cellStyle name="Normal 3 3 3 2 2 5 4 2 2 2" xfId="36404"/>
    <cellStyle name="Normal 3 3 3 2 2 5 4 2 2 3" xfId="44204"/>
    <cellStyle name="Normal 3 3 3 2 2 5 4 2 3" xfId="27001"/>
    <cellStyle name="Normal 3 3 3 2 2 5 4 2 4" xfId="44203"/>
    <cellStyle name="Normal 3 3 3 2 2 5 4 3" xfId="12910"/>
    <cellStyle name="Normal 3 3 3 2 2 5 4 3 2" xfId="31700"/>
    <cellStyle name="Normal 3 3 3 2 2 5 4 3 3" xfId="44205"/>
    <cellStyle name="Normal 3 3 3 2 2 5 4 4" xfId="22297"/>
    <cellStyle name="Normal 3 3 3 2 2 5 4 5" xfId="44202"/>
    <cellStyle name="Normal 3 3 3 2 2 5 5" xfId="4417"/>
    <cellStyle name="Normal 3 3 3 2 2 5 5 2" xfId="9142"/>
    <cellStyle name="Normal 3 3 3 2 2 5 5 2 2" xfId="18537"/>
    <cellStyle name="Normal 3 3 3 2 2 5 5 2 2 2" xfId="37334"/>
    <cellStyle name="Normal 3 3 3 2 2 5 5 2 2 3" xfId="44208"/>
    <cellStyle name="Normal 3 3 3 2 2 5 5 2 3" xfId="27931"/>
    <cellStyle name="Normal 3 3 3 2 2 5 5 2 4" xfId="44207"/>
    <cellStyle name="Normal 3 3 3 2 2 5 5 3" xfId="13840"/>
    <cellStyle name="Normal 3 3 3 2 2 5 5 3 2" xfId="32631"/>
    <cellStyle name="Normal 3 3 3 2 2 5 5 3 3" xfId="44209"/>
    <cellStyle name="Normal 3 3 3 2 2 5 5 4" xfId="23228"/>
    <cellStyle name="Normal 3 3 3 2 2 5 5 5" xfId="44206"/>
    <cellStyle name="Normal 3 3 3 2 2 5 6" xfId="6364"/>
    <cellStyle name="Normal 3 3 3 2 2 5 6 2" xfId="15760"/>
    <cellStyle name="Normal 3 3 3 2 2 5 6 2 2" xfId="34557"/>
    <cellStyle name="Normal 3 3 3 2 2 5 6 2 3" xfId="44211"/>
    <cellStyle name="Normal 3 3 3 2 2 5 6 3" xfId="25154"/>
    <cellStyle name="Normal 3 3 3 2 2 5 6 4" xfId="44210"/>
    <cellStyle name="Normal 3 3 3 2 2 5 7" xfId="11051"/>
    <cellStyle name="Normal 3 3 3 2 2 5 7 2" xfId="29838"/>
    <cellStyle name="Normal 3 3 3 2 2 5 7 3" xfId="44212"/>
    <cellStyle name="Normal 3 3 3 2 2 5 8" xfId="20435"/>
    <cellStyle name="Normal 3 3 3 2 2 5 9" xfId="39232"/>
    <cellStyle name="Normal 3 3 3 2 2 6" xfId="1887"/>
    <cellStyle name="Normal 3 3 3 2 2 6 2" xfId="2818"/>
    <cellStyle name="Normal 3 3 3 2 2 6 2 2" xfId="5611"/>
    <cellStyle name="Normal 3 3 3 2 2 6 2 2 2" xfId="10336"/>
    <cellStyle name="Normal 3 3 3 2 2 6 2 2 2 2" xfId="19731"/>
    <cellStyle name="Normal 3 3 3 2 2 6 2 2 2 2 2" xfId="38528"/>
    <cellStyle name="Normal 3 3 3 2 2 6 2 2 2 2 3" xfId="44217"/>
    <cellStyle name="Normal 3 3 3 2 2 6 2 2 2 3" xfId="29125"/>
    <cellStyle name="Normal 3 3 3 2 2 6 2 2 2 4" xfId="44216"/>
    <cellStyle name="Normal 3 3 3 2 2 6 2 2 3" xfId="15034"/>
    <cellStyle name="Normal 3 3 3 2 2 6 2 2 3 2" xfId="33825"/>
    <cellStyle name="Normal 3 3 3 2 2 6 2 2 3 3" xfId="44218"/>
    <cellStyle name="Normal 3 3 3 2 2 6 2 2 4" xfId="24422"/>
    <cellStyle name="Normal 3 3 3 2 2 6 2 2 5" xfId="44215"/>
    <cellStyle name="Normal 3 3 3 2 2 6 2 3" xfId="7544"/>
    <cellStyle name="Normal 3 3 3 2 2 6 2 3 2" xfId="16939"/>
    <cellStyle name="Normal 3 3 3 2 2 6 2 3 2 2" xfId="35736"/>
    <cellStyle name="Normal 3 3 3 2 2 6 2 3 2 3" xfId="44220"/>
    <cellStyle name="Normal 3 3 3 2 2 6 2 3 3" xfId="26333"/>
    <cellStyle name="Normal 3 3 3 2 2 6 2 3 4" xfId="44219"/>
    <cellStyle name="Normal 3 3 3 2 2 6 2 4" xfId="12242"/>
    <cellStyle name="Normal 3 3 3 2 2 6 2 4 2" xfId="31032"/>
    <cellStyle name="Normal 3 3 3 2 2 6 2 4 3" xfId="44221"/>
    <cellStyle name="Normal 3 3 3 2 2 6 2 5" xfId="21629"/>
    <cellStyle name="Normal 3 3 3 2 2 6 2 6" xfId="44214"/>
    <cellStyle name="Normal 3 3 3 2 2 6 3" xfId="3749"/>
    <cellStyle name="Normal 3 3 3 2 2 6 3 2" xfId="8475"/>
    <cellStyle name="Normal 3 3 3 2 2 6 3 2 2" xfId="17870"/>
    <cellStyle name="Normal 3 3 3 2 2 6 3 2 2 2" xfId="36667"/>
    <cellStyle name="Normal 3 3 3 2 2 6 3 2 2 3" xfId="44224"/>
    <cellStyle name="Normal 3 3 3 2 2 6 3 2 3" xfId="27264"/>
    <cellStyle name="Normal 3 3 3 2 2 6 3 2 4" xfId="44223"/>
    <cellStyle name="Normal 3 3 3 2 2 6 3 3" xfId="13173"/>
    <cellStyle name="Normal 3 3 3 2 2 6 3 3 2" xfId="31963"/>
    <cellStyle name="Normal 3 3 3 2 2 6 3 3 3" xfId="44225"/>
    <cellStyle name="Normal 3 3 3 2 2 6 3 4" xfId="22560"/>
    <cellStyle name="Normal 3 3 3 2 2 6 3 5" xfId="44222"/>
    <cellStyle name="Normal 3 3 3 2 2 6 4" xfId="4680"/>
    <cellStyle name="Normal 3 3 3 2 2 6 4 2" xfId="9405"/>
    <cellStyle name="Normal 3 3 3 2 2 6 4 2 2" xfId="18800"/>
    <cellStyle name="Normal 3 3 3 2 2 6 4 2 2 2" xfId="37597"/>
    <cellStyle name="Normal 3 3 3 2 2 6 4 2 2 3" xfId="44228"/>
    <cellStyle name="Normal 3 3 3 2 2 6 4 2 3" xfId="28194"/>
    <cellStyle name="Normal 3 3 3 2 2 6 4 2 4" xfId="44227"/>
    <cellStyle name="Normal 3 3 3 2 2 6 4 3" xfId="14103"/>
    <cellStyle name="Normal 3 3 3 2 2 6 4 3 2" xfId="32894"/>
    <cellStyle name="Normal 3 3 3 2 2 6 4 3 3" xfId="44229"/>
    <cellStyle name="Normal 3 3 3 2 2 6 4 4" xfId="23491"/>
    <cellStyle name="Normal 3 3 3 2 2 6 4 5" xfId="44226"/>
    <cellStyle name="Normal 3 3 3 2 2 6 5" xfId="6615"/>
    <cellStyle name="Normal 3 3 3 2 2 6 5 2" xfId="16010"/>
    <cellStyle name="Normal 3 3 3 2 2 6 5 2 2" xfId="34807"/>
    <cellStyle name="Normal 3 3 3 2 2 6 5 2 3" xfId="44231"/>
    <cellStyle name="Normal 3 3 3 2 2 6 5 3" xfId="25404"/>
    <cellStyle name="Normal 3 3 3 2 2 6 5 4" xfId="44230"/>
    <cellStyle name="Normal 3 3 3 2 2 6 6" xfId="11313"/>
    <cellStyle name="Normal 3 3 3 2 2 6 6 2" xfId="30101"/>
    <cellStyle name="Normal 3 3 3 2 2 6 6 3" xfId="44232"/>
    <cellStyle name="Normal 3 3 3 2 2 6 7" xfId="20698"/>
    <cellStyle name="Normal 3 3 3 2 2 6 8" xfId="39234"/>
    <cellStyle name="Normal 3 3 3 2 2 6 9" xfId="44213"/>
    <cellStyle name="Normal 3 3 3 2 2 7" xfId="2352"/>
    <cellStyle name="Normal 3 3 3 2 2 7 2" xfId="5145"/>
    <cellStyle name="Normal 3 3 3 2 2 7 2 2" xfId="9870"/>
    <cellStyle name="Normal 3 3 3 2 2 7 2 2 2" xfId="19265"/>
    <cellStyle name="Normal 3 3 3 2 2 7 2 2 2 2" xfId="38062"/>
    <cellStyle name="Normal 3 3 3 2 2 7 2 2 2 3" xfId="44236"/>
    <cellStyle name="Normal 3 3 3 2 2 7 2 2 3" xfId="28659"/>
    <cellStyle name="Normal 3 3 3 2 2 7 2 2 4" xfId="44235"/>
    <cellStyle name="Normal 3 3 3 2 2 7 2 3" xfId="14568"/>
    <cellStyle name="Normal 3 3 3 2 2 7 2 3 2" xfId="33359"/>
    <cellStyle name="Normal 3 3 3 2 2 7 2 3 3" xfId="44237"/>
    <cellStyle name="Normal 3 3 3 2 2 7 2 4" xfId="23956"/>
    <cellStyle name="Normal 3 3 3 2 2 7 2 5" xfId="44234"/>
    <cellStyle name="Normal 3 3 3 2 2 7 3" xfId="7079"/>
    <cellStyle name="Normal 3 3 3 2 2 7 3 2" xfId="16474"/>
    <cellStyle name="Normal 3 3 3 2 2 7 3 2 2" xfId="35271"/>
    <cellStyle name="Normal 3 3 3 2 2 7 3 2 3" xfId="44239"/>
    <cellStyle name="Normal 3 3 3 2 2 7 3 3" xfId="25868"/>
    <cellStyle name="Normal 3 3 3 2 2 7 3 4" xfId="44238"/>
    <cellStyle name="Normal 3 3 3 2 2 7 4" xfId="11777"/>
    <cellStyle name="Normal 3 3 3 2 2 7 4 2" xfId="30566"/>
    <cellStyle name="Normal 3 3 3 2 2 7 4 3" xfId="44240"/>
    <cellStyle name="Normal 3 3 3 2 2 7 5" xfId="21163"/>
    <cellStyle name="Normal 3 3 3 2 2 7 6" xfId="44233"/>
    <cellStyle name="Normal 3 3 3 2 2 8" xfId="3283"/>
    <cellStyle name="Normal 3 3 3 2 2 8 2" xfId="8009"/>
    <cellStyle name="Normal 3 3 3 2 2 8 2 2" xfId="17404"/>
    <cellStyle name="Normal 3 3 3 2 2 8 2 2 2" xfId="36201"/>
    <cellStyle name="Normal 3 3 3 2 2 8 2 2 3" xfId="44243"/>
    <cellStyle name="Normal 3 3 3 2 2 8 2 3" xfId="26798"/>
    <cellStyle name="Normal 3 3 3 2 2 8 2 4" xfId="44242"/>
    <cellStyle name="Normal 3 3 3 2 2 8 3" xfId="12707"/>
    <cellStyle name="Normal 3 3 3 2 2 8 3 2" xfId="31497"/>
    <cellStyle name="Normal 3 3 3 2 2 8 3 3" xfId="44244"/>
    <cellStyle name="Normal 3 3 3 2 2 8 4" xfId="22094"/>
    <cellStyle name="Normal 3 3 3 2 2 8 5" xfId="44241"/>
    <cellStyle name="Normal 3 3 3 2 2 9" xfId="4214"/>
    <cellStyle name="Normal 3 3 3 2 2 9 2" xfId="8939"/>
    <cellStyle name="Normal 3 3 3 2 2 9 2 2" xfId="18334"/>
    <cellStyle name="Normal 3 3 3 2 2 9 2 2 2" xfId="37131"/>
    <cellStyle name="Normal 3 3 3 2 2 9 2 2 3" xfId="44247"/>
    <cellStyle name="Normal 3 3 3 2 2 9 2 3" xfId="27728"/>
    <cellStyle name="Normal 3 3 3 2 2 9 2 4" xfId="44246"/>
    <cellStyle name="Normal 3 3 3 2 2 9 3" xfId="13637"/>
    <cellStyle name="Normal 3 3 3 2 2 9 3 2" xfId="32428"/>
    <cellStyle name="Normal 3 3 3 2 2 9 3 3" xfId="44248"/>
    <cellStyle name="Normal 3 3 3 2 2 9 4" xfId="23025"/>
    <cellStyle name="Normal 3 3 3 2 2 9 5" xfId="44245"/>
    <cellStyle name="Normal 3 3 3 2 20" xfId="58878"/>
    <cellStyle name="Normal 3 3 3 2 21" xfId="58934"/>
    <cellStyle name="Normal 3 3 3 2 22" xfId="58990"/>
    <cellStyle name="Normal 3 3 3 2 23" xfId="59046"/>
    <cellStyle name="Normal 3 3 3 2 24" xfId="59105"/>
    <cellStyle name="Normal 3 3 3 2 25" xfId="59686"/>
    <cellStyle name="Normal 3 3 3 2 26" xfId="1388"/>
    <cellStyle name="Normal 3 3 3 2 3" xfId="1053"/>
    <cellStyle name="Normal 3 3 3 2 3 10" xfId="39235"/>
    <cellStyle name="Normal 3 3 3 2 3 11" xfId="44249"/>
    <cellStyle name="Normal 3 3 3 2 3 12" xfId="1441"/>
    <cellStyle name="Normal 3 3 3 2 3 2" xfId="1707"/>
    <cellStyle name="Normal 3 3 3 2 3 2 10" xfId="44250"/>
    <cellStyle name="Normal 3 3 3 2 3 2 2" xfId="2173"/>
    <cellStyle name="Normal 3 3 3 2 3 2 2 2" xfId="3104"/>
    <cellStyle name="Normal 3 3 3 2 3 2 2 2 2" xfId="5897"/>
    <cellStyle name="Normal 3 3 3 2 3 2 2 2 2 2" xfId="10622"/>
    <cellStyle name="Normal 3 3 3 2 3 2 2 2 2 2 2" xfId="20017"/>
    <cellStyle name="Normal 3 3 3 2 3 2 2 2 2 2 2 2" xfId="38814"/>
    <cellStyle name="Normal 3 3 3 2 3 2 2 2 2 2 2 3" xfId="44255"/>
    <cellStyle name="Normal 3 3 3 2 3 2 2 2 2 2 3" xfId="29411"/>
    <cellStyle name="Normal 3 3 3 2 3 2 2 2 2 2 4" xfId="44254"/>
    <cellStyle name="Normal 3 3 3 2 3 2 2 2 2 3" xfId="15320"/>
    <cellStyle name="Normal 3 3 3 2 3 2 2 2 2 3 2" xfId="34111"/>
    <cellStyle name="Normal 3 3 3 2 3 2 2 2 2 3 3" xfId="44256"/>
    <cellStyle name="Normal 3 3 3 2 3 2 2 2 2 4" xfId="24708"/>
    <cellStyle name="Normal 3 3 3 2 3 2 2 2 2 5" xfId="44253"/>
    <cellStyle name="Normal 3 3 3 2 3 2 2 2 3" xfId="7830"/>
    <cellStyle name="Normal 3 3 3 2 3 2 2 2 3 2" xfId="17225"/>
    <cellStyle name="Normal 3 3 3 2 3 2 2 2 3 2 2" xfId="36022"/>
    <cellStyle name="Normal 3 3 3 2 3 2 2 2 3 2 3" xfId="44258"/>
    <cellStyle name="Normal 3 3 3 2 3 2 2 2 3 3" xfId="26619"/>
    <cellStyle name="Normal 3 3 3 2 3 2 2 2 3 4" xfId="44257"/>
    <cellStyle name="Normal 3 3 3 2 3 2 2 2 4" xfId="12528"/>
    <cellStyle name="Normal 3 3 3 2 3 2 2 2 4 2" xfId="31318"/>
    <cellStyle name="Normal 3 3 3 2 3 2 2 2 4 3" xfId="44259"/>
    <cellStyle name="Normal 3 3 3 2 3 2 2 2 5" xfId="21915"/>
    <cellStyle name="Normal 3 3 3 2 3 2 2 2 6" xfId="44252"/>
    <cellStyle name="Normal 3 3 3 2 3 2 2 3" xfId="4035"/>
    <cellStyle name="Normal 3 3 3 2 3 2 2 3 2" xfId="8760"/>
    <cellStyle name="Normal 3 3 3 2 3 2 2 3 2 2" xfId="18155"/>
    <cellStyle name="Normal 3 3 3 2 3 2 2 3 2 2 2" xfId="36952"/>
    <cellStyle name="Normal 3 3 3 2 3 2 2 3 2 2 3" xfId="44262"/>
    <cellStyle name="Normal 3 3 3 2 3 2 2 3 2 3" xfId="27549"/>
    <cellStyle name="Normal 3 3 3 2 3 2 2 3 2 4" xfId="44261"/>
    <cellStyle name="Normal 3 3 3 2 3 2 2 3 3" xfId="13458"/>
    <cellStyle name="Normal 3 3 3 2 3 2 2 3 3 2" xfId="32249"/>
    <cellStyle name="Normal 3 3 3 2 3 2 2 3 3 3" xfId="44263"/>
    <cellStyle name="Normal 3 3 3 2 3 2 2 3 4" xfId="22846"/>
    <cellStyle name="Normal 3 3 3 2 3 2 2 3 5" xfId="44260"/>
    <cellStyle name="Normal 3 3 3 2 3 2 2 4" xfId="4966"/>
    <cellStyle name="Normal 3 3 3 2 3 2 2 4 2" xfId="9691"/>
    <cellStyle name="Normal 3 3 3 2 3 2 2 4 2 2" xfId="19086"/>
    <cellStyle name="Normal 3 3 3 2 3 2 2 4 2 2 2" xfId="37883"/>
    <cellStyle name="Normal 3 3 3 2 3 2 2 4 2 2 3" xfId="44266"/>
    <cellStyle name="Normal 3 3 3 2 3 2 2 4 2 3" xfId="28480"/>
    <cellStyle name="Normal 3 3 3 2 3 2 2 4 2 4" xfId="44265"/>
    <cellStyle name="Normal 3 3 3 2 3 2 2 4 3" xfId="14389"/>
    <cellStyle name="Normal 3 3 3 2 3 2 2 4 3 2" xfId="33180"/>
    <cellStyle name="Normal 3 3 3 2 3 2 2 4 3 3" xfId="44267"/>
    <cellStyle name="Normal 3 3 3 2 3 2 2 4 4" xfId="23777"/>
    <cellStyle name="Normal 3 3 3 2 3 2 2 4 5" xfId="44264"/>
    <cellStyle name="Normal 3 3 3 2 3 2 2 5" xfId="6900"/>
    <cellStyle name="Normal 3 3 3 2 3 2 2 5 2" xfId="16295"/>
    <cellStyle name="Normal 3 3 3 2 3 2 2 5 2 2" xfId="35092"/>
    <cellStyle name="Normal 3 3 3 2 3 2 2 5 2 3" xfId="44269"/>
    <cellStyle name="Normal 3 3 3 2 3 2 2 5 3" xfId="25689"/>
    <cellStyle name="Normal 3 3 3 2 3 2 2 5 4" xfId="44268"/>
    <cellStyle name="Normal 3 3 3 2 3 2 2 6" xfId="11598"/>
    <cellStyle name="Normal 3 3 3 2 3 2 2 6 2" xfId="30387"/>
    <cellStyle name="Normal 3 3 3 2 3 2 2 6 3" xfId="44270"/>
    <cellStyle name="Normal 3 3 3 2 3 2 2 7" xfId="20984"/>
    <cellStyle name="Normal 3 3 3 2 3 2 2 8" xfId="39237"/>
    <cellStyle name="Normal 3 3 3 2 3 2 2 9" xfId="44251"/>
    <cellStyle name="Normal 3 3 3 2 3 2 3" xfId="2638"/>
    <cellStyle name="Normal 3 3 3 2 3 2 3 2" xfId="5431"/>
    <cellStyle name="Normal 3 3 3 2 3 2 3 2 2" xfId="10156"/>
    <cellStyle name="Normal 3 3 3 2 3 2 3 2 2 2" xfId="19551"/>
    <cellStyle name="Normal 3 3 3 2 3 2 3 2 2 2 2" xfId="38348"/>
    <cellStyle name="Normal 3 3 3 2 3 2 3 2 2 2 3" xfId="44274"/>
    <cellStyle name="Normal 3 3 3 2 3 2 3 2 2 3" xfId="28945"/>
    <cellStyle name="Normal 3 3 3 2 3 2 3 2 2 4" xfId="44273"/>
    <cellStyle name="Normal 3 3 3 2 3 2 3 2 3" xfId="14854"/>
    <cellStyle name="Normal 3 3 3 2 3 2 3 2 3 2" xfId="33645"/>
    <cellStyle name="Normal 3 3 3 2 3 2 3 2 3 3" xfId="44275"/>
    <cellStyle name="Normal 3 3 3 2 3 2 3 2 4" xfId="24242"/>
    <cellStyle name="Normal 3 3 3 2 3 2 3 2 5" xfId="44272"/>
    <cellStyle name="Normal 3 3 3 2 3 2 3 3" xfId="7365"/>
    <cellStyle name="Normal 3 3 3 2 3 2 3 3 2" xfId="16760"/>
    <cellStyle name="Normal 3 3 3 2 3 2 3 3 2 2" xfId="35557"/>
    <cellStyle name="Normal 3 3 3 2 3 2 3 3 2 3" xfId="44277"/>
    <cellStyle name="Normal 3 3 3 2 3 2 3 3 3" xfId="26154"/>
    <cellStyle name="Normal 3 3 3 2 3 2 3 3 4" xfId="44276"/>
    <cellStyle name="Normal 3 3 3 2 3 2 3 4" xfId="12063"/>
    <cellStyle name="Normal 3 3 3 2 3 2 3 4 2" xfId="30852"/>
    <cellStyle name="Normal 3 3 3 2 3 2 3 4 3" xfId="44278"/>
    <cellStyle name="Normal 3 3 3 2 3 2 3 5" xfId="21449"/>
    <cellStyle name="Normal 3 3 3 2 3 2 3 6" xfId="44271"/>
    <cellStyle name="Normal 3 3 3 2 3 2 4" xfId="3569"/>
    <cellStyle name="Normal 3 3 3 2 3 2 4 2" xfId="8295"/>
    <cellStyle name="Normal 3 3 3 2 3 2 4 2 2" xfId="17690"/>
    <cellStyle name="Normal 3 3 3 2 3 2 4 2 2 2" xfId="36487"/>
    <cellStyle name="Normal 3 3 3 2 3 2 4 2 2 3" xfId="44281"/>
    <cellStyle name="Normal 3 3 3 2 3 2 4 2 3" xfId="27084"/>
    <cellStyle name="Normal 3 3 3 2 3 2 4 2 4" xfId="44280"/>
    <cellStyle name="Normal 3 3 3 2 3 2 4 3" xfId="12993"/>
    <cellStyle name="Normal 3 3 3 2 3 2 4 3 2" xfId="31783"/>
    <cellStyle name="Normal 3 3 3 2 3 2 4 3 3" xfId="44282"/>
    <cellStyle name="Normal 3 3 3 2 3 2 4 4" xfId="22380"/>
    <cellStyle name="Normal 3 3 3 2 3 2 4 5" xfId="44279"/>
    <cellStyle name="Normal 3 3 3 2 3 2 5" xfId="4500"/>
    <cellStyle name="Normal 3 3 3 2 3 2 5 2" xfId="9225"/>
    <cellStyle name="Normal 3 3 3 2 3 2 5 2 2" xfId="18620"/>
    <cellStyle name="Normal 3 3 3 2 3 2 5 2 2 2" xfId="37417"/>
    <cellStyle name="Normal 3 3 3 2 3 2 5 2 2 3" xfId="44285"/>
    <cellStyle name="Normal 3 3 3 2 3 2 5 2 3" xfId="28014"/>
    <cellStyle name="Normal 3 3 3 2 3 2 5 2 4" xfId="44284"/>
    <cellStyle name="Normal 3 3 3 2 3 2 5 3" xfId="13923"/>
    <cellStyle name="Normal 3 3 3 2 3 2 5 3 2" xfId="32714"/>
    <cellStyle name="Normal 3 3 3 2 3 2 5 3 3" xfId="44286"/>
    <cellStyle name="Normal 3 3 3 2 3 2 5 4" xfId="23311"/>
    <cellStyle name="Normal 3 3 3 2 3 2 5 5" xfId="44283"/>
    <cellStyle name="Normal 3 3 3 2 3 2 6" xfId="6313"/>
    <cellStyle name="Normal 3 3 3 2 3 2 6 2" xfId="15709"/>
    <cellStyle name="Normal 3 3 3 2 3 2 6 2 2" xfId="34506"/>
    <cellStyle name="Normal 3 3 3 2 3 2 6 2 3" xfId="44288"/>
    <cellStyle name="Normal 3 3 3 2 3 2 6 3" xfId="25103"/>
    <cellStyle name="Normal 3 3 3 2 3 2 6 4" xfId="44287"/>
    <cellStyle name="Normal 3 3 3 2 3 2 7" xfId="11134"/>
    <cellStyle name="Normal 3 3 3 2 3 2 7 2" xfId="29921"/>
    <cellStyle name="Normal 3 3 3 2 3 2 7 3" xfId="44289"/>
    <cellStyle name="Normal 3 3 3 2 3 2 8" xfId="20518"/>
    <cellStyle name="Normal 3 3 3 2 3 2 9" xfId="39236"/>
    <cellStyle name="Normal 3 3 3 2 3 3" xfId="1912"/>
    <cellStyle name="Normal 3 3 3 2 3 3 2" xfId="2843"/>
    <cellStyle name="Normal 3 3 3 2 3 3 2 2" xfId="5636"/>
    <cellStyle name="Normal 3 3 3 2 3 3 2 2 2" xfId="10361"/>
    <cellStyle name="Normal 3 3 3 2 3 3 2 2 2 2" xfId="19756"/>
    <cellStyle name="Normal 3 3 3 2 3 3 2 2 2 2 2" xfId="38553"/>
    <cellStyle name="Normal 3 3 3 2 3 3 2 2 2 2 3" xfId="44294"/>
    <cellStyle name="Normal 3 3 3 2 3 3 2 2 2 3" xfId="29150"/>
    <cellStyle name="Normal 3 3 3 2 3 3 2 2 2 4" xfId="44293"/>
    <cellStyle name="Normal 3 3 3 2 3 3 2 2 3" xfId="15059"/>
    <cellStyle name="Normal 3 3 3 2 3 3 2 2 3 2" xfId="33850"/>
    <cellStyle name="Normal 3 3 3 2 3 3 2 2 3 3" xfId="44295"/>
    <cellStyle name="Normal 3 3 3 2 3 3 2 2 4" xfId="24447"/>
    <cellStyle name="Normal 3 3 3 2 3 3 2 2 5" xfId="44292"/>
    <cellStyle name="Normal 3 3 3 2 3 3 2 3" xfId="7569"/>
    <cellStyle name="Normal 3 3 3 2 3 3 2 3 2" xfId="16964"/>
    <cellStyle name="Normal 3 3 3 2 3 3 2 3 2 2" xfId="35761"/>
    <cellStyle name="Normal 3 3 3 2 3 3 2 3 2 3" xfId="44297"/>
    <cellStyle name="Normal 3 3 3 2 3 3 2 3 3" xfId="26358"/>
    <cellStyle name="Normal 3 3 3 2 3 3 2 3 4" xfId="44296"/>
    <cellStyle name="Normal 3 3 3 2 3 3 2 4" xfId="12267"/>
    <cellStyle name="Normal 3 3 3 2 3 3 2 4 2" xfId="31057"/>
    <cellStyle name="Normal 3 3 3 2 3 3 2 4 3" xfId="44298"/>
    <cellStyle name="Normal 3 3 3 2 3 3 2 5" xfId="21654"/>
    <cellStyle name="Normal 3 3 3 2 3 3 2 6" xfId="44291"/>
    <cellStyle name="Normal 3 3 3 2 3 3 3" xfId="3774"/>
    <cellStyle name="Normal 3 3 3 2 3 3 3 2" xfId="8500"/>
    <cellStyle name="Normal 3 3 3 2 3 3 3 2 2" xfId="17895"/>
    <cellStyle name="Normal 3 3 3 2 3 3 3 2 2 2" xfId="36692"/>
    <cellStyle name="Normal 3 3 3 2 3 3 3 2 2 3" xfId="44301"/>
    <cellStyle name="Normal 3 3 3 2 3 3 3 2 3" xfId="27289"/>
    <cellStyle name="Normal 3 3 3 2 3 3 3 2 4" xfId="44300"/>
    <cellStyle name="Normal 3 3 3 2 3 3 3 3" xfId="13198"/>
    <cellStyle name="Normal 3 3 3 2 3 3 3 3 2" xfId="31988"/>
    <cellStyle name="Normal 3 3 3 2 3 3 3 3 3" xfId="44302"/>
    <cellStyle name="Normal 3 3 3 2 3 3 3 4" xfId="22585"/>
    <cellStyle name="Normal 3 3 3 2 3 3 3 5" xfId="44299"/>
    <cellStyle name="Normal 3 3 3 2 3 3 4" xfId="4705"/>
    <cellStyle name="Normal 3 3 3 2 3 3 4 2" xfId="9430"/>
    <cellStyle name="Normal 3 3 3 2 3 3 4 2 2" xfId="18825"/>
    <cellStyle name="Normal 3 3 3 2 3 3 4 2 2 2" xfId="37622"/>
    <cellStyle name="Normal 3 3 3 2 3 3 4 2 2 3" xfId="44305"/>
    <cellStyle name="Normal 3 3 3 2 3 3 4 2 3" xfId="28219"/>
    <cellStyle name="Normal 3 3 3 2 3 3 4 2 4" xfId="44304"/>
    <cellStyle name="Normal 3 3 3 2 3 3 4 3" xfId="14128"/>
    <cellStyle name="Normal 3 3 3 2 3 3 4 3 2" xfId="32919"/>
    <cellStyle name="Normal 3 3 3 2 3 3 4 3 3" xfId="44306"/>
    <cellStyle name="Normal 3 3 3 2 3 3 4 4" xfId="23516"/>
    <cellStyle name="Normal 3 3 3 2 3 3 4 5" xfId="44303"/>
    <cellStyle name="Normal 3 3 3 2 3 3 5" xfId="6640"/>
    <cellStyle name="Normal 3 3 3 2 3 3 5 2" xfId="16035"/>
    <cellStyle name="Normal 3 3 3 2 3 3 5 2 2" xfId="34832"/>
    <cellStyle name="Normal 3 3 3 2 3 3 5 2 3" xfId="44308"/>
    <cellStyle name="Normal 3 3 3 2 3 3 5 3" xfId="25429"/>
    <cellStyle name="Normal 3 3 3 2 3 3 5 4" xfId="44307"/>
    <cellStyle name="Normal 3 3 3 2 3 3 6" xfId="11338"/>
    <cellStyle name="Normal 3 3 3 2 3 3 6 2" xfId="30126"/>
    <cellStyle name="Normal 3 3 3 2 3 3 6 3" xfId="44309"/>
    <cellStyle name="Normal 3 3 3 2 3 3 7" xfId="20723"/>
    <cellStyle name="Normal 3 3 3 2 3 3 8" xfId="39238"/>
    <cellStyle name="Normal 3 3 3 2 3 3 9" xfId="44290"/>
    <cellStyle name="Normal 3 3 3 2 3 4" xfId="2377"/>
    <cellStyle name="Normal 3 3 3 2 3 4 2" xfId="5170"/>
    <cellStyle name="Normal 3 3 3 2 3 4 2 2" xfId="9895"/>
    <cellStyle name="Normal 3 3 3 2 3 4 2 2 2" xfId="19290"/>
    <cellStyle name="Normal 3 3 3 2 3 4 2 2 2 2" xfId="38087"/>
    <cellStyle name="Normal 3 3 3 2 3 4 2 2 2 3" xfId="44313"/>
    <cellStyle name="Normal 3 3 3 2 3 4 2 2 3" xfId="28684"/>
    <cellStyle name="Normal 3 3 3 2 3 4 2 2 4" xfId="44312"/>
    <cellStyle name="Normal 3 3 3 2 3 4 2 3" xfId="14593"/>
    <cellStyle name="Normal 3 3 3 2 3 4 2 3 2" xfId="33384"/>
    <cellStyle name="Normal 3 3 3 2 3 4 2 3 3" xfId="44314"/>
    <cellStyle name="Normal 3 3 3 2 3 4 2 4" xfId="23981"/>
    <cellStyle name="Normal 3 3 3 2 3 4 2 5" xfId="44311"/>
    <cellStyle name="Normal 3 3 3 2 3 4 3" xfId="7104"/>
    <cellStyle name="Normal 3 3 3 2 3 4 3 2" xfId="16499"/>
    <cellStyle name="Normal 3 3 3 2 3 4 3 2 2" xfId="35296"/>
    <cellStyle name="Normal 3 3 3 2 3 4 3 2 3" xfId="44316"/>
    <cellStyle name="Normal 3 3 3 2 3 4 3 3" xfId="25893"/>
    <cellStyle name="Normal 3 3 3 2 3 4 3 4" xfId="44315"/>
    <cellStyle name="Normal 3 3 3 2 3 4 4" xfId="11802"/>
    <cellStyle name="Normal 3 3 3 2 3 4 4 2" xfId="30591"/>
    <cellStyle name="Normal 3 3 3 2 3 4 4 3" xfId="44317"/>
    <cellStyle name="Normal 3 3 3 2 3 4 5" xfId="21188"/>
    <cellStyle name="Normal 3 3 3 2 3 4 6" xfId="44310"/>
    <cellStyle name="Normal 3 3 3 2 3 5" xfId="3308"/>
    <cellStyle name="Normal 3 3 3 2 3 5 2" xfId="8034"/>
    <cellStyle name="Normal 3 3 3 2 3 5 2 2" xfId="17429"/>
    <cellStyle name="Normal 3 3 3 2 3 5 2 2 2" xfId="36226"/>
    <cellStyle name="Normal 3 3 3 2 3 5 2 2 3" xfId="44320"/>
    <cellStyle name="Normal 3 3 3 2 3 5 2 3" xfId="26823"/>
    <cellStyle name="Normal 3 3 3 2 3 5 2 4" xfId="44319"/>
    <cellStyle name="Normal 3 3 3 2 3 5 3" xfId="12732"/>
    <cellStyle name="Normal 3 3 3 2 3 5 3 2" xfId="31522"/>
    <cellStyle name="Normal 3 3 3 2 3 5 3 3" xfId="44321"/>
    <cellStyle name="Normal 3 3 3 2 3 5 4" xfId="22119"/>
    <cellStyle name="Normal 3 3 3 2 3 5 5" xfId="44318"/>
    <cellStyle name="Normal 3 3 3 2 3 6" xfId="4239"/>
    <cellStyle name="Normal 3 3 3 2 3 6 2" xfId="8964"/>
    <cellStyle name="Normal 3 3 3 2 3 6 2 2" xfId="18359"/>
    <cellStyle name="Normal 3 3 3 2 3 6 2 2 2" xfId="37156"/>
    <cellStyle name="Normal 3 3 3 2 3 6 2 2 3" xfId="44324"/>
    <cellStyle name="Normal 3 3 3 2 3 6 2 3" xfId="27753"/>
    <cellStyle name="Normal 3 3 3 2 3 6 2 4" xfId="44323"/>
    <cellStyle name="Normal 3 3 3 2 3 6 3" xfId="13662"/>
    <cellStyle name="Normal 3 3 3 2 3 6 3 2" xfId="32453"/>
    <cellStyle name="Normal 3 3 3 2 3 6 3 3" xfId="44325"/>
    <cellStyle name="Normal 3 3 3 2 3 6 4" xfId="23050"/>
    <cellStyle name="Normal 3 3 3 2 3 6 5" xfId="44322"/>
    <cellStyle name="Normal 3 3 3 2 3 7" xfId="6471"/>
    <cellStyle name="Normal 3 3 3 2 3 7 2" xfId="15866"/>
    <cellStyle name="Normal 3 3 3 2 3 7 2 2" xfId="34663"/>
    <cellStyle name="Normal 3 3 3 2 3 7 2 3" xfId="44327"/>
    <cellStyle name="Normal 3 3 3 2 3 7 3" xfId="25260"/>
    <cellStyle name="Normal 3 3 3 2 3 7 4" xfId="44326"/>
    <cellStyle name="Normal 3 3 3 2 3 8" xfId="10876"/>
    <cellStyle name="Normal 3 3 3 2 3 8 2" xfId="29660"/>
    <cellStyle name="Normal 3 3 3 2 3 8 3" xfId="44328"/>
    <cellStyle name="Normal 3 3 3 2 3 9" xfId="20257"/>
    <cellStyle name="Normal 3 3 3 2 4" xfId="1185"/>
    <cellStyle name="Normal 3 3 3 2 4 10" xfId="39239"/>
    <cellStyle name="Normal 3 3 3 2 4 11" xfId="44329"/>
    <cellStyle name="Normal 3 3 3 2 4 12" xfId="1506"/>
    <cellStyle name="Normal 3 3 3 2 4 2" xfId="1770"/>
    <cellStyle name="Normal 3 3 3 2 4 2 10" xfId="44330"/>
    <cellStyle name="Normal 3 3 3 2 4 2 2" xfId="2236"/>
    <cellStyle name="Normal 3 3 3 2 4 2 2 2" xfId="3167"/>
    <cellStyle name="Normal 3 3 3 2 4 2 2 2 2" xfId="5960"/>
    <cellStyle name="Normal 3 3 3 2 4 2 2 2 2 2" xfId="10685"/>
    <cellStyle name="Normal 3 3 3 2 4 2 2 2 2 2 2" xfId="20080"/>
    <cellStyle name="Normal 3 3 3 2 4 2 2 2 2 2 2 2" xfId="38877"/>
    <cellStyle name="Normal 3 3 3 2 4 2 2 2 2 2 2 3" xfId="44335"/>
    <cellStyle name="Normal 3 3 3 2 4 2 2 2 2 2 3" xfId="29474"/>
    <cellStyle name="Normal 3 3 3 2 4 2 2 2 2 2 4" xfId="44334"/>
    <cellStyle name="Normal 3 3 3 2 4 2 2 2 2 3" xfId="15383"/>
    <cellStyle name="Normal 3 3 3 2 4 2 2 2 2 3 2" xfId="34174"/>
    <cellStyle name="Normal 3 3 3 2 4 2 2 2 2 3 3" xfId="44336"/>
    <cellStyle name="Normal 3 3 3 2 4 2 2 2 2 4" xfId="24771"/>
    <cellStyle name="Normal 3 3 3 2 4 2 2 2 2 5" xfId="44333"/>
    <cellStyle name="Normal 3 3 3 2 4 2 2 2 3" xfId="7893"/>
    <cellStyle name="Normal 3 3 3 2 4 2 2 2 3 2" xfId="17288"/>
    <cellStyle name="Normal 3 3 3 2 4 2 2 2 3 2 2" xfId="36085"/>
    <cellStyle name="Normal 3 3 3 2 4 2 2 2 3 2 3" xfId="44338"/>
    <cellStyle name="Normal 3 3 3 2 4 2 2 2 3 3" xfId="26682"/>
    <cellStyle name="Normal 3 3 3 2 4 2 2 2 3 4" xfId="44337"/>
    <cellStyle name="Normal 3 3 3 2 4 2 2 2 4" xfId="12591"/>
    <cellStyle name="Normal 3 3 3 2 4 2 2 2 4 2" xfId="31381"/>
    <cellStyle name="Normal 3 3 3 2 4 2 2 2 4 3" xfId="44339"/>
    <cellStyle name="Normal 3 3 3 2 4 2 2 2 5" xfId="21978"/>
    <cellStyle name="Normal 3 3 3 2 4 2 2 2 6" xfId="44332"/>
    <cellStyle name="Normal 3 3 3 2 4 2 2 3" xfId="4098"/>
    <cellStyle name="Normal 3 3 3 2 4 2 2 3 2" xfId="8823"/>
    <cellStyle name="Normal 3 3 3 2 4 2 2 3 2 2" xfId="18218"/>
    <cellStyle name="Normal 3 3 3 2 4 2 2 3 2 2 2" xfId="37015"/>
    <cellStyle name="Normal 3 3 3 2 4 2 2 3 2 2 3" xfId="44342"/>
    <cellStyle name="Normal 3 3 3 2 4 2 2 3 2 3" xfId="27612"/>
    <cellStyle name="Normal 3 3 3 2 4 2 2 3 2 4" xfId="44341"/>
    <cellStyle name="Normal 3 3 3 2 4 2 2 3 3" xfId="13521"/>
    <cellStyle name="Normal 3 3 3 2 4 2 2 3 3 2" xfId="32312"/>
    <cellStyle name="Normal 3 3 3 2 4 2 2 3 3 3" xfId="44343"/>
    <cellStyle name="Normal 3 3 3 2 4 2 2 3 4" xfId="22909"/>
    <cellStyle name="Normal 3 3 3 2 4 2 2 3 5" xfId="44340"/>
    <cellStyle name="Normal 3 3 3 2 4 2 2 4" xfId="5029"/>
    <cellStyle name="Normal 3 3 3 2 4 2 2 4 2" xfId="9754"/>
    <cellStyle name="Normal 3 3 3 2 4 2 2 4 2 2" xfId="19149"/>
    <cellStyle name="Normal 3 3 3 2 4 2 2 4 2 2 2" xfId="37946"/>
    <cellStyle name="Normal 3 3 3 2 4 2 2 4 2 2 3" xfId="44346"/>
    <cellStyle name="Normal 3 3 3 2 4 2 2 4 2 3" xfId="28543"/>
    <cellStyle name="Normal 3 3 3 2 4 2 2 4 2 4" xfId="44345"/>
    <cellStyle name="Normal 3 3 3 2 4 2 2 4 3" xfId="14452"/>
    <cellStyle name="Normal 3 3 3 2 4 2 2 4 3 2" xfId="33243"/>
    <cellStyle name="Normal 3 3 3 2 4 2 2 4 3 3" xfId="44347"/>
    <cellStyle name="Normal 3 3 3 2 4 2 2 4 4" xfId="23840"/>
    <cellStyle name="Normal 3 3 3 2 4 2 2 4 5" xfId="44344"/>
    <cellStyle name="Normal 3 3 3 2 4 2 2 5" xfId="6963"/>
    <cellStyle name="Normal 3 3 3 2 4 2 2 5 2" xfId="16358"/>
    <cellStyle name="Normal 3 3 3 2 4 2 2 5 2 2" xfId="35155"/>
    <cellStyle name="Normal 3 3 3 2 4 2 2 5 2 3" xfId="44349"/>
    <cellStyle name="Normal 3 3 3 2 4 2 2 5 3" xfId="25752"/>
    <cellStyle name="Normal 3 3 3 2 4 2 2 5 4" xfId="44348"/>
    <cellStyle name="Normal 3 3 3 2 4 2 2 6" xfId="11661"/>
    <cellStyle name="Normal 3 3 3 2 4 2 2 6 2" xfId="30450"/>
    <cellStyle name="Normal 3 3 3 2 4 2 2 6 3" xfId="44350"/>
    <cellStyle name="Normal 3 3 3 2 4 2 2 7" xfId="21047"/>
    <cellStyle name="Normal 3 3 3 2 4 2 2 8" xfId="39241"/>
    <cellStyle name="Normal 3 3 3 2 4 2 2 9" xfId="44331"/>
    <cellStyle name="Normal 3 3 3 2 4 2 3" xfId="2701"/>
    <cellStyle name="Normal 3 3 3 2 4 2 3 2" xfId="5494"/>
    <cellStyle name="Normal 3 3 3 2 4 2 3 2 2" xfId="10219"/>
    <cellStyle name="Normal 3 3 3 2 4 2 3 2 2 2" xfId="19614"/>
    <cellStyle name="Normal 3 3 3 2 4 2 3 2 2 2 2" xfId="38411"/>
    <cellStyle name="Normal 3 3 3 2 4 2 3 2 2 2 3" xfId="44354"/>
    <cellStyle name="Normal 3 3 3 2 4 2 3 2 2 3" xfId="29008"/>
    <cellStyle name="Normal 3 3 3 2 4 2 3 2 2 4" xfId="44353"/>
    <cellStyle name="Normal 3 3 3 2 4 2 3 2 3" xfId="14917"/>
    <cellStyle name="Normal 3 3 3 2 4 2 3 2 3 2" xfId="33708"/>
    <cellStyle name="Normal 3 3 3 2 4 2 3 2 3 3" xfId="44355"/>
    <cellStyle name="Normal 3 3 3 2 4 2 3 2 4" xfId="24305"/>
    <cellStyle name="Normal 3 3 3 2 4 2 3 2 5" xfId="44352"/>
    <cellStyle name="Normal 3 3 3 2 4 2 3 3" xfId="7428"/>
    <cellStyle name="Normal 3 3 3 2 4 2 3 3 2" xfId="16823"/>
    <cellStyle name="Normal 3 3 3 2 4 2 3 3 2 2" xfId="35620"/>
    <cellStyle name="Normal 3 3 3 2 4 2 3 3 2 3" xfId="44357"/>
    <cellStyle name="Normal 3 3 3 2 4 2 3 3 3" xfId="26217"/>
    <cellStyle name="Normal 3 3 3 2 4 2 3 3 4" xfId="44356"/>
    <cellStyle name="Normal 3 3 3 2 4 2 3 4" xfId="12126"/>
    <cellStyle name="Normal 3 3 3 2 4 2 3 4 2" xfId="30915"/>
    <cellStyle name="Normal 3 3 3 2 4 2 3 4 3" xfId="44358"/>
    <cellStyle name="Normal 3 3 3 2 4 2 3 5" xfId="21512"/>
    <cellStyle name="Normal 3 3 3 2 4 2 3 6" xfId="44351"/>
    <cellStyle name="Normal 3 3 3 2 4 2 4" xfId="3632"/>
    <cellStyle name="Normal 3 3 3 2 4 2 4 2" xfId="8358"/>
    <cellStyle name="Normal 3 3 3 2 4 2 4 2 2" xfId="17753"/>
    <cellStyle name="Normal 3 3 3 2 4 2 4 2 2 2" xfId="36550"/>
    <cellStyle name="Normal 3 3 3 2 4 2 4 2 2 3" xfId="44361"/>
    <cellStyle name="Normal 3 3 3 2 4 2 4 2 3" xfId="27147"/>
    <cellStyle name="Normal 3 3 3 2 4 2 4 2 4" xfId="44360"/>
    <cellStyle name="Normal 3 3 3 2 4 2 4 3" xfId="13056"/>
    <cellStyle name="Normal 3 3 3 2 4 2 4 3 2" xfId="31846"/>
    <cellStyle name="Normal 3 3 3 2 4 2 4 3 3" xfId="44362"/>
    <cellStyle name="Normal 3 3 3 2 4 2 4 4" xfId="22443"/>
    <cellStyle name="Normal 3 3 3 2 4 2 4 5" xfId="44359"/>
    <cellStyle name="Normal 3 3 3 2 4 2 5" xfId="4563"/>
    <cellStyle name="Normal 3 3 3 2 4 2 5 2" xfId="9288"/>
    <cellStyle name="Normal 3 3 3 2 4 2 5 2 2" xfId="18683"/>
    <cellStyle name="Normal 3 3 3 2 4 2 5 2 2 2" xfId="37480"/>
    <cellStyle name="Normal 3 3 3 2 4 2 5 2 2 3" xfId="44365"/>
    <cellStyle name="Normal 3 3 3 2 4 2 5 2 3" xfId="28077"/>
    <cellStyle name="Normal 3 3 3 2 4 2 5 2 4" xfId="44364"/>
    <cellStyle name="Normal 3 3 3 2 4 2 5 3" xfId="13986"/>
    <cellStyle name="Normal 3 3 3 2 4 2 5 3 2" xfId="32777"/>
    <cellStyle name="Normal 3 3 3 2 4 2 5 3 3" xfId="44366"/>
    <cellStyle name="Normal 3 3 3 2 4 2 5 4" xfId="23374"/>
    <cellStyle name="Normal 3 3 3 2 4 2 5 5" xfId="44363"/>
    <cellStyle name="Normal 3 3 3 2 4 2 6" xfId="6499"/>
    <cellStyle name="Normal 3 3 3 2 4 2 6 2" xfId="15894"/>
    <cellStyle name="Normal 3 3 3 2 4 2 6 2 2" xfId="34691"/>
    <cellStyle name="Normal 3 3 3 2 4 2 6 2 3" xfId="44368"/>
    <cellStyle name="Normal 3 3 3 2 4 2 6 3" xfId="25288"/>
    <cellStyle name="Normal 3 3 3 2 4 2 6 4" xfId="44367"/>
    <cellStyle name="Normal 3 3 3 2 4 2 7" xfId="11197"/>
    <cellStyle name="Normal 3 3 3 2 4 2 7 2" xfId="29984"/>
    <cellStyle name="Normal 3 3 3 2 4 2 7 3" xfId="44369"/>
    <cellStyle name="Normal 3 3 3 2 4 2 8" xfId="20581"/>
    <cellStyle name="Normal 3 3 3 2 4 2 9" xfId="39240"/>
    <cellStyle name="Normal 3 3 3 2 4 3" xfId="1975"/>
    <cellStyle name="Normal 3 3 3 2 4 3 2" xfId="2906"/>
    <cellStyle name="Normal 3 3 3 2 4 3 2 2" xfId="5699"/>
    <cellStyle name="Normal 3 3 3 2 4 3 2 2 2" xfId="10424"/>
    <cellStyle name="Normal 3 3 3 2 4 3 2 2 2 2" xfId="19819"/>
    <cellStyle name="Normal 3 3 3 2 4 3 2 2 2 2 2" xfId="38616"/>
    <cellStyle name="Normal 3 3 3 2 4 3 2 2 2 2 3" xfId="44374"/>
    <cellStyle name="Normal 3 3 3 2 4 3 2 2 2 3" xfId="29213"/>
    <cellStyle name="Normal 3 3 3 2 4 3 2 2 2 4" xfId="44373"/>
    <cellStyle name="Normal 3 3 3 2 4 3 2 2 3" xfId="15122"/>
    <cellStyle name="Normal 3 3 3 2 4 3 2 2 3 2" xfId="33913"/>
    <cellStyle name="Normal 3 3 3 2 4 3 2 2 3 3" xfId="44375"/>
    <cellStyle name="Normal 3 3 3 2 4 3 2 2 4" xfId="24510"/>
    <cellStyle name="Normal 3 3 3 2 4 3 2 2 5" xfId="44372"/>
    <cellStyle name="Normal 3 3 3 2 4 3 2 3" xfId="7632"/>
    <cellStyle name="Normal 3 3 3 2 4 3 2 3 2" xfId="17027"/>
    <cellStyle name="Normal 3 3 3 2 4 3 2 3 2 2" xfId="35824"/>
    <cellStyle name="Normal 3 3 3 2 4 3 2 3 2 3" xfId="44377"/>
    <cellStyle name="Normal 3 3 3 2 4 3 2 3 3" xfId="26421"/>
    <cellStyle name="Normal 3 3 3 2 4 3 2 3 4" xfId="44376"/>
    <cellStyle name="Normal 3 3 3 2 4 3 2 4" xfId="12330"/>
    <cellStyle name="Normal 3 3 3 2 4 3 2 4 2" xfId="31120"/>
    <cellStyle name="Normal 3 3 3 2 4 3 2 4 3" xfId="44378"/>
    <cellStyle name="Normal 3 3 3 2 4 3 2 5" xfId="21717"/>
    <cellStyle name="Normal 3 3 3 2 4 3 2 6" xfId="44371"/>
    <cellStyle name="Normal 3 3 3 2 4 3 3" xfId="3837"/>
    <cellStyle name="Normal 3 3 3 2 4 3 3 2" xfId="8563"/>
    <cellStyle name="Normal 3 3 3 2 4 3 3 2 2" xfId="17958"/>
    <cellStyle name="Normal 3 3 3 2 4 3 3 2 2 2" xfId="36755"/>
    <cellStyle name="Normal 3 3 3 2 4 3 3 2 2 3" xfId="44381"/>
    <cellStyle name="Normal 3 3 3 2 4 3 3 2 3" xfId="27352"/>
    <cellStyle name="Normal 3 3 3 2 4 3 3 2 4" xfId="44380"/>
    <cellStyle name="Normal 3 3 3 2 4 3 3 3" xfId="13261"/>
    <cellStyle name="Normal 3 3 3 2 4 3 3 3 2" xfId="32051"/>
    <cellStyle name="Normal 3 3 3 2 4 3 3 3 3" xfId="44382"/>
    <cellStyle name="Normal 3 3 3 2 4 3 3 4" xfId="22648"/>
    <cellStyle name="Normal 3 3 3 2 4 3 3 5" xfId="44379"/>
    <cellStyle name="Normal 3 3 3 2 4 3 4" xfId="4768"/>
    <cellStyle name="Normal 3 3 3 2 4 3 4 2" xfId="9493"/>
    <cellStyle name="Normal 3 3 3 2 4 3 4 2 2" xfId="18888"/>
    <cellStyle name="Normal 3 3 3 2 4 3 4 2 2 2" xfId="37685"/>
    <cellStyle name="Normal 3 3 3 2 4 3 4 2 2 3" xfId="44385"/>
    <cellStyle name="Normal 3 3 3 2 4 3 4 2 3" xfId="28282"/>
    <cellStyle name="Normal 3 3 3 2 4 3 4 2 4" xfId="44384"/>
    <cellStyle name="Normal 3 3 3 2 4 3 4 3" xfId="14191"/>
    <cellStyle name="Normal 3 3 3 2 4 3 4 3 2" xfId="32982"/>
    <cellStyle name="Normal 3 3 3 2 4 3 4 3 3" xfId="44386"/>
    <cellStyle name="Normal 3 3 3 2 4 3 4 4" xfId="23579"/>
    <cellStyle name="Normal 3 3 3 2 4 3 4 5" xfId="44383"/>
    <cellStyle name="Normal 3 3 3 2 4 3 5" xfId="6703"/>
    <cellStyle name="Normal 3 3 3 2 4 3 5 2" xfId="16098"/>
    <cellStyle name="Normal 3 3 3 2 4 3 5 2 2" xfId="34895"/>
    <cellStyle name="Normal 3 3 3 2 4 3 5 2 3" xfId="44388"/>
    <cellStyle name="Normal 3 3 3 2 4 3 5 3" xfId="25492"/>
    <cellStyle name="Normal 3 3 3 2 4 3 5 4" xfId="44387"/>
    <cellStyle name="Normal 3 3 3 2 4 3 6" xfId="11401"/>
    <cellStyle name="Normal 3 3 3 2 4 3 6 2" xfId="30189"/>
    <cellStyle name="Normal 3 3 3 2 4 3 6 3" xfId="44389"/>
    <cellStyle name="Normal 3 3 3 2 4 3 7" xfId="20786"/>
    <cellStyle name="Normal 3 3 3 2 4 3 8" xfId="39242"/>
    <cellStyle name="Normal 3 3 3 2 4 3 9" xfId="44370"/>
    <cellStyle name="Normal 3 3 3 2 4 4" xfId="2440"/>
    <cellStyle name="Normal 3 3 3 2 4 4 2" xfId="5233"/>
    <cellStyle name="Normal 3 3 3 2 4 4 2 2" xfId="9958"/>
    <cellStyle name="Normal 3 3 3 2 4 4 2 2 2" xfId="19353"/>
    <cellStyle name="Normal 3 3 3 2 4 4 2 2 2 2" xfId="38150"/>
    <cellStyle name="Normal 3 3 3 2 4 4 2 2 2 3" xfId="44393"/>
    <cellStyle name="Normal 3 3 3 2 4 4 2 2 3" xfId="28747"/>
    <cellStyle name="Normal 3 3 3 2 4 4 2 2 4" xfId="44392"/>
    <cellStyle name="Normal 3 3 3 2 4 4 2 3" xfId="14656"/>
    <cellStyle name="Normal 3 3 3 2 4 4 2 3 2" xfId="33447"/>
    <cellStyle name="Normal 3 3 3 2 4 4 2 3 3" xfId="44394"/>
    <cellStyle name="Normal 3 3 3 2 4 4 2 4" xfId="24044"/>
    <cellStyle name="Normal 3 3 3 2 4 4 2 5" xfId="44391"/>
    <cellStyle name="Normal 3 3 3 2 4 4 3" xfId="7167"/>
    <cellStyle name="Normal 3 3 3 2 4 4 3 2" xfId="16562"/>
    <cellStyle name="Normal 3 3 3 2 4 4 3 2 2" xfId="35359"/>
    <cellStyle name="Normal 3 3 3 2 4 4 3 2 3" xfId="44396"/>
    <cellStyle name="Normal 3 3 3 2 4 4 3 3" xfId="25956"/>
    <cellStyle name="Normal 3 3 3 2 4 4 3 4" xfId="44395"/>
    <cellStyle name="Normal 3 3 3 2 4 4 4" xfId="11865"/>
    <cellStyle name="Normal 3 3 3 2 4 4 4 2" xfId="30654"/>
    <cellStyle name="Normal 3 3 3 2 4 4 4 3" xfId="44397"/>
    <cellStyle name="Normal 3 3 3 2 4 4 5" xfId="21251"/>
    <cellStyle name="Normal 3 3 3 2 4 4 6" xfId="44390"/>
    <cellStyle name="Normal 3 3 3 2 4 5" xfId="3371"/>
    <cellStyle name="Normal 3 3 3 2 4 5 2" xfId="8097"/>
    <cellStyle name="Normal 3 3 3 2 4 5 2 2" xfId="17492"/>
    <cellStyle name="Normal 3 3 3 2 4 5 2 2 2" xfId="36289"/>
    <cellStyle name="Normal 3 3 3 2 4 5 2 2 3" xfId="44400"/>
    <cellStyle name="Normal 3 3 3 2 4 5 2 3" xfId="26886"/>
    <cellStyle name="Normal 3 3 3 2 4 5 2 4" xfId="44399"/>
    <cellStyle name="Normal 3 3 3 2 4 5 3" xfId="12795"/>
    <cellStyle name="Normal 3 3 3 2 4 5 3 2" xfId="31585"/>
    <cellStyle name="Normal 3 3 3 2 4 5 3 3" xfId="44401"/>
    <cellStyle name="Normal 3 3 3 2 4 5 4" xfId="22182"/>
    <cellStyle name="Normal 3 3 3 2 4 5 5" xfId="44398"/>
    <cellStyle name="Normal 3 3 3 2 4 6" xfId="4302"/>
    <cellStyle name="Normal 3 3 3 2 4 6 2" xfId="9027"/>
    <cellStyle name="Normal 3 3 3 2 4 6 2 2" xfId="18422"/>
    <cellStyle name="Normal 3 3 3 2 4 6 2 2 2" xfId="37219"/>
    <cellStyle name="Normal 3 3 3 2 4 6 2 2 3" xfId="44404"/>
    <cellStyle name="Normal 3 3 3 2 4 6 2 3" xfId="27816"/>
    <cellStyle name="Normal 3 3 3 2 4 6 2 4" xfId="44403"/>
    <cellStyle name="Normal 3 3 3 2 4 6 3" xfId="13725"/>
    <cellStyle name="Normal 3 3 3 2 4 6 3 2" xfId="32516"/>
    <cellStyle name="Normal 3 3 3 2 4 6 3 3" xfId="44405"/>
    <cellStyle name="Normal 3 3 3 2 4 6 4" xfId="23113"/>
    <cellStyle name="Normal 3 3 3 2 4 6 5" xfId="44402"/>
    <cellStyle name="Normal 3 3 3 2 4 7" xfId="6208"/>
    <cellStyle name="Normal 3 3 3 2 4 7 2" xfId="15604"/>
    <cellStyle name="Normal 3 3 3 2 4 7 2 2" xfId="34401"/>
    <cellStyle name="Normal 3 3 3 2 4 7 2 3" xfId="44407"/>
    <cellStyle name="Normal 3 3 3 2 4 7 3" xfId="24998"/>
    <cellStyle name="Normal 3 3 3 2 4 7 4" xfId="44406"/>
    <cellStyle name="Normal 3 3 3 2 4 8" xfId="10939"/>
    <cellStyle name="Normal 3 3 3 2 4 8 2" xfId="29723"/>
    <cellStyle name="Normal 3 3 3 2 4 8 3" xfId="44408"/>
    <cellStyle name="Normal 3 3 3 2 4 9" xfId="20320"/>
    <cellStyle name="Normal 3 3 3 2 5" xfId="920"/>
    <cellStyle name="Normal 3 3 3 2 5 10" xfId="39243"/>
    <cellStyle name="Normal 3 3 3 2 5 11" xfId="44409"/>
    <cellStyle name="Normal 3 3 3 2 5 12" xfId="1567"/>
    <cellStyle name="Normal 3 3 3 2 5 2" xfId="1831"/>
    <cellStyle name="Normal 3 3 3 2 5 2 10" xfId="44410"/>
    <cellStyle name="Normal 3 3 3 2 5 2 2" xfId="2297"/>
    <cellStyle name="Normal 3 3 3 2 5 2 2 2" xfId="3228"/>
    <cellStyle name="Normal 3 3 3 2 5 2 2 2 2" xfId="6021"/>
    <cellStyle name="Normal 3 3 3 2 5 2 2 2 2 2" xfId="10746"/>
    <cellStyle name="Normal 3 3 3 2 5 2 2 2 2 2 2" xfId="20141"/>
    <cellStyle name="Normal 3 3 3 2 5 2 2 2 2 2 2 2" xfId="38938"/>
    <cellStyle name="Normal 3 3 3 2 5 2 2 2 2 2 2 3" xfId="44415"/>
    <cellStyle name="Normal 3 3 3 2 5 2 2 2 2 2 3" xfId="29535"/>
    <cellStyle name="Normal 3 3 3 2 5 2 2 2 2 2 4" xfId="44414"/>
    <cellStyle name="Normal 3 3 3 2 5 2 2 2 2 3" xfId="15444"/>
    <cellStyle name="Normal 3 3 3 2 5 2 2 2 2 3 2" xfId="34235"/>
    <cellStyle name="Normal 3 3 3 2 5 2 2 2 2 3 3" xfId="44416"/>
    <cellStyle name="Normal 3 3 3 2 5 2 2 2 2 4" xfId="24832"/>
    <cellStyle name="Normal 3 3 3 2 5 2 2 2 2 5" xfId="44413"/>
    <cellStyle name="Normal 3 3 3 2 5 2 2 2 3" xfId="7954"/>
    <cellStyle name="Normal 3 3 3 2 5 2 2 2 3 2" xfId="17349"/>
    <cellStyle name="Normal 3 3 3 2 5 2 2 2 3 2 2" xfId="36146"/>
    <cellStyle name="Normal 3 3 3 2 5 2 2 2 3 2 3" xfId="44418"/>
    <cellStyle name="Normal 3 3 3 2 5 2 2 2 3 3" xfId="26743"/>
    <cellStyle name="Normal 3 3 3 2 5 2 2 2 3 4" xfId="44417"/>
    <cellStyle name="Normal 3 3 3 2 5 2 2 2 4" xfId="12652"/>
    <cellStyle name="Normal 3 3 3 2 5 2 2 2 4 2" xfId="31442"/>
    <cellStyle name="Normal 3 3 3 2 5 2 2 2 4 3" xfId="44419"/>
    <cellStyle name="Normal 3 3 3 2 5 2 2 2 5" xfId="22039"/>
    <cellStyle name="Normal 3 3 3 2 5 2 2 2 6" xfId="44412"/>
    <cellStyle name="Normal 3 3 3 2 5 2 2 3" xfId="4159"/>
    <cellStyle name="Normal 3 3 3 2 5 2 2 3 2" xfId="8884"/>
    <cellStyle name="Normal 3 3 3 2 5 2 2 3 2 2" xfId="18279"/>
    <cellStyle name="Normal 3 3 3 2 5 2 2 3 2 2 2" xfId="37076"/>
    <cellStyle name="Normal 3 3 3 2 5 2 2 3 2 2 3" xfId="44422"/>
    <cellStyle name="Normal 3 3 3 2 5 2 2 3 2 3" xfId="27673"/>
    <cellStyle name="Normal 3 3 3 2 5 2 2 3 2 4" xfId="44421"/>
    <cellStyle name="Normal 3 3 3 2 5 2 2 3 3" xfId="13582"/>
    <cellStyle name="Normal 3 3 3 2 5 2 2 3 3 2" xfId="32373"/>
    <cellStyle name="Normal 3 3 3 2 5 2 2 3 3 3" xfId="44423"/>
    <cellStyle name="Normal 3 3 3 2 5 2 2 3 4" xfId="22970"/>
    <cellStyle name="Normal 3 3 3 2 5 2 2 3 5" xfId="44420"/>
    <cellStyle name="Normal 3 3 3 2 5 2 2 4" xfId="5090"/>
    <cellStyle name="Normal 3 3 3 2 5 2 2 4 2" xfId="9815"/>
    <cellStyle name="Normal 3 3 3 2 5 2 2 4 2 2" xfId="19210"/>
    <cellStyle name="Normal 3 3 3 2 5 2 2 4 2 2 2" xfId="38007"/>
    <cellStyle name="Normal 3 3 3 2 5 2 2 4 2 2 3" xfId="44426"/>
    <cellStyle name="Normal 3 3 3 2 5 2 2 4 2 3" xfId="28604"/>
    <cellStyle name="Normal 3 3 3 2 5 2 2 4 2 4" xfId="44425"/>
    <cellStyle name="Normal 3 3 3 2 5 2 2 4 3" xfId="14513"/>
    <cellStyle name="Normal 3 3 3 2 5 2 2 4 3 2" xfId="33304"/>
    <cellStyle name="Normal 3 3 3 2 5 2 2 4 3 3" xfId="44427"/>
    <cellStyle name="Normal 3 3 3 2 5 2 2 4 4" xfId="23901"/>
    <cellStyle name="Normal 3 3 3 2 5 2 2 4 5" xfId="44424"/>
    <cellStyle name="Normal 3 3 3 2 5 2 2 5" xfId="7024"/>
    <cellStyle name="Normal 3 3 3 2 5 2 2 5 2" xfId="16419"/>
    <cellStyle name="Normal 3 3 3 2 5 2 2 5 2 2" xfId="35216"/>
    <cellStyle name="Normal 3 3 3 2 5 2 2 5 2 3" xfId="44429"/>
    <cellStyle name="Normal 3 3 3 2 5 2 2 5 3" xfId="25813"/>
    <cellStyle name="Normal 3 3 3 2 5 2 2 5 4" xfId="44428"/>
    <cellStyle name="Normal 3 3 3 2 5 2 2 6" xfId="11722"/>
    <cellStyle name="Normal 3 3 3 2 5 2 2 6 2" xfId="30511"/>
    <cellStyle name="Normal 3 3 3 2 5 2 2 6 3" xfId="44430"/>
    <cellStyle name="Normal 3 3 3 2 5 2 2 7" xfId="21108"/>
    <cellStyle name="Normal 3 3 3 2 5 2 2 8" xfId="39245"/>
    <cellStyle name="Normal 3 3 3 2 5 2 2 9" xfId="44411"/>
    <cellStyle name="Normal 3 3 3 2 5 2 3" xfId="2762"/>
    <cellStyle name="Normal 3 3 3 2 5 2 3 2" xfId="5555"/>
    <cellStyle name="Normal 3 3 3 2 5 2 3 2 2" xfId="10280"/>
    <cellStyle name="Normal 3 3 3 2 5 2 3 2 2 2" xfId="19675"/>
    <cellStyle name="Normal 3 3 3 2 5 2 3 2 2 2 2" xfId="38472"/>
    <cellStyle name="Normal 3 3 3 2 5 2 3 2 2 2 3" xfId="44434"/>
    <cellStyle name="Normal 3 3 3 2 5 2 3 2 2 3" xfId="29069"/>
    <cellStyle name="Normal 3 3 3 2 5 2 3 2 2 4" xfId="44433"/>
    <cellStyle name="Normal 3 3 3 2 5 2 3 2 3" xfId="14978"/>
    <cellStyle name="Normal 3 3 3 2 5 2 3 2 3 2" xfId="33769"/>
    <cellStyle name="Normal 3 3 3 2 5 2 3 2 3 3" xfId="44435"/>
    <cellStyle name="Normal 3 3 3 2 5 2 3 2 4" xfId="24366"/>
    <cellStyle name="Normal 3 3 3 2 5 2 3 2 5" xfId="44432"/>
    <cellStyle name="Normal 3 3 3 2 5 2 3 3" xfId="7488"/>
    <cellStyle name="Normal 3 3 3 2 5 2 3 3 2" xfId="16883"/>
    <cellStyle name="Normal 3 3 3 2 5 2 3 3 2 2" xfId="35680"/>
    <cellStyle name="Normal 3 3 3 2 5 2 3 3 2 3" xfId="44437"/>
    <cellStyle name="Normal 3 3 3 2 5 2 3 3 3" xfId="26277"/>
    <cellStyle name="Normal 3 3 3 2 5 2 3 3 4" xfId="44436"/>
    <cellStyle name="Normal 3 3 3 2 5 2 3 4" xfId="12186"/>
    <cellStyle name="Normal 3 3 3 2 5 2 3 4 2" xfId="30976"/>
    <cellStyle name="Normal 3 3 3 2 5 2 3 4 3" xfId="44438"/>
    <cellStyle name="Normal 3 3 3 2 5 2 3 5" xfId="21573"/>
    <cellStyle name="Normal 3 3 3 2 5 2 3 6" xfId="44431"/>
    <cellStyle name="Normal 3 3 3 2 5 2 4" xfId="3693"/>
    <cellStyle name="Normal 3 3 3 2 5 2 4 2" xfId="8419"/>
    <cellStyle name="Normal 3 3 3 2 5 2 4 2 2" xfId="17814"/>
    <cellStyle name="Normal 3 3 3 2 5 2 4 2 2 2" xfId="36611"/>
    <cellStyle name="Normal 3 3 3 2 5 2 4 2 2 3" xfId="44441"/>
    <cellStyle name="Normal 3 3 3 2 5 2 4 2 3" xfId="27208"/>
    <cellStyle name="Normal 3 3 3 2 5 2 4 2 4" xfId="44440"/>
    <cellStyle name="Normal 3 3 3 2 5 2 4 3" xfId="13117"/>
    <cellStyle name="Normal 3 3 3 2 5 2 4 3 2" xfId="31907"/>
    <cellStyle name="Normal 3 3 3 2 5 2 4 3 3" xfId="44442"/>
    <cellStyle name="Normal 3 3 3 2 5 2 4 4" xfId="22504"/>
    <cellStyle name="Normal 3 3 3 2 5 2 4 5" xfId="44439"/>
    <cellStyle name="Normal 3 3 3 2 5 2 5" xfId="4624"/>
    <cellStyle name="Normal 3 3 3 2 5 2 5 2" xfId="9349"/>
    <cellStyle name="Normal 3 3 3 2 5 2 5 2 2" xfId="18744"/>
    <cellStyle name="Normal 3 3 3 2 5 2 5 2 2 2" xfId="37541"/>
    <cellStyle name="Normal 3 3 3 2 5 2 5 2 2 3" xfId="44445"/>
    <cellStyle name="Normal 3 3 3 2 5 2 5 2 3" xfId="28138"/>
    <cellStyle name="Normal 3 3 3 2 5 2 5 2 4" xfId="44444"/>
    <cellStyle name="Normal 3 3 3 2 5 2 5 3" xfId="14047"/>
    <cellStyle name="Normal 3 3 3 2 5 2 5 3 2" xfId="32838"/>
    <cellStyle name="Normal 3 3 3 2 5 2 5 3 3" xfId="44446"/>
    <cellStyle name="Normal 3 3 3 2 5 2 5 4" xfId="23435"/>
    <cellStyle name="Normal 3 3 3 2 5 2 5 5" xfId="44443"/>
    <cellStyle name="Normal 3 3 3 2 5 2 6" xfId="6559"/>
    <cellStyle name="Normal 3 3 3 2 5 2 6 2" xfId="15954"/>
    <cellStyle name="Normal 3 3 3 2 5 2 6 2 2" xfId="34751"/>
    <cellStyle name="Normal 3 3 3 2 5 2 6 2 3" xfId="44448"/>
    <cellStyle name="Normal 3 3 3 2 5 2 6 3" xfId="25348"/>
    <cellStyle name="Normal 3 3 3 2 5 2 6 4" xfId="44447"/>
    <cellStyle name="Normal 3 3 3 2 5 2 7" xfId="11257"/>
    <cellStyle name="Normal 3 3 3 2 5 2 7 2" xfId="30045"/>
    <cellStyle name="Normal 3 3 3 2 5 2 7 3" xfId="44449"/>
    <cellStyle name="Normal 3 3 3 2 5 2 8" xfId="20642"/>
    <cellStyle name="Normal 3 3 3 2 5 2 9" xfId="39244"/>
    <cellStyle name="Normal 3 3 3 2 5 3" xfId="2036"/>
    <cellStyle name="Normal 3 3 3 2 5 3 2" xfId="2967"/>
    <cellStyle name="Normal 3 3 3 2 5 3 2 2" xfId="5760"/>
    <cellStyle name="Normal 3 3 3 2 5 3 2 2 2" xfId="10485"/>
    <cellStyle name="Normal 3 3 3 2 5 3 2 2 2 2" xfId="19880"/>
    <cellStyle name="Normal 3 3 3 2 5 3 2 2 2 2 2" xfId="38677"/>
    <cellStyle name="Normal 3 3 3 2 5 3 2 2 2 2 3" xfId="44454"/>
    <cellStyle name="Normal 3 3 3 2 5 3 2 2 2 3" xfId="29274"/>
    <cellStyle name="Normal 3 3 3 2 5 3 2 2 2 4" xfId="44453"/>
    <cellStyle name="Normal 3 3 3 2 5 3 2 2 3" xfId="15183"/>
    <cellStyle name="Normal 3 3 3 2 5 3 2 2 3 2" xfId="33974"/>
    <cellStyle name="Normal 3 3 3 2 5 3 2 2 3 3" xfId="44455"/>
    <cellStyle name="Normal 3 3 3 2 5 3 2 2 4" xfId="24571"/>
    <cellStyle name="Normal 3 3 3 2 5 3 2 2 5" xfId="44452"/>
    <cellStyle name="Normal 3 3 3 2 5 3 2 3" xfId="7693"/>
    <cellStyle name="Normal 3 3 3 2 5 3 2 3 2" xfId="17088"/>
    <cellStyle name="Normal 3 3 3 2 5 3 2 3 2 2" xfId="35885"/>
    <cellStyle name="Normal 3 3 3 2 5 3 2 3 2 3" xfId="44457"/>
    <cellStyle name="Normal 3 3 3 2 5 3 2 3 3" xfId="26482"/>
    <cellStyle name="Normal 3 3 3 2 5 3 2 3 4" xfId="44456"/>
    <cellStyle name="Normal 3 3 3 2 5 3 2 4" xfId="12391"/>
    <cellStyle name="Normal 3 3 3 2 5 3 2 4 2" xfId="31181"/>
    <cellStyle name="Normal 3 3 3 2 5 3 2 4 3" xfId="44458"/>
    <cellStyle name="Normal 3 3 3 2 5 3 2 5" xfId="21778"/>
    <cellStyle name="Normal 3 3 3 2 5 3 2 6" xfId="44451"/>
    <cellStyle name="Normal 3 3 3 2 5 3 3" xfId="3898"/>
    <cellStyle name="Normal 3 3 3 2 5 3 3 2" xfId="8623"/>
    <cellStyle name="Normal 3 3 3 2 5 3 3 2 2" xfId="18018"/>
    <cellStyle name="Normal 3 3 3 2 5 3 3 2 2 2" xfId="36815"/>
    <cellStyle name="Normal 3 3 3 2 5 3 3 2 2 3" xfId="44461"/>
    <cellStyle name="Normal 3 3 3 2 5 3 3 2 3" xfId="27412"/>
    <cellStyle name="Normal 3 3 3 2 5 3 3 2 4" xfId="44460"/>
    <cellStyle name="Normal 3 3 3 2 5 3 3 3" xfId="13321"/>
    <cellStyle name="Normal 3 3 3 2 5 3 3 3 2" xfId="32112"/>
    <cellStyle name="Normal 3 3 3 2 5 3 3 3 3" xfId="44462"/>
    <cellStyle name="Normal 3 3 3 2 5 3 3 4" xfId="22709"/>
    <cellStyle name="Normal 3 3 3 2 5 3 3 5" xfId="44459"/>
    <cellStyle name="Normal 3 3 3 2 5 3 4" xfId="4829"/>
    <cellStyle name="Normal 3 3 3 2 5 3 4 2" xfId="9554"/>
    <cellStyle name="Normal 3 3 3 2 5 3 4 2 2" xfId="18949"/>
    <cellStyle name="Normal 3 3 3 2 5 3 4 2 2 2" xfId="37746"/>
    <cellStyle name="Normal 3 3 3 2 5 3 4 2 2 3" xfId="44465"/>
    <cellStyle name="Normal 3 3 3 2 5 3 4 2 3" xfId="28343"/>
    <cellStyle name="Normal 3 3 3 2 5 3 4 2 4" xfId="44464"/>
    <cellStyle name="Normal 3 3 3 2 5 3 4 3" xfId="14252"/>
    <cellStyle name="Normal 3 3 3 2 5 3 4 3 2" xfId="33043"/>
    <cellStyle name="Normal 3 3 3 2 5 3 4 3 3" xfId="44466"/>
    <cellStyle name="Normal 3 3 3 2 5 3 4 4" xfId="23640"/>
    <cellStyle name="Normal 3 3 3 2 5 3 4 5" xfId="44463"/>
    <cellStyle name="Normal 3 3 3 2 5 3 5" xfId="6763"/>
    <cellStyle name="Normal 3 3 3 2 5 3 5 2" xfId="16158"/>
    <cellStyle name="Normal 3 3 3 2 5 3 5 2 2" xfId="34955"/>
    <cellStyle name="Normal 3 3 3 2 5 3 5 2 3" xfId="44468"/>
    <cellStyle name="Normal 3 3 3 2 5 3 5 3" xfId="25552"/>
    <cellStyle name="Normal 3 3 3 2 5 3 5 4" xfId="44467"/>
    <cellStyle name="Normal 3 3 3 2 5 3 6" xfId="11461"/>
    <cellStyle name="Normal 3 3 3 2 5 3 6 2" xfId="30250"/>
    <cellStyle name="Normal 3 3 3 2 5 3 6 3" xfId="44469"/>
    <cellStyle name="Normal 3 3 3 2 5 3 7" xfId="20847"/>
    <cellStyle name="Normal 3 3 3 2 5 3 8" xfId="39246"/>
    <cellStyle name="Normal 3 3 3 2 5 3 9" xfId="44450"/>
    <cellStyle name="Normal 3 3 3 2 5 4" xfId="2501"/>
    <cellStyle name="Normal 3 3 3 2 5 4 2" xfId="5294"/>
    <cellStyle name="Normal 3 3 3 2 5 4 2 2" xfId="10019"/>
    <cellStyle name="Normal 3 3 3 2 5 4 2 2 2" xfId="19414"/>
    <cellStyle name="Normal 3 3 3 2 5 4 2 2 2 2" xfId="38211"/>
    <cellStyle name="Normal 3 3 3 2 5 4 2 2 2 3" xfId="44473"/>
    <cellStyle name="Normal 3 3 3 2 5 4 2 2 3" xfId="28808"/>
    <cellStyle name="Normal 3 3 3 2 5 4 2 2 4" xfId="44472"/>
    <cellStyle name="Normal 3 3 3 2 5 4 2 3" xfId="14717"/>
    <cellStyle name="Normal 3 3 3 2 5 4 2 3 2" xfId="33508"/>
    <cellStyle name="Normal 3 3 3 2 5 4 2 3 3" xfId="44474"/>
    <cellStyle name="Normal 3 3 3 2 5 4 2 4" xfId="24105"/>
    <cellStyle name="Normal 3 3 3 2 5 4 2 5" xfId="44471"/>
    <cellStyle name="Normal 3 3 3 2 5 4 3" xfId="7228"/>
    <cellStyle name="Normal 3 3 3 2 5 4 3 2" xfId="16623"/>
    <cellStyle name="Normal 3 3 3 2 5 4 3 2 2" xfId="35420"/>
    <cellStyle name="Normal 3 3 3 2 5 4 3 2 3" xfId="44476"/>
    <cellStyle name="Normal 3 3 3 2 5 4 3 3" xfId="26017"/>
    <cellStyle name="Normal 3 3 3 2 5 4 3 4" xfId="44475"/>
    <cellStyle name="Normal 3 3 3 2 5 4 4" xfId="11926"/>
    <cellStyle name="Normal 3 3 3 2 5 4 4 2" xfId="30715"/>
    <cellStyle name="Normal 3 3 3 2 5 4 4 3" xfId="44477"/>
    <cellStyle name="Normal 3 3 3 2 5 4 5" xfId="21312"/>
    <cellStyle name="Normal 3 3 3 2 5 4 6" xfId="44470"/>
    <cellStyle name="Normal 3 3 3 2 5 5" xfId="3432"/>
    <cellStyle name="Normal 3 3 3 2 5 5 2" xfId="8158"/>
    <cellStyle name="Normal 3 3 3 2 5 5 2 2" xfId="17553"/>
    <cellStyle name="Normal 3 3 3 2 5 5 2 2 2" xfId="36350"/>
    <cellStyle name="Normal 3 3 3 2 5 5 2 2 3" xfId="44480"/>
    <cellStyle name="Normal 3 3 3 2 5 5 2 3" xfId="26947"/>
    <cellStyle name="Normal 3 3 3 2 5 5 2 4" xfId="44479"/>
    <cellStyle name="Normal 3 3 3 2 5 5 3" xfId="12856"/>
    <cellStyle name="Normal 3 3 3 2 5 5 3 2" xfId="31646"/>
    <cellStyle name="Normal 3 3 3 2 5 5 3 3" xfId="44481"/>
    <cellStyle name="Normal 3 3 3 2 5 5 4" xfId="22243"/>
    <cellStyle name="Normal 3 3 3 2 5 5 5" xfId="44478"/>
    <cellStyle name="Normal 3 3 3 2 5 6" xfId="4363"/>
    <cellStyle name="Normal 3 3 3 2 5 6 2" xfId="9088"/>
    <cellStyle name="Normal 3 3 3 2 5 6 2 2" xfId="18483"/>
    <cellStyle name="Normal 3 3 3 2 5 6 2 2 2" xfId="37280"/>
    <cellStyle name="Normal 3 3 3 2 5 6 2 2 3" xfId="44484"/>
    <cellStyle name="Normal 3 3 3 2 5 6 2 3" xfId="27877"/>
    <cellStyle name="Normal 3 3 3 2 5 6 2 4" xfId="44483"/>
    <cellStyle name="Normal 3 3 3 2 5 6 3" xfId="13786"/>
    <cellStyle name="Normal 3 3 3 2 5 6 3 2" xfId="32577"/>
    <cellStyle name="Normal 3 3 3 2 5 6 3 3" xfId="44485"/>
    <cellStyle name="Normal 3 3 3 2 5 6 4" xfId="23174"/>
    <cellStyle name="Normal 3 3 3 2 5 6 5" xfId="44482"/>
    <cellStyle name="Normal 3 3 3 2 5 7" xfId="6168"/>
    <cellStyle name="Normal 3 3 3 2 5 7 2" xfId="15564"/>
    <cellStyle name="Normal 3 3 3 2 5 7 2 2" xfId="34361"/>
    <cellStyle name="Normal 3 3 3 2 5 7 2 3" xfId="44487"/>
    <cellStyle name="Normal 3 3 3 2 5 7 3" xfId="24958"/>
    <cellStyle name="Normal 3 3 3 2 5 7 4" xfId="44486"/>
    <cellStyle name="Normal 3 3 3 2 5 8" xfId="10997"/>
    <cellStyle name="Normal 3 3 3 2 5 8 2" xfId="29784"/>
    <cellStyle name="Normal 3 3 3 2 5 8 3" xfId="44488"/>
    <cellStyle name="Normal 3 3 3 2 5 9" xfId="20381"/>
    <cellStyle name="Normal 3 3 3 2 6" xfId="1315"/>
    <cellStyle name="Normal 3 3 3 2 6 10" xfId="44489"/>
    <cellStyle name="Normal 3 3 3 2 6 11" xfId="1651"/>
    <cellStyle name="Normal 3 3 3 2 6 2" xfId="2120"/>
    <cellStyle name="Normal 3 3 3 2 6 2 2" xfId="3051"/>
    <cellStyle name="Normal 3 3 3 2 6 2 2 2" xfId="5844"/>
    <cellStyle name="Normal 3 3 3 2 6 2 2 2 2" xfId="10569"/>
    <cellStyle name="Normal 3 3 3 2 6 2 2 2 2 2" xfId="19964"/>
    <cellStyle name="Normal 3 3 3 2 6 2 2 2 2 2 2" xfId="38761"/>
    <cellStyle name="Normal 3 3 3 2 6 2 2 2 2 2 3" xfId="44494"/>
    <cellStyle name="Normal 3 3 3 2 6 2 2 2 2 3" xfId="29358"/>
    <cellStyle name="Normal 3 3 3 2 6 2 2 2 2 4" xfId="44493"/>
    <cellStyle name="Normal 3 3 3 2 6 2 2 2 3" xfId="15267"/>
    <cellStyle name="Normal 3 3 3 2 6 2 2 2 3 2" xfId="34058"/>
    <cellStyle name="Normal 3 3 3 2 6 2 2 2 3 3" xfId="44495"/>
    <cellStyle name="Normal 3 3 3 2 6 2 2 2 4" xfId="24655"/>
    <cellStyle name="Normal 3 3 3 2 6 2 2 2 5" xfId="44492"/>
    <cellStyle name="Normal 3 3 3 2 6 2 2 3" xfId="7777"/>
    <cellStyle name="Normal 3 3 3 2 6 2 2 3 2" xfId="17172"/>
    <cellStyle name="Normal 3 3 3 2 6 2 2 3 2 2" xfId="35969"/>
    <cellStyle name="Normal 3 3 3 2 6 2 2 3 2 3" xfId="44497"/>
    <cellStyle name="Normal 3 3 3 2 6 2 2 3 3" xfId="26566"/>
    <cellStyle name="Normal 3 3 3 2 6 2 2 3 4" xfId="44496"/>
    <cellStyle name="Normal 3 3 3 2 6 2 2 4" xfId="12475"/>
    <cellStyle name="Normal 3 3 3 2 6 2 2 4 2" xfId="31265"/>
    <cellStyle name="Normal 3 3 3 2 6 2 2 4 3" xfId="44498"/>
    <cellStyle name="Normal 3 3 3 2 6 2 2 5" xfId="21862"/>
    <cellStyle name="Normal 3 3 3 2 6 2 2 6" xfId="44491"/>
    <cellStyle name="Normal 3 3 3 2 6 2 3" xfId="3982"/>
    <cellStyle name="Normal 3 3 3 2 6 2 3 2" xfId="8707"/>
    <cellStyle name="Normal 3 3 3 2 6 2 3 2 2" xfId="18102"/>
    <cellStyle name="Normal 3 3 3 2 6 2 3 2 2 2" xfId="36899"/>
    <cellStyle name="Normal 3 3 3 2 6 2 3 2 2 3" xfId="44501"/>
    <cellStyle name="Normal 3 3 3 2 6 2 3 2 3" xfId="27496"/>
    <cellStyle name="Normal 3 3 3 2 6 2 3 2 4" xfId="44500"/>
    <cellStyle name="Normal 3 3 3 2 6 2 3 3" xfId="13405"/>
    <cellStyle name="Normal 3 3 3 2 6 2 3 3 2" xfId="32196"/>
    <cellStyle name="Normal 3 3 3 2 6 2 3 3 3" xfId="44502"/>
    <cellStyle name="Normal 3 3 3 2 6 2 3 4" xfId="22793"/>
    <cellStyle name="Normal 3 3 3 2 6 2 3 5" xfId="44499"/>
    <cellStyle name="Normal 3 3 3 2 6 2 4" xfId="4913"/>
    <cellStyle name="Normal 3 3 3 2 6 2 4 2" xfId="9638"/>
    <cellStyle name="Normal 3 3 3 2 6 2 4 2 2" xfId="19033"/>
    <cellStyle name="Normal 3 3 3 2 6 2 4 2 2 2" xfId="37830"/>
    <cellStyle name="Normal 3 3 3 2 6 2 4 2 2 3" xfId="44505"/>
    <cellStyle name="Normal 3 3 3 2 6 2 4 2 3" xfId="28427"/>
    <cellStyle name="Normal 3 3 3 2 6 2 4 2 4" xfId="44504"/>
    <cellStyle name="Normal 3 3 3 2 6 2 4 3" xfId="14336"/>
    <cellStyle name="Normal 3 3 3 2 6 2 4 3 2" xfId="33127"/>
    <cellStyle name="Normal 3 3 3 2 6 2 4 3 3" xfId="44506"/>
    <cellStyle name="Normal 3 3 3 2 6 2 4 4" xfId="23724"/>
    <cellStyle name="Normal 3 3 3 2 6 2 4 5" xfId="44503"/>
    <cellStyle name="Normal 3 3 3 2 6 2 5" xfId="6847"/>
    <cellStyle name="Normal 3 3 3 2 6 2 5 2" xfId="16242"/>
    <cellStyle name="Normal 3 3 3 2 6 2 5 2 2" xfId="35039"/>
    <cellStyle name="Normal 3 3 3 2 6 2 5 2 3" xfId="44508"/>
    <cellStyle name="Normal 3 3 3 2 6 2 5 3" xfId="25636"/>
    <cellStyle name="Normal 3 3 3 2 6 2 5 4" xfId="44507"/>
    <cellStyle name="Normal 3 3 3 2 6 2 6" xfId="11545"/>
    <cellStyle name="Normal 3 3 3 2 6 2 6 2" xfId="30334"/>
    <cellStyle name="Normal 3 3 3 2 6 2 6 3" xfId="44509"/>
    <cellStyle name="Normal 3 3 3 2 6 2 7" xfId="20931"/>
    <cellStyle name="Normal 3 3 3 2 6 2 8" xfId="39248"/>
    <cellStyle name="Normal 3 3 3 2 6 2 9" xfId="44490"/>
    <cellStyle name="Normal 3 3 3 2 6 3" xfId="2585"/>
    <cellStyle name="Normal 3 3 3 2 6 3 2" xfId="5378"/>
    <cellStyle name="Normal 3 3 3 2 6 3 2 2" xfId="10103"/>
    <cellStyle name="Normal 3 3 3 2 6 3 2 2 2" xfId="19498"/>
    <cellStyle name="Normal 3 3 3 2 6 3 2 2 2 2" xfId="38295"/>
    <cellStyle name="Normal 3 3 3 2 6 3 2 2 2 3" xfId="44513"/>
    <cellStyle name="Normal 3 3 3 2 6 3 2 2 3" xfId="28892"/>
    <cellStyle name="Normal 3 3 3 2 6 3 2 2 4" xfId="44512"/>
    <cellStyle name="Normal 3 3 3 2 6 3 2 3" xfId="14801"/>
    <cellStyle name="Normal 3 3 3 2 6 3 2 3 2" xfId="33592"/>
    <cellStyle name="Normal 3 3 3 2 6 3 2 3 3" xfId="44514"/>
    <cellStyle name="Normal 3 3 3 2 6 3 2 4" xfId="24189"/>
    <cellStyle name="Normal 3 3 3 2 6 3 2 5" xfId="44511"/>
    <cellStyle name="Normal 3 3 3 2 6 3 3" xfId="7312"/>
    <cellStyle name="Normal 3 3 3 2 6 3 3 2" xfId="16707"/>
    <cellStyle name="Normal 3 3 3 2 6 3 3 2 2" xfId="35504"/>
    <cellStyle name="Normal 3 3 3 2 6 3 3 2 3" xfId="44516"/>
    <cellStyle name="Normal 3 3 3 2 6 3 3 3" xfId="26101"/>
    <cellStyle name="Normal 3 3 3 2 6 3 3 4" xfId="44515"/>
    <cellStyle name="Normal 3 3 3 2 6 3 4" xfId="12010"/>
    <cellStyle name="Normal 3 3 3 2 6 3 4 2" xfId="30799"/>
    <cellStyle name="Normal 3 3 3 2 6 3 4 3" xfId="44517"/>
    <cellStyle name="Normal 3 3 3 2 6 3 5" xfId="21396"/>
    <cellStyle name="Normal 3 3 3 2 6 3 6" xfId="44510"/>
    <cellStyle name="Normal 3 3 3 2 6 4" xfId="3516"/>
    <cellStyle name="Normal 3 3 3 2 6 4 2" xfId="8242"/>
    <cellStyle name="Normal 3 3 3 2 6 4 2 2" xfId="17637"/>
    <cellStyle name="Normal 3 3 3 2 6 4 2 2 2" xfId="36434"/>
    <cellStyle name="Normal 3 3 3 2 6 4 2 2 3" xfId="44520"/>
    <cellStyle name="Normal 3 3 3 2 6 4 2 3" xfId="27031"/>
    <cellStyle name="Normal 3 3 3 2 6 4 2 4" xfId="44519"/>
    <cellStyle name="Normal 3 3 3 2 6 4 3" xfId="12940"/>
    <cellStyle name="Normal 3 3 3 2 6 4 3 2" xfId="31730"/>
    <cellStyle name="Normal 3 3 3 2 6 4 3 3" xfId="44521"/>
    <cellStyle name="Normal 3 3 3 2 6 4 4" xfId="22327"/>
    <cellStyle name="Normal 3 3 3 2 6 4 5" xfId="44518"/>
    <cellStyle name="Normal 3 3 3 2 6 5" xfId="4447"/>
    <cellStyle name="Normal 3 3 3 2 6 5 2" xfId="9172"/>
    <cellStyle name="Normal 3 3 3 2 6 5 2 2" xfId="18567"/>
    <cellStyle name="Normal 3 3 3 2 6 5 2 2 2" xfId="37364"/>
    <cellStyle name="Normal 3 3 3 2 6 5 2 2 3" xfId="44524"/>
    <cellStyle name="Normal 3 3 3 2 6 5 2 3" xfId="27961"/>
    <cellStyle name="Normal 3 3 3 2 6 5 2 4" xfId="44523"/>
    <cellStyle name="Normal 3 3 3 2 6 5 3" xfId="13870"/>
    <cellStyle name="Normal 3 3 3 2 6 5 3 2" xfId="32661"/>
    <cellStyle name="Normal 3 3 3 2 6 5 3 3" xfId="44525"/>
    <cellStyle name="Normal 3 3 3 2 6 5 4" xfId="23258"/>
    <cellStyle name="Normal 3 3 3 2 6 5 5" xfId="44522"/>
    <cellStyle name="Normal 3 3 3 2 6 6" xfId="6343"/>
    <cellStyle name="Normal 3 3 3 2 6 6 2" xfId="15739"/>
    <cellStyle name="Normal 3 3 3 2 6 6 2 2" xfId="34536"/>
    <cellStyle name="Normal 3 3 3 2 6 6 2 3" xfId="44527"/>
    <cellStyle name="Normal 3 3 3 2 6 6 3" xfId="25133"/>
    <cellStyle name="Normal 3 3 3 2 6 6 4" xfId="44526"/>
    <cellStyle name="Normal 3 3 3 2 6 7" xfId="11081"/>
    <cellStyle name="Normal 3 3 3 2 6 7 2" xfId="29868"/>
    <cellStyle name="Normal 3 3 3 2 6 7 3" xfId="44528"/>
    <cellStyle name="Normal 3 3 3 2 6 8" xfId="20465"/>
    <cellStyle name="Normal 3 3 3 2 6 9" xfId="39247"/>
    <cellStyle name="Normal 3 3 3 2 7" xfId="1593"/>
    <cellStyle name="Normal 3 3 3 2 7 10" xfId="44529"/>
    <cellStyle name="Normal 3 3 3 2 7 2" xfId="2062"/>
    <cellStyle name="Normal 3 3 3 2 7 2 2" xfId="2993"/>
    <cellStyle name="Normal 3 3 3 2 7 2 2 2" xfId="5786"/>
    <cellStyle name="Normal 3 3 3 2 7 2 2 2 2" xfId="10511"/>
    <cellStyle name="Normal 3 3 3 2 7 2 2 2 2 2" xfId="19906"/>
    <cellStyle name="Normal 3 3 3 2 7 2 2 2 2 2 2" xfId="38703"/>
    <cellStyle name="Normal 3 3 3 2 7 2 2 2 2 2 3" xfId="44534"/>
    <cellStyle name="Normal 3 3 3 2 7 2 2 2 2 3" xfId="29300"/>
    <cellStyle name="Normal 3 3 3 2 7 2 2 2 2 4" xfId="44533"/>
    <cellStyle name="Normal 3 3 3 2 7 2 2 2 3" xfId="15209"/>
    <cellStyle name="Normal 3 3 3 2 7 2 2 2 3 2" xfId="34000"/>
    <cellStyle name="Normal 3 3 3 2 7 2 2 2 3 3" xfId="44535"/>
    <cellStyle name="Normal 3 3 3 2 7 2 2 2 4" xfId="24597"/>
    <cellStyle name="Normal 3 3 3 2 7 2 2 2 5" xfId="44532"/>
    <cellStyle name="Normal 3 3 3 2 7 2 2 3" xfId="7719"/>
    <cellStyle name="Normal 3 3 3 2 7 2 2 3 2" xfId="17114"/>
    <cellStyle name="Normal 3 3 3 2 7 2 2 3 2 2" xfId="35911"/>
    <cellStyle name="Normal 3 3 3 2 7 2 2 3 2 3" xfId="44537"/>
    <cellStyle name="Normal 3 3 3 2 7 2 2 3 3" xfId="26508"/>
    <cellStyle name="Normal 3 3 3 2 7 2 2 3 4" xfId="44536"/>
    <cellStyle name="Normal 3 3 3 2 7 2 2 4" xfId="12417"/>
    <cellStyle name="Normal 3 3 3 2 7 2 2 4 2" xfId="31207"/>
    <cellStyle name="Normal 3 3 3 2 7 2 2 4 3" xfId="44538"/>
    <cellStyle name="Normal 3 3 3 2 7 2 2 5" xfId="21804"/>
    <cellStyle name="Normal 3 3 3 2 7 2 2 6" xfId="44531"/>
    <cellStyle name="Normal 3 3 3 2 7 2 3" xfId="3924"/>
    <cellStyle name="Normal 3 3 3 2 7 2 3 2" xfId="8649"/>
    <cellStyle name="Normal 3 3 3 2 7 2 3 2 2" xfId="18044"/>
    <cellStyle name="Normal 3 3 3 2 7 2 3 2 2 2" xfId="36841"/>
    <cellStyle name="Normal 3 3 3 2 7 2 3 2 2 3" xfId="44541"/>
    <cellStyle name="Normal 3 3 3 2 7 2 3 2 3" xfId="27438"/>
    <cellStyle name="Normal 3 3 3 2 7 2 3 2 4" xfId="44540"/>
    <cellStyle name="Normal 3 3 3 2 7 2 3 3" xfId="13347"/>
    <cellStyle name="Normal 3 3 3 2 7 2 3 3 2" xfId="32138"/>
    <cellStyle name="Normal 3 3 3 2 7 2 3 3 3" xfId="44542"/>
    <cellStyle name="Normal 3 3 3 2 7 2 3 4" xfId="22735"/>
    <cellStyle name="Normal 3 3 3 2 7 2 3 5" xfId="44539"/>
    <cellStyle name="Normal 3 3 3 2 7 2 4" xfId="4855"/>
    <cellStyle name="Normal 3 3 3 2 7 2 4 2" xfId="9580"/>
    <cellStyle name="Normal 3 3 3 2 7 2 4 2 2" xfId="18975"/>
    <cellStyle name="Normal 3 3 3 2 7 2 4 2 2 2" xfId="37772"/>
    <cellStyle name="Normal 3 3 3 2 7 2 4 2 2 3" xfId="44545"/>
    <cellStyle name="Normal 3 3 3 2 7 2 4 2 3" xfId="28369"/>
    <cellStyle name="Normal 3 3 3 2 7 2 4 2 4" xfId="44544"/>
    <cellStyle name="Normal 3 3 3 2 7 2 4 3" xfId="14278"/>
    <cellStyle name="Normal 3 3 3 2 7 2 4 3 2" xfId="33069"/>
    <cellStyle name="Normal 3 3 3 2 7 2 4 3 3" xfId="44546"/>
    <cellStyle name="Normal 3 3 3 2 7 2 4 4" xfId="23666"/>
    <cellStyle name="Normal 3 3 3 2 7 2 4 5" xfId="44543"/>
    <cellStyle name="Normal 3 3 3 2 7 2 5" xfId="6789"/>
    <cellStyle name="Normal 3 3 3 2 7 2 5 2" xfId="16184"/>
    <cellStyle name="Normal 3 3 3 2 7 2 5 2 2" xfId="34981"/>
    <cellStyle name="Normal 3 3 3 2 7 2 5 2 3" xfId="44548"/>
    <cellStyle name="Normal 3 3 3 2 7 2 5 3" xfId="25578"/>
    <cellStyle name="Normal 3 3 3 2 7 2 5 4" xfId="44547"/>
    <cellStyle name="Normal 3 3 3 2 7 2 6" xfId="11487"/>
    <cellStyle name="Normal 3 3 3 2 7 2 6 2" xfId="30276"/>
    <cellStyle name="Normal 3 3 3 2 7 2 6 3" xfId="44549"/>
    <cellStyle name="Normal 3 3 3 2 7 2 7" xfId="20873"/>
    <cellStyle name="Normal 3 3 3 2 7 2 8" xfId="39250"/>
    <cellStyle name="Normal 3 3 3 2 7 2 9" xfId="44530"/>
    <cellStyle name="Normal 3 3 3 2 7 3" xfId="2527"/>
    <cellStyle name="Normal 3 3 3 2 7 3 2" xfId="5320"/>
    <cellStyle name="Normal 3 3 3 2 7 3 2 2" xfId="10045"/>
    <cellStyle name="Normal 3 3 3 2 7 3 2 2 2" xfId="19440"/>
    <cellStyle name="Normal 3 3 3 2 7 3 2 2 2 2" xfId="38237"/>
    <cellStyle name="Normal 3 3 3 2 7 3 2 2 2 3" xfId="44553"/>
    <cellStyle name="Normal 3 3 3 2 7 3 2 2 3" xfId="28834"/>
    <cellStyle name="Normal 3 3 3 2 7 3 2 2 4" xfId="44552"/>
    <cellStyle name="Normal 3 3 3 2 7 3 2 3" xfId="14743"/>
    <cellStyle name="Normal 3 3 3 2 7 3 2 3 2" xfId="33534"/>
    <cellStyle name="Normal 3 3 3 2 7 3 2 3 3" xfId="44554"/>
    <cellStyle name="Normal 3 3 3 2 7 3 2 4" xfId="24131"/>
    <cellStyle name="Normal 3 3 3 2 7 3 2 5" xfId="44551"/>
    <cellStyle name="Normal 3 3 3 2 7 3 3" xfId="7254"/>
    <cellStyle name="Normal 3 3 3 2 7 3 3 2" xfId="16649"/>
    <cellStyle name="Normal 3 3 3 2 7 3 3 2 2" xfId="35446"/>
    <cellStyle name="Normal 3 3 3 2 7 3 3 2 3" xfId="44556"/>
    <cellStyle name="Normal 3 3 3 2 7 3 3 3" xfId="26043"/>
    <cellStyle name="Normal 3 3 3 2 7 3 3 4" xfId="44555"/>
    <cellStyle name="Normal 3 3 3 2 7 3 4" xfId="11952"/>
    <cellStyle name="Normal 3 3 3 2 7 3 4 2" xfId="30741"/>
    <cellStyle name="Normal 3 3 3 2 7 3 4 3" xfId="44557"/>
    <cellStyle name="Normal 3 3 3 2 7 3 5" xfId="21338"/>
    <cellStyle name="Normal 3 3 3 2 7 3 6" xfId="44550"/>
    <cellStyle name="Normal 3 3 3 2 7 4" xfId="3458"/>
    <cellStyle name="Normal 3 3 3 2 7 4 2" xfId="8184"/>
    <cellStyle name="Normal 3 3 3 2 7 4 2 2" xfId="17579"/>
    <cellStyle name="Normal 3 3 3 2 7 4 2 2 2" xfId="36376"/>
    <cellStyle name="Normal 3 3 3 2 7 4 2 2 3" xfId="44560"/>
    <cellStyle name="Normal 3 3 3 2 7 4 2 3" xfId="26973"/>
    <cellStyle name="Normal 3 3 3 2 7 4 2 4" xfId="44559"/>
    <cellStyle name="Normal 3 3 3 2 7 4 3" xfId="12882"/>
    <cellStyle name="Normal 3 3 3 2 7 4 3 2" xfId="31672"/>
    <cellStyle name="Normal 3 3 3 2 7 4 3 3" xfId="44561"/>
    <cellStyle name="Normal 3 3 3 2 7 4 4" xfId="22269"/>
    <cellStyle name="Normal 3 3 3 2 7 4 5" xfId="44558"/>
    <cellStyle name="Normal 3 3 3 2 7 5" xfId="4389"/>
    <cellStyle name="Normal 3 3 3 2 7 5 2" xfId="9114"/>
    <cellStyle name="Normal 3 3 3 2 7 5 2 2" xfId="18509"/>
    <cellStyle name="Normal 3 3 3 2 7 5 2 2 2" xfId="37306"/>
    <cellStyle name="Normal 3 3 3 2 7 5 2 2 3" xfId="44564"/>
    <cellStyle name="Normal 3 3 3 2 7 5 2 3" xfId="27903"/>
    <cellStyle name="Normal 3 3 3 2 7 5 2 4" xfId="44563"/>
    <cellStyle name="Normal 3 3 3 2 7 5 3" xfId="13812"/>
    <cellStyle name="Normal 3 3 3 2 7 5 3 2" xfId="32603"/>
    <cellStyle name="Normal 3 3 3 2 7 5 3 3" xfId="44565"/>
    <cellStyle name="Normal 3 3 3 2 7 5 4" xfId="23200"/>
    <cellStyle name="Normal 3 3 3 2 7 5 5" xfId="44562"/>
    <cellStyle name="Normal 3 3 3 2 7 6" xfId="6235"/>
    <cellStyle name="Normal 3 3 3 2 7 6 2" xfId="15631"/>
    <cellStyle name="Normal 3 3 3 2 7 6 2 2" xfId="34428"/>
    <cellStyle name="Normal 3 3 3 2 7 6 2 3" xfId="44567"/>
    <cellStyle name="Normal 3 3 3 2 7 6 3" xfId="25025"/>
    <cellStyle name="Normal 3 3 3 2 7 6 4" xfId="44566"/>
    <cellStyle name="Normal 3 3 3 2 7 7" xfId="11023"/>
    <cellStyle name="Normal 3 3 3 2 7 7 2" xfId="29810"/>
    <cellStyle name="Normal 3 3 3 2 7 7 3" xfId="44568"/>
    <cellStyle name="Normal 3 3 3 2 7 8" xfId="20407"/>
    <cellStyle name="Normal 3 3 3 2 7 9" xfId="39249"/>
    <cellStyle name="Normal 3 3 3 2 8" xfId="1859"/>
    <cellStyle name="Normal 3 3 3 2 8 2" xfId="2790"/>
    <cellStyle name="Normal 3 3 3 2 8 2 2" xfId="5583"/>
    <cellStyle name="Normal 3 3 3 2 8 2 2 2" xfId="10308"/>
    <cellStyle name="Normal 3 3 3 2 8 2 2 2 2" xfId="19703"/>
    <cellStyle name="Normal 3 3 3 2 8 2 2 2 2 2" xfId="38500"/>
    <cellStyle name="Normal 3 3 3 2 8 2 2 2 2 3" xfId="44573"/>
    <cellStyle name="Normal 3 3 3 2 8 2 2 2 3" xfId="29097"/>
    <cellStyle name="Normal 3 3 3 2 8 2 2 2 4" xfId="44572"/>
    <cellStyle name="Normal 3 3 3 2 8 2 2 3" xfId="15006"/>
    <cellStyle name="Normal 3 3 3 2 8 2 2 3 2" xfId="33797"/>
    <cellStyle name="Normal 3 3 3 2 8 2 2 3 3" xfId="44574"/>
    <cellStyle name="Normal 3 3 3 2 8 2 2 4" xfId="24394"/>
    <cellStyle name="Normal 3 3 3 2 8 2 2 5" xfId="44571"/>
    <cellStyle name="Normal 3 3 3 2 8 2 3" xfId="7516"/>
    <cellStyle name="Normal 3 3 3 2 8 2 3 2" xfId="16911"/>
    <cellStyle name="Normal 3 3 3 2 8 2 3 2 2" xfId="35708"/>
    <cellStyle name="Normal 3 3 3 2 8 2 3 2 3" xfId="44576"/>
    <cellStyle name="Normal 3 3 3 2 8 2 3 3" xfId="26305"/>
    <cellStyle name="Normal 3 3 3 2 8 2 3 4" xfId="44575"/>
    <cellStyle name="Normal 3 3 3 2 8 2 4" xfId="12214"/>
    <cellStyle name="Normal 3 3 3 2 8 2 4 2" xfId="31004"/>
    <cellStyle name="Normal 3 3 3 2 8 2 4 3" xfId="44577"/>
    <cellStyle name="Normal 3 3 3 2 8 2 5" xfId="21601"/>
    <cellStyle name="Normal 3 3 3 2 8 2 6" xfId="44570"/>
    <cellStyle name="Normal 3 3 3 2 8 3" xfId="3721"/>
    <cellStyle name="Normal 3 3 3 2 8 3 2" xfId="8447"/>
    <cellStyle name="Normal 3 3 3 2 8 3 2 2" xfId="17842"/>
    <cellStyle name="Normal 3 3 3 2 8 3 2 2 2" xfId="36639"/>
    <cellStyle name="Normal 3 3 3 2 8 3 2 2 3" xfId="44580"/>
    <cellStyle name="Normal 3 3 3 2 8 3 2 3" xfId="27236"/>
    <cellStyle name="Normal 3 3 3 2 8 3 2 4" xfId="44579"/>
    <cellStyle name="Normal 3 3 3 2 8 3 3" xfId="13145"/>
    <cellStyle name="Normal 3 3 3 2 8 3 3 2" xfId="31935"/>
    <cellStyle name="Normal 3 3 3 2 8 3 3 3" xfId="44581"/>
    <cellStyle name="Normal 3 3 3 2 8 3 4" xfId="22532"/>
    <cellStyle name="Normal 3 3 3 2 8 3 5" xfId="44578"/>
    <cellStyle name="Normal 3 3 3 2 8 4" xfId="4652"/>
    <cellStyle name="Normal 3 3 3 2 8 4 2" xfId="9377"/>
    <cellStyle name="Normal 3 3 3 2 8 4 2 2" xfId="18772"/>
    <cellStyle name="Normal 3 3 3 2 8 4 2 2 2" xfId="37569"/>
    <cellStyle name="Normal 3 3 3 2 8 4 2 2 3" xfId="44584"/>
    <cellStyle name="Normal 3 3 3 2 8 4 2 3" xfId="28166"/>
    <cellStyle name="Normal 3 3 3 2 8 4 2 4" xfId="44583"/>
    <cellStyle name="Normal 3 3 3 2 8 4 3" xfId="14075"/>
    <cellStyle name="Normal 3 3 3 2 8 4 3 2" xfId="32866"/>
    <cellStyle name="Normal 3 3 3 2 8 4 3 3" xfId="44585"/>
    <cellStyle name="Normal 3 3 3 2 8 4 4" xfId="23463"/>
    <cellStyle name="Normal 3 3 3 2 8 4 5" xfId="44582"/>
    <cellStyle name="Normal 3 3 3 2 8 5" xfId="6587"/>
    <cellStyle name="Normal 3 3 3 2 8 5 2" xfId="15982"/>
    <cellStyle name="Normal 3 3 3 2 8 5 2 2" xfId="34779"/>
    <cellStyle name="Normal 3 3 3 2 8 5 2 3" xfId="44587"/>
    <cellStyle name="Normal 3 3 3 2 8 5 3" xfId="25376"/>
    <cellStyle name="Normal 3 3 3 2 8 5 4" xfId="44586"/>
    <cellStyle name="Normal 3 3 3 2 8 6" xfId="11285"/>
    <cellStyle name="Normal 3 3 3 2 8 6 2" xfId="30073"/>
    <cellStyle name="Normal 3 3 3 2 8 6 3" xfId="44588"/>
    <cellStyle name="Normal 3 3 3 2 8 7" xfId="20670"/>
    <cellStyle name="Normal 3 3 3 2 8 8" xfId="39251"/>
    <cellStyle name="Normal 3 3 3 2 8 9" xfId="44569"/>
    <cellStyle name="Normal 3 3 3 2 9" xfId="2324"/>
    <cellStyle name="Normal 3 3 3 2 9 2" xfId="5117"/>
    <cellStyle name="Normal 3 3 3 2 9 2 2" xfId="9842"/>
    <cellStyle name="Normal 3 3 3 2 9 2 2 2" xfId="19237"/>
    <cellStyle name="Normal 3 3 3 2 9 2 2 2 2" xfId="38034"/>
    <cellStyle name="Normal 3 3 3 2 9 2 2 2 3" xfId="44592"/>
    <cellStyle name="Normal 3 3 3 2 9 2 2 3" xfId="28631"/>
    <cellStyle name="Normal 3 3 3 2 9 2 2 4" xfId="44591"/>
    <cellStyle name="Normal 3 3 3 2 9 2 3" xfId="14540"/>
    <cellStyle name="Normal 3 3 3 2 9 2 3 2" xfId="33331"/>
    <cellStyle name="Normal 3 3 3 2 9 2 3 3" xfId="44593"/>
    <cellStyle name="Normal 3 3 3 2 9 2 4" xfId="23928"/>
    <cellStyle name="Normal 3 3 3 2 9 2 5" xfId="44590"/>
    <cellStyle name="Normal 3 3 3 2 9 3" xfId="7051"/>
    <cellStyle name="Normal 3 3 3 2 9 3 2" xfId="16446"/>
    <cellStyle name="Normal 3 3 3 2 9 3 2 2" xfId="35243"/>
    <cellStyle name="Normal 3 3 3 2 9 3 2 3" xfId="44595"/>
    <cellStyle name="Normal 3 3 3 2 9 3 3" xfId="25840"/>
    <cellStyle name="Normal 3 3 3 2 9 3 4" xfId="44594"/>
    <cellStyle name="Normal 3 3 3 2 9 4" xfId="11749"/>
    <cellStyle name="Normal 3 3 3 2 9 4 2" xfId="30538"/>
    <cellStyle name="Normal 3 3 3 2 9 4 3" xfId="44596"/>
    <cellStyle name="Normal 3 3 3 2 9 5" xfId="21135"/>
    <cellStyle name="Normal 3 3 3 2 9 6" xfId="44589"/>
    <cellStyle name="Normal 3 3 3 20" xfId="58806"/>
    <cellStyle name="Normal 3 3 3 21" xfId="58864"/>
    <cellStyle name="Normal 3 3 3 22" xfId="58920"/>
    <cellStyle name="Normal 3 3 3 23" xfId="58976"/>
    <cellStyle name="Normal 3 3 3 24" xfId="59032"/>
    <cellStyle name="Normal 3 3 3 25" xfId="59091"/>
    <cellStyle name="Normal 3 3 3 26" xfId="59685"/>
    <cellStyle name="Normal 3 3 3 27" xfId="1374"/>
    <cellStyle name="Normal 3 3 3 3" xfId="631"/>
    <cellStyle name="Normal 3 3 3 3 10" xfId="6231"/>
    <cellStyle name="Normal 3 3 3 3 10 2" xfId="15627"/>
    <cellStyle name="Normal 3 3 3 3 10 2 2" xfId="34424"/>
    <cellStyle name="Normal 3 3 3 3 10 2 3" xfId="44599"/>
    <cellStyle name="Normal 3 3 3 3 10 3" xfId="25021"/>
    <cellStyle name="Normal 3 3 3 3 10 4" xfId="44598"/>
    <cellStyle name="Normal 3 3 3 3 11" xfId="10838"/>
    <cellStyle name="Normal 3 3 3 3 11 2" xfId="29621"/>
    <cellStyle name="Normal 3 3 3 3 11 3" xfId="44600"/>
    <cellStyle name="Normal 3 3 3 3 12" xfId="20218"/>
    <cellStyle name="Normal 3 3 3 3 13" xfId="39252"/>
    <cellStyle name="Normal 3 3 3 3 14" xfId="44597"/>
    <cellStyle name="Normal 3 3 3 3 15" xfId="1402"/>
    <cellStyle name="Normal 3 3 3 3 2" xfId="1055"/>
    <cellStyle name="Normal 3 3 3 3 2 10" xfId="39264"/>
    <cellStyle name="Normal 3 3 3 3 2 11" xfId="44601"/>
    <cellStyle name="Normal 3 3 3 3 2 12" xfId="1443"/>
    <cellStyle name="Normal 3 3 3 3 2 2" xfId="1709"/>
    <cellStyle name="Normal 3 3 3 3 2 2 10" xfId="44602"/>
    <cellStyle name="Normal 3 3 3 3 2 2 2" xfId="2175"/>
    <cellStyle name="Normal 3 3 3 3 2 2 2 2" xfId="3106"/>
    <cellStyle name="Normal 3 3 3 3 2 2 2 2 2" xfId="5899"/>
    <cellStyle name="Normal 3 3 3 3 2 2 2 2 2 2" xfId="10624"/>
    <cellStyle name="Normal 3 3 3 3 2 2 2 2 2 2 2" xfId="20019"/>
    <cellStyle name="Normal 3 3 3 3 2 2 2 2 2 2 2 2" xfId="38816"/>
    <cellStyle name="Normal 3 3 3 3 2 2 2 2 2 2 2 3" xfId="44607"/>
    <cellStyle name="Normal 3 3 3 3 2 2 2 2 2 2 3" xfId="29413"/>
    <cellStyle name="Normal 3 3 3 3 2 2 2 2 2 2 4" xfId="44606"/>
    <cellStyle name="Normal 3 3 3 3 2 2 2 2 2 3" xfId="15322"/>
    <cellStyle name="Normal 3 3 3 3 2 2 2 2 2 3 2" xfId="34113"/>
    <cellStyle name="Normal 3 3 3 3 2 2 2 2 2 3 3" xfId="44608"/>
    <cellStyle name="Normal 3 3 3 3 2 2 2 2 2 4" xfId="24710"/>
    <cellStyle name="Normal 3 3 3 3 2 2 2 2 2 5" xfId="44605"/>
    <cellStyle name="Normal 3 3 3 3 2 2 2 2 3" xfId="7832"/>
    <cellStyle name="Normal 3 3 3 3 2 2 2 2 3 2" xfId="17227"/>
    <cellStyle name="Normal 3 3 3 3 2 2 2 2 3 2 2" xfId="36024"/>
    <cellStyle name="Normal 3 3 3 3 2 2 2 2 3 2 3" xfId="44610"/>
    <cellStyle name="Normal 3 3 3 3 2 2 2 2 3 3" xfId="26621"/>
    <cellStyle name="Normal 3 3 3 3 2 2 2 2 3 4" xfId="44609"/>
    <cellStyle name="Normal 3 3 3 3 2 2 2 2 4" xfId="12530"/>
    <cellStyle name="Normal 3 3 3 3 2 2 2 2 4 2" xfId="31320"/>
    <cellStyle name="Normal 3 3 3 3 2 2 2 2 4 3" xfId="44611"/>
    <cellStyle name="Normal 3 3 3 3 2 2 2 2 5" xfId="21917"/>
    <cellStyle name="Normal 3 3 3 3 2 2 2 2 6" xfId="44604"/>
    <cellStyle name="Normal 3 3 3 3 2 2 2 3" xfId="4037"/>
    <cellStyle name="Normal 3 3 3 3 2 2 2 3 2" xfId="8762"/>
    <cellStyle name="Normal 3 3 3 3 2 2 2 3 2 2" xfId="18157"/>
    <cellStyle name="Normal 3 3 3 3 2 2 2 3 2 2 2" xfId="36954"/>
    <cellStyle name="Normal 3 3 3 3 2 2 2 3 2 2 3" xfId="44614"/>
    <cellStyle name="Normal 3 3 3 3 2 2 2 3 2 3" xfId="27551"/>
    <cellStyle name="Normal 3 3 3 3 2 2 2 3 2 4" xfId="44613"/>
    <cellStyle name="Normal 3 3 3 3 2 2 2 3 3" xfId="13460"/>
    <cellStyle name="Normal 3 3 3 3 2 2 2 3 3 2" xfId="32251"/>
    <cellStyle name="Normal 3 3 3 3 2 2 2 3 3 3" xfId="44615"/>
    <cellStyle name="Normal 3 3 3 3 2 2 2 3 4" xfId="22848"/>
    <cellStyle name="Normal 3 3 3 3 2 2 2 3 5" xfId="44612"/>
    <cellStyle name="Normal 3 3 3 3 2 2 2 4" xfId="4968"/>
    <cellStyle name="Normal 3 3 3 3 2 2 2 4 2" xfId="9693"/>
    <cellStyle name="Normal 3 3 3 3 2 2 2 4 2 2" xfId="19088"/>
    <cellStyle name="Normal 3 3 3 3 2 2 2 4 2 2 2" xfId="37885"/>
    <cellStyle name="Normal 3 3 3 3 2 2 2 4 2 2 3" xfId="44618"/>
    <cellStyle name="Normal 3 3 3 3 2 2 2 4 2 3" xfId="28482"/>
    <cellStyle name="Normal 3 3 3 3 2 2 2 4 2 4" xfId="44617"/>
    <cellStyle name="Normal 3 3 3 3 2 2 2 4 3" xfId="14391"/>
    <cellStyle name="Normal 3 3 3 3 2 2 2 4 3 2" xfId="33182"/>
    <cellStyle name="Normal 3 3 3 3 2 2 2 4 3 3" xfId="44619"/>
    <cellStyle name="Normal 3 3 3 3 2 2 2 4 4" xfId="23779"/>
    <cellStyle name="Normal 3 3 3 3 2 2 2 4 5" xfId="44616"/>
    <cellStyle name="Normal 3 3 3 3 2 2 2 5" xfId="6902"/>
    <cellStyle name="Normal 3 3 3 3 2 2 2 5 2" xfId="16297"/>
    <cellStyle name="Normal 3 3 3 3 2 2 2 5 2 2" xfId="35094"/>
    <cellStyle name="Normal 3 3 3 3 2 2 2 5 2 3" xfId="44621"/>
    <cellStyle name="Normal 3 3 3 3 2 2 2 5 3" xfId="25691"/>
    <cellStyle name="Normal 3 3 3 3 2 2 2 5 4" xfId="44620"/>
    <cellStyle name="Normal 3 3 3 3 2 2 2 6" xfId="11600"/>
    <cellStyle name="Normal 3 3 3 3 2 2 2 6 2" xfId="30389"/>
    <cellStyle name="Normal 3 3 3 3 2 2 2 6 3" xfId="44622"/>
    <cellStyle name="Normal 3 3 3 3 2 2 2 7" xfId="20986"/>
    <cellStyle name="Normal 3 3 3 3 2 2 2 8" xfId="39267"/>
    <cellStyle name="Normal 3 3 3 3 2 2 2 9" xfId="44603"/>
    <cellStyle name="Normal 3 3 3 3 2 2 3" xfId="2640"/>
    <cellStyle name="Normal 3 3 3 3 2 2 3 2" xfId="5433"/>
    <cellStyle name="Normal 3 3 3 3 2 2 3 2 2" xfId="10158"/>
    <cellStyle name="Normal 3 3 3 3 2 2 3 2 2 2" xfId="19553"/>
    <cellStyle name="Normal 3 3 3 3 2 2 3 2 2 2 2" xfId="38350"/>
    <cellStyle name="Normal 3 3 3 3 2 2 3 2 2 2 3" xfId="44626"/>
    <cellStyle name="Normal 3 3 3 3 2 2 3 2 2 3" xfId="28947"/>
    <cellStyle name="Normal 3 3 3 3 2 2 3 2 2 4" xfId="44625"/>
    <cellStyle name="Normal 3 3 3 3 2 2 3 2 3" xfId="14856"/>
    <cellStyle name="Normal 3 3 3 3 2 2 3 2 3 2" xfId="33647"/>
    <cellStyle name="Normal 3 3 3 3 2 2 3 2 3 3" xfId="44627"/>
    <cellStyle name="Normal 3 3 3 3 2 2 3 2 4" xfId="24244"/>
    <cellStyle name="Normal 3 3 3 3 2 2 3 2 5" xfId="44624"/>
    <cellStyle name="Normal 3 3 3 3 2 2 3 3" xfId="7367"/>
    <cellStyle name="Normal 3 3 3 3 2 2 3 3 2" xfId="16762"/>
    <cellStyle name="Normal 3 3 3 3 2 2 3 3 2 2" xfId="35559"/>
    <cellStyle name="Normal 3 3 3 3 2 2 3 3 2 3" xfId="44629"/>
    <cellStyle name="Normal 3 3 3 3 2 2 3 3 3" xfId="26156"/>
    <cellStyle name="Normal 3 3 3 3 2 2 3 3 4" xfId="44628"/>
    <cellStyle name="Normal 3 3 3 3 2 2 3 4" xfId="12065"/>
    <cellStyle name="Normal 3 3 3 3 2 2 3 4 2" xfId="30854"/>
    <cellStyle name="Normal 3 3 3 3 2 2 3 4 3" xfId="44630"/>
    <cellStyle name="Normal 3 3 3 3 2 2 3 5" xfId="21451"/>
    <cellStyle name="Normal 3 3 3 3 2 2 3 6" xfId="44623"/>
    <cellStyle name="Normal 3 3 3 3 2 2 4" xfId="3571"/>
    <cellStyle name="Normal 3 3 3 3 2 2 4 2" xfId="8297"/>
    <cellStyle name="Normal 3 3 3 3 2 2 4 2 2" xfId="17692"/>
    <cellStyle name="Normal 3 3 3 3 2 2 4 2 2 2" xfId="36489"/>
    <cellStyle name="Normal 3 3 3 3 2 2 4 2 2 3" xfId="44633"/>
    <cellStyle name="Normal 3 3 3 3 2 2 4 2 3" xfId="27086"/>
    <cellStyle name="Normal 3 3 3 3 2 2 4 2 4" xfId="44632"/>
    <cellStyle name="Normal 3 3 3 3 2 2 4 3" xfId="12995"/>
    <cellStyle name="Normal 3 3 3 3 2 2 4 3 2" xfId="31785"/>
    <cellStyle name="Normal 3 3 3 3 2 2 4 3 3" xfId="44634"/>
    <cellStyle name="Normal 3 3 3 3 2 2 4 4" xfId="22382"/>
    <cellStyle name="Normal 3 3 3 3 2 2 4 5" xfId="44631"/>
    <cellStyle name="Normal 3 3 3 3 2 2 5" xfId="4502"/>
    <cellStyle name="Normal 3 3 3 3 2 2 5 2" xfId="9227"/>
    <cellStyle name="Normal 3 3 3 3 2 2 5 2 2" xfId="18622"/>
    <cellStyle name="Normal 3 3 3 3 2 2 5 2 2 2" xfId="37419"/>
    <cellStyle name="Normal 3 3 3 3 2 2 5 2 2 3" xfId="44637"/>
    <cellStyle name="Normal 3 3 3 3 2 2 5 2 3" xfId="28016"/>
    <cellStyle name="Normal 3 3 3 3 2 2 5 2 4" xfId="44636"/>
    <cellStyle name="Normal 3 3 3 3 2 2 5 3" xfId="13925"/>
    <cellStyle name="Normal 3 3 3 3 2 2 5 3 2" xfId="32716"/>
    <cellStyle name="Normal 3 3 3 3 2 2 5 3 3" xfId="44638"/>
    <cellStyle name="Normal 3 3 3 3 2 2 5 4" xfId="23313"/>
    <cellStyle name="Normal 3 3 3 3 2 2 5 5" xfId="44635"/>
    <cellStyle name="Normal 3 3 3 3 2 2 6" xfId="6311"/>
    <cellStyle name="Normal 3 3 3 3 2 2 6 2" xfId="15707"/>
    <cellStyle name="Normal 3 3 3 3 2 2 6 2 2" xfId="34504"/>
    <cellStyle name="Normal 3 3 3 3 2 2 6 2 3" xfId="44640"/>
    <cellStyle name="Normal 3 3 3 3 2 2 6 3" xfId="25101"/>
    <cellStyle name="Normal 3 3 3 3 2 2 6 4" xfId="44639"/>
    <cellStyle name="Normal 3 3 3 3 2 2 7" xfId="11136"/>
    <cellStyle name="Normal 3 3 3 3 2 2 7 2" xfId="29923"/>
    <cellStyle name="Normal 3 3 3 3 2 2 7 3" xfId="44641"/>
    <cellStyle name="Normal 3 3 3 3 2 2 8" xfId="20520"/>
    <cellStyle name="Normal 3 3 3 3 2 2 9" xfId="39266"/>
    <cellStyle name="Normal 3 3 3 3 2 3" xfId="1914"/>
    <cellStyle name="Normal 3 3 3 3 2 3 2" xfId="2845"/>
    <cellStyle name="Normal 3 3 3 3 2 3 2 2" xfId="5638"/>
    <cellStyle name="Normal 3 3 3 3 2 3 2 2 2" xfId="10363"/>
    <cellStyle name="Normal 3 3 3 3 2 3 2 2 2 2" xfId="19758"/>
    <cellStyle name="Normal 3 3 3 3 2 3 2 2 2 2 2" xfId="38555"/>
    <cellStyle name="Normal 3 3 3 3 2 3 2 2 2 2 3" xfId="44646"/>
    <cellStyle name="Normal 3 3 3 3 2 3 2 2 2 3" xfId="29152"/>
    <cellStyle name="Normal 3 3 3 3 2 3 2 2 2 4" xfId="44645"/>
    <cellStyle name="Normal 3 3 3 3 2 3 2 2 3" xfId="15061"/>
    <cellStyle name="Normal 3 3 3 3 2 3 2 2 3 2" xfId="33852"/>
    <cellStyle name="Normal 3 3 3 3 2 3 2 2 3 3" xfId="44647"/>
    <cellStyle name="Normal 3 3 3 3 2 3 2 2 4" xfId="24449"/>
    <cellStyle name="Normal 3 3 3 3 2 3 2 2 5" xfId="44644"/>
    <cellStyle name="Normal 3 3 3 3 2 3 2 3" xfId="7571"/>
    <cellStyle name="Normal 3 3 3 3 2 3 2 3 2" xfId="16966"/>
    <cellStyle name="Normal 3 3 3 3 2 3 2 3 2 2" xfId="35763"/>
    <cellStyle name="Normal 3 3 3 3 2 3 2 3 2 3" xfId="44649"/>
    <cellStyle name="Normal 3 3 3 3 2 3 2 3 3" xfId="26360"/>
    <cellStyle name="Normal 3 3 3 3 2 3 2 3 4" xfId="44648"/>
    <cellStyle name="Normal 3 3 3 3 2 3 2 4" xfId="12269"/>
    <cellStyle name="Normal 3 3 3 3 2 3 2 4 2" xfId="31059"/>
    <cellStyle name="Normal 3 3 3 3 2 3 2 4 3" xfId="44650"/>
    <cellStyle name="Normal 3 3 3 3 2 3 2 5" xfId="21656"/>
    <cellStyle name="Normal 3 3 3 3 2 3 2 6" xfId="44643"/>
    <cellStyle name="Normal 3 3 3 3 2 3 3" xfId="3776"/>
    <cellStyle name="Normal 3 3 3 3 2 3 3 2" xfId="8502"/>
    <cellStyle name="Normal 3 3 3 3 2 3 3 2 2" xfId="17897"/>
    <cellStyle name="Normal 3 3 3 3 2 3 3 2 2 2" xfId="36694"/>
    <cellStyle name="Normal 3 3 3 3 2 3 3 2 2 3" xfId="44653"/>
    <cellStyle name="Normal 3 3 3 3 2 3 3 2 3" xfId="27291"/>
    <cellStyle name="Normal 3 3 3 3 2 3 3 2 4" xfId="44652"/>
    <cellStyle name="Normal 3 3 3 3 2 3 3 3" xfId="13200"/>
    <cellStyle name="Normal 3 3 3 3 2 3 3 3 2" xfId="31990"/>
    <cellStyle name="Normal 3 3 3 3 2 3 3 3 3" xfId="44654"/>
    <cellStyle name="Normal 3 3 3 3 2 3 3 4" xfId="22587"/>
    <cellStyle name="Normal 3 3 3 3 2 3 3 5" xfId="44651"/>
    <cellStyle name="Normal 3 3 3 3 2 3 4" xfId="4707"/>
    <cellStyle name="Normal 3 3 3 3 2 3 4 2" xfId="9432"/>
    <cellStyle name="Normal 3 3 3 3 2 3 4 2 2" xfId="18827"/>
    <cellStyle name="Normal 3 3 3 3 2 3 4 2 2 2" xfId="37624"/>
    <cellStyle name="Normal 3 3 3 3 2 3 4 2 2 3" xfId="44657"/>
    <cellStyle name="Normal 3 3 3 3 2 3 4 2 3" xfId="28221"/>
    <cellStyle name="Normal 3 3 3 3 2 3 4 2 4" xfId="44656"/>
    <cellStyle name="Normal 3 3 3 3 2 3 4 3" xfId="14130"/>
    <cellStyle name="Normal 3 3 3 3 2 3 4 3 2" xfId="32921"/>
    <cellStyle name="Normal 3 3 3 3 2 3 4 3 3" xfId="44658"/>
    <cellStyle name="Normal 3 3 3 3 2 3 4 4" xfId="23518"/>
    <cellStyle name="Normal 3 3 3 3 2 3 4 5" xfId="44655"/>
    <cellStyle name="Normal 3 3 3 3 2 3 5" xfId="6642"/>
    <cellStyle name="Normal 3 3 3 3 2 3 5 2" xfId="16037"/>
    <cellStyle name="Normal 3 3 3 3 2 3 5 2 2" xfId="34834"/>
    <cellStyle name="Normal 3 3 3 3 2 3 5 2 3" xfId="44660"/>
    <cellStyle name="Normal 3 3 3 3 2 3 5 3" xfId="25431"/>
    <cellStyle name="Normal 3 3 3 3 2 3 5 4" xfId="44659"/>
    <cellStyle name="Normal 3 3 3 3 2 3 6" xfId="11340"/>
    <cellStyle name="Normal 3 3 3 3 2 3 6 2" xfId="30128"/>
    <cellStyle name="Normal 3 3 3 3 2 3 6 3" xfId="44661"/>
    <cellStyle name="Normal 3 3 3 3 2 3 7" xfId="20725"/>
    <cellStyle name="Normal 3 3 3 3 2 3 8" xfId="39268"/>
    <cellStyle name="Normal 3 3 3 3 2 3 9" xfId="44642"/>
    <cellStyle name="Normal 3 3 3 3 2 4" xfId="2379"/>
    <cellStyle name="Normal 3 3 3 3 2 4 2" xfId="5172"/>
    <cellStyle name="Normal 3 3 3 3 2 4 2 2" xfId="9897"/>
    <cellStyle name="Normal 3 3 3 3 2 4 2 2 2" xfId="19292"/>
    <cellStyle name="Normal 3 3 3 3 2 4 2 2 2 2" xfId="38089"/>
    <cellStyle name="Normal 3 3 3 3 2 4 2 2 2 3" xfId="44665"/>
    <cellStyle name="Normal 3 3 3 3 2 4 2 2 3" xfId="28686"/>
    <cellStyle name="Normal 3 3 3 3 2 4 2 2 4" xfId="44664"/>
    <cellStyle name="Normal 3 3 3 3 2 4 2 3" xfId="14595"/>
    <cellStyle name="Normal 3 3 3 3 2 4 2 3 2" xfId="33386"/>
    <cellStyle name="Normal 3 3 3 3 2 4 2 3 3" xfId="44666"/>
    <cellStyle name="Normal 3 3 3 3 2 4 2 4" xfId="23983"/>
    <cellStyle name="Normal 3 3 3 3 2 4 2 5" xfId="44663"/>
    <cellStyle name="Normal 3 3 3 3 2 4 3" xfId="7106"/>
    <cellStyle name="Normal 3 3 3 3 2 4 3 2" xfId="16501"/>
    <cellStyle name="Normal 3 3 3 3 2 4 3 2 2" xfId="35298"/>
    <cellStyle name="Normal 3 3 3 3 2 4 3 2 3" xfId="44668"/>
    <cellStyle name="Normal 3 3 3 3 2 4 3 3" xfId="25895"/>
    <cellStyle name="Normal 3 3 3 3 2 4 3 4" xfId="44667"/>
    <cellStyle name="Normal 3 3 3 3 2 4 4" xfId="11804"/>
    <cellStyle name="Normal 3 3 3 3 2 4 4 2" xfId="30593"/>
    <cellStyle name="Normal 3 3 3 3 2 4 4 3" xfId="44669"/>
    <cellStyle name="Normal 3 3 3 3 2 4 5" xfId="21190"/>
    <cellStyle name="Normal 3 3 3 3 2 4 6" xfId="44662"/>
    <cellStyle name="Normal 3 3 3 3 2 5" xfId="3310"/>
    <cellStyle name="Normal 3 3 3 3 2 5 2" xfId="8036"/>
    <cellStyle name="Normal 3 3 3 3 2 5 2 2" xfId="17431"/>
    <cellStyle name="Normal 3 3 3 3 2 5 2 2 2" xfId="36228"/>
    <cellStyle name="Normal 3 3 3 3 2 5 2 2 3" xfId="44672"/>
    <cellStyle name="Normal 3 3 3 3 2 5 2 3" xfId="26825"/>
    <cellStyle name="Normal 3 3 3 3 2 5 2 4" xfId="44671"/>
    <cellStyle name="Normal 3 3 3 3 2 5 3" xfId="12734"/>
    <cellStyle name="Normal 3 3 3 3 2 5 3 2" xfId="31524"/>
    <cellStyle name="Normal 3 3 3 3 2 5 3 3" xfId="44673"/>
    <cellStyle name="Normal 3 3 3 3 2 5 4" xfId="22121"/>
    <cellStyle name="Normal 3 3 3 3 2 5 5" xfId="44670"/>
    <cellStyle name="Normal 3 3 3 3 2 6" xfId="4241"/>
    <cellStyle name="Normal 3 3 3 3 2 6 2" xfId="8966"/>
    <cellStyle name="Normal 3 3 3 3 2 6 2 2" xfId="18361"/>
    <cellStyle name="Normal 3 3 3 3 2 6 2 2 2" xfId="37158"/>
    <cellStyle name="Normal 3 3 3 3 2 6 2 2 3" xfId="44676"/>
    <cellStyle name="Normal 3 3 3 3 2 6 2 3" xfId="27755"/>
    <cellStyle name="Normal 3 3 3 3 2 6 2 4" xfId="44675"/>
    <cellStyle name="Normal 3 3 3 3 2 6 3" xfId="13664"/>
    <cellStyle name="Normal 3 3 3 3 2 6 3 2" xfId="32455"/>
    <cellStyle name="Normal 3 3 3 3 2 6 3 3" xfId="44677"/>
    <cellStyle name="Normal 3 3 3 3 2 6 4" xfId="23052"/>
    <cellStyle name="Normal 3 3 3 3 2 6 5" xfId="44674"/>
    <cellStyle name="Normal 3 3 3 3 2 7" xfId="6224"/>
    <cellStyle name="Normal 3 3 3 3 2 7 2" xfId="15620"/>
    <cellStyle name="Normal 3 3 3 3 2 7 2 2" xfId="34417"/>
    <cellStyle name="Normal 3 3 3 3 2 7 2 3" xfId="44679"/>
    <cellStyle name="Normal 3 3 3 3 2 7 3" xfId="25014"/>
    <cellStyle name="Normal 3 3 3 3 2 7 4" xfId="44678"/>
    <cellStyle name="Normal 3 3 3 3 2 8" xfId="10878"/>
    <cellStyle name="Normal 3 3 3 3 2 8 2" xfId="29662"/>
    <cellStyle name="Normal 3 3 3 3 2 8 3" xfId="44680"/>
    <cellStyle name="Normal 3 3 3 3 2 9" xfId="20259"/>
    <cellStyle name="Normal 3 3 3 3 3" xfId="1187"/>
    <cellStyle name="Normal 3 3 3 3 3 10" xfId="39269"/>
    <cellStyle name="Normal 3 3 3 3 3 11" xfId="44681"/>
    <cellStyle name="Normal 3 3 3 3 3 12" xfId="1520"/>
    <cellStyle name="Normal 3 3 3 3 3 2" xfId="1784"/>
    <cellStyle name="Normal 3 3 3 3 3 2 10" xfId="44682"/>
    <cellStyle name="Normal 3 3 3 3 3 2 2" xfId="2250"/>
    <cellStyle name="Normal 3 3 3 3 3 2 2 2" xfId="3181"/>
    <cellStyle name="Normal 3 3 3 3 3 2 2 2 2" xfId="5974"/>
    <cellStyle name="Normal 3 3 3 3 3 2 2 2 2 2" xfId="10699"/>
    <cellStyle name="Normal 3 3 3 3 3 2 2 2 2 2 2" xfId="20094"/>
    <cellStyle name="Normal 3 3 3 3 3 2 2 2 2 2 2 2" xfId="38891"/>
    <cellStyle name="Normal 3 3 3 3 3 2 2 2 2 2 2 3" xfId="44687"/>
    <cellStyle name="Normal 3 3 3 3 3 2 2 2 2 2 3" xfId="29488"/>
    <cellStyle name="Normal 3 3 3 3 3 2 2 2 2 2 4" xfId="44686"/>
    <cellStyle name="Normal 3 3 3 3 3 2 2 2 2 3" xfId="15397"/>
    <cellStyle name="Normal 3 3 3 3 3 2 2 2 2 3 2" xfId="34188"/>
    <cellStyle name="Normal 3 3 3 3 3 2 2 2 2 3 3" xfId="44688"/>
    <cellStyle name="Normal 3 3 3 3 3 2 2 2 2 4" xfId="24785"/>
    <cellStyle name="Normal 3 3 3 3 3 2 2 2 2 5" xfId="44685"/>
    <cellStyle name="Normal 3 3 3 3 3 2 2 2 3" xfId="7907"/>
    <cellStyle name="Normal 3 3 3 3 3 2 2 2 3 2" xfId="17302"/>
    <cellStyle name="Normal 3 3 3 3 3 2 2 2 3 2 2" xfId="36099"/>
    <cellStyle name="Normal 3 3 3 3 3 2 2 2 3 2 3" xfId="44690"/>
    <cellStyle name="Normal 3 3 3 3 3 2 2 2 3 3" xfId="26696"/>
    <cellStyle name="Normal 3 3 3 3 3 2 2 2 3 4" xfId="44689"/>
    <cellStyle name="Normal 3 3 3 3 3 2 2 2 4" xfId="12605"/>
    <cellStyle name="Normal 3 3 3 3 3 2 2 2 4 2" xfId="31395"/>
    <cellStyle name="Normal 3 3 3 3 3 2 2 2 4 3" xfId="44691"/>
    <cellStyle name="Normal 3 3 3 3 3 2 2 2 5" xfId="21992"/>
    <cellStyle name="Normal 3 3 3 3 3 2 2 2 6" xfId="44684"/>
    <cellStyle name="Normal 3 3 3 3 3 2 2 3" xfId="4112"/>
    <cellStyle name="Normal 3 3 3 3 3 2 2 3 2" xfId="8837"/>
    <cellStyle name="Normal 3 3 3 3 3 2 2 3 2 2" xfId="18232"/>
    <cellStyle name="Normal 3 3 3 3 3 2 2 3 2 2 2" xfId="37029"/>
    <cellStyle name="Normal 3 3 3 3 3 2 2 3 2 2 3" xfId="44694"/>
    <cellStyle name="Normal 3 3 3 3 3 2 2 3 2 3" xfId="27626"/>
    <cellStyle name="Normal 3 3 3 3 3 2 2 3 2 4" xfId="44693"/>
    <cellStyle name="Normal 3 3 3 3 3 2 2 3 3" xfId="13535"/>
    <cellStyle name="Normal 3 3 3 3 3 2 2 3 3 2" xfId="32326"/>
    <cellStyle name="Normal 3 3 3 3 3 2 2 3 3 3" xfId="44695"/>
    <cellStyle name="Normal 3 3 3 3 3 2 2 3 4" xfId="22923"/>
    <cellStyle name="Normal 3 3 3 3 3 2 2 3 5" xfId="44692"/>
    <cellStyle name="Normal 3 3 3 3 3 2 2 4" xfId="5043"/>
    <cellStyle name="Normal 3 3 3 3 3 2 2 4 2" xfId="9768"/>
    <cellStyle name="Normal 3 3 3 3 3 2 2 4 2 2" xfId="19163"/>
    <cellStyle name="Normal 3 3 3 3 3 2 2 4 2 2 2" xfId="37960"/>
    <cellStyle name="Normal 3 3 3 3 3 2 2 4 2 2 3" xfId="44698"/>
    <cellStyle name="Normal 3 3 3 3 3 2 2 4 2 3" xfId="28557"/>
    <cellStyle name="Normal 3 3 3 3 3 2 2 4 2 4" xfId="44697"/>
    <cellStyle name="Normal 3 3 3 3 3 2 2 4 3" xfId="14466"/>
    <cellStyle name="Normal 3 3 3 3 3 2 2 4 3 2" xfId="33257"/>
    <cellStyle name="Normal 3 3 3 3 3 2 2 4 3 3" xfId="44699"/>
    <cellStyle name="Normal 3 3 3 3 3 2 2 4 4" xfId="23854"/>
    <cellStyle name="Normal 3 3 3 3 3 2 2 4 5" xfId="44696"/>
    <cellStyle name="Normal 3 3 3 3 3 2 2 5" xfId="6977"/>
    <cellStyle name="Normal 3 3 3 3 3 2 2 5 2" xfId="16372"/>
    <cellStyle name="Normal 3 3 3 3 3 2 2 5 2 2" xfId="35169"/>
    <cellStyle name="Normal 3 3 3 3 3 2 2 5 2 3" xfId="44701"/>
    <cellStyle name="Normal 3 3 3 3 3 2 2 5 3" xfId="25766"/>
    <cellStyle name="Normal 3 3 3 3 3 2 2 5 4" xfId="44700"/>
    <cellStyle name="Normal 3 3 3 3 3 2 2 6" xfId="11675"/>
    <cellStyle name="Normal 3 3 3 3 3 2 2 6 2" xfId="30464"/>
    <cellStyle name="Normal 3 3 3 3 3 2 2 6 3" xfId="44702"/>
    <cellStyle name="Normal 3 3 3 3 3 2 2 7" xfId="21061"/>
    <cellStyle name="Normal 3 3 3 3 3 2 2 8" xfId="39271"/>
    <cellStyle name="Normal 3 3 3 3 3 2 2 9" xfId="44683"/>
    <cellStyle name="Normal 3 3 3 3 3 2 3" xfId="2715"/>
    <cellStyle name="Normal 3 3 3 3 3 2 3 2" xfId="5508"/>
    <cellStyle name="Normal 3 3 3 3 3 2 3 2 2" xfId="10233"/>
    <cellStyle name="Normal 3 3 3 3 3 2 3 2 2 2" xfId="19628"/>
    <cellStyle name="Normal 3 3 3 3 3 2 3 2 2 2 2" xfId="38425"/>
    <cellStyle name="Normal 3 3 3 3 3 2 3 2 2 2 3" xfId="44706"/>
    <cellStyle name="Normal 3 3 3 3 3 2 3 2 2 3" xfId="29022"/>
    <cellStyle name="Normal 3 3 3 3 3 2 3 2 2 4" xfId="44705"/>
    <cellStyle name="Normal 3 3 3 3 3 2 3 2 3" xfId="14931"/>
    <cellStyle name="Normal 3 3 3 3 3 2 3 2 3 2" xfId="33722"/>
    <cellStyle name="Normal 3 3 3 3 3 2 3 2 3 3" xfId="44707"/>
    <cellStyle name="Normal 3 3 3 3 3 2 3 2 4" xfId="24319"/>
    <cellStyle name="Normal 3 3 3 3 3 2 3 2 5" xfId="44704"/>
    <cellStyle name="Normal 3 3 3 3 3 2 3 3" xfId="7442"/>
    <cellStyle name="Normal 3 3 3 3 3 2 3 3 2" xfId="16837"/>
    <cellStyle name="Normal 3 3 3 3 3 2 3 3 2 2" xfId="35634"/>
    <cellStyle name="Normal 3 3 3 3 3 2 3 3 2 3" xfId="44709"/>
    <cellStyle name="Normal 3 3 3 3 3 2 3 3 3" xfId="26231"/>
    <cellStyle name="Normal 3 3 3 3 3 2 3 3 4" xfId="44708"/>
    <cellStyle name="Normal 3 3 3 3 3 2 3 4" xfId="12140"/>
    <cellStyle name="Normal 3 3 3 3 3 2 3 4 2" xfId="30929"/>
    <cellStyle name="Normal 3 3 3 3 3 2 3 4 3" xfId="44710"/>
    <cellStyle name="Normal 3 3 3 3 3 2 3 5" xfId="21526"/>
    <cellStyle name="Normal 3 3 3 3 3 2 3 6" xfId="44703"/>
    <cellStyle name="Normal 3 3 3 3 3 2 4" xfId="3646"/>
    <cellStyle name="Normal 3 3 3 3 3 2 4 2" xfId="8372"/>
    <cellStyle name="Normal 3 3 3 3 3 2 4 2 2" xfId="17767"/>
    <cellStyle name="Normal 3 3 3 3 3 2 4 2 2 2" xfId="36564"/>
    <cellStyle name="Normal 3 3 3 3 3 2 4 2 2 3" xfId="44713"/>
    <cellStyle name="Normal 3 3 3 3 3 2 4 2 3" xfId="27161"/>
    <cellStyle name="Normal 3 3 3 3 3 2 4 2 4" xfId="44712"/>
    <cellStyle name="Normal 3 3 3 3 3 2 4 3" xfId="13070"/>
    <cellStyle name="Normal 3 3 3 3 3 2 4 3 2" xfId="31860"/>
    <cellStyle name="Normal 3 3 3 3 3 2 4 3 3" xfId="44714"/>
    <cellStyle name="Normal 3 3 3 3 3 2 4 4" xfId="22457"/>
    <cellStyle name="Normal 3 3 3 3 3 2 4 5" xfId="44711"/>
    <cellStyle name="Normal 3 3 3 3 3 2 5" xfId="4577"/>
    <cellStyle name="Normal 3 3 3 3 3 2 5 2" xfId="9302"/>
    <cellStyle name="Normal 3 3 3 3 3 2 5 2 2" xfId="18697"/>
    <cellStyle name="Normal 3 3 3 3 3 2 5 2 2 2" xfId="37494"/>
    <cellStyle name="Normal 3 3 3 3 3 2 5 2 2 3" xfId="44717"/>
    <cellStyle name="Normal 3 3 3 3 3 2 5 2 3" xfId="28091"/>
    <cellStyle name="Normal 3 3 3 3 3 2 5 2 4" xfId="44716"/>
    <cellStyle name="Normal 3 3 3 3 3 2 5 3" xfId="14000"/>
    <cellStyle name="Normal 3 3 3 3 3 2 5 3 2" xfId="32791"/>
    <cellStyle name="Normal 3 3 3 3 3 2 5 3 3" xfId="44718"/>
    <cellStyle name="Normal 3 3 3 3 3 2 5 4" xfId="23388"/>
    <cellStyle name="Normal 3 3 3 3 3 2 5 5" xfId="44715"/>
    <cellStyle name="Normal 3 3 3 3 3 2 6" xfId="6513"/>
    <cellStyle name="Normal 3 3 3 3 3 2 6 2" xfId="15908"/>
    <cellStyle name="Normal 3 3 3 3 3 2 6 2 2" xfId="34705"/>
    <cellStyle name="Normal 3 3 3 3 3 2 6 2 3" xfId="44720"/>
    <cellStyle name="Normal 3 3 3 3 3 2 6 3" xfId="25302"/>
    <cellStyle name="Normal 3 3 3 3 3 2 6 4" xfId="44719"/>
    <cellStyle name="Normal 3 3 3 3 3 2 7" xfId="11211"/>
    <cellStyle name="Normal 3 3 3 3 3 2 7 2" xfId="29998"/>
    <cellStyle name="Normal 3 3 3 3 3 2 7 3" xfId="44721"/>
    <cellStyle name="Normal 3 3 3 3 3 2 8" xfId="20595"/>
    <cellStyle name="Normal 3 3 3 3 3 2 9" xfId="39270"/>
    <cellStyle name="Normal 3 3 3 3 3 3" xfId="1989"/>
    <cellStyle name="Normal 3 3 3 3 3 3 2" xfId="2920"/>
    <cellStyle name="Normal 3 3 3 3 3 3 2 2" xfId="5713"/>
    <cellStyle name="Normal 3 3 3 3 3 3 2 2 2" xfId="10438"/>
    <cellStyle name="Normal 3 3 3 3 3 3 2 2 2 2" xfId="19833"/>
    <cellStyle name="Normal 3 3 3 3 3 3 2 2 2 2 2" xfId="38630"/>
    <cellStyle name="Normal 3 3 3 3 3 3 2 2 2 2 3" xfId="44726"/>
    <cellStyle name="Normal 3 3 3 3 3 3 2 2 2 3" xfId="29227"/>
    <cellStyle name="Normal 3 3 3 3 3 3 2 2 2 4" xfId="44725"/>
    <cellStyle name="Normal 3 3 3 3 3 3 2 2 3" xfId="15136"/>
    <cellStyle name="Normal 3 3 3 3 3 3 2 2 3 2" xfId="33927"/>
    <cellStyle name="Normal 3 3 3 3 3 3 2 2 3 3" xfId="44727"/>
    <cellStyle name="Normal 3 3 3 3 3 3 2 2 4" xfId="24524"/>
    <cellStyle name="Normal 3 3 3 3 3 3 2 2 5" xfId="44724"/>
    <cellStyle name="Normal 3 3 3 3 3 3 2 3" xfId="7646"/>
    <cellStyle name="Normal 3 3 3 3 3 3 2 3 2" xfId="17041"/>
    <cellStyle name="Normal 3 3 3 3 3 3 2 3 2 2" xfId="35838"/>
    <cellStyle name="Normal 3 3 3 3 3 3 2 3 2 3" xfId="44729"/>
    <cellStyle name="Normal 3 3 3 3 3 3 2 3 3" xfId="26435"/>
    <cellStyle name="Normal 3 3 3 3 3 3 2 3 4" xfId="44728"/>
    <cellStyle name="Normal 3 3 3 3 3 3 2 4" xfId="12344"/>
    <cellStyle name="Normal 3 3 3 3 3 3 2 4 2" xfId="31134"/>
    <cellStyle name="Normal 3 3 3 3 3 3 2 4 3" xfId="44730"/>
    <cellStyle name="Normal 3 3 3 3 3 3 2 5" xfId="21731"/>
    <cellStyle name="Normal 3 3 3 3 3 3 2 6" xfId="44723"/>
    <cellStyle name="Normal 3 3 3 3 3 3 3" xfId="3851"/>
    <cellStyle name="Normal 3 3 3 3 3 3 3 2" xfId="8577"/>
    <cellStyle name="Normal 3 3 3 3 3 3 3 2 2" xfId="17972"/>
    <cellStyle name="Normal 3 3 3 3 3 3 3 2 2 2" xfId="36769"/>
    <cellStyle name="Normal 3 3 3 3 3 3 3 2 2 3" xfId="44733"/>
    <cellStyle name="Normal 3 3 3 3 3 3 3 2 3" xfId="27366"/>
    <cellStyle name="Normal 3 3 3 3 3 3 3 2 4" xfId="44732"/>
    <cellStyle name="Normal 3 3 3 3 3 3 3 3" xfId="13275"/>
    <cellStyle name="Normal 3 3 3 3 3 3 3 3 2" xfId="32065"/>
    <cellStyle name="Normal 3 3 3 3 3 3 3 3 3" xfId="44734"/>
    <cellStyle name="Normal 3 3 3 3 3 3 3 4" xfId="22662"/>
    <cellStyle name="Normal 3 3 3 3 3 3 3 5" xfId="44731"/>
    <cellStyle name="Normal 3 3 3 3 3 3 4" xfId="4782"/>
    <cellStyle name="Normal 3 3 3 3 3 3 4 2" xfId="9507"/>
    <cellStyle name="Normal 3 3 3 3 3 3 4 2 2" xfId="18902"/>
    <cellStyle name="Normal 3 3 3 3 3 3 4 2 2 2" xfId="37699"/>
    <cellStyle name="Normal 3 3 3 3 3 3 4 2 2 3" xfId="44737"/>
    <cellStyle name="Normal 3 3 3 3 3 3 4 2 3" xfId="28296"/>
    <cellStyle name="Normal 3 3 3 3 3 3 4 2 4" xfId="44736"/>
    <cellStyle name="Normal 3 3 3 3 3 3 4 3" xfId="14205"/>
    <cellStyle name="Normal 3 3 3 3 3 3 4 3 2" xfId="32996"/>
    <cellStyle name="Normal 3 3 3 3 3 3 4 3 3" xfId="44738"/>
    <cellStyle name="Normal 3 3 3 3 3 3 4 4" xfId="23593"/>
    <cellStyle name="Normal 3 3 3 3 3 3 4 5" xfId="44735"/>
    <cellStyle name="Normal 3 3 3 3 3 3 5" xfId="6717"/>
    <cellStyle name="Normal 3 3 3 3 3 3 5 2" xfId="16112"/>
    <cellStyle name="Normal 3 3 3 3 3 3 5 2 2" xfId="34909"/>
    <cellStyle name="Normal 3 3 3 3 3 3 5 2 3" xfId="44740"/>
    <cellStyle name="Normal 3 3 3 3 3 3 5 3" xfId="25506"/>
    <cellStyle name="Normal 3 3 3 3 3 3 5 4" xfId="44739"/>
    <cellStyle name="Normal 3 3 3 3 3 3 6" xfId="11415"/>
    <cellStyle name="Normal 3 3 3 3 3 3 6 2" xfId="30203"/>
    <cellStyle name="Normal 3 3 3 3 3 3 6 3" xfId="44741"/>
    <cellStyle name="Normal 3 3 3 3 3 3 7" xfId="20800"/>
    <cellStyle name="Normal 3 3 3 3 3 3 8" xfId="39272"/>
    <cellStyle name="Normal 3 3 3 3 3 3 9" xfId="44722"/>
    <cellStyle name="Normal 3 3 3 3 3 4" xfId="2454"/>
    <cellStyle name="Normal 3 3 3 3 3 4 2" xfId="5247"/>
    <cellStyle name="Normal 3 3 3 3 3 4 2 2" xfId="9972"/>
    <cellStyle name="Normal 3 3 3 3 3 4 2 2 2" xfId="19367"/>
    <cellStyle name="Normal 3 3 3 3 3 4 2 2 2 2" xfId="38164"/>
    <cellStyle name="Normal 3 3 3 3 3 4 2 2 2 3" xfId="44745"/>
    <cellStyle name="Normal 3 3 3 3 3 4 2 2 3" xfId="28761"/>
    <cellStyle name="Normal 3 3 3 3 3 4 2 2 4" xfId="44744"/>
    <cellStyle name="Normal 3 3 3 3 3 4 2 3" xfId="14670"/>
    <cellStyle name="Normal 3 3 3 3 3 4 2 3 2" xfId="33461"/>
    <cellStyle name="Normal 3 3 3 3 3 4 2 3 3" xfId="44746"/>
    <cellStyle name="Normal 3 3 3 3 3 4 2 4" xfId="24058"/>
    <cellStyle name="Normal 3 3 3 3 3 4 2 5" xfId="44743"/>
    <cellStyle name="Normal 3 3 3 3 3 4 3" xfId="7181"/>
    <cellStyle name="Normal 3 3 3 3 3 4 3 2" xfId="16576"/>
    <cellStyle name="Normal 3 3 3 3 3 4 3 2 2" xfId="35373"/>
    <cellStyle name="Normal 3 3 3 3 3 4 3 2 3" xfId="44748"/>
    <cellStyle name="Normal 3 3 3 3 3 4 3 3" xfId="25970"/>
    <cellStyle name="Normal 3 3 3 3 3 4 3 4" xfId="44747"/>
    <cellStyle name="Normal 3 3 3 3 3 4 4" xfId="11879"/>
    <cellStyle name="Normal 3 3 3 3 3 4 4 2" xfId="30668"/>
    <cellStyle name="Normal 3 3 3 3 3 4 4 3" xfId="44749"/>
    <cellStyle name="Normal 3 3 3 3 3 4 5" xfId="21265"/>
    <cellStyle name="Normal 3 3 3 3 3 4 6" xfId="44742"/>
    <cellStyle name="Normal 3 3 3 3 3 5" xfId="3385"/>
    <cellStyle name="Normal 3 3 3 3 3 5 2" xfId="8111"/>
    <cellStyle name="Normal 3 3 3 3 3 5 2 2" xfId="17506"/>
    <cellStyle name="Normal 3 3 3 3 3 5 2 2 2" xfId="36303"/>
    <cellStyle name="Normal 3 3 3 3 3 5 2 2 3" xfId="44752"/>
    <cellStyle name="Normal 3 3 3 3 3 5 2 3" xfId="26900"/>
    <cellStyle name="Normal 3 3 3 3 3 5 2 4" xfId="44751"/>
    <cellStyle name="Normal 3 3 3 3 3 5 3" xfId="12809"/>
    <cellStyle name="Normal 3 3 3 3 3 5 3 2" xfId="31599"/>
    <cellStyle name="Normal 3 3 3 3 3 5 3 3" xfId="44753"/>
    <cellStyle name="Normal 3 3 3 3 3 5 4" xfId="22196"/>
    <cellStyle name="Normal 3 3 3 3 3 5 5" xfId="44750"/>
    <cellStyle name="Normal 3 3 3 3 3 6" xfId="4316"/>
    <cellStyle name="Normal 3 3 3 3 3 6 2" xfId="9041"/>
    <cellStyle name="Normal 3 3 3 3 3 6 2 2" xfId="18436"/>
    <cellStyle name="Normal 3 3 3 3 3 6 2 2 2" xfId="37233"/>
    <cellStyle name="Normal 3 3 3 3 3 6 2 2 3" xfId="44756"/>
    <cellStyle name="Normal 3 3 3 3 3 6 2 3" xfId="27830"/>
    <cellStyle name="Normal 3 3 3 3 3 6 2 4" xfId="44755"/>
    <cellStyle name="Normal 3 3 3 3 3 6 3" xfId="13739"/>
    <cellStyle name="Normal 3 3 3 3 3 6 3 2" xfId="32530"/>
    <cellStyle name="Normal 3 3 3 3 3 6 3 3" xfId="44757"/>
    <cellStyle name="Normal 3 3 3 3 3 6 4" xfId="23127"/>
    <cellStyle name="Normal 3 3 3 3 3 6 5" xfId="44754"/>
    <cellStyle name="Normal 3 3 3 3 3 7" xfId="6421"/>
    <cellStyle name="Normal 3 3 3 3 3 7 2" xfId="15817"/>
    <cellStyle name="Normal 3 3 3 3 3 7 2 2" xfId="34614"/>
    <cellStyle name="Normal 3 3 3 3 3 7 2 3" xfId="44759"/>
    <cellStyle name="Normal 3 3 3 3 3 7 3" xfId="25211"/>
    <cellStyle name="Normal 3 3 3 3 3 7 4" xfId="44758"/>
    <cellStyle name="Normal 3 3 3 3 3 8" xfId="10952"/>
    <cellStyle name="Normal 3 3 3 3 3 8 2" xfId="29737"/>
    <cellStyle name="Normal 3 3 3 3 3 8 3" xfId="44760"/>
    <cellStyle name="Normal 3 3 3 3 3 9" xfId="20334"/>
    <cellStyle name="Normal 3 3 3 3 4" xfId="922"/>
    <cellStyle name="Normal 3 3 3 3 4 10" xfId="44761"/>
    <cellStyle name="Normal 3 3 3 3 4 11" xfId="1665"/>
    <cellStyle name="Normal 3 3 3 3 4 2" xfId="2134"/>
    <cellStyle name="Normal 3 3 3 3 4 2 2" xfId="3065"/>
    <cellStyle name="Normal 3 3 3 3 4 2 2 2" xfId="5858"/>
    <cellStyle name="Normal 3 3 3 3 4 2 2 2 2" xfId="10583"/>
    <cellStyle name="Normal 3 3 3 3 4 2 2 2 2 2" xfId="19978"/>
    <cellStyle name="Normal 3 3 3 3 4 2 2 2 2 2 2" xfId="38775"/>
    <cellStyle name="Normal 3 3 3 3 4 2 2 2 2 2 3" xfId="44766"/>
    <cellStyle name="Normal 3 3 3 3 4 2 2 2 2 3" xfId="29372"/>
    <cellStyle name="Normal 3 3 3 3 4 2 2 2 2 4" xfId="44765"/>
    <cellStyle name="Normal 3 3 3 3 4 2 2 2 3" xfId="15281"/>
    <cellStyle name="Normal 3 3 3 3 4 2 2 2 3 2" xfId="34072"/>
    <cellStyle name="Normal 3 3 3 3 4 2 2 2 3 3" xfId="44767"/>
    <cellStyle name="Normal 3 3 3 3 4 2 2 2 4" xfId="24669"/>
    <cellStyle name="Normal 3 3 3 3 4 2 2 2 5" xfId="44764"/>
    <cellStyle name="Normal 3 3 3 3 4 2 2 3" xfId="7791"/>
    <cellStyle name="Normal 3 3 3 3 4 2 2 3 2" xfId="17186"/>
    <cellStyle name="Normal 3 3 3 3 4 2 2 3 2 2" xfId="35983"/>
    <cellStyle name="Normal 3 3 3 3 4 2 2 3 2 3" xfId="44769"/>
    <cellStyle name="Normal 3 3 3 3 4 2 2 3 3" xfId="26580"/>
    <cellStyle name="Normal 3 3 3 3 4 2 2 3 4" xfId="44768"/>
    <cellStyle name="Normal 3 3 3 3 4 2 2 4" xfId="12489"/>
    <cellStyle name="Normal 3 3 3 3 4 2 2 4 2" xfId="31279"/>
    <cellStyle name="Normal 3 3 3 3 4 2 2 4 3" xfId="44770"/>
    <cellStyle name="Normal 3 3 3 3 4 2 2 5" xfId="21876"/>
    <cellStyle name="Normal 3 3 3 3 4 2 2 6" xfId="44763"/>
    <cellStyle name="Normal 3 3 3 3 4 2 3" xfId="3996"/>
    <cellStyle name="Normal 3 3 3 3 4 2 3 2" xfId="8721"/>
    <cellStyle name="Normal 3 3 3 3 4 2 3 2 2" xfId="18116"/>
    <cellStyle name="Normal 3 3 3 3 4 2 3 2 2 2" xfId="36913"/>
    <cellStyle name="Normal 3 3 3 3 4 2 3 2 2 3" xfId="44773"/>
    <cellStyle name="Normal 3 3 3 3 4 2 3 2 3" xfId="27510"/>
    <cellStyle name="Normal 3 3 3 3 4 2 3 2 4" xfId="44772"/>
    <cellStyle name="Normal 3 3 3 3 4 2 3 3" xfId="13419"/>
    <cellStyle name="Normal 3 3 3 3 4 2 3 3 2" xfId="32210"/>
    <cellStyle name="Normal 3 3 3 3 4 2 3 3 3" xfId="44774"/>
    <cellStyle name="Normal 3 3 3 3 4 2 3 4" xfId="22807"/>
    <cellStyle name="Normal 3 3 3 3 4 2 3 5" xfId="44771"/>
    <cellStyle name="Normal 3 3 3 3 4 2 4" xfId="4927"/>
    <cellStyle name="Normal 3 3 3 3 4 2 4 2" xfId="9652"/>
    <cellStyle name="Normal 3 3 3 3 4 2 4 2 2" xfId="19047"/>
    <cellStyle name="Normal 3 3 3 3 4 2 4 2 2 2" xfId="37844"/>
    <cellStyle name="Normal 3 3 3 3 4 2 4 2 2 3" xfId="44777"/>
    <cellStyle name="Normal 3 3 3 3 4 2 4 2 3" xfId="28441"/>
    <cellStyle name="Normal 3 3 3 3 4 2 4 2 4" xfId="44776"/>
    <cellStyle name="Normal 3 3 3 3 4 2 4 3" xfId="14350"/>
    <cellStyle name="Normal 3 3 3 3 4 2 4 3 2" xfId="33141"/>
    <cellStyle name="Normal 3 3 3 3 4 2 4 3 3" xfId="44778"/>
    <cellStyle name="Normal 3 3 3 3 4 2 4 4" xfId="23738"/>
    <cellStyle name="Normal 3 3 3 3 4 2 4 5" xfId="44775"/>
    <cellStyle name="Normal 3 3 3 3 4 2 5" xfId="6861"/>
    <cellStyle name="Normal 3 3 3 3 4 2 5 2" xfId="16256"/>
    <cellStyle name="Normal 3 3 3 3 4 2 5 2 2" xfId="35053"/>
    <cellStyle name="Normal 3 3 3 3 4 2 5 2 3" xfId="44780"/>
    <cellStyle name="Normal 3 3 3 3 4 2 5 3" xfId="25650"/>
    <cellStyle name="Normal 3 3 3 3 4 2 5 4" xfId="44779"/>
    <cellStyle name="Normal 3 3 3 3 4 2 6" xfId="11559"/>
    <cellStyle name="Normal 3 3 3 3 4 2 6 2" xfId="30348"/>
    <cellStyle name="Normal 3 3 3 3 4 2 6 3" xfId="44781"/>
    <cellStyle name="Normal 3 3 3 3 4 2 7" xfId="20945"/>
    <cellStyle name="Normal 3 3 3 3 4 2 8" xfId="39274"/>
    <cellStyle name="Normal 3 3 3 3 4 2 9" xfId="44762"/>
    <cellStyle name="Normal 3 3 3 3 4 3" xfId="2599"/>
    <cellStyle name="Normal 3 3 3 3 4 3 2" xfId="5392"/>
    <cellStyle name="Normal 3 3 3 3 4 3 2 2" xfId="10117"/>
    <cellStyle name="Normal 3 3 3 3 4 3 2 2 2" xfId="19512"/>
    <cellStyle name="Normal 3 3 3 3 4 3 2 2 2 2" xfId="38309"/>
    <cellStyle name="Normal 3 3 3 3 4 3 2 2 2 3" xfId="44785"/>
    <cellStyle name="Normal 3 3 3 3 4 3 2 2 3" xfId="28906"/>
    <cellStyle name="Normal 3 3 3 3 4 3 2 2 4" xfId="44784"/>
    <cellStyle name="Normal 3 3 3 3 4 3 2 3" xfId="14815"/>
    <cellStyle name="Normal 3 3 3 3 4 3 2 3 2" xfId="33606"/>
    <cellStyle name="Normal 3 3 3 3 4 3 2 3 3" xfId="44786"/>
    <cellStyle name="Normal 3 3 3 3 4 3 2 4" xfId="24203"/>
    <cellStyle name="Normal 3 3 3 3 4 3 2 5" xfId="44783"/>
    <cellStyle name="Normal 3 3 3 3 4 3 3" xfId="7326"/>
    <cellStyle name="Normal 3 3 3 3 4 3 3 2" xfId="16721"/>
    <cellStyle name="Normal 3 3 3 3 4 3 3 2 2" xfId="35518"/>
    <cellStyle name="Normal 3 3 3 3 4 3 3 2 3" xfId="44788"/>
    <cellStyle name="Normal 3 3 3 3 4 3 3 3" xfId="26115"/>
    <cellStyle name="Normal 3 3 3 3 4 3 3 4" xfId="44787"/>
    <cellStyle name="Normal 3 3 3 3 4 3 4" xfId="12024"/>
    <cellStyle name="Normal 3 3 3 3 4 3 4 2" xfId="30813"/>
    <cellStyle name="Normal 3 3 3 3 4 3 4 3" xfId="44789"/>
    <cellStyle name="Normal 3 3 3 3 4 3 5" xfId="21410"/>
    <cellStyle name="Normal 3 3 3 3 4 3 6" xfId="44782"/>
    <cellStyle name="Normal 3 3 3 3 4 4" xfId="3530"/>
    <cellStyle name="Normal 3 3 3 3 4 4 2" xfId="8256"/>
    <cellStyle name="Normal 3 3 3 3 4 4 2 2" xfId="17651"/>
    <cellStyle name="Normal 3 3 3 3 4 4 2 2 2" xfId="36448"/>
    <cellStyle name="Normal 3 3 3 3 4 4 2 2 3" xfId="44792"/>
    <cellStyle name="Normal 3 3 3 3 4 4 2 3" xfId="27045"/>
    <cellStyle name="Normal 3 3 3 3 4 4 2 4" xfId="44791"/>
    <cellStyle name="Normal 3 3 3 3 4 4 3" xfId="12954"/>
    <cellStyle name="Normal 3 3 3 3 4 4 3 2" xfId="31744"/>
    <cellStyle name="Normal 3 3 3 3 4 4 3 3" xfId="44793"/>
    <cellStyle name="Normal 3 3 3 3 4 4 4" xfId="22341"/>
    <cellStyle name="Normal 3 3 3 3 4 4 5" xfId="44790"/>
    <cellStyle name="Normal 3 3 3 3 4 5" xfId="4461"/>
    <cellStyle name="Normal 3 3 3 3 4 5 2" xfId="9186"/>
    <cellStyle name="Normal 3 3 3 3 4 5 2 2" xfId="18581"/>
    <cellStyle name="Normal 3 3 3 3 4 5 2 2 2" xfId="37378"/>
    <cellStyle name="Normal 3 3 3 3 4 5 2 2 3" xfId="44796"/>
    <cellStyle name="Normal 3 3 3 3 4 5 2 3" xfId="27975"/>
    <cellStyle name="Normal 3 3 3 3 4 5 2 4" xfId="44795"/>
    <cellStyle name="Normal 3 3 3 3 4 5 3" xfId="13884"/>
    <cellStyle name="Normal 3 3 3 3 4 5 3 2" xfId="32675"/>
    <cellStyle name="Normal 3 3 3 3 4 5 3 3" xfId="44797"/>
    <cellStyle name="Normal 3 3 3 3 4 5 4" xfId="23272"/>
    <cellStyle name="Normal 3 3 3 3 4 5 5" xfId="44794"/>
    <cellStyle name="Normal 3 3 3 3 4 6" xfId="6278"/>
    <cellStyle name="Normal 3 3 3 3 4 6 2" xfId="15674"/>
    <cellStyle name="Normal 3 3 3 3 4 6 2 2" xfId="34471"/>
    <cellStyle name="Normal 3 3 3 3 4 6 2 3" xfId="44799"/>
    <cellStyle name="Normal 3 3 3 3 4 6 3" xfId="25068"/>
    <cellStyle name="Normal 3 3 3 3 4 6 4" xfId="44798"/>
    <cellStyle name="Normal 3 3 3 3 4 7" xfId="11095"/>
    <cellStyle name="Normal 3 3 3 3 4 7 2" xfId="29882"/>
    <cellStyle name="Normal 3 3 3 3 4 7 3" xfId="44800"/>
    <cellStyle name="Normal 3 3 3 3 4 8" xfId="20479"/>
    <cellStyle name="Normal 3 3 3 3 4 9" xfId="39273"/>
    <cellStyle name="Normal 3 3 3 3 5" xfId="1317"/>
    <cellStyle name="Normal 3 3 3 3 5 10" xfId="44801"/>
    <cellStyle name="Normal 3 3 3 3 5 11" xfId="1607"/>
    <cellStyle name="Normal 3 3 3 3 5 2" xfId="2076"/>
    <cellStyle name="Normal 3 3 3 3 5 2 2" xfId="3007"/>
    <cellStyle name="Normal 3 3 3 3 5 2 2 2" xfId="5800"/>
    <cellStyle name="Normal 3 3 3 3 5 2 2 2 2" xfId="10525"/>
    <cellStyle name="Normal 3 3 3 3 5 2 2 2 2 2" xfId="19920"/>
    <cellStyle name="Normal 3 3 3 3 5 2 2 2 2 2 2" xfId="38717"/>
    <cellStyle name="Normal 3 3 3 3 5 2 2 2 2 2 3" xfId="44806"/>
    <cellStyle name="Normal 3 3 3 3 5 2 2 2 2 3" xfId="29314"/>
    <cellStyle name="Normal 3 3 3 3 5 2 2 2 2 4" xfId="44805"/>
    <cellStyle name="Normal 3 3 3 3 5 2 2 2 3" xfId="15223"/>
    <cellStyle name="Normal 3 3 3 3 5 2 2 2 3 2" xfId="34014"/>
    <cellStyle name="Normal 3 3 3 3 5 2 2 2 3 3" xfId="44807"/>
    <cellStyle name="Normal 3 3 3 3 5 2 2 2 4" xfId="24611"/>
    <cellStyle name="Normal 3 3 3 3 5 2 2 2 5" xfId="44804"/>
    <cellStyle name="Normal 3 3 3 3 5 2 2 3" xfId="7733"/>
    <cellStyle name="Normal 3 3 3 3 5 2 2 3 2" xfId="17128"/>
    <cellStyle name="Normal 3 3 3 3 5 2 2 3 2 2" xfId="35925"/>
    <cellStyle name="Normal 3 3 3 3 5 2 2 3 2 3" xfId="44809"/>
    <cellStyle name="Normal 3 3 3 3 5 2 2 3 3" xfId="26522"/>
    <cellStyle name="Normal 3 3 3 3 5 2 2 3 4" xfId="44808"/>
    <cellStyle name="Normal 3 3 3 3 5 2 2 4" xfId="12431"/>
    <cellStyle name="Normal 3 3 3 3 5 2 2 4 2" xfId="31221"/>
    <cellStyle name="Normal 3 3 3 3 5 2 2 4 3" xfId="44810"/>
    <cellStyle name="Normal 3 3 3 3 5 2 2 5" xfId="21818"/>
    <cellStyle name="Normal 3 3 3 3 5 2 2 6" xfId="44803"/>
    <cellStyle name="Normal 3 3 3 3 5 2 3" xfId="3938"/>
    <cellStyle name="Normal 3 3 3 3 5 2 3 2" xfId="8663"/>
    <cellStyle name="Normal 3 3 3 3 5 2 3 2 2" xfId="18058"/>
    <cellStyle name="Normal 3 3 3 3 5 2 3 2 2 2" xfId="36855"/>
    <cellStyle name="Normal 3 3 3 3 5 2 3 2 2 3" xfId="44813"/>
    <cellStyle name="Normal 3 3 3 3 5 2 3 2 3" xfId="27452"/>
    <cellStyle name="Normal 3 3 3 3 5 2 3 2 4" xfId="44812"/>
    <cellStyle name="Normal 3 3 3 3 5 2 3 3" xfId="13361"/>
    <cellStyle name="Normal 3 3 3 3 5 2 3 3 2" xfId="32152"/>
    <cellStyle name="Normal 3 3 3 3 5 2 3 3 3" xfId="44814"/>
    <cellStyle name="Normal 3 3 3 3 5 2 3 4" xfId="22749"/>
    <cellStyle name="Normal 3 3 3 3 5 2 3 5" xfId="44811"/>
    <cellStyle name="Normal 3 3 3 3 5 2 4" xfId="4869"/>
    <cellStyle name="Normal 3 3 3 3 5 2 4 2" xfId="9594"/>
    <cellStyle name="Normal 3 3 3 3 5 2 4 2 2" xfId="18989"/>
    <cellStyle name="Normal 3 3 3 3 5 2 4 2 2 2" xfId="37786"/>
    <cellStyle name="Normal 3 3 3 3 5 2 4 2 2 3" xfId="44817"/>
    <cellStyle name="Normal 3 3 3 3 5 2 4 2 3" xfId="28383"/>
    <cellStyle name="Normal 3 3 3 3 5 2 4 2 4" xfId="44816"/>
    <cellStyle name="Normal 3 3 3 3 5 2 4 3" xfId="14292"/>
    <cellStyle name="Normal 3 3 3 3 5 2 4 3 2" xfId="33083"/>
    <cellStyle name="Normal 3 3 3 3 5 2 4 3 3" xfId="44818"/>
    <cellStyle name="Normal 3 3 3 3 5 2 4 4" xfId="23680"/>
    <cellStyle name="Normal 3 3 3 3 5 2 4 5" xfId="44815"/>
    <cellStyle name="Normal 3 3 3 3 5 2 5" xfId="6803"/>
    <cellStyle name="Normal 3 3 3 3 5 2 5 2" xfId="16198"/>
    <cellStyle name="Normal 3 3 3 3 5 2 5 2 2" xfId="34995"/>
    <cellStyle name="Normal 3 3 3 3 5 2 5 2 3" xfId="44820"/>
    <cellStyle name="Normal 3 3 3 3 5 2 5 3" xfId="25592"/>
    <cellStyle name="Normal 3 3 3 3 5 2 5 4" xfId="44819"/>
    <cellStyle name="Normal 3 3 3 3 5 2 6" xfId="11501"/>
    <cellStyle name="Normal 3 3 3 3 5 2 6 2" xfId="30290"/>
    <cellStyle name="Normal 3 3 3 3 5 2 6 3" xfId="44821"/>
    <cellStyle name="Normal 3 3 3 3 5 2 7" xfId="20887"/>
    <cellStyle name="Normal 3 3 3 3 5 2 8" xfId="39277"/>
    <cellStyle name="Normal 3 3 3 3 5 2 9" xfId="44802"/>
    <cellStyle name="Normal 3 3 3 3 5 3" xfId="2541"/>
    <cellStyle name="Normal 3 3 3 3 5 3 2" xfId="5334"/>
    <cellStyle name="Normal 3 3 3 3 5 3 2 2" xfId="10059"/>
    <cellStyle name="Normal 3 3 3 3 5 3 2 2 2" xfId="19454"/>
    <cellStyle name="Normal 3 3 3 3 5 3 2 2 2 2" xfId="38251"/>
    <cellStyle name="Normal 3 3 3 3 5 3 2 2 2 3" xfId="44825"/>
    <cellStyle name="Normal 3 3 3 3 5 3 2 2 3" xfId="28848"/>
    <cellStyle name="Normal 3 3 3 3 5 3 2 2 4" xfId="44824"/>
    <cellStyle name="Normal 3 3 3 3 5 3 2 3" xfId="14757"/>
    <cellStyle name="Normal 3 3 3 3 5 3 2 3 2" xfId="33548"/>
    <cellStyle name="Normal 3 3 3 3 5 3 2 3 3" xfId="44826"/>
    <cellStyle name="Normal 3 3 3 3 5 3 2 4" xfId="24145"/>
    <cellStyle name="Normal 3 3 3 3 5 3 2 5" xfId="44823"/>
    <cellStyle name="Normal 3 3 3 3 5 3 3" xfId="7268"/>
    <cellStyle name="Normal 3 3 3 3 5 3 3 2" xfId="16663"/>
    <cellStyle name="Normal 3 3 3 3 5 3 3 2 2" xfId="35460"/>
    <cellStyle name="Normal 3 3 3 3 5 3 3 2 3" xfId="44828"/>
    <cellStyle name="Normal 3 3 3 3 5 3 3 3" xfId="26057"/>
    <cellStyle name="Normal 3 3 3 3 5 3 3 4" xfId="44827"/>
    <cellStyle name="Normal 3 3 3 3 5 3 4" xfId="11966"/>
    <cellStyle name="Normal 3 3 3 3 5 3 4 2" xfId="30755"/>
    <cellStyle name="Normal 3 3 3 3 5 3 4 3" xfId="44829"/>
    <cellStyle name="Normal 3 3 3 3 5 3 5" xfId="21352"/>
    <cellStyle name="Normal 3 3 3 3 5 3 6" xfId="44822"/>
    <cellStyle name="Normal 3 3 3 3 5 4" xfId="3472"/>
    <cellStyle name="Normal 3 3 3 3 5 4 2" xfId="8198"/>
    <cellStyle name="Normal 3 3 3 3 5 4 2 2" xfId="17593"/>
    <cellStyle name="Normal 3 3 3 3 5 4 2 2 2" xfId="36390"/>
    <cellStyle name="Normal 3 3 3 3 5 4 2 2 3" xfId="44832"/>
    <cellStyle name="Normal 3 3 3 3 5 4 2 3" xfId="26987"/>
    <cellStyle name="Normal 3 3 3 3 5 4 2 4" xfId="44831"/>
    <cellStyle name="Normal 3 3 3 3 5 4 3" xfId="12896"/>
    <cellStyle name="Normal 3 3 3 3 5 4 3 2" xfId="31686"/>
    <cellStyle name="Normal 3 3 3 3 5 4 3 3" xfId="44833"/>
    <cellStyle name="Normal 3 3 3 3 5 4 4" xfId="22283"/>
    <cellStyle name="Normal 3 3 3 3 5 4 5" xfId="44830"/>
    <cellStyle name="Normal 3 3 3 3 5 5" xfId="4403"/>
    <cellStyle name="Normal 3 3 3 3 5 5 2" xfId="9128"/>
    <cellStyle name="Normal 3 3 3 3 5 5 2 2" xfId="18523"/>
    <cellStyle name="Normal 3 3 3 3 5 5 2 2 2" xfId="37320"/>
    <cellStyle name="Normal 3 3 3 3 5 5 2 2 3" xfId="44836"/>
    <cellStyle name="Normal 3 3 3 3 5 5 2 3" xfId="27917"/>
    <cellStyle name="Normal 3 3 3 3 5 5 2 4" xfId="44835"/>
    <cellStyle name="Normal 3 3 3 3 5 5 3" xfId="13826"/>
    <cellStyle name="Normal 3 3 3 3 5 5 3 2" xfId="32617"/>
    <cellStyle name="Normal 3 3 3 3 5 5 3 3" xfId="44837"/>
    <cellStyle name="Normal 3 3 3 3 5 5 4" xfId="23214"/>
    <cellStyle name="Normal 3 3 3 3 5 5 5" xfId="44834"/>
    <cellStyle name="Normal 3 3 3 3 5 6" xfId="6274"/>
    <cellStyle name="Normal 3 3 3 3 5 6 2" xfId="15670"/>
    <cellStyle name="Normal 3 3 3 3 5 6 2 2" xfId="34467"/>
    <cellStyle name="Normal 3 3 3 3 5 6 2 3" xfId="44839"/>
    <cellStyle name="Normal 3 3 3 3 5 6 3" xfId="25064"/>
    <cellStyle name="Normal 3 3 3 3 5 6 4" xfId="44838"/>
    <cellStyle name="Normal 3 3 3 3 5 7" xfId="11037"/>
    <cellStyle name="Normal 3 3 3 3 5 7 2" xfId="29824"/>
    <cellStyle name="Normal 3 3 3 3 5 7 3" xfId="44840"/>
    <cellStyle name="Normal 3 3 3 3 5 8" xfId="20421"/>
    <cellStyle name="Normal 3 3 3 3 5 9" xfId="39276"/>
    <cellStyle name="Normal 3 3 3 3 6" xfId="1873"/>
    <cellStyle name="Normal 3 3 3 3 6 2" xfId="2804"/>
    <cellStyle name="Normal 3 3 3 3 6 2 2" xfId="5597"/>
    <cellStyle name="Normal 3 3 3 3 6 2 2 2" xfId="10322"/>
    <cellStyle name="Normal 3 3 3 3 6 2 2 2 2" xfId="19717"/>
    <cellStyle name="Normal 3 3 3 3 6 2 2 2 2 2" xfId="38514"/>
    <cellStyle name="Normal 3 3 3 3 6 2 2 2 2 3" xfId="44845"/>
    <cellStyle name="Normal 3 3 3 3 6 2 2 2 3" xfId="29111"/>
    <cellStyle name="Normal 3 3 3 3 6 2 2 2 4" xfId="44844"/>
    <cellStyle name="Normal 3 3 3 3 6 2 2 3" xfId="15020"/>
    <cellStyle name="Normal 3 3 3 3 6 2 2 3 2" xfId="33811"/>
    <cellStyle name="Normal 3 3 3 3 6 2 2 3 3" xfId="44846"/>
    <cellStyle name="Normal 3 3 3 3 6 2 2 4" xfId="24408"/>
    <cellStyle name="Normal 3 3 3 3 6 2 2 5" xfId="44843"/>
    <cellStyle name="Normal 3 3 3 3 6 2 3" xfId="7530"/>
    <cellStyle name="Normal 3 3 3 3 6 2 3 2" xfId="16925"/>
    <cellStyle name="Normal 3 3 3 3 6 2 3 2 2" xfId="35722"/>
    <cellStyle name="Normal 3 3 3 3 6 2 3 2 3" xfId="44848"/>
    <cellStyle name="Normal 3 3 3 3 6 2 3 3" xfId="26319"/>
    <cellStyle name="Normal 3 3 3 3 6 2 3 4" xfId="44847"/>
    <cellStyle name="Normal 3 3 3 3 6 2 4" xfId="12228"/>
    <cellStyle name="Normal 3 3 3 3 6 2 4 2" xfId="31018"/>
    <cellStyle name="Normal 3 3 3 3 6 2 4 3" xfId="44849"/>
    <cellStyle name="Normal 3 3 3 3 6 2 5" xfId="21615"/>
    <cellStyle name="Normal 3 3 3 3 6 2 6" xfId="44842"/>
    <cellStyle name="Normal 3 3 3 3 6 3" xfId="3735"/>
    <cellStyle name="Normal 3 3 3 3 6 3 2" xfId="8461"/>
    <cellStyle name="Normal 3 3 3 3 6 3 2 2" xfId="17856"/>
    <cellStyle name="Normal 3 3 3 3 6 3 2 2 2" xfId="36653"/>
    <cellStyle name="Normal 3 3 3 3 6 3 2 2 3" xfId="44852"/>
    <cellStyle name="Normal 3 3 3 3 6 3 2 3" xfId="27250"/>
    <cellStyle name="Normal 3 3 3 3 6 3 2 4" xfId="44851"/>
    <cellStyle name="Normal 3 3 3 3 6 3 3" xfId="13159"/>
    <cellStyle name="Normal 3 3 3 3 6 3 3 2" xfId="31949"/>
    <cellStyle name="Normal 3 3 3 3 6 3 3 3" xfId="44853"/>
    <cellStyle name="Normal 3 3 3 3 6 3 4" xfId="22546"/>
    <cellStyle name="Normal 3 3 3 3 6 3 5" xfId="44850"/>
    <cellStyle name="Normal 3 3 3 3 6 4" xfId="4666"/>
    <cellStyle name="Normal 3 3 3 3 6 4 2" xfId="9391"/>
    <cellStyle name="Normal 3 3 3 3 6 4 2 2" xfId="18786"/>
    <cellStyle name="Normal 3 3 3 3 6 4 2 2 2" xfId="37583"/>
    <cellStyle name="Normal 3 3 3 3 6 4 2 2 3" xfId="44856"/>
    <cellStyle name="Normal 3 3 3 3 6 4 2 3" xfId="28180"/>
    <cellStyle name="Normal 3 3 3 3 6 4 2 4" xfId="44855"/>
    <cellStyle name="Normal 3 3 3 3 6 4 3" xfId="14089"/>
    <cellStyle name="Normal 3 3 3 3 6 4 3 2" xfId="32880"/>
    <cellStyle name="Normal 3 3 3 3 6 4 3 3" xfId="44857"/>
    <cellStyle name="Normal 3 3 3 3 6 4 4" xfId="23477"/>
    <cellStyle name="Normal 3 3 3 3 6 4 5" xfId="44854"/>
    <cellStyle name="Normal 3 3 3 3 6 5" xfId="6601"/>
    <cellStyle name="Normal 3 3 3 3 6 5 2" xfId="15996"/>
    <cellStyle name="Normal 3 3 3 3 6 5 2 2" xfId="34793"/>
    <cellStyle name="Normal 3 3 3 3 6 5 2 3" xfId="44859"/>
    <cellStyle name="Normal 3 3 3 3 6 5 3" xfId="25390"/>
    <cellStyle name="Normal 3 3 3 3 6 5 4" xfId="44858"/>
    <cellStyle name="Normal 3 3 3 3 6 6" xfId="11299"/>
    <cellStyle name="Normal 3 3 3 3 6 6 2" xfId="30087"/>
    <cellStyle name="Normal 3 3 3 3 6 6 3" xfId="44860"/>
    <cellStyle name="Normal 3 3 3 3 6 7" xfId="20684"/>
    <cellStyle name="Normal 3 3 3 3 6 8" xfId="39278"/>
    <cellStyle name="Normal 3 3 3 3 6 9" xfId="44841"/>
    <cellStyle name="Normal 3 3 3 3 7" xfId="2338"/>
    <cellStyle name="Normal 3 3 3 3 7 2" xfId="5131"/>
    <cellStyle name="Normal 3 3 3 3 7 2 2" xfId="9856"/>
    <cellStyle name="Normal 3 3 3 3 7 2 2 2" xfId="19251"/>
    <cellStyle name="Normal 3 3 3 3 7 2 2 2 2" xfId="38048"/>
    <cellStyle name="Normal 3 3 3 3 7 2 2 2 3" xfId="44864"/>
    <cellStyle name="Normal 3 3 3 3 7 2 2 3" xfId="28645"/>
    <cellStyle name="Normal 3 3 3 3 7 2 2 4" xfId="44863"/>
    <cellStyle name="Normal 3 3 3 3 7 2 3" xfId="14554"/>
    <cellStyle name="Normal 3 3 3 3 7 2 3 2" xfId="33345"/>
    <cellStyle name="Normal 3 3 3 3 7 2 3 3" xfId="44865"/>
    <cellStyle name="Normal 3 3 3 3 7 2 4" xfId="23942"/>
    <cellStyle name="Normal 3 3 3 3 7 2 5" xfId="44862"/>
    <cellStyle name="Normal 3 3 3 3 7 3" xfId="7065"/>
    <cellStyle name="Normal 3 3 3 3 7 3 2" xfId="16460"/>
    <cellStyle name="Normal 3 3 3 3 7 3 2 2" xfId="35257"/>
    <cellStyle name="Normal 3 3 3 3 7 3 2 3" xfId="44867"/>
    <cellStyle name="Normal 3 3 3 3 7 3 3" xfId="25854"/>
    <cellStyle name="Normal 3 3 3 3 7 3 4" xfId="44866"/>
    <cellStyle name="Normal 3 3 3 3 7 4" xfId="11763"/>
    <cellStyle name="Normal 3 3 3 3 7 4 2" xfId="30552"/>
    <cellStyle name="Normal 3 3 3 3 7 4 3" xfId="44868"/>
    <cellStyle name="Normal 3 3 3 3 7 5" xfId="21149"/>
    <cellStyle name="Normal 3 3 3 3 7 6" xfId="44861"/>
    <cellStyle name="Normal 3 3 3 3 8" xfId="3269"/>
    <cellStyle name="Normal 3 3 3 3 8 2" xfId="7995"/>
    <cellStyle name="Normal 3 3 3 3 8 2 2" xfId="17390"/>
    <cellStyle name="Normal 3 3 3 3 8 2 2 2" xfId="36187"/>
    <cellStyle name="Normal 3 3 3 3 8 2 2 3" xfId="44871"/>
    <cellStyle name="Normal 3 3 3 3 8 2 3" xfId="26784"/>
    <cellStyle name="Normal 3 3 3 3 8 2 4" xfId="44870"/>
    <cellStyle name="Normal 3 3 3 3 8 3" xfId="12693"/>
    <cellStyle name="Normal 3 3 3 3 8 3 2" xfId="31483"/>
    <cellStyle name="Normal 3 3 3 3 8 3 3" xfId="44872"/>
    <cellStyle name="Normal 3 3 3 3 8 4" xfId="22080"/>
    <cellStyle name="Normal 3 3 3 3 8 5" xfId="44869"/>
    <cellStyle name="Normal 3 3 3 3 9" xfId="4200"/>
    <cellStyle name="Normal 3 3 3 3 9 2" xfId="8925"/>
    <cellStyle name="Normal 3 3 3 3 9 2 2" xfId="18320"/>
    <cellStyle name="Normal 3 3 3 3 9 2 2 2" xfId="37117"/>
    <cellStyle name="Normal 3 3 3 3 9 2 2 3" xfId="44875"/>
    <cellStyle name="Normal 3 3 3 3 9 2 3" xfId="27714"/>
    <cellStyle name="Normal 3 3 3 3 9 2 4" xfId="44874"/>
    <cellStyle name="Normal 3 3 3 3 9 3" xfId="13623"/>
    <cellStyle name="Normal 3 3 3 3 9 3 2" xfId="32414"/>
    <cellStyle name="Normal 3 3 3 3 9 3 3" xfId="44876"/>
    <cellStyle name="Normal 3 3 3 3 9 4" xfId="23011"/>
    <cellStyle name="Normal 3 3 3 3 9 5" xfId="44873"/>
    <cellStyle name="Normal 3 3 3 4" xfId="1052"/>
    <cellStyle name="Normal 3 3 3 4 10" xfId="39292"/>
    <cellStyle name="Normal 3 3 3 4 11" xfId="44877"/>
    <cellStyle name="Normal 3 3 3 4 12" xfId="1440"/>
    <cellStyle name="Normal 3 3 3 4 2" xfId="1706"/>
    <cellStyle name="Normal 3 3 3 4 2 10" xfId="44878"/>
    <cellStyle name="Normal 3 3 3 4 2 2" xfId="2172"/>
    <cellStyle name="Normal 3 3 3 4 2 2 2" xfId="3103"/>
    <cellStyle name="Normal 3 3 3 4 2 2 2 2" xfId="5896"/>
    <cellStyle name="Normal 3 3 3 4 2 2 2 2 2" xfId="10621"/>
    <cellStyle name="Normal 3 3 3 4 2 2 2 2 2 2" xfId="20016"/>
    <cellStyle name="Normal 3 3 3 4 2 2 2 2 2 2 2" xfId="38813"/>
    <cellStyle name="Normal 3 3 3 4 2 2 2 2 2 2 3" xfId="44883"/>
    <cellStyle name="Normal 3 3 3 4 2 2 2 2 2 3" xfId="29410"/>
    <cellStyle name="Normal 3 3 3 4 2 2 2 2 2 4" xfId="44882"/>
    <cellStyle name="Normal 3 3 3 4 2 2 2 2 3" xfId="15319"/>
    <cellStyle name="Normal 3 3 3 4 2 2 2 2 3 2" xfId="34110"/>
    <cellStyle name="Normal 3 3 3 4 2 2 2 2 3 3" xfId="44884"/>
    <cellStyle name="Normal 3 3 3 4 2 2 2 2 4" xfId="24707"/>
    <cellStyle name="Normal 3 3 3 4 2 2 2 2 5" xfId="44881"/>
    <cellStyle name="Normal 3 3 3 4 2 2 2 3" xfId="7829"/>
    <cellStyle name="Normal 3 3 3 4 2 2 2 3 2" xfId="17224"/>
    <cellStyle name="Normal 3 3 3 4 2 2 2 3 2 2" xfId="36021"/>
    <cellStyle name="Normal 3 3 3 4 2 2 2 3 2 3" xfId="44886"/>
    <cellStyle name="Normal 3 3 3 4 2 2 2 3 3" xfId="26618"/>
    <cellStyle name="Normal 3 3 3 4 2 2 2 3 4" xfId="44885"/>
    <cellStyle name="Normal 3 3 3 4 2 2 2 4" xfId="12527"/>
    <cellStyle name="Normal 3 3 3 4 2 2 2 4 2" xfId="31317"/>
    <cellStyle name="Normal 3 3 3 4 2 2 2 4 3" xfId="44887"/>
    <cellStyle name="Normal 3 3 3 4 2 2 2 5" xfId="21914"/>
    <cellStyle name="Normal 3 3 3 4 2 2 2 6" xfId="44880"/>
    <cellStyle name="Normal 3 3 3 4 2 2 3" xfId="4034"/>
    <cellStyle name="Normal 3 3 3 4 2 2 3 2" xfId="8759"/>
    <cellStyle name="Normal 3 3 3 4 2 2 3 2 2" xfId="18154"/>
    <cellStyle name="Normal 3 3 3 4 2 2 3 2 2 2" xfId="36951"/>
    <cellStyle name="Normal 3 3 3 4 2 2 3 2 2 3" xfId="44890"/>
    <cellStyle name="Normal 3 3 3 4 2 2 3 2 3" xfId="27548"/>
    <cellStyle name="Normal 3 3 3 4 2 2 3 2 4" xfId="44889"/>
    <cellStyle name="Normal 3 3 3 4 2 2 3 3" xfId="13457"/>
    <cellStyle name="Normal 3 3 3 4 2 2 3 3 2" xfId="32248"/>
    <cellStyle name="Normal 3 3 3 4 2 2 3 3 3" xfId="44891"/>
    <cellStyle name="Normal 3 3 3 4 2 2 3 4" xfId="22845"/>
    <cellStyle name="Normal 3 3 3 4 2 2 3 5" xfId="44888"/>
    <cellStyle name="Normal 3 3 3 4 2 2 4" xfId="4965"/>
    <cellStyle name="Normal 3 3 3 4 2 2 4 2" xfId="9690"/>
    <cellStyle name="Normal 3 3 3 4 2 2 4 2 2" xfId="19085"/>
    <cellStyle name="Normal 3 3 3 4 2 2 4 2 2 2" xfId="37882"/>
    <cellStyle name="Normal 3 3 3 4 2 2 4 2 2 3" xfId="44894"/>
    <cellStyle name="Normal 3 3 3 4 2 2 4 2 3" xfId="28479"/>
    <cellStyle name="Normal 3 3 3 4 2 2 4 2 4" xfId="44893"/>
    <cellStyle name="Normal 3 3 3 4 2 2 4 3" xfId="14388"/>
    <cellStyle name="Normal 3 3 3 4 2 2 4 3 2" xfId="33179"/>
    <cellStyle name="Normal 3 3 3 4 2 2 4 3 3" xfId="44895"/>
    <cellStyle name="Normal 3 3 3 4 2 2 4 4" xfId="23776"/>
    <cellStyle name="Normal 3 3 3 4 2 2 4 5" xfId="44892"/>
    <cellStyle name="Normal 3 3 3 4 2 2 5" xfId="6899"/>
    <cellStyle name="Normal 3 3 3 4 2 2 5 2" xfId="16294"/>
    <cellStyle name="Normal 3 3 3 4 2 2 5 2 2" xfId="35091"/>
    <cellStyle name="Normal 3 3 3 4 2 2 5 2 3" xfId="44897"/>
    <cellStyle name="Normal 3 3 3 4 2 2 5 3" xfId="25688"/>
    <cellStyle name="Normal 3 3 3 4 2 2 5 4" xfId="44896"/>
    <cellStyle name="Normal 3 3 3 4 2 2 6" xfId="11597"/>
    <cellStyle name="Normal 3 3 3 4 2 2 6 2" xfId="30386"/>
    <cellStyle name="Normal 3 3 3 4 2 2 6 3" xfId="44898"/>
    <cellStyle name="Normal 3 3 3 4 2 2 7" xfId="20983"/>
    <cellStyle name="Normal 3 3 3 4 2 2 8" xfId="39296"/>
    <cellStyle name="Normal 3 3 3 4 2 2 9" xfId="44879"/>
    <cellStyle name="Normal 3 3 3 4 2 3" xfId="2637"/>
    <cellStyle name="Normal 3 3 3 4 2 3 2" xfId="5430"/>
    <cellStyle name="Normal 3 3 3 4 2 3 2 2" xfId="10155"/>
    <cellStyle name="Normal 3 3 3 4 2 3 2 2 2" xfId="19550"/>
    <cellStyle name="Normal 3 3 3 4 2 3 2 2 2 2" xfId="38347"/>
    <cellStyle name="Normal 3 3 3 4 2 3 2 2 2 3" xfId="44902"/>
    <cellStyle name="Normal 3 3 3 4 2 3 2 2 3" xfId="28944"/>
    <cellStyle name="Normal 3 3 3 4 2 3 2 2 4" xfId="44901"/>
    <cellStyle name="Normal 3 3 3 4 2 3 2 3" xfId="14853"/>
    <cellStyle name="Normal 3 3 3 4 2 3 2 3 2" xfId="33644"/>
    <cellStyle name="Normal 3 3 3 4 2 3 2 3 3" xfId="44903"/>
    <cellStyle name="Normal 3 3 3 4 2 3 2 4" xfId="24241"/>
    <cellStyle name="Normal 3 3 3 4 2 3 2 5" xfId="44900"/>
    <cellStyle name="Normal 3 3 3 4 2 3 3" xfId="7364"/>
    <cellStyle name="Normal 3 3 3 4 2 3 3 2" xfId="16759"/>
    <cellStyle name="Normal 3 3 3 4 2 3 3 2 2" xfId="35556"/>
    <cellStyle name="Normal 3 3 3 4 2 3 3 2 3" xfId="44905"/>
    <cellStyle name="Normal 3 3 3 4 2 3 3 3" xfId="26153"/>
    <cellStyle name="Normal 3 3 3 4 2 3 3 4" xfId="44904"/>
    <cellStyle name="Normal 3 3 3 4 2 3 4" xfId="12062"/>
    <cellStyle name="Normal 3 3 3 4 2 3 4 2" xfId="30851"/>
    <cellStyle name="Normal 3 3 3 4 2 3 4 3" xfId="44906"/>
    <cellStyle name="Normal 3 3 3 4 2 3 5" xfId="21448"/>
    <cellStyle name="Normal 3 3 3 4 2 3 6" xfId="44899"/>
    <cellStyle name="Normal 3 3 3 4 2 4" xfId="3568"/>
    <cellStyle name="Normal 3 3 3 4 2 4 2" xfId="8294"/>
    <cellStyle name="Normal 3 3 3 4 2 4 2 2" xfId="17689"/>
    <cellStyle name="Normal 3 3 3 4 2 4 2 2 2" xfId="36486"/>
    <cellStyle name="Normal 3 3 3 4 2 4 2 2 3" xfId="44909"/>
    <cellStyle name="Normal 3 3 3 4 2 4 2 3" xfId="27083"/>
    <cellStyle name="Normal 3 3 3 4 2 4 2 4" xfId="44908"/>
    <cellStyle name="Normal 3 3 3 4 2 4 3" xfId="12992"/>
    <cellStyle name="Normal 3 3 3 4 2 4 3 2" xfId="31782"/>
    <cellStyle name="Normal 3 3 3 4 2 4 3 3" xfId="44910"/>
    <cellStyle name="Normal 3 3 3 4 2 4 4" xfId="22379"/>
    <cellStyle name="Normal 3 3 3 4 2 4 5" xfId="44907"/>
    <cellStyle name="Normal 3 3 3 4 2 5" xfId="4499"/>
    <cellStyle name="Normal 3 3 3 4 2 5 2" xfId="9224"/>
    <cellStyle name="Normal 3 3 3 4 2 5 2 2" xfId="18619"/>
    <cellStyle name="Normal 3 3 3 4 2 5 2 2 2" xfId="37416"/>
    <cellStyle name="Normal 3 3 3 4 2 5 2 2 3" xfId="44913"/>
    <cellStyle name="Normal 3 3 3 4 2 5 2 3" xfId="28013"/>
    <cellStyle name="Normal 3 3 3 4 2 5 2 4" xfId="44912"/>
    <cellStyle name="Normal 3 3 3 4 2 5 3" xfId="13922"/>
    <cellStyle name="Normal 3 3 3 4 2 5 3 2" xfId="32713"/>
    <cellStyle name="Normal 3 3 3 4 2 5 3 3" xfId="44914"/>
    <cellStyle name="Normal 3 3 3 4 2 5 4" xfId="23310"/>
    <cellStyle name="Normal 3 3 3 4 2 5 5" xfId="44911"/>
    <cellStyle name="Normal 3 3 3 4 2 6" xfId="6314"/>
    <cellStyle name="Normal 3 3 3 4 2 6 2" xfId="15710"/>
    <cellStyle name="Normal 3 3 3 4 2 6 2 2" xfId="34507"/>
    <cellStyle name="Normal 3 3 3 4 2 6 2 3" xfId="44916"/>
    <cellStyle name="Normal 3 3 3 4 2 6 3" xfId="25104"/>
    <cellStyle name="Normal 3 3 3 4 2 6 4" xfId="44915"/>
    <cellStyle name="Normal 3 3 3 4 2 7" xfId="11133"/>
    <cellStyle name="Normal 3 3 3 4 2 7 2" xfId="29920"/>
    <cellStyle name="Normal 3 3 3 4 2 7 3" xfId="44917"/>
    <cellStyle name="Normal 3 3 3 4 2 8" xfId="20517"/>
    <cellStyle name="Normal 3 3 3 4 2 9" xfId="39295"/>
    <cellStyle name="Normal 3 3 3 4 3" xfId="1911"/>
    <cellStyle name="Normal 3 3 3 4 3 2" xfId="2842"/>
    <cellStyle name="Normal 3 3 3 4 3 2 2" xfId="5635"/>
    <cellStyle name="Normal 3 3 3 4 3 2 2 2" xfId="10360"/>
    <cellStyle name="Normal 3 3 3 4 3 2 2 2 2" xfId="19755"/>
    <cellStyle name="Normal 3 3 3 4 3 2 2 2 2 2" xfId="38552"/>
    <cellStyle name="Normal 3 3 3 4 3 2 2 2 2 3" xfId="44922"/>
    <cellStyle name="Normal 3 3 3 4 3 2 2 2 3" xfId="29149"/>
    <cellStyle name="Normal 3 3 3 4 3 2 2 2 4" xfId="44921"/>
    <cellStyle name="Normal 3 3 3 4 3 2 2 3" xfId="15058"/>
    <cellStyle name="Normal 3 3 3 4 3 2 2 3 2" xfId="33849"/>
    <cellStyle name="Normal 3 3 3 4 3 2 2 3 3" xfId="44923"/>
    <cellStyle name="Normal 3 3 3 4 3 2 2 4" xfId="24446"/>
    <cellStyle name="Normal 3 3 3 4 3 2 2 5" xfId="44920"/>
    <cellStyle name="Normal 3 3 3 4 3 2 3" xfId="7568"/>
    <cellStyle name="Normal 3 3 3 4 3 2 3 2" xfId="16963"/>
    <cellStyle name="Normal 3 3 3 4 3 2 3 2 2" xfId="35760"/>
    <cellStyle name="Normal 3 3 3 4 3 2 3 2 3" xfId="44925"/>
    <cellStyle name="Normal 3 3 3 4 3 2 3 3" xfId="26357"/>
    <cellStyle name="Normal 3 3 3 4 3 2 3 4" xfId="44924"/>
    <cellStyle name="Normal 3 3 3 4 3 2 4" xfId="12266"/>
    <cellStyle name="Normal 3 3 3 4 3 2 4 2" xfId="31056"/>
    <cellStyle name="Normal 3 3 3 4 3 2 4 3" xfId="44926"/>
    <cellStyle name="Normal 3 3 3 4 3 2 5" xfId="21653"/>
    <cellStyle name="Normal 3 3 3 4 3 2 6" xfId="44919"/>
    <cellStyle name="Normal 3 3 3 4 3 3" xfId="3773"/>
    <cellStyle name="Normal 3 3 3 4 3 3 2" xfId="8499"/>
    <cellStyle name="Normal 3 3 3 4 3 3 2 2" xfId="17894"/>
    <cellStyle name="Normal 3 3 3 4 3 3 2 2 2" xfId="36691"/>
    <cellStyle name="Normal 3 3 3 4 3 3 2 2 3" xfId="44929"/>
    <cellStyle name="Normal 3 3 3 4 3 3 2 3" xfId="27288"/>
    <cellStyle name="Normal 3 3 3 4 3 3 2 4" xfId="44928"/>
    <cellStyle name="Normal 3 3 3 4 3 3 3" xfId="13197"/>
    <cellStyle name="Normal 3 3 3 4 3 3 3 2" xfId="31987"/>
    <cellStyle name="Normal 3 3 3 4 3 3 3 3" xfId="44930"/>
    <cellStyle name="Normal 3 3 3 4 3 3 4" xfId="22584"/>
    <cellStyle name="Normal 3 3 3 4 3 3 5" xfId="44927"/>
    <cellStyle name="Normal 3 3 3 4 3 4" xfId="4704"/>
    <cellStyle name="Normal 3 3 3 4 3 4 2" xfId="9429"/>
    <cellStyle name="Normal 3 3 3 4 3 4 2 2" xfId="18824"/>
    <cellStyle name="Normal 3 3 3 4 3 4 2 2 2" xfId="37621"/>
    <cellStyle name="Normal 3 3 3 4 3 4 2 2 3" xfId="44933"/>
    <cellStyle name="Normal 3 3 3 4 3 4 2 3" xfId="28218"/>
    <cellStyle name="Normal 3 3 3 4 3 4 2 4" xfId="44932"/>
    <cellStyle name="Normal 3 3 3 4 3 4 3" xfId="14127"/>
    <cellStyle name="Normal 3 3 3 4 3 4 3 2" xfId="32918"/>
    <cellStyle name="Normal 3 3 3 4 3 4 3 3" xfId="44934"/>
    <cellStyle name="Normal 3 3 3 4 3 4 4" xfId="23515"/>
    <cellStyle name="Normal 3 3 3 4 3 4 5" xfId="44931"/>
    <cellStyle name="Normal 3 3 3 4 3 5" xfId="6639"/>
    <cellStyle name="Normal 3 3 3 4 3 5 2" xfId="16034"/>
    <cellStyle name="Normal 3 3 3 4 3 5 2 2" xfId="34831"/>
    <cellStyle name="Normal 3 3 3 4 3 5 2 3" xfId="44936"/>
    <cellStyle name="Normal 3 3 3 4 3 5 3" xfId="25428"/>
    <cellStyle name="Normal 3 3 3 4 3 5 4" xfId="44935"/>
    <cellStyle name="Normal 3 3 3 4 3 6" xfId="11337"/>
    <cellStyle name="Normal 3 3 3 4 3 6 2" xfId="30125"/>
    <cellStyle name="Normal 3 3 3 4 3 6 3" xfId="44937"/>
    <cellStyle name="Normal 3 3 3 4 3 7" xfId="20722"/>
    <cellStyle name="Normal 3 3 3 4 3 8" xfId="39297"/>
    <cellStyle name="Normal 3 3 3 4 3 9" xfId="44918"/>
    <cellStyle name="Normal 3 3 3 4 4" xfId="2376"/>
    <cellStyle name="Normal 3 3 3 4 4 2" xfId="5169"/>
    <cellStyle name="Normal 3 3 3 4 4 2 2" xfId="9894"/>
    <cellStyle name="Normal 3 3 3 4 4 2 2 2" xfId="19289"/>
    <cellStyle name="Normal 3 3 3 4 4 2 2 2 2" xfId="38086"/>
    <cellStyle name="Normal 3 3 3 4 4 2 2 2 3" xfId="44941"/>
    <cellStyle name="Normal 3 3 3 4 4 2 2 3" xfId="28683"/>
    <cellStyle name="Normal 3 3 3 4 4 2 2 4" xfId="44940"/>
    <cellStyle name="Normal 3 3 3 4 4 2 3" xfId="14592"/>
    <cellStyle name="Normal 3 3 3 4 4 2 3 2" xfId="33383"/>
    <cellStyle name="Normal 3 3 3 4 4 2 3 3" xfId="44942"/>
    <cellStyle name="Normal 3 3 3 4 4 2 4" xfId="23980"/>
    <cellStyle name="Normal 3 3 3 4 4 2 5" xfId="44939"/>
    <cellStyle name="Normal 3 3 3 4 4 3" xfId="7103"/>
    <cellStyle name="Normal 3 3 3 4 4 3 2" xfId="16498"/>
    <cellStyle name="Normal 3 3 3 4 4 3 2 2" xfId="35295"/>
    <cellStyle name="Normal 3 3 3 4 4 3 2 3" xfId="44944"/>
    <cellStyle name="Normal 3 3 3 4 4 3 3" xfId="25892"/>
    <cellStyle name="Normal 3 3 3 4 4 3 4" xfId="44943"/>
    <cellStyle name="Normal 3 3 3 4 4 4" xfId="11801"/>
    <cellStyle name="Normal 3 3 3 4 4 4 2" xfId="30590"/>
    <cellStyle name="Normal 3 3 3 4 4 4 3" xfId="44945"/>
    <cellStyle name="Normal 3 3 3 4 4 5" xfId="21187"/>
    <cellStyle name="Normal 3 3 3 4 4 6" xfId="44938"/>
    <cellStyle name="Normal 3 3 3 4 5" xfId="3307"/>
    <cellStyle name="Normal 3 3 3 4 5 2" xfId="8033"/>
    <cellStyle name="Normal 3 3 3 4 5 2 2" xfId="17428"/>
    <cellStyle name="Normal 3 3 3 4 5 2 2 2" xfId="36225"/>
    <cellStyle name="Normal 3 3 3 4 5 2 2 3" xfId="44948"/>
    <cellStyle name="Normal 3 3 3 4 5 2 3" xfId="26822"/>
    <cellStyle name="Normal 3 3 3 4 5 2 4" xfId="44947"/>
    <cellStyle name="Normal 3 3 3 4 5 3" xfId="12731"/>
    <cellStyle name="Normal 3 3 3 4 5 3 2" xfId="31521"/>
    <cellStyle name="Normal 3 3 3 4 5 3 3" xfId="44949"/>
    <cellStyle name="Normal 3 3 3 4 5 4" xfId="22118"/>
    <cellStyle name="Normal 3 3 3 4 5 5" xfId="44946"/>
    <cellStyle name="Normal 3 3 3 4 6" xfId="4238"/>
    <cellStyle name="Normal 3 3 3 4 6 2" xfId="8963"/>
    <cellStyle name="Normal 3 3 3 4 6 2 2" xfId="18358"/>
    <cellStyle name="Normal 3 3 3 4 6 2 2 2" xfId="37155"/>
    <cellStyle name="Normal 3 3 3 4 6 2 2 3" xfId="44952"/>
    <cellStyle name="Normal 3 3 3 4 6 2 3" xfId="27752"/>
    <cellStyle name="Normal 3 3 3 4 6 2 4" xfId="44951"/>
    <cellStyle name="Normal 3 3 3 4 6 3" xfId="13661"/>
    <cellStyle name="Normal 3 3 3 4 6 3 2" xfId="32452"/>
    <cellStyle name="Normal 3 3 3 4 6 3 3" xfId="44953"/>
    <cellStyle name="Normal 3 3 3 4 6 4" xfId="23049"/>
    <cellStyle name="Normal 3 3 3 4 6 5" xfId="44950"/>
    <cellStyle name="Normal 3 3 3 4 7" xfId="6472"/>
    <cellStyle name="Normal 3 3 3 4 7 2" xfId="15867"/>
    <cellStyle name="Normal 3 3 3 4 7 2 2" xfId="34664"/>
    <cellStyle name="Normal 3 3 3 4 7 2 3" xfId="44955"/>
    <cellStyle name="Normal 3 3 3 4 7 3" xfId="25261"/>
    <cellStyle name="Normal 3 3 3 4 7 4" xfId="44954"/>
    <cellStyle name="Normal 3 3 3 4 8" xfId="10875"/>
    <cellStyle name="Normal 3 3 3 4 8 2" xfId="29659"/>
    <cellStyle name="Normal 3 3 3 4 8 3" xfId="44956"/>
    <cellStyle name="Normal 3 3 3 4 9" xfId="20256"/>
    <cellStyle name="Normal 3 3 3 5" xfId="1184"/>
    <cellStyle name="Normal 3 3 3 5 10" xfId="39298"/>
    <cellStyle name="Normal 3 3 3 5 11" xfId="44957"/>
    <cellStyle name="Normal 3 3 3 5 12" xfId="1492"/>
    <cellStyle name="Normal 3 3 3 5 2" xfId="1756"/>
    <cellStyle name="Normal 3 3 3 5 2 10" xfId="44958"/>
    <cellStyle name="Normal 3 3 3 5 2 2" xfId="2222"/>
    <cellStyle name="Normal 3 3 3 5 2 2 2" xfId="3153"/>
    <cellStyle name="Normal 3 3 3 5 2 2 2 2" xfId="5946"/>
    <cellStyle name="Normal 3 3 3 5 2 2 2 2 2" xfId="10671"/>
    <cellStyle name="Normal 3 3 3 5 2 2 2 2 2 2" xfId="20066"/>
    <cellStyle name="Normal 3 3 3 5 2 2 2 2 2 2 2" xfId="38863"/>
    <cellStyle name="Normal 3 3 3 5 2 2 2 2 2 2 3" xfId="44963"/>
    <cellStyle name="Normal 3 3 3 5 2 2 2 2 2 3" xfId="29460"/>
    <cellStyle name="Normal 3 3 3 5 2 2 2 2 2 4" xfId="44962"/>
    <cellStyle name="Normal 3 3 3 5 2 2 2 2 3" xfId="15369"/>
    <cellStyle name="Normal 3 3 3 5 2 2 2 2 3 2" xfId="34160"/>
    <cellStyle name="Normal 3 3 3 5 2 2 2 2 3 3" xfId="44964"/>
    <cellStyle name="Normal 3 3 3 5 2 2 2 2 4" xfId="24757"/>
    <cellStyle name="Normal 3 3 3 5 2 2 2 2 5" xfId="44961"/>
    <cellStyle name="Normal 3 3 3 5 2 2 2 3" xfId="7879"/>
    <cellStyle name="Normal 3 3 3 5 2 2 2 3 2" xfId="17274"/>
    <cellStyle name="Normal 3 3 3 5 2 2 2 3 2 2" xfId="36071"/>
    <cellStyle name="Normal 3 3 3 5 2 2 2 3 2 3" xfId="44966"/>
    <cellStyle name="Normal 3 3 3 5 2 2 2 3 3" xfId="26668"/>
    <cellStyle name="Normal 3 3 3 5 2 2 2 3 4" xfId="44965"/>
    <cellStyle name="Normal 3 3 3 5 2 2 2 4" xfId="12577"/>
    <cellStyle name="Normal 3 3 3 5 2 2 2 4 2" xfId="31367"/>
    <cellStyle name="Normal 3 3 3 5 2 2 2 4 3" xfId="44967"/>
    <cellStyle name="Normal 3 3 3 5 2 2 2 5" xfId="21964"/>
    <cellStyle name="Normal 3 3 3 5 2 2 2 6" xfId="44960"/>
    <cellStyle name="Normal 3 3 3 5 2 2 3" xfId="4084"/>
    <cellStyle name="Normal 3 3 3 5 2 2 3 2" xfId="8809"/>
    <cellStyle name="Normal 3 3 3 5 2 2 3 2 2" xfId="18204"/>
    <cellStyle name="Normal 3 3 3 5 2 2 3 2 2 2" xfId="37001"/>
    <cellStyle name="Normal 3 3 3 5 2 2 3 2 2 3" xfId="44970"/>
    <cellStyle name="Normal 3 3 3 5 2 2 3 2 3" xfId="27598"/>
    <cellStyle name="Normal 3 3 3 5 2 2 3 2 4" xfId="44969"/>
    <cellStyle name="Normal 3 3 3 5 2 2 3 3" xfId="13507"/>
    <cellStyle name="Normal 3 3 3 5 2 2 3 3 2" xfId="32298"/>
    <cellStyle name="Normal 3 3 3 5 2 2 3 3 3" xfId="44971"/>
    <cellStyle name="Normal 3 3 3 5 2 2 3 4" xfId="22895"/>
    <cellStyle name="Normal 3 3 3 5 2 2 3 5" xfId="44968"/>
    <cellStyle name="Normal 3 3 3 5 2 2 4" xfId="5015"/>
    <cellStyle name="Normal 3 3 3 5 2 2 4 2" xfId="9740"/>
    <cellStyle name="Normal 3 3 3 5 2 2 4 2 2" xfId="19135"/>
    <cellStyle name="Normal 3 3 3 5 2 2 4 2 2 2" xfId="37932"/>
    <cellStyle name="Normal 3 3 3 5 2 2 4 2 2 3" xfId="44974"/>
    <cellStyle name="Normal 3 3 3 5 2 2 4 2 3" xfId="28529"/>
    <cellStyle name="Normal 3 3 3 5 2 2 4 2 4" xfId="44973"/>
    <cellStyle name="Normal 3 3 3 5 2 2 4 3" xfId="14438"/>
    <cellStyle name="Normal 3 3 3 5 2 2 4 3 2" xfId="33229"/>
    <cellStyle name="Normal 3 3 3 5 2 2 4 3 3" xfId="44975"/>
    <cellStyle name="Normal 3 3 3 5 2 2 4 4" xfId="23826"/>
    <cellStyle name="Normal 3 3 3 5 2 2 4 5" xfId="44972"/>
    <cellStyle name="Normal 3 3 3 5 2 2 5" xfId="6949"/>
    <cellStyle name="Normal 3 3 3 5 2 2 5 2" xfId="16344"/>
    <cellStyle name="Normal 3 3 3 5 2 2 5 2 2" xfId="35141"/>
    <cellStyle name="Normal 3 3 3 5 2 2 5 2 3" xfId="44977"/>
    <cellStyle name="Normal 3 3 3 5 2 2 5 3" xfId="25738"/>
    <cellStyle name="Normal 3 3 3 5 2 2 5 4" xfId="44976"/>
    <cellStyle name="Normal 3 3 3 5 2 2 6" xfId="11647"/>
    <cellStyle name="Normal 3 3 3 5 2 2 6 2" xfId="30436"/>
    <cellStyle name="Normal 3 3 3 5 2 2 6 3" xfId="44978"/>
    <cellStyle name="Normal 3 3 3 5 2 2 7" xfId="21033"/>
    <cellStyle name="Normal 3 3 3 5 2 2 8" xfId="39300"/>
    <cellStyle name="Normal 3 3 3 5 2 2 9" xfId="44959"/>
    <cellStyle name="Normal 3 3 3 5 2 3" xfId="2687"/>
    <cellStyle name="Normal 3 3 3 5 2 3 2" xfId="5480"/>
    <cellStyle name="Normal 3 3 3 5 2 3 2 2" xfId="10205"/>
    <cellStyle name="Normal 3 3 3 5 2 3 2 2 2" xfId="19600"/>
    <cellStyle name="Normal 3 3 3 5 2 3 2 2 2 2" xfId="38397"/>
    <cellStyle name="Normal 3 3 3 5 2 3 2 2 2 3" xfId="44982"/>
    <cellStyle name="Normal 3 3 3 5 2 3 2 2 3" xfId="28994"/>
    <cellStyle name="Normal 3 3 3 5 2 3 2 2 4" xfId="44981"/>
    <cellStyle name="Normal 3 3 3 5 2 3 2 3" xfId="14903"/>
    <cellStyle name="Normal 3 3 3 5 2 3 2 3 2" xfId="33694"/>
    <cellStyle name="Normal 3 3 3 5 2 3 2 3 3" xfId="44983"/>
    <cellStyle name="Normal 3 3 3 5 2 3 2 4" xfId="24291"/>
    <cellStyle name="Normal 3 3 3 5 2 3 2 5" xfId="44980"/>
    <cellStyle name="Normal 3 3 3 5 2 3 3" xfId="7414"/>
    <cellStyle name="Normal 3 3 3 5 2 3 3 2" xfId="16809"/>
    <cellStyle name="Normal 3 3 3 5 2 3 3 2 2" xfId="35606"/>
    <cellStyle name="Normal 3 3 3 5 2 3 3 2 3" xfId="44985"/>
    <cellStyle name="Normal 3 3 3 5 2 3 3 3" xfId="26203"/>
    <cellStyle name="Normal 3 3 3 5 2 3 3 4" xfId="44984"/>
    <cellStyle name="Normal 3 3 3 5 2 3 4" xfId="12112"/>
    <cellStyle name="Normal 3 3 3 5 2 3 4 2" xfId="30901"/>
    <cellStyle name="Normal 3 3 3 5 2 3 4 3" xfId="44986"/>
    <cellStyle name="Normal 3 3 3 5 2 3 5" xfId="21498"/>
    <cellStyle name="Normal 3 3 3 5 2 3 6" xfId="44979"/>
    <cellStyle name="Normal 3 3 3 5 2 4" xfId="3618"/>
    <cellStyle name="Normal 3 3 3 5 2 4 2" xfId="8344"/>
    <cellStyle name="Normal 3 3 3 5 2 4 2 2" xfId="17739"/>
    <cellStyle name="Normal 3 3 3 5 2 4 2 2 2" xfId="36536"/>
    <cellStyle name="Normal 3 3 3 5 2 4 2 2 3" xfId="44989"/>
    <cellStyle name="Normal 3 3 3 5 2 4 2 3" xfId="27133"/>
    <cellStyle name="Normal 3 3 3 5 2 4 2 4" xfId="44988"/>
    <cellStyle name="Normal 3 3 3 5 2 4 3" xfId="13042"/>
    <cellStyle name="Normal 3 3 3 5 2 4 3 2" xfId="31832"/>
    <cellStyle name="Normal 3 3 3 5 2 4 3 3" xfId="44990"/>
    <cellStyle name="Normal 3 3 3 5 2 4 4" xfId="22429"/>
    <cellStyle name="Normal 3 3 3 5 2 4 5" xfId="44987"/>
    <cellStyle name="Normal 3 3 3 5 2 5" xfId="4549"/>
    <cellStyle name="Normal 3 3 3 5 2 5 2" xfId="9274"/>
    <cellStyle name="Normal 3 3 3 5 2 5 2 2" xfId="18669"/>
    <cellStyle name="Normal 3 3 3 5 2 5 2 2 2" xfId="37466"/>
    <cellStyle name="Normal 3 3 3 5 2 5 2 2 3" xfId="44993"/>
    <cellStyle name="Normal 3 3 3 5 2 5 2 3" xfId="28063"/>
    <cellStyle name="Normal 3 3 3 5 2 5 2 4" xfId="44992"/>
    <cellStyle name="Normal 3 3 3 5 2 5 3" xfId="13972"/>
    <cellStyle name="Normal 3 3 3 5 2 5 3 2" xfId="32763"/>
    <cellStyle name="Normal 3 3 3 5 2 5 3 3" xfId="44994"/>
    <cellStyle name="Normal 3 3 3 5 2 5 4" xfId="23360"/>
    <cellStyle name="Normal 3 3 3 5 2 5 5" xfId="44991"/>
    <cellStyle name="Normal 3 3 3 5 2 6" xfId="6137"/>
    <cellStyle name="Normal 3 3 3 5 2 6 2" xfId="15533"/>
    <cellStyle name="Normal 3 3 3 5 2 6 2 2" xfId="34330"/>
    <cellStyle name="Normal 3 3 3 5 2 6 2 3" xfId="44996"/>
    <cellStyle name="Normal 3 3 3 5 2 6 3" xfId="24927"/>
    <cellStyle name="Normal 3 3 3 5 2 6 4" xfId="44995"/>
    <cellStyle name="Normal 3 3 3 5 2 7" xfId="11183"/>
    <cellStyle name="Normal 3 3 3 5 2 7 2" xfId="29970"/>
    <cellStyle name="Normal 3 3 3 5 2 7 3" xfId="44997"/>
    <cellStyle name="Normal 3 3 3 5 2 8" xfId="20567"/>
    <cellStyle name="Normal 3 3 3 5 2 9" xfId="39299"/>
    <cellStyle name="Normal 3 3 3 5 3" xfId="1961"/>
    <cellStyle name="Normal 3 3 3 5 3 2" xfId="2892"/>
    <cellStyle name="Normal 3 3 3 5 3 2 2" xfId="5685"/>
    <cellStyle name="Normal 3 3 3 5 3 2 2 2" xfId="10410"/>
    <cellStyle name="Normal 3 3 3 5 3 2 2 2 2" xfId="19805"/>
    <cellStyle name="Normal 3 3 3 5 3 2 2 2 2 2" xfId="38602"/>
    <cellStyle name="Normal 3 3 3 5 3 2 2 2 2 3" xfId="45002"/>
    <cellStyle name="Normal 3 3 3 5 3 2 2 2 3" xfId="29199"/>
    <cellStyle name="Normal 3 3 3 5 3 2 2 2 4" xfId="45001"/>
    <cellStyle name="Normal 3 3 3 5 3 2 2 3" xfId="15108"/>
    <cellStyle name="Normal 3 3 3 5 3 2 2 3 2" xfId="33899"/>
    <cellStyle name="Normal 3 3 3 5 3 2 2 3 3" xfId="45003"/>
    <cellStyle name="Normal 3 3 3 5 3 2 2 4" xfId="24496"/>
    <cellStyle name="Normal 3 3 3 5 3 2 2 5" xfId="45000"/>
    <cellStyle name="Normal 3 3 3 5 3 2 3" xfId="7618"/>
    <cellStyle name="Normal 3 3 3 5 3 2 3 2" xfId="17013"/>
    <cellStyle name="Normal 3 3 3 5 3 2 3 2 2" xfId="35810"/>
    <cellStyle name="Normal 3 3 3 5 3 2 3 2 3" xfId="45005"/>
    <cellStyle name="Normal 3 3 3 5 3 2 3 3" xfId="26407"/>
    <cellStyle name="Normal 3 3 3 5 3 2 3 4" xfId="45004"/>
    <cellStyle name="Normal 3 3 3 5 3 2 4" xfId="12316"/>
    <cellStyle name="Normal 3 3 3 5 3 2 4 2" xfId="31106"/>
    <cellStyle name="Normal 3 3 3 5 3 2 4 3" xfId="45006"/>
    <cellStyle name="Normal 3 3 3 5 3 2 5" xfId="21703"/>
    <cellStyle name="Normal 3 3 3 5 3 2 6" xfId="44999"/>
    <cellStyle name="Normal 3 3 3 5 3 3" xfId="3823"/>
    <cellStyle name="Normal 3 3 3 5 3 3 2" xfId="8549"/>
    <cellStyle name="Normal 3 3 3 5 3 3 2 2" xfId="17944"/>
    <cellStyle name="Normal 3 3 3 5 3 3 2 2 2" xfId="36741"/>
    <cellStyle name="Normal 3 3 3 5 3 3 2 2 3" xfId="45009"/>
    <cellStyle name="Normal 3 3 3 5 3 3 2 3" xfId="27338"/>
    <cellStyle name="Normal 3 3 3 5 3 3 2 4" xfId="45008"/>
    <cellStyle name="Normal 3 3 3 5 3 3 3" xfId="13247"/>
    <cellStyle name="Normal 3 3 3 5 3 3 3 2" xfId="32037"/>
    <cellStyle name="Normal 3 3 3 5 3 3 3 3" xfId="45010"/>
    <cellStyle name="Normal 3 3 3 5 3 3 4" xfId="22634"/>
    <cellStyle name="Normal 3 3 3 5 3 3 5" xfId="45007"/>
    <cellStyle name="Normal 3 3 3 5 3 4" xfId="4754"/>
    <cellStyle name="Normal 3 3 3 5 3 4 2" xfId="9479"/>
    <cellStyle name="Normal 3 3 3 5 3 4 2 2" xfId="18874"/>
    <cellStyle name="Normal 3 3 3 5 3 4 2 2 2" xfId="37671"/>
    <cellStyle name="Normal 3 3 3 5 3 4 2 2 3" xfId="45013"/>
    <cellStyle name="Normal 3 3 3 5 3 4 2 3" xfId="28268"/>
    <cellStyle name="Normal 3 3 3 5 3 4 2 4" xfId="45012"/>
    <cellStyle name="Normal 3 3 3 5 3 4 3" xfId="14177"/>
    <cellStyle name="Normal 3 3 3 5 3 4 3 2" xfId="32968"/>
    <cellStyle name="Normal 3 3 3 5 3 4 3 3" xfId="45014"/>
    <cellStyle name="Normal 3 3 3 5 3 4 4" xfId="23565"/>
    <cellStyle name="Normal 3 3 3 5 3 4 5" xfId="45011"/>
    <cellStyle name="Normal 3 3 3 5 3 5" xfId="6689"/>
    <cellStyle name="Normal 3 3 3 5 3 5 2" xfId="16084"/>
    <cellStyle name="Normal 3 3 3 5 3 5 2 2" xfId="34881"/>
    <cellStyle name="Normal 3 3 3 5 3 5 2 3" xfId="45016"/>
    <cellStyle name="Normal 3 3 3 5 3 5 3" xfId="25478"/>
    <cellStyle name="Normal 3 3 3 5 3 5 4" xfId="45015"/>
    <cellStyle name="Normal 3 3 3 5 3 6" xfId="11387"/>
    <cellStyle name="Normal 3 3 3 5 3 6 2" xfId="30175"/>
    <cellStyle name="Normal 3 3 3 5 3 6 3" xfId="45017"/>
    <cellStyle name="Normal 3 3 3 5 3 7" xfId="20772"/>
    <cellStyle name="Normal 3 3 3 5 3 8" xfId="39301"/>
    <cellStyle name="Normal 3 3 3 5 3 9" xfId="44998"/>
    <cellStyle name="Normal 3 3 3 5 4" xfId="2426"/>
    <cellStyle name="Normal 3 3 3 5 4 2" xfId="5219"/>
    <cellStyle name="Normal 3 3 3 5 4 2 2" xfId="9944"/>
    <cellStyle name="Normal 3 3 3 5 4 2 2 2" xfId="19339"/>
    <cellStyle name="Normal 3 3 3 5 4 2 2 2 2" xfId="38136"/>
    <cellStyle name="Normal 3 3 3 5 4 2 2 2 3" xfId="45021"/>
    <cellStyle name="Normal 3 3 3 5 4 2 2 3" xfId="28733"/>
    <cellStyle name="Normal 3 3 3 5 4 2 2 4" xfId="45020"/>
    <cellStyle name="Normal 3 3 3 5 4 2 3" xfId="14642"/>
    <cellStyle name="Normal 3 3 3 5 4 2 3 2" xfId="33433"/>
    <cellStyle name="Normal 3 3 3 5 4 2 3 3" xfId="45022"/>
    <cellStyle name="Normal 3 3 3 5 4 2 4" xfId="24030"/>
    <cellStyle name="Normal 3 3 3 5 4 2 5" xfId="45019"/>
    <cellStyle name="Normal 3 3 3 5 4 3" xfId="7153"/>
    <cellStyle name="Normal 3 3 3 5 4 3 2" xfId="16548"/>
    <cellStyle name="Normal 3 3 3 5 4 3 2 2" xfId="35345"/>
    <cellStyle name="Normal 3 3 3 5 4 3 2 3" xfId="45024"/>
    <cellStyle name="Normal 3 3 3 5 4 3 3" xfId="25942"/>
    <cellStyle name="Normal 3 3 3 5 4 3 4" xfId="45023"/>
    <cellStyle name="Normal 3 3 3 5 4 4" xfId="11851"/>
    <cellStyle name="Normal 3 3 3 5 4 4 2" xfId="30640"/>
    <cellStyle name="Normal 3 3 3 5 4 4 3" xfId="45025"/>
    <cellStyle name="Normal 3 3 3 5 4 5" xfId="21237"/>
    <cellStyle name="Normal 3 3 3 5 4 6" xfId="45018"/>
    <cellStyle name="Normal 3 3 3 5 5" xfId="3357"/>
    <cellStyle name="Normal 3 3 3 5 5 2" xfId="8083"/>
    <cellStyle name="Normal 3 3 3 5 5 2 2" xfId="17478"/>
    <cellStyle name="Normal 3 3 3 5 5 2 2 2" xfId="36275"/>
    <cellStyle name="Normal 3 3 3 5 5 2 2 3" xfId="45028"/>
    <cellStyle name="Normal 3 3 3 5 5 2 3" xfId="26872"/>
    <cellStyle name="Normal 3 3 3 5 5 2 4" xfId="45027"/>
    <cellStyle name="Normal 3 3 3 5 5 3" xfId="12781"/>
    <cellStyle name="Normal 3 3 3 5 5 3 2" xfId="31571"/>
    <cellStyle name="Normal 3 3 3 5 5 3 3" xfId="45029"/>
    <cellStyle name="Normal 3 3 3 5 5 4" xfId="22168"/>
    <cellStyle name="Normal 3 3 3 5 5 5" xfId="45026"/>
    <cellStyle name="Normal 3 3 3 5 6" xfId="4288"/>
    <cellStyle name="Normal 3 3 3 5 6 2" xfId="9013"/>
    <cellStyle name="Normal 3 3 3 5 6 2 2" xfId="18408"/>
    <cellStyle name="Normal 3 3 3 5 6 2 2 2" xfId="37205"/>
    <cellStyle name="Normal 3 3 3 5 6 2 2 3" xfId="45032"/>
    <cellStyle name="Normal 3 3 3 5 6 2 3" xfId="27802"/>
    <cellStyle name="Normal 3 3 3 5 6 2 4" xfId="45031"/>
    <cellStyle name="Normal 3 3 3 5 6 3" xfId="13711"/>
    <cellStyle name="Normal 3 3 3 5 6 3 2" xfId="32502"/>
    <cellStyle name="Normal 3 3 3 5 6 3 3" xfId="45033"/>
    <cellStyle name="Normal 3 3 3 5 6 4" xfId="23099"/>
    <cellStyle name="Normal 3 3 3 5 6 5" xfId="45030"/>
    <cellStyle name="Normal 3 3 3 5 7" xfId="6438"/>
    <cellStyle name="Normal 3 3 3 5 7 2" xfId="15834"/>
    <cellStyle name="Normal 3 3 3 5 7 2 2" xfId="34631"/>
    <cellStyle name="Normal 3 3 3 5 7 2 3" xfId="45035"/>
    <cellStyle name="Normal 3 3 3 5 7 3" xfId="25228"/>
    <cellStyle name="Normal 3 3 3 5 7 4" xfId="45034"/>
    <cellStyle name="Normal 3 3 3 5 8" xfId="10925"/>
    <cellStyle name="Normal 3 3 3 5 8 2" xfId="29709"/>
    <cellStyle name="Normal 3 3 3 5 8 3" xfId="45036"/>
    <cellStyle name="Normal 3 3 3 5 9" xfId="20306"/>
    <cellStyle name="Normal 3 3 3 6" xfId="919"/>
    <cellStyle name="Normal 3 3 3 6 10" xfId="39302"/>
    <cellStyle name="Normal 3 3 3 6 11" xfId="45037"/>
    <cellStyle name="Normal 3 3 3 6 12" xfId="1553"/>
    <cellStyle name="Normal 3 3 3 6 2" xfId="1817"/>
    <cellStyle name="Normal 3 3 3 6 2 10" xfId="45038"/>
    <cellStyle name="Normal 3 3 3 6 2 2" xfId="2283"/>
    <cellStyle name="Normal 3 3 3 6 2 2 2" xfId="3214"/>
    <cellStyle name="Normal 3 3 3 6 2 2 2 2" xfId="6007"/>
    <cellStyle name="Normal 3 3 3 6 2 2 2 2 2" xfId="10732"/>
    <cellStyle name="Normal 3 3 3 6 2 2 2 2 2 2" xfId="20127"/>
    <cellStyle name="Normal 3 3 3 6 2 2 2 2 2 2 2" xfId="38924"/>
    <cellStyle name="Normal 3 3 3 6 2 2 2 2 2 2 3" xfId="45043"/>
    <cellStyle name="Normal 3 3 3 6 2 2 2 2 2 3" xfId="29521"/>
    <cellStyle name="Normal 3 3 3 6 2 2 2 2 2 4" xfId="45042"/>
    <cellStyle name="Normal 3 3 3 6 2 2 2 2 3" xfId="15430"/>
    <cellStyle name="Normal 3 3 3 6 2 2 2 2 3 2" xfId="34221"/>
    <cellStyle name="Normal 3 3 3 6 2 2 2 2 3 3" xfId="45044"/>
    <cellStyle name="Normal 3 3 3 6 2 2 2 2 4" xfId="24818"/>
    <cellStyle name="Normal 3 3 3 6 2 2 2 2 5" xfId="45041"/>
    <cellStyle name="Normal 3 3 3 6 2 2 2 3" xfId="7940"/>
    <cellStyle name="Normal 3 3 3 6 2 2 2 3 2" xfId="17335"/>
    <cellStyle name="Normal 3 3 3 6 2 2 2 3 2 2" xfId="36132"/>
    <cellStyle name="Normal 3 3 3 6 2 2 2 3 2 3" xfId="45046"/>
    <cellStyle name="Normal 3 3 3 6 2 2 2 3 3" xfId="26729"/>
    <cellStyle name="Normal 3 3 3 6 2 2 2 3 4" xfId="45045"/>
    <cellStyle name="Normal 3 3 3 6 2 2 2 4" xfId="12638"/>
    <cellStyle name="Normal 3 3 3 6 2 2 2 4 2" xfId="31428"/>
    <cellStyle name="Normal 3 3 3 6 2 2 2 4 3" xfId="45047"/>
    <cellStyle name="Normal 3 3 3 6 2 2 2 5" xfId="22025"/>
    <cellStyle name="Normal 3 3 3 6 2 2 2 6" xfId="45040"/>
    <cellStyle name="Normal 3 3 3 6 2 2 3" xfId="4145"/>
    <cellStyle name="Normal 3 3 3 6 2 2 3 2" xfId="8870"/>
    <cellStyle name="Normal 3 3 3 6 2 2 3 2 2" xfId="18265"/>
    <cellStyle name="Normal 3 3 3 6 2 2 3 2 2 2" xfId="37062"/>
    <cellStyle name="Normal 3 3 3 6 2 2 3 2 2 3" xfId="45050"/>
    <cellStyle name="Normal 3 3 3 6 2 2 3 2 3" xfId="27659"/>
    <cellStyle name="Normal 3 3 3 6 2 2 3 2 4" xfId="45049"/>
    <cellStyle name="Normal 3 3 3 6 2 2 3 3" xfId="13568"/>
    <cellStyle name="Normal 3 3 3 6 2 2 3 3 2" xfId="32359"/>
    <cellStyle name="Normal 3 3 3 6 2 2 3 3 3" xfId="45051"/>
    <cellStyle name="Normal 3 3 3 6 2 2 3 4" xfId="22956"/>
    <cellStyle name="Normal 3 3 3 6 2 2 3 5" xfId="45048"/>
    <cellStyle name="Normal 3 3 3 6 2 2 4" xfId="5076"/>
    <cellStyle name="Normal 3 3 3 6 2 2 4 2" xfId="9801"/>
    <cellStyle name="Normal 3 3 3 6 2 2 4 2 2" xfId="19196"/>
    <cellStyle name="Normal 3 3 3 6 2 2 4 2 2 2" xfId="37993"/>
    <cellStyle name="Normal 3 3 3 6 2 2 4 2 2 3" xfId="45054"/>
    <cellStyle name="Normal 3 3 3 6 2 2 4 2 3" xfId="28590"/>
    <cellStyle name="Normal 3 3 3 6 2 2 4 2 4" xfId="45053"/>
    <cellStyle name="Normal 3 3 3 6 2 2 4 3" xfId="14499"/>
    <cellStyle name="Normal 3 3 3 6 2 2 4 3 2" xfId="33290"/>
    <cellStyle name="Normal 3 3 3 6 2 2 4 3 3" xfId="45055"/>
    <cellStyle name="Normal 3 3 3 6 2 2 4 4" xfId="23887"/>
    <cellStyle name="Normal 3 3 3 6 2 2 4 5" xfId="45052"/>
    <cellStyle name="Normal 3 3 3 6 2 2 5" xfId="7010"/>
    <cellStyle name="Normal 3 3 3 6 2 2 5 2" xfId="16405"/>
    <cellStyle name="Normal 3 3 3 6 2 2 5 2 2" xfId="35202"/>
    <cellStyle name="Normal 3 3 3 6 2 2 5 2 3" xfId="45057"/>
    <cellStyle name="Normal 3 3 3 6 2 2 5 3" xfId="25799"/>
    <cellStyle name="Normal 3 3 3 6 2 2 5 4" xfId="45056"/>
    <cellStyle name="Normal 3 3 3 6 2 2 6" xfId="11708"/>
    <cellStyle name="Normal 3 3 3 6 2 2 6 2" xfId="30497"/>
    <cellStyle name="Normal 3 3 3 6 2 2 6 3" xfId="45058"/>
    <cellStyle name="Normal 3 3 3 6 2 2 7" xfId="21094"/>
    <cellStyle name="Normal 3 3 3 6 2 2 8" xfId="39304"/>
    <cellStyle name="Normal 3 3 3 6 2 2 9" xfId="45039"/>
    <cellStyle name="Normal 3 3 3 6 2 3" xfId="2748"/>
    <cellStyle name="Normal 3 3 3 6 2 3 2" xfId="5541"/>
    <cellStyle name="Normal 3 3 3 6 2 3 2 2" xfId="10266"/>
    <cellStyle name="Normal 3 3 3 6 2 3 2 2 2" xfId="19661"/>
    <cellStyle name="Normal 3 3 3 6 2 3 2 2 2 2" xfId="38458"/>
    <cellStyle name="Normal 3 3 3 6 2 3 2 2 2 3" xfId="45062"/>
    <cellStyle name="Normal 3 3 3 6 2 3 2 2 3" xfId="29055"/>
    <cellStyle name="Normal 3 3 3 6 2 3 2 2 4" xfId="45061"/>
    <cellStyle name="Normal 3 3 3 6 2 3 2 3" xfId="14964"/>
    <cellStyle name="Normal 3 3 3 6 2 3 2 3 2" xfId="33755"/>
    <cellStyle name="Normal 3 3 3 6 2 3 2 3 3" xfId="45063"/>
    <cellStyle name="Normal 3 3 3 6 2 3 2 4" xfId="24352"/>
    <cellStyle name="Normal 3 3 3 6 2 3 2 5" xfId="45060"/>
    <cellStyle name="Normal 3 3 3 6 2 3 3" xfId="7474"/>
    <cellStyle name="Normal 3 3 3 6 2 3 3 2" xfId="16869"/>
    <cellStyle name="Normal 3 3 3 6 2 3 3 2 2" xfId="35666"/>
    <cellStyle name="Normal 3 3 3 6 2 3 3 2 3" xfId="45065"/>
    <cellStyle name="Normal 3 3 3 6 2 3 3 3" xfId="26263"/>
    <cellStyle name="Normal 3 3 3 6 2 3 3 4" xfId="45064"/>
    <cellStyle name="Normal 3 3 3 6 2 3 4" xfId="12172"/>
    <cellStyle name="Normal 3 3 3 6 2 3 4 2" xfId="30962"/>
    <cellStyle name="Normal 3 3 3 6 2 3 4 3" xfId="45066"/>
    <cellStyle name="Normal 3 3 3 6 2 3 5" xfId="21559"/>
    <cellStyle name="Normal 3 3 3 6 2 3 6" xfId="45059"/>
    <cellStyle name="Normal 3 3 3 6 2 4" xfId="3679"/>
    <cellStyle name="Normal 3 3 3 6 2 4 2" xfId="8405"/>
    <cellStyle name="Normal 3 3 3 6 2 4 2 2" xfId="17800"/>
    <cellStyle name="Normal 3 3 3 6 2 4 2 2 2" xfId="36597"/>
    <cellStyle name="Normal 3 3 3 6 2 4 2 2 3" xfId="45069"/>
    <cellStyle name="Normal 3 3 3 6 2 4 2 3" xfId="27194"/>
    <cellStyle name="Normal 3 3 3 6 2 4 2 4" xfId="45068"/>
    <cellStyle name="Normal 3 3 3 6 2 4 3" xfId="13103"/>
    <cellStyle name="Normal 3 3 3 6 2 4 3 2" xfId="31893"/>
    <cellStyle name="Normal 3 3 3 6 2 4 3 3" xfId="45070"/>
    <cellStyle name="Normal 3 3 3 6 2 4 4" xfId="22490"/>
    <cellStyle name="Normal 3 3 3 6 2 4 5" xfId="45067"/>
    <cellStyle name="Normal 3 3 3 6 2 5" xfId="4610"/>
    <cellStyle name="Normal 3 3 3 6 2 5 2" xfId="9335"/>
    <cellStyle name="Normal 3 3 3 6 2 5 2 2" xfId="18730"/>
    <cellStyle name="Normal 3 3 3 6 2 5 2 2 2" xfId="37527"/>
    <cellStyle name="Normal 3 3 3 6 2 5 2 2 3" xfId="45073"/>
    <cellStyle name="Normal 3 3 3 6 2 5 2 3" xfId="28124"/>
    <cellStyle name="Normal 3 3 3 6 2 5 2 4" xfId="45072"/>
    <cellStyle name="Normal 3 3 3 6 2 5 3" xfId="14033"/>
    <cellStyle name="Normal 3 3 3 6 2 5 3 2" xfId="32824"/>
    <cellStyle name="Normal 3 3 3 6 2 5 3 3" xfId="45074"/>
    <cellStyle name="Normal 3 3 3 6 2 5 4" xfId="23421"/>
    <cellStyle name="Normal 3 3 3 6 2 5 5" xfId="45071"/>
    <cellStyle name="Normal 3 3 3 6 2 6" xfId="6545"/>
    <cellStyle name="Normal 3 3 3 6 2 6 2" xfId="15940"/>
    <cellStyle name="Normal 3 3 3 6 2 6 2 2" xfId="34737"/>
    <cellStyle name="Normal 3 3 3 6 2 6 2 3" xfId="45076"/>
    <cellStyle name="Normal 3 3 3 6 2 6 3" xfId="25334"/>
    <cellStyle name="Normal 3 3 3 6 2 6 4" xfId="45075"/>
    <cellStyle name="Normal 3 3 3 6 2 7" xfId="11243"/>
    <cellStyle name="Normal 3 3 3 6 2 7 2" xfId="30031"/>
    <cellStyle name="Normal 3 3 3 6 2 7 3" xfId="45077"/>
    <cellStyle name="Normal 3 3 3 6 2 8" xfId="20628"/>
    <cellStyle name="Normal 3 3 3 6 2 9" xfId="39303"/>
    <cellStyle name="Normal 3 3 3 6 3" xfId="2022"/>
    <cellStyle name="Normal 3 3 3 6 3 2" xfId="2953"/>
    <cellStyle name="Normal 3 3 3 6 3 2 2" xfId="5746"/>
    <cellStyle name="Normal 3 3 3 6 3 2 2 2" xfId="10471"/>
    <cellStyle name="Normal 3 3 3 6 3 2 2 2 2" xfId="19866"/>
    <cellStyle name="Normal 3 3 3 6 3 2 2 2 2 2" xfId="38663"/>
    <cellStyle name="Normal 3 3 3 6 3 2 2 2 2 3" xfId="45082"/>
    <cellStyle name="Normal 3 3 3 6 3 2 2 2 3" xfId="29260"/>
    <cellStyle name="Normal 3 3 3 6 3 2 2 2 4" xfId="45081"/>
    <cellStyle name="Normal 3 3 3 6 3 2 2 3" xfId="15169"/>
    <cellStyle name="Normal 3 3 3 6 3 2 2 3 2" xfId="33960"/>
    <cellStyle name="Normal 3 3 3 6 3 2 2 3 3" xfId="45083"/>
    <cellStyle name="Normal 3 3 3 6 3 2 2 4" xfId="24557"/>
    <cellStyle name="Normal 3 3 3 6 3 2 2 5" xfId="45080"/>
    <cellStyle name="Normal 3 3 3 6 3 2 3" xfId="7679"/>
    <cellStyle name="Normal 3 3 3 6 3 2 3 2" xfId="17074"/>
    <cellStyle name="Normal 3 3 3 6 3 2 3 2 2" xfId="35871"/>
    <cellStyle name="Normal 3 3 3 6 3 2 3 2 3" xfId="45085"/>
    <cellStyle name="Normal 3 3 3 6 3 2 3 3" xfId="26468"/>
    <cellStyle name="Normal 3 3 3 6 3 2 3 4" xfId="45084"/>
    <cellStyle name="Normal 3 3 3 6 3 2 4" xfId="12377"/>
    <cellStyle name="Normal 3 3 3 6 3 2 4 2" xfId="31167"/>
    <cellStyle name="Normal 3 3 3 6 3 2 4 3" xfId="45086"/>
    <cellStyle name="Normal 3 3 3 6 3 2 5" xfId="21764"/>
    <cellStyle name="Normal 3 3 3 6 3 2 6" xfId="45079"/>
    <cellStyle name="Normal 3 3 3 6 3 3" xfId="3884"/>
    <cellStyle name="Normal 3 3 3 6 3 3 2" xfId="8609"/>
    <cellStyle name="Normal 3 3 3 6 3 3 2 2" xfId="18004"/>
    <cellStyle name="Normal 3 3 3 6 3 3 2 2 2" xfId="36801"/>
    <cellStyle name="Normal 3 3 3 6 3 3 2 2 3" xfId="45089"/>
    <cellStyle name="Normal 3 3 3 6 3 3 2 3" xfId="27398"/>
    <cellStyle name="Normal 3 3 3 6 3 3 2 4" xfId="45088"/>
    <cellStyle name="Normal 3 3 3 6 3 3 3" xfId="13307"/>
    <cellStyle name="Normal 3 3 3 6 3 3 3 2" xfId="32098"/>
    <cellStyle name="Normal 3 3 3 6 3 3 3 3" xfId="45090"/>
    <cellStyle name="Normal 3 3 3 6 3 3 4" xfId="22695"/>
    <cellStyle name="Normal 3 3 3 6 3 3 5" xfId="45087"/>
    <cellStyle name="Normal 3 3 3 6 3 4" xfId="4815"/>
    <cellStyle name="Normal 3 3 3 6 3 4 2" xfId="9540"/>
    <cellStyle name="Normal 3 3 3 6 3 4 2 2" xfId="18935"/>
    <cellStyle name="Normal 3 3 3 6 3 4 2 2 2" xfId="37732"/>
    <cellStyle name="Normal 3 3 3 6 3 4 2 2 3" xfId="45093"/>
    <cellStyle name="Normal 3 3 3 6 3 4 2 3" xfId="28329"/>
    <cellStyle name="Normal 3 3 3 6 3 4 2 4" xfId="45092"/>
    <cellStyle name="Normal 3 3 3 6 3 4 3" xfId="14238"/>
    <cellStyle name="Normal 3 3 3 6 3 4 3 2" xfId="33029"/>
    <cellStyle name="Normal 3 3 3 6 3 4 3 3" xfId="45094"/>
    <cellStyle name="Normal 3 3 3 6 3 4 4" xfId="23626"/>
    <cellStyle name="Normal 3 3 3 6 3 4 5" xfId="45091"/>
    <cellStyle name="Normal 3 3 3 6 3 5" xfId="6749"/>
    <cellStyle name="Normal 3 3 3 6 3 5 2" xfId="16144"/>
    <cellStyle name="Normal 3 3 3 6 3 5 2 2" xfId="34941"/>
    <cellStyle name="Normal 3 3 3 6 3 5 2 3" xfId="45096"/>
    <cellStyle name="Normal 3 3 3 6 3 5 3" xfId="25538"/>
    <cellStyle name="Normal 3 3 3 6 3 5 4" xfId="45095"/>
    <cellStyle name="Normal 3 3 3 6 3 6" xfId="11447"/>
    <cellStyle name="Normal 3 3 3 6 3 6 2" xfId="30236"/>
    <cellStyle name="Normal 3 3 3 6 3 6 3" xfId="45097"/>
    <cellStyle name="Normal 3 3 3 6 3 7" xfId="20833"/>
    <cellStyle name="Normal 3 3 3 6 3 8" xfId="39305"/>
    <cellStyle name="Normal 3 3 3 6 3 9" xfId="45078"/>
    <cellStyle name="Normal 3 3 3 6 4" xfId="2487"/>
    <cellStyle name="Normal 3 3 3 6 4 2" xfId="5280"/>
    <cellStyle name="Normal 3 3 3 6 4 2 2" xfId="10005"/>
    <cellStyle name="Normal 3 3 3 6 4 2 2 2" xfId="19400"/>
    <cellStyle name="Normal 3 3 3 6 4 2 2 2 2" xfId="38197"/>
    <cellStyle name="Normal 3 3 3 6 4 2 2 2 3" xfId="45101"/>
    <cellStyle name="Normal 3 3 3 6 4 2 2 3" xfId="28794"/>
    <cellStyle name="Normal 3 3 3 6 4 2 2 4" xfId="45100"/>
    <cellStyle name="Normal 3 3 3 6 4 2 3" xfId="14703"/>
    <cellStyle name="Normal 3 3 3 6 4 2 3 2" xfId="33494"/>
    <cellStyle name="Normal 3 3 3 6 4 2 3 3" xfId="45102"/>
    <cellStyle name="Normal 3 3 3 6 4 2 4" xfId="24091"/>
    <cellStyle name="Normal 3 3 3 6 4 2 5" xfId="45099"/>
    <cellStyle name="Normal 3 3 3 6 4 3" xfId="7214"/>
    <cellStyle name="Normal 3 3 3 6 4 3 2" xfId="16609"/>
    <cellStyle name="Normal 3 3 3 6 4 3 2 2" xfId="35406"/>
    <cellStyle name="Normal 3 3 3 6 4 3 2 3" xfId="45104"/>
    <cellStyle name="Normal 3 3 3 6 4 3 3" xfId="26003"/>
    <cellStyle name="Normal 3 3 3 6 4 3 4" xfId="45103"/>
    <cellStyle name="Normal 3 3 3 6 4 4" xfId="11912"/>
    <cellStyle name="Normal 3 3 3 6 4 4 2" xfId="30701"/>
    <cellStyle name="Normal 3 3 3 6 4 4 3" xfId="45105"/>
    <cellStyle name="Normal 3 3 3 6 4 5" xfId="21298"/>
    <cellStyle name="Normal 3 3 3 6 4 6" xfId="45098"/>
    <cellStyle name="Normal 3 3 3 6 5" xfId="3418"/>
    <cellStyle name="Normal 3 3 3 6 5 2" xfId="8144"/>
    <cellStyle name="Normal 3 3 3 6 5 2 2" xfId="17539"/>
    <cellStyle name="Normal 3 3 3 6 5 2 2 2" xfId="36336"/>
    <cellStyle name="Normal 3 3 3 6 5 2 2 3" xfId="45108"/>
    <cellStyle name="Normal 3 3 3 6 5 2 3" xfId="26933"/>
    <cellStyle name="Normal 3 3 3 6 5 2 4" xfId="45107"/>
    <cellStyle name="Normal 3 3 3 6 5 3" xfId="12842"/>
    <cellStyle name="Normal 3 3 3 6 5 3 2" xfId="31632"/>
    <cellStyle name="Normal 3 3 3 6 5 3 3" xfId="45109"/>
    <cellStyle name="Normal 3 3 3 6 5 4" xfId="22229"/>
    <cellStyle name="Normal 3 3 3 6 5 5" xfId="45106"/>
    <cellStyle name="Normal 3 3 3 6 6" xfId="4349"/>
    <cellStyle name="Normal 3 3 3 6 6 2" xfId="9074"/>
    <cellStyle name="Normal 3 3 3 6 6 2 2" xfId="18469"/>
    <cellStyle name="Normal 3 3 3 6 6 2 2 2" xfId="37266"/>
    <cellStyle name="Normal 3 3 3 6 6 2 2 3" xfId="45112"/>
    <cellStyle name="Normal 3 3 3 6 6 2 3" xfId="27863"/>
    <cellStyle name="Normal 3 3 3 6 6 2 4" xfId="45111"/>
    <cellStyle name="Normal 3 3 3 6 6 3" xfId="13772"/>
    <cellStyle name="Normal 3 3 3 6 6 3 2" xfId="32563"/>
    <cellStyle name="Normal 3 3 3 6 6 3 3" xfId="45113"/>
    <cellStyle name="Normal 3 3 3 6 6 4" xfId="23160"/>
    <cellStyle name="Normal 3 3 3 6 6 5" xfId="45110"/>
    <cellStyle name="Normal 3 3 3 6 7" xfId="6406"/>
    <cellStyle name="Normal 3 3 3 6 7 2" xfId="15802"/>
    <cellStyle name="Normal 3 3 3 6 7 2 2" xfId="34599"/>
    <cellStyle name="Normal 3 3 3 6 7 2 3" xfId="45115"/>
    <cellStyle name="Normal 3 3 3 6 7 3" xfId="25196"/>
    <cellStyle name="Normal 3 3 3 6 7 4" xfId="45114"/>
    <cellStyle name="Normal 3 3 3 6 8" xfId="10983"/>
    <cellStyle name="Normal 3 3 3 6 8 2" xfId="29770"/>
    <cellStyle name="Normal 3 3 3 6 8 3" xfId="45116"/>
    <cellStyle name="Normal 3 3 3 6 9" xfId="20367"/>
    <cellStyle name="Normal 3 3 3 7" xfId="1314"/>
    <cellStyle name="Normal 3 3 3 7 10" xfId="45117"/>
    <cellStyle name="Normal 3 3 3 7 11" xfId="1637"/>
    <cellStyle name="Normal 3 3 3 7 2" xfId="2106"/>
    <cellStyle name="Normal 3 3 3 7 2 2" xfId="3037"/>
    <cellStyle name="Normal 3 3 3 7 2 2 2" xfId="5830"/>
    <cellStyle name="Normal 3 3 3 7 2 2 2 2" xfId="10555"/>
    <cellStyle name="Normal 3 3 3 7 2 2 2 2 2" xfId="19950"/>
    <cellStyle name="Normal 3 3 3 7 2 2 2 2 2 2" xfId="38747"/>
    <cellStyle name="Normal 3 3 3 7 2 2 2 2 2 3" xfId="45122"/>
    <cellStyle name="Normal 3 3 3 7 2 2 2 2 3" xfId="29344"/>
    <cellStyle name="Normal 3 3 3 7 2 2 2 2 4" xfId="45121"/>
    <cellStyle name="Normal 3 3 3 7 2 2 2 3" xfId="15253"/>
    <cellStyle name="Normal 3 3 3 7 2 2 2 3 2" xfId="34044"/>
    <cellStyle name="Normal 3 3 3 7 2 2 2 3 3" xfId="45123"/>
    <cellStyle name="Normal 3 3 3 7 2 2 2 4" xfId="24641"/>
    <cellStyle name="Normal 3 3 3 7 2 2 2 5" xfId="45120"/>
    <cellStyle name="Normal 3 3 3 7 2 2 3" xfId="7763"/>
    <cellStyle name="Normal 3 3 3 7 2 2 3 2" xfId="17158"/>
    <cellStyle name="Normal 3 3 3 7 2 2 3 2 2" xfId="35955"/>
    <cellStyle name="Normal 3 3 3 7 2 2 3 2 3" xfId="45125"/>
    <cellStyle name="Normal 3 3 3 7 2 2 3 3" xfId="26552"/>
    <cellStyle name="Normal 3 3 3 7 2 2 3 4" xfId="45124"/>
    <cellStyle name="Normal 3 3 3 7 2 2 4" xfId="12461"/>
    <cellStyle name="Normal 3 3 3 7 2 2 4 2" xfId="31251"/>
    <cellStyle name="Normal 3 3 3 7 2 2 4 3" xfId="45126"/>
    <cellStyle name="Normal 3 3 3 7 2 2 5" xfId="21848"/>
    <cellStyle name="Normal 3 3 3 7 2 2 6" xfId="45119"/>
    <cellStyle name="Normal 3 3 3 7 2 3" xfId="3968"/>
    <cellStyle name="Normal 3 3 3 7 2 3 2" xfId="8693"/>
    <cellStyle name="Normal 3 3 3 7 2 3 2 2" xfId="18088"/>
    <cellStyle name="Normal 3 3 3 7 2 3 2 2 2" xfId="36885"/>
    <cellStyle name="Normal 3 3 3 7 2 3 2 2 3" xfId="45129"/>
    <cellStyle name="Normal 3 3 3 7 2 3 2 3" xfId="27482"/>
    <cellStyle name="Normal 3 3 3 7 2 3 2 4" xfId="45128"/>
    <cellStyle name="Normal 3 3 3 7 2 3 3" xfId="13391"/>
    <cellStyle name="Normal 3 3 3 7 2 3 3 2" xfId="32182"/>
    <cellStyle name="Normal 3 3 3 7 2 3 3 3" xfId="45130"/>
    <cellStyle name="Normal 3 3 3 7 2 3 4" xfId="22779"/>
    <cellStyle name="Normal 3 3 3 7 2 3 5" xfId="45127"/>
    <cellStyle name="Normal 3 3 3 7 2 4" xfId="4899"/>
    <cellStyle name="Normal 3 3 3 7 2 4 2" xfId="9624"/>
    <cellStyle name="Normal 3 3 3 7 2 4 2 2" xfId="19019"/>
    <cellStyle name="Normal 3 3 3 7 2 4 2 2 2" xfId="37816"/>
    <cellStyle name="Normal 3 3 3 7 2 4 2 2 3" xfId="45133"/>
    <cellStyle name="Normal 3 3 3 7 2 4 2 3" xfId="28413"/>
    <cellStyle name="Normal 3 3 3 7 2 4 2 4" xfId="45132"/>
    <cellStyle name="Normal 3 3 3 7 2 4 3" xfId="14322"/>
    <cellStyle name="Normal 3 3 3 7 2 4 3 2" xfId="33113"/>
    <cellStyle name="Normal 3 3 3 7 2 4 3 3" xfId="45134"/>
    <cellStyle name="Normal 3 3 3 7 2 4 4" xfId="23710"/>
    <cellStyle name="Normal 3 3 3 7 2 4 5" xfId="45131"/>
    <cellStyle name="Normal 3 3 3 7 2 5" xfId="6833"/>
    <cellStyle name="Normal 3 3 3 7 2 5 2" xfId="16228"/>
    <cellStyle name="Normal 3 3 3 7 2 5 2 2" xfId="35025"/>
    <cellStyle name="Normal 3 3 3 7 2 5 2 3" xfId="45136"/>
    <cellStyle name="Normal 3 3 3 7 2 5 3" xfId="25622"/>
    <cellStyle name="Normal 3 3 3 7 2 5 4" xfId="45135"/>
    <cellStyle name="Normal 3 3 3 7 2 6" xfId="11531"/>
    <cellStyle name="Normal 3 3 3 7 2 6 2" xfId="30320"/>
    <cellStyle name="Normal 3 3 3 7 2 6 3" xfId="45137"/>
    <cellStyle name="Normal 3 3 3 7 2 7" xfId="20917"/>
    <cellStyle name="Normal 3 3 3 7 2 8" xfId="39307"/>
    <cellStyle name="Normal 3 3 3 7 2 9" xfId="45118"/>
    <cellStyle name="Normal 3 3 3 7 3" xfId="2571"/>
    <cellStyle name="Normal 3 3 3 7 3 2" xfId="5364"/>
    <cellStyle name="Normal 3 3 3 7 3 2 2" xfId="10089"/>
    <cellStyle name="Normal 3 3 3 7 3 2 2 2" xfId="19484"/>
    <cellStyle name="Normal 3 3 3 7 3 2 2 2 2" xfId="38281"/>
    <cellStyle name="Normal 3 3 3 7 3 2 2 2 3" xfId="45141"/>
    <cellStyle name="Normal 3 3 3 7 3 2 2 3" xfId="28878"/>
    <cellStyle name="Normal 3 3 3 7 3 2 2 4" xfId="45140"/>
    <cellStyle name="Normal 3 3 3 7 3 2 3" xfId="14787"/>
    <cellStyle name="Normal 3 3 3 7 3 2 3 2" xfId="33578"/>
    <cellStyle name="Normal 3 3 3 7 3 2 3 3" xfId="45142"/>
    <cellStyle name="Normal 3 3 3 7 3 2 4" xfId="24175"/>
    <cellStyle name="Normal 3 3 3 7 3 2 5" xfId="45139"/>
    <cellStyle name="Normal 3 3 3 7 3 3" xfId="7298"/>
    <cellStyle name="Normal 3 3 3 7 3 3 2" xfId="16693"/>
    <cellStyle name="Normal 3 3 3 7 3 3 2 2" xfId="35490"/>
    <cellStyle name="Normal 3 3 3 7 3 3 2 3" xfId="45144"/>
    <cellStyle name="Normal 3 3 3 7 3 3 3" xfId="26087"/>
    <cellStyle name="Normal 3 3 3 7 3 3 4" xfId="45143"/>
    <cellStyle name="Normal 3 3 3 7 3 4" xfId="11996"/>
    <cellStyle name="Normal 3 3 3 7 3 4 2" xfId="30785"/>
    <cellStyle name="Normal 3 3 3 7 3 4 3" xfId="45145"/>
    <cellStyle name="Normal 3 3 3 7 3 5" xfId="21382"/>
    <cellStyle name="Normal 3 3 3 7 3 6" xfId="45138"/>
    <cellStyle name="Normal 3 3 3 7 4" xfId="3502"/>
    <cellStyle name="Normal 3 3 3 7 4 2" xfId="8228"/>
    <cellStyle name="Normal 3 3 3 7 4 2 2" xfId="17623"/>
    <cellStyle name="Normal 3 3 3 7 4 2 2 2" xfId="36420"/>
    <cellStyle name="Normal 3 3 3 7 4 2 2 3" xfId="45148"/>
    <cellStyle name="Normal 3 3 3 7 4 2 3" xfId="27017"/>
    <cellStyle name="Normal 3 3 3 7 4 2 4" xfId="45147"/>
    <cellStyle name="Normal 3 3 3 7 4 3" xfId="12926"/>
    <cellStyle name="Normal 3 3 3 7 4 3 2" xfId="31716"/>
    <cellStyle name="Normal 3 3 3 7 4 3 3" xfId="45149"/>
    <cellStyle name="Normal 3 3 3 7 4 4" xfId="22313"/>
    <cellStyle name="Normal 3 3 3 7 4 5" xfId="45146"/>
    <cellStyle name="Normal 3 3 3 7 5" xfId="4433"/>
    <cellStyle name="Normal 3 3 3 7 5 2" xfId="9158"/>
    <cellStyle name="Normal 3 3 3 7 5 2 2" xfId="18553"/>
    <cellStyle name="Normal 3 3 3 7 5 2 2 2" xfId="37350"/>
    <cellStyle name="Normal 3 3 3 7 5 2 2 3" xfId="45152"/>
    <cellStyle name="Normal 3 3 3 7 5 2 3" xfId="27947"/>
    <cellStyle name="Normal 3 3 3 7 5 2 4" xfId="45151"/>
    <cellStyle name="Normal 3 3 3 7 5 3" xfId="13856"/>
    <cellStyle name="Normal 3 3 3 7 5 3 2" xfId="32647"/>
    <cellStyle name="Normal 3 3 3 7 5 3 3" xfId="45153"/>
    <cellStyle name="Normal 3 3 3 7 5 4" xfId="23244"/>
    <cellStyle name="Normal 3 3 3 7 5 5" xfId="45150"/>
    <cellStyle name="Normal 3 3 3 7 6" xfId="6354"/>
    <cellStyle name="Normal 3 3 3 7 6 2" xfId="15750"/>
    <cellStyle name="Normal 3 3 3 7 6 2 2" xfId="34547"/>
    <cellStyle name="Normal 3 3 3 7 6 2 3" xfId="45155"/>
    <cellStyle name="Normal 3 3 3 7 6 3" xfId="25144"/>
    <cellStyle name="Normal 3 3 3 7 6 4" xfId="45154"/>
    <cellStyle name="Normal 3 3 3 7 7" xfId="11067"/>
    <cellStyle name="Normal 3 3 3 7 7 2" xfId="29854"/>
    <cellStyle name="Normal 3 3 3 7 7 3" xfId="45156"/>
    <cellStyle name="Normal 3 3 3 7 8" xfId="20451"/>
    <cellStyle name="Normal 3 3 3 7 9" xfId="39306"/>
    <cellStyle name="Normal 3 3 3 8" xfId="1579"/>
    <cellStyle name="Normal 3 3 3 8 10" xfId="45157"/>
    <cellStyle name="Normal 3 3 3 8 2" xfId="2048"/>
    <cellStyle name="Normal 3 3 3 8 2 2" xfId="2979"/>
    <cellStyle name="Normal 3 3 3 8 2 2 2" xfId="5772"/>
    <cellStyle name="Normal 3 3 3 8 2 2 2 2" xfId="10497"/>
    <cellStyle name="Normal 3 3 3 8 2 2 2 2 2" xfId="19892"/>
    <cellStyle name="Normal 3 3 3 8 2 2 2 2 2 2" xfId="38689"/>
    <cellStyle name="Normal 3 3 3 8 2 2 2 2 2 3" xfId="45162"/>
    <cellStyle name="Normal 3 3 3 8 2 2 2 2 3" xfId="29286"/>
    <cellStyle name="Normal 3 3 3 8 2 2 2 2 4" xfId="45161"/>
    <cellStyle name="Normal 3 3 3 8 2 2 2 3" xfId="15195"/>
    <cellStyle name="Normal 3 3 3 8 2 2 2 3 2" xfId="33986"/>
    <cellStyle name="Normal 3 3 3 8 2 2 2 3 3" xfId="45163"/>
    <cellStyle name="Normal 3 3 3 8 2 2 2 4" xfId="24583"/>
    <cellStyle name="Normal 3 3 3 8 2 2 2 5" xfId="45160"/>
    <cellStyle name="Normal 3 3 3 8 2 2 3" xfId="7705"/>
    <cellStyle name="Normal 3 3 3 8 2 2 3 2" xfId="17100"/>
    <cellStyle name="Normal 3 3 3 8 2 2 3 2 2" xfId="35897"/>
    <cellStyle name="Normal 3 3 3 8 2 2 3 2 3" xfId="45165"/>
    <cellStyle name="Normal 3 3 3 8 2 2 3 3" xfId="26494"/>
    <cellStyle name="Normal 3 3 3 8 2 2 3 4" xfId="45164"/>
    <cellStyle name="Normal 3 3 3 8 2 2 4" xfId="12403"/>
    <cellStyle name="Normal 3 3 3 8 2 2 4 2" xfId="31193"/>
    <cellStyle name="Normal 3 3 3 8 2 2 4 3" xfId="45166"/>
    <cellStyle name="Normal 3 3 3 8 2 2 5" xfId="21790"/>
    <cellStyle name="Normal 3 3 3 8 2 2 6" xfId="45159"/>
    <cellStyle name="Normal 3 3 3 8 2 3" xfId="3910"/>
    <cellStyle name="Normal 3 3 3 8 2 3 2" xfId="8635"/>
    <cellStyle name="Normal 3 3 3 8 2 3 2 2" xfId="18030"/>
    <cellStyle name="Normal 3 3 3 8 2 3 2 2 2" xfId="36827"/>
    <cellStyle name="Normal 3 3 3 8 2 3 2 2 3" xfId="45169"/>
    <cellStyle name="Normal 3 3 3 8 2 3 2 3" xfId="27424"/>
    <cellStyle name="Normal 3 3 3 8 2 3 2 4" xfId="45168"/>
    <cellStyle name="Normal 3 3 3 8 2 3 3" xfId="13333"/>
    <cellStyle name="Normal 3 3 3 8 2 3 3 2" xfId="32124"/>
    <cellStyle name="Normal 3 3 3 8 2 3 3 3" xfId="45170"/>
    <cellStyle name="Normal 3 3 3 8 2 3 4" xfId="22721"/>
    <cellStyle name="Normal 3 3 3 8 2 3 5" xfId="45167"/>
    <cellStyle name="Normal 3 3 3 8 2 4" xfId="4841"/>
    <cellStyle name="Normal 3 3 3 8 2 4 2" xfId="9566"/>
    <cellStyle name="Normal 3 3 3 8 2 4 2 2" xfId="18961"/>
    <cellStyle name="Normal 3 3 3 8 2 4 2 2 2" xfId="37758"/>
    <cellStyle name="Normal 3 3 3 8 2 4 2 2 3" xfId="45173"/>
    <cellStyle name="Normal 3 3 3 8 2 4 2 3" xfId="28355"/>
    <cellStyle name="Normal 3 3 3 8 2 4 2 4" xfId="45172"/>
    <cellStyle name="Normal 3 3 3 8 2 4 3" xfId="14264"/>
    <cellStyle name="Normal 3 3 3 8 2 4 3 2" xfId="33055"/>
    <cellStyle name="Normal 3 3 3 8 2 4 3 3" xfId="45174"/>
    <cellStyle name="Normal 3 3 3 8 2 4 4" xfId="23652"/>
    <cellStyle name="Normal 3 3 3 8 2 4 5" xfId="45171"/>
    <cellStyle name="Normal 3 3 3 8 2 5" xfId="6775"/>
    <cellStyle name="Normal 3 3 3 8 2 5 2" xfId="16170"/>
    <cellStyle name="Normal 3 3 3 8 2 5 2 2" xfId="34967"/>
    <cellStyle name="Normal 3 3 3 8 2 5 2 3" xfId="45176"/>
    <cellStyle name="Normal 3 3 3 8 2 5 3" xfId="25564"/>
    <cellStyle name="Normal 3 3 3 8 2 5 4" xfId="45175"/>
    <cellStyle name="Normal 3 3 3 8 2 6" xfId="11473"/>
    <cellStyle name="Normal 3 3 3 8 2 6 2" xfId="30262"/>
    <cellStyle name="Normal 3 3 3 8 2 6 3" xfId="45177"/>
    <cellStyle name="Normal 3 3 3 8 2 7" xfId="20859"/>
    <cellStyle name="Normal 3 3 3 8 2 8" xfId="39309"/>
    <cellStyle name="Normal 3 3 3 8 2 9" xfId="45158"/>
    <cellStyle name="Normal 3 3 3 8 3" xfId="2513"/>
    <cellStyle name="Normal 3 3 3 8 3 2" xfId="5306"/>
    <cellStyle name="Normal 3 3 3 8 3 2 2" xfId="10031"/>
    <cellStyle name="Normal 3 3 3 8 3 2 2 2" xfId="19426"/>
    <cellStyle name="Normal 3 3 3 8 3 2 2 2 2" xfId="38223"/>
    <cellStyle name="Normal 3 3 3 8 3 2 2 2 3" xfId="45181"/>
    <cellStyle name="Normal 3 3 3 8 3 2 2 3" xfId="28820"/>
    <cellStyle name="Normal 3 3 3 8 3 2 2 4" xfId="45180"/>
    <cellStyle name="Normal 3 3 3 8 3 2 3" xfId="14729"/>
    <cellStyle name="Normal 3 3 3 8 3 2 3 2" xfId="33520"/>
    <cellStyle name="Normal 3 3 3 8 3 2 3 3" xfId="45182"/>
    <cellStyle name="Normal 3 3 3 8 3 2 4" xfId="24117"/>
    <cellStyle name="Normal 3 3 3 8 3 2 5" xfId="45179"/>
    <cellStyle name="Normal 3 3 3 8 3 3" xfId="7240"/>
    <cellStyle name="Normal 3 3 3 8 3 3 2" xfId="16635"/>
    <cellStyle name="Normal 3 3 3 8 3 3 2 2" xfId="35432"/>
    <cellStyle name="Normal 3 3 3 8 3 3 2 3" xfId="45184"/>
    <cellStyle name="Normal 3 3 3 8 3 3 3" xfId="26029"/>
    <cellStyle name="Normal 3 3 3 8 3 3 4" xfId="45183"/>
    <cellStyle name="Normal 3 3 3 8 3 4" xfId="11938"/>
    <cellStyle name="Normal 3 3 3 8 3 4 2" xfId="30727"/>
    <cellStyle name="Normal 3 3 3 8 3 4 3" xfId="45185"/>
    <cellStyle name="Normal 3 3 3 8 3 5" xfId="21324"/>
    <cellStyle name="Normal 3 3 3 8 3 6" xfId="45178"/>
    <cellStyle name="Normal 3 3 3 8 4" xfId="3444"/>
    <cellStyle name="Normal 3 3 3 8 4 2" xfId="8170"/>
    <cellStyle name="Normal 3 3 3 8 4 2 2" xfId="17565"/>
    <cellStyle name="Normal 3 3 3 8 4 2 2 2" xfId="36362"/>
    <cellStyle name="Normal 3 3 3 8 4 2 2 3" xfId="45188"/>
    <cellStyle name="Normal 3 3 3 8 4 2 3" xfId="26959"/>
    <cellStyle name="Normal 3 3 3 8 4 2 4" xfId="45187"/>
    <cellStyle name="Normal 3 3 3 8 4 3" xfId="12868"/>
    <cellStyle name="Normal 3 3 3 8 4 3 2" xfId="31658"/>
    <cellStyle name="Normal 3 3 3 8 4 3 3" xfId="45189"/>
    <cellStyle name="Normal 3 3 3 8 4 4" xfId="22255"/>
    <cellStyle name="Normal 3 3 3 8 4 5" xfId="45186"/>
    <cellStyle name="Normal 3 3 3 8 5" xfId="4375"/>
    <cellStyle name="Normal 3 3 3 8 5 2" xfId="9100"/>
    <cellStyle name="Normal 3 3 3 8 5 2 2" xfId="18495"/>
    <cellStyle name="Normal 3 3 3 8 5 2 2 2" xfId="37292"/>
    <cellStyle name="Normal 3 3 3 8 5 2 2 3" xfId="45192"/>
    <cellStyle name="Normal 3 3 3 8 5 2 3" xfId="27889"/>
    <cellStyle name="Normal 3 3 3 8 5 2 4" xfId="45191"/>
    <cellStyle name="Normal 3 3 3 8 5 3" xfId="13798"/>
    <cellStyle name="Normal 3 3 3 8 5 3 2" xfId="32589"/>
    <cellStyle name="Normal 3 3 3 8 5 3 3" xfId="45193"/>
    <cellStyle name="Normal 3 3 3 8 5 4" xfId="23186"/>
    <cellStyle name="Normal 3 3 3 8 5 5" xfId="45190"/>
    <cellStyle name="Normal 3 3 3 8 6" xfId="6388"/>
    <cellStyle name="Normal 3 3 3 8 6 2" xfId="15784"/>
    <cellStyle name="Normal 3 3 3 8 6 2 2" xfId="34581"/>
    <cellStyle name="Normal 3 3 3 8 6 2 3" xfId="45195"/>
    <cellStyle name="Normal 3 3 3 8 6 3" xfId="25178"/>
    <cellStyle name="Normal 3 3 3 8 6 4" xfId="45194"/>
    <cellStyle name="Normal 3 3 3 8 7" xfId="11009"/>
    <cellStyle name="Normal 3 3 3 8 7 2" xfId="29796"/>
    <cellStyle name="Normal 3 3 3 8 7 3" xfId="45196"/>
    <cellStyle name="Normal 3 3 3 8 8" xfId="20393"/>
    <cellStyle name="Normal 3 3 3 8 9" xfId="39308"/>
    <cellStyle name="Normal 3 3 3 9" xfId="1845"/>
    <cellStyle name="Normal 3 3 3 9 2" xfId="2776"/>
    <cellStyle name="Normal 3 3 3 9 2 2" xfId="5569"/>
    <cellStyle name="Normal 3 3 3 9 2 2 2" xfId="10294"/>
    <cellStyle name="Normal 3 3 3 9 2 2 2 2" xfId="19689"/>
    <cellStyle name="Normal 3 3 3 9 2 2 2 2 2" xfId="38486"/>
    <cellStyle name="Normal 3 3 3 9 2 2 2 2 3" xfId="45201"/>
    <cellStyle name="Normal 3 3 3 9 2 2 2 3" xfId="29083"/>
    <cellStyle name="Normal 3 3 3 9 2 2 2 4" xfId="45200"/>
    <cellStyle name="Normal 3 3 3 9 2 2 3" xfId="14992"/>
    <cellStyle name="Normal 3 3 3 9 2 2 3 2" xfId="33783"/>
    <cellStyle name="Normal 3 3 3 9 2 2 3 3" xfId="45202"/>
    <cellStyle name="Normal 3 3 3 9 2 2 4" xfId="24380"/>
    <cellStyle name="Normal 3 3 3 9 2 2 5" xfId="45199"/>
    <cellStyle name="Normal 3 3 3 9 2 3" xfId="7502"/>
    <cellStyle name="Normal 3 3 3 9 2 3 2" xfId="16897"/>
    <cellStyle name="Normal 3 3 3 9 2 3 2 2" xfId="35694"/>
    <cellStyle name="Normal 3 3 3 9 2 3 2 3" xfId="45204"/>
    <cellStyle name="Normal 3 3 3 9 2 3 3" xfId="26291"/>
    <cellStyle name="Normal 3 3 3 9 2 3 4" xfId="45203"/>
    <cellStyle name="Normal 3 3 3 9 2 4" xfId="12200"/>
    <cellStyle name="Normal 3 3 3 9 2 4 2" xfId="30990"/>
    <cellStyle name="Normal 3 3 3 9 2 4 3" xfId="45205"/>
    <cellStyle name="Normal 3 3 3 9 2 5" xfId="21587"/>
    <cellStyle name="Normal 3 3 3 9 2 6" xfId="45198"/>
    <cellStyle name="Normal 3 3 3 9 3" xfId="3707"/>
    <cellStyle name="Normal 3 3 3 9 3 2" xfId="8433"/>
    <cellStyle name="Normal 3 3 3 9 3 2 2" xfId="17828"/>
    <cellStyle name="Normal 3 3 3 9 3 2 2 2" xfId="36625"/>
    <cellStyle name="Normal 3 3 3 9 3 2 2 3" xfId="45208"/>
    <cellStyle name="Normal 3 3 3 9 3 2 3" xfId="27222"/>
    <cellStyle name="Normal 3 3 3 9 3 2 4" xfId="45207"/>
    <cellStyle name="Normal 3 3 3 9 3 3" xfId="13131"/>
    <cellStyle name="Normal 3 3 3 9 3 3 2" xfId="31921"/>
    <cellStyle name="Normal 3 3 3 9 3 3 3" xfId="45209"/>
    <cellStyle name="Normal 3 3 3 9 3 4" xfId="22518"/>
    <cellStyle name="Normal 3 3 3 9 3 5" xfId="45206"/>
    <cellStyle name="Normal 3 3 3 9 4" xfId="4638"/>
    <cellStyle name="Normal 3 3 3 9 4 2" xfId="9363"/>
    <cellStyle name="Normal 3 3 3 9 4 2 2" xfId="18758"/>
    <cellStyle name="Normal 3 3 3 9 4 2 2 2" xfId="37555"/>
    <cellStyle name="Normal 3 3 3 9 4 2 2 3" xfId="45212"/>
    <cellStyle name="Normal 3 3 3 9 4 2 3" xfId="28152"/>
    <cellStyle name="Normal 3 3 3 9 4 2 4" xfId="45211"/>
    <cellStyle name="Normal 3 3 3 9 4 3" xfId="14061"/>
    <cellStyle name="Normal 3 3 3 9 4 3 2" xfId="32852"/>
    <cellStyle name="Normal 3 3 3 9 4 3 3" xfId="45213"/>
    <cellStyle name="Normal 3 3 3 9 4 4" xfId="23449"/>
    <cellStyle name="Normal 3 3 3 9 4 5" xfId="45210"/>
    <cellStyle name="Normal 3 3 3 9 5" xfId="6573"/>
    <cellStyle name="Normal 3 3 3 9 5 2" xfId="15968"/>
    <cellStyle name="Normal 3 3 3 9 5 2 2" xfId="34765"/>
    <cellStyle name="Normal 3 3 3 9 5 2 3" xfId="45215"/>
    <cellStyle name="Normal 3 3 3 9 5 3" xfId="25362"/>
    <cellStyle name="Normal 3 3 3 9 5 4" xfId="45214"/>
    <cellStyle name="Normal 3 3 3 9 6" xfId="11271"/>
    <cellStyle name="Normal 3 3 3 9 6 2" xfId="30059"/>
    <cellStyle name="Normal 3 3 3 9 6 3" xfId="45216"/>
    <cellStyle name="Normal 3 3 3 9 7" xfId="20656"/>
    <cellStyle name="Normal 3 3 3 9 8" xfId="39310"/>
    <cellStyle name="Normal 3 3 3 9 9" xfId="45197"/>
    <cellStyle name="Normal 3 3 30" xfId="59217"/>
    <cellStyle name="Normal 3 3 31" xfId="59680"/>
    <cellStyle name="Normal 3 3 32" xfId="1370"/>
    <cellStyle name="Normal 3 3 4" xfId="632"/>
    <cellStyle name="Normal 3 3 4 10" xfId="2312"/>
    <cellStyle name="Normal 3 3 4 10 2" xfId="5105"/>
    <cellStyle name="Normal 3 3 4 10 2 2" xfId="9830"/>
    <cellStyle name="Normal 3 3 4 10 2 2 2" xfId="19225"/>
    <cellStyle name="Normal 3 3 4 10 2 2 2 2" xfId="38022"/>
    <cellStyle name="Normal 3 3 4 10 2 2 2 3" xfId="45221"/>
    <cellStyle name="Normal 3 3 4 10 2 2 3" xfId="28619"/>
    <cellStyle name="Normal 3 3 4 10 2 2 4" xfId="45220"/>
    <cellStyle name="Normal 3 3 4 10 2 3" xfId="14528"/>
    <cellStyle name="Normal 3 3 4 10 2 3 2" xfId="33319"/>
    <cellStyle name="Normal 3 3 4 10 2 3 3" xfId="45222"/>
    <cellStyle name="Normal 3 3 4 10 2 4" xfId="23916"/>
    <cellStyle name="Normal 3 3 4 10 2 5" xfId="45219"/>
    <cellStyle name="Normal 3 3 4 10 3" xfId="7039"/>
    <cellStyle name="Normal 3 3 4 10 3 2" xfId="16434"/>
    <cellStyle name="Normal 3 3 4 10 3 2 2" xfId="35231"/>
    <cellStyle name="Normal 3 3 4 10 3 2 3" xfId="45224"/>
    <cellStyle name="Normal 3 3 4 10 3 3" xfId="25828"/>
    <cellStyle name="Normal 3 3 4 10 3 4" xfId="45223"/>
    <cellStyle name="Normal 3 3 4 10 4" xfId="11737"/>
    <cellStyle name="Normal 3 3 4 10 4 2" xfId="30526"/>
    <cellStyle name="Normal 3 3 4 10 4 3" xfId="45225"/>
    <cellStyle name="Normal 3 3 4 10 5" xfId="21123"/>
    <cellStyle name="Normal 3 3 4 10 6" xfId="45218"/>
    <cellStyle name="Normal 3 3 4 11" xfId="3243"/>
    <cellStyle name="Normal 3 3 4 11 2" xfId="7969"/>
    <cellStyle name="Normal 3 3 4 11 2 2" xfId="17364"/>
    <cellStyle name="Normal 3 3 4 11 2 2 2" xfId="36161"/>
    <cellStyle name="Normal 3 3 4 11 2 2 3" xfId="45228"/>
    <cellStyle name="Normal 3 3 4 11 2 3" xfId="26758"/>
    <cellStyle name="Normal 3 3 4 11 2 4" xfId="45227"/>
    <cellStyle name="Normal 3 3 4 11 3" xfId="12667"/>
    <cellStyle name="Normal 3 3 4 11 3 2" xfId="31457"/>
    <cellStyle name="Normal 3 3 4 11 3 3" xfId="45229"/>
    <cellStyle name="Normal 3 3 4 11 4" xfId="22054"/>
    <cellStyle name="Normal 3 3 4 11 5" xfId="45226"/>
    <cellStyle name="Normal 3 3 4 12" xfId="4174"/>
    <cellStyle name="Normal 3 3 4 12 2" xfId="8899"/>
    <cellStyle name="Normal 3 3 4 12 2 2" xfId="18294"/>
    <cellStyle name="Normal 3 3 4 12 2 2 2" xfId="37091"/>
    <cellStyle name="Normal 3 3 4 12 2 2 3" xfId="45232"/>
    <cellStyle name="Normal 3 3 4 12 2 3" xfId="27688"/>
    <cellStyle name="Normal 3 3 4 12 2 4" xfId="45231"/>
    <cellStyle name="Normal 3 3 4 12 3" xfId="13597"/>
    <cellStyle name="Normal 3 3 4 12 3 2" xfId="32388"/>
    <cellStyle name="Normal 3 3 4 12 3 3" xfId="45233"/>
    <cellStyle name="Normal 3 3 4 12 4" xfId="22985"/>
    <cellStyle name="Normal 3 3 4 12 5" xfId="45230"/>
    <cellStyle name="Normal 3 3 4 13" xfId="6040"/>
    <cellStyle name="Normal 3 3 4 13 2" xfId="10765"/>
    <cellStyle name="Normal 3 3 4 13 2 2" xfId="20160"/>
    <cellStyle name="Normal 3 3 4 13 2 2 2" xfId="38957"/>
    <cellStyle name="Normal 3 3 4 13 2 2 3" xfId="45236"/>
    <cellStyle name="Normal 3 3 4 13 2 3" xfId="29554"/>
    <cellStyle name="Normal 3 3 4 13 2 4" xfId="45235"/>
    <cellStyle name="Normal 3 3 4 13 3" xfId="15463"/>
    <cellStyle name="Normal 3 3 4 13 3 2" xfId="34254"/>
    <cellStyle name="Normal 3 3 4 13 3 3" xfId="45237"/>
    <cellStyle name="Normal 3 3 4 13 4" xfId="24851"/>
    <cellStyle name="Normal 3 3 4 13 5" xfId="45234"/>
    <cellStyle name="Normal 3 3 4 14" xfId="6103"/>
    <cellStyle name="Normal 3 3 4 14 2" xfId="15499"/>
    <cellStyle name="Normal 3 3 4 14 2 2" xfId="34296"/>
    <cellStyle name="Normal 3 3 4 14 2 3" xfId="45239"/>
    <cellStyle name="Normal 3 3 4 14 3" xfId="24893"/>
    <cellStyle name="Normal 3 3 4 14 4" xfId="45238"/>
    <cellStyle name="Normal 3 3 4 15" xfId="10801"/>
    <cellStyle name="Normal 3 3 4 15 2" xfId="29595"/>
    <cellStyle name="Normal 3 3 4 15 3" xfId="45240"/>
    <cellStyle name="Normal 3 3 4 16" xfId="20192"/>
    <cellStyle name="Normal 3 3 4 17" xfId="39260"/>
    <cellStyle name="Normal 3 3 4 18" xfId="45217"/>
    <cellStyle name="Normal 3 3 4 19" xfId="58714"/>
    <cellStyle name="Normal 3 3 4 2" xfId="633"/>
    <cellStyle name="Normal 3 3 4 2 10" xfId="3257"/>
    <cellStyle name="Normal 3 3 4 2 10 2" xfId="7983"/>
    <cellStyle name="Normal 3 3 4 2 10 2 2" xfId="17378"/>
    <cellStyle name="Normal 3 3 4 2 10 2 2 2" xfId="36175"/>
    <cellStyle name="Normal 3 3 4 2 10 2 2 3" xfId="45244"/>
    <cellStyle name="Normal 3 3 4 2 10 2 3" xfId="26772"/>
    <cellStyle name="Normal 3 3 4 2 10 2 4" xfId="45243"/>
    <cellStyle name="Normal 3 3 4 2 10 3" xfId="12681"/>
    <cellStyle name="Normal 3 3 4 2 10 3 2" xfId="31471"/>
    <cellStyle name="Normal 3 3 4 2 10 3 3" xfId="45245"/>
    <cellStyle name="Normal 3 3 4 2 10 4" xfId="22068"/>
    <cellStyle name="Normal 3 3 4 2 10 5" xfId="45242"/>
    <cellStyle name="Normal 3 3 4 2 11" xfId="4188"/>
    <cellStyle name="Normal 3 3 4 2 11 2" xfId="8913"/>
    <cellStyle name="Normal 3 3 4 2 11 2 2" xfId="18308"/>
    <cellStyle name="Normal 3 3 4 2 11 2 2 2" xfId="37105"/>
    <cellStyle name="Normal 3 3 4 2 11 2 2 3" xfId="45248"/>
    <cellStyle name="Normal 3 3 4 2 11 2 3" xfId="27702"/>
    <cellStyle name="Normal 3 3 4 2 11 2 4" xfId="45247"/>
    <cellStyle name="Normal 3 3 4 2 11 3" xfId="13611"/>
    <cellStyle name="Normal 3 3 4 2 11 3 2" xfId="32402"/>
    <cellStyle name="Normal 3 3 4 2 11 3 3" xfId="45249"/>
    <cellStyle name="Normal 3 3 4 2 11 4" xfId="22999"/>
    <cellStyle name="Normal 3 3 4 2 11 5" xfId="45246"/>
    <cellStyle name="Normal 3 3 4 2 12" xfId="6054"/>
    <cellStyle name="Normal 3 3 4 2 12 2" xfId="10779"/>
    <cellStyle name="Normal 3 3 4 2 12 2 2" xfId="20174"/>
    <cellStyle name="Normal 3 3 4 2 12 2 2 2" xfId="38971"/>
    <cellStyle name="Normal 3 3 4 2 12 2 2 3" xfId="45252"/>
    <cellStyle name="Normal 3 3 4 2 12 2 3" xfId="29568"/>
    <cellStyle name="Normal 3 3 4 2 12 2 4" xfId="45251"/>
    <cellStyle name="Normal 3 3 4 2 12 3" xfId="15477"/>
    <cellStyle name="Normal 3 3 4 2 12 3 2" xfId="34268"/>
    <cellStyle name="Normal 3 3 4 2 12 3 3" xfId="45253"/>
    <cellStyle name="Normal 3 3 4 2 12 4" xfId="24865"/>
    <cellStyle name="Normal 3 3 4 2 12 5" xfId="45250"/>
    <cellStyle name="Normal 3 3 4 2 13" xfId="6117"/>
    <cellStyle name="Normal 3 3 4 2 13 2" xfId="15513"/>
    <cellStyle name="Normal 3 3 4 2 13 2 2" xfId="34310"/>
    <cellStyle name="Normal 3 3 4 2 13 2 3" xfId="45255"/>
    <cellStyle name="Normal 3 3 4 2 13 3" xfId="24907"/>
    <cellStyle name="Normal 3 3 4 2 13 4" xfId="45254"/>
    <cellStyle name="Normal 3 3 4 2 14" xfId="10815"/>
    <cellStyle name="Normal 3 3 4 2 14 2" xfId="29609"/>
    <cellStyle name="Normal 3 3 4 2 14 3" xfId="45256"/>
    <cellStyle name="Normal 3 3 4 2 15" xfId="20206"/>
    <cellStyle name="Normal 3 3 4 2 16" xfId="39261"/>
    <cellStyle name="Normal 3 3 4 2 17" xfId="45241"/>
    <cellStyle name="Normal 3 3 4 2 18" xfId="58729"/>
    <cellStyle name="Normal 3 3 4 2 19" xfId="58822"/>
    <cellStyle name="Normal 3 3 4 2 2" xfId="634"/>
    <cellStyle name="Normal 3 3 4 2 2 10" xfId="6263"/>
    <cellStyle name="Normal 3 3 4 2 2 10 2" xfId="15659"/>
    <cellStyle name="Normal 3 3 4 2 2 10 2 2" xfId="34456"/>
    <cellStyle name="Normal 3 3 4 2 2 10 2 3" xfId="45259"/>
    <cellStyle name="Normal 3 3 4 2 2 10 3" xfId="25053"/>
    <cellStyle name="Normal 3 3 4 2 2 10 4" xfId="45258"/>
    <cellStyle name="Normal 3 3 4 2 2 11" xfId="10854"/>
    <cellStyle name="Normal 3 3 4 2 2 11 2" xfId="29637"/>
    <cellStyle name="Normal 3 3 4 2 2 11 3" xfId="45260"/>
    <cellStyle name="Normal 3 3 4 2 2 12" xfId="20234"/>
    <cellStyle name="Normal 3 3 4 2 2 13" xfId="39311"/>
    <cellStyle name="Normal 3 3 4 2 2 14" xfId="45257"/>
    <cellStyle name="Normal 3 3 4 2 2 15" xfId="1418"/>
    <cellStyle name="Normal 3 3 4 2 2 2" xfId="1058"/>
    <cellStyle name="Normal 3 3 4 2 2 2 10" xfId="39312"/>
    <cellStyle name="Normal 3 3 4 2 2 2 11" xfId="45261"/>
    <cellStyle name="Normal 3 3 4 2 2 2 12" xfId="1446"/>
    <cellStyle name="Normal 3 3 4 2 2 2 2" xfId="1712"/>
    <cellStyle name="Normal 3 3 4 2 2 2 2 10" xfId="45262"/>
    <cellStyle name="Normal 3 3 4 2 2 2 2 2" xfId="2178"/>
    <cellStyle name="Normal 3 3 4 2 2 2 2 2 2" xfId="3109"/>
    <cellStyle name="Normal 3 3 4 2 2 2 2 2 2 2" xfId="5902"/>
    <cellStyle name="Normal 3 3 4 2 2 2 2 2 2 2 2" xfId="10627"/>
    <cellStyle name="Normal 3 3 4 2 2 2 2 2 2 2 2 2" xfId="20022"/>
    <cellStyle name="Normal 3 3 4 2 2 2 2 2 2 2 2 2 2" xfId="38819"/>
    <cellStyle name="Normal 3 3 4 2 2 2 2 2 2 2 2 2 3" xfId="45267"/>
    <cellStyle name="Normal 3 3 4 2 2 2 2 2 2 2 2 3" xfId="29416"/>
    <cellStyle name="Normal 3 3 4 2 2 2 2 2 2 2 2 4" xfId="45266"/>
    <cellStyle name="Normal 3 3 4 2 2 2 2 2 2 2 3" xfId="15325"/>
    <cellStyle name="Normal 3 3 4 2 2 2 2 2 2 2 3 2" xfId="34116"/>
    <cellStyle name="Normal 3 3 4 2 2 2 2 2 2 2 3 3" xfId="45268"/>
    <cellStyle name="Normal 3 3 4 2 2 2 2 2 2 2 4" xfId="24713"/>
    <cellStyle name="Normal 3 3 4 2 2 2 2 2 2 2 5" xfId="45265"/>
    <cellStyle name="Normal 3 3 4 2 2 2 2 2 2 3" xfId="7835"/>
    <cellStyle name="Normal 3 3 4 2 2 2 2 2 2 3 2" xfId="17230"/>
    <cellStyle name="Normal 3 3 4 2 2 2 2 2 2 3 2 2" xfId="36027"/>
    <cellStyle name="Normal 3 3 4 2 2 2 2 2 2 3 2 3" xfId="45270"/>
    <cellStyle name="Normal 3 3 4 2 2 2 2 2 2 3 3" xfId="26624"/>
    <cellStyle name="Normal 3 3 4 2 2 2 2 2 2 3 4" xfId="45269"/>
    <cellStyle name="Normal 3 3 4 2 2 2 2 2 2 4" xfId="12533"/>
    <cellStyle name="Normal 3 3 4 2 2 2 2 2 2 4 2" xfId="31323"/>
    <cellStyle name="Normal 3 3 4 2 2 2 2 2 2 4 3" xfId="45271"/>
    <cellStyle name="Normal 3 3 4 2 2 2 2 2 2 5" xfId="21920"/>
    <cellStyle name="Normal 3 3 4 2 2 2 2 2 2 6" xfId="45264"/>
    <cellStyle name="Normal 3 3 4 2 2 2 2 2 3" xfId="4040"/>
    <cellStyle name="Normal 3 3 4 2 2 2 2 2 3 2" xfId="8765"/>
    <cellStyle name="Normal 3 3 4 2 2 2 2 2 3 2 2" xfId="18160"/>
    <cellStyle name="Normal 3 3 4 2 2 2 2 2 3 2 2 2" xfId="36957"/>
    <cellStyle name="Normal 3 3 4 2 2 2 2 2 3 2 2 3" xfId="45274"/>
    <cellStyle name="Normal 3 3 4 2 2 2 2 2 3 2 3" xfId="27554"/>
    <cellStyle name="Normal 3 3 4 2 2 2 2 2 3 2 4" xfId="45273"/>
    <cellStyle name="Normal 3 3 4 2 2 2 2 2 3 3" xfId="13463"/>
    <cellStyle name="Normal 3 3 4 2 2 2 2 2 3 3 2" xfId="32254"/>
    <cellStyle name="Normal 3 3 4 2 2 2 2 2 3 3 3" xfId="45275"/>
    <cellStyle name="Normal 3 3 4 2 2 2 2 2 3 4" xfId="22851"/>
    <cellStyle name="Normal 3 3 4 2 2 2 2 2 3 5" xfId="45272"/>
    <cellStyle name="Normal 3 3 4 2 2 2 2 2 4" xfId="4971"/>
    <cellStyle name="Normal 3 3 4 2 2 2 2 2 4 2" xfId="9696"/>
    <cellStyle name="Normal 3 3 4 2 2 2 2 2 4 2 2" xfId="19091"/>
    <cellStyle name="Normal 3 3 4 2 2 2 2 2 4 2 2 2" xfId="37888"/>
    <cellStyle name="Normal 3 3 4 2 2 2 2 2 4 2 2 3" xfId="45278"/>
    <cellStyle name="Normal 3 3 4 2 2 2 2 2 4 2 3" xfId="28485"/>
    <cellStyle name="Normal 3 3 4 2 2 2 2 2 4 2 4" xfId="45277"/>
    <cellStyle name="Normal 3 3 4 2 2 2 2 2 4 3" xfId="14394"/>
    <cellStyle name="Normal 3 3 4 2 2 2 2 2 4 3 2" xfId="33185"/>
    <cellStyle name="Normal 3 3 4 2 2 2 2 2 4 3 3" xfId="45279"/>
    <cellStyle name="Normal 3 3 4 2 2 2 2 2 4 4" xfId="23782"/>
    <cellStyle name="Normal 3 3 4 2 2 2 2 2 4 5" xfId="45276"/>
    <cellStyle name="Normal 3 3 4 2 2 2 2 2 5" xfId="6905"/>
    <cellStyle name="Normal 3 3 4 2 2 2 2 2 5 2" xfId="16300"/>
    <cellStyle name="Normal 3 3 4 2 2 2 2 2 5 2 2" xfId="35097"/>
    <cellStyle name="Normal 3 3 4 2 2 2 2 2 5 2 3" xfId="45281"/>
    <cellStyle name="Normal 3 3 4 2 2 2 2 2 5 3" xfId="25694"/>
    <cellStyle name="Normal 3 3 4 2 2 2 2 2 5 4" xfId="45280"/>
    <cellStyle name="Normal 3 3 4 2 2 2 2 2 6" xfId="11603"/>
    <cellStyle name="Normal 3 3 4 2 2 2 2 2 6 2" xfId="30392"/>
    <cellStyle name="Normal 3 3 4 2 2 2 2 2 6 3" xfId="45282"/>
    <cellStyle name="Normal 3 3 4 2 2 2 2 2 7" xfId="20989"/>
    <cellStyle name="Normal 3 3 4 2 2 2 2 2 8" xfId="39315"/>
    <cellStyle name="Normal 3 3 4 2 2 2 2 2 9" xfId="45263"/>
    <cellStyle name="Normal 3 3 4 2 2 2 2 3" xfId="2643"/>
    <cellStyle name="Normal 3 3 4 2 2 2 2 3 2" xfId="5436"/>
    <cellStyle name="Normal 3 3 4 2 2 2 2 3 2 2" xfId="10161"/>
    <cellStyle name="Normal 3 3 4 2 2 2 2 3 2 2 2" xfId="19556"/>
    <cellStyle name="Normal 3 3 4 2 2 2 2 3 2 2 2 2" xfId="38353"/>
    <cellStyle name="Normal 3 3 4 2 2 2 2 3 2 2 2 3" xfId="45286"/>
    <cellStyle name="Normal 3 3 4 2 2 2 2 3 2 2 3" xfId="28950"/>
    <cellStyle name="Normal 3 3 4 2 2 2 2 3 2 2 4" xfId="45285"/>
    <cellStyle name="Normal 3 3 4 2 2 2 2 3 2 3" xfId="14859"/>
    <cellStyle name="Normal 3 3 4 2 2 2 2 3 2 3 2" xfId="33650"/>
    <cellStyle name="Normal 3 3 4 2 2 2 2 3 2 3 3" xfId="45287"/>
    <cellStyle name="Normal 3 3 4 2 2 2 2 3 2 4" xfId="24247"/>
    <cellStyle name="Normal 3 3 4 2 2 2 2 3 2 5" xfId="45284"/>
    <cellStyle name="Normal 3 3 4 2 2 2 2 3 3" xfId="7370"/>
    <cellStyle name="Normal 3 3 4 2 2 2 2 3 3 2" xfId="16765"/>
    <cellStyle name="Normal 3 3 4 2 2 2 2 3 3 2 2" xfId="35562"/>
    <cellStyle name="Normal 3 3 4 2 2 2 2 3 3 2 3" xfId="45289"/>
    <cellStyle name="Normal 3 3 4 2 2 2 2 3 3 3" xfId="26159"/>
    <cellStyle name="Normal 3 3 4 2 2 2 2 3 3 4" xfId="45288"/>
    <cellStyle name="Normal 3 3 4 2 2 2 2 3 4" xfId="12068"/>
    <cellStyle name="Normal 3 3 4 2 2 2 2 3 4 2" xfId="30857"/>
    <cellStyle name="Normal 3 3 4 2 2 2 2 3 4 3" xfId="45290"/>
    <cellStyle name="Normal 3 3 4 2 2 2 2 3 5" xfId="21454"/>
    <cellStyle name="Normal 3 3 4 2 2 2 2 3 6" xfId="45283"/>
    <cellStyle name="Normal 3 3 4 2 2 2 2 4" xfId="3574"/>
    <cellStyle name="Normal 3 3 4 2 2 2 2 4 2" xfId="8300"/>
    <cellStyle name="Normal 3 3 4 2 2 2 2 4 2 2" xfId="17695"/>
    <cellStyle name="Normal 3 3 4 2 2 2 2 4 2 2 2" xfId="36492"/>
    <cellStyle name="Normal 3 3 4 2 2 2 2 4 2 2 3" xfId="45293"/>
    <cellStyle name="Normal 3 3 4 2 2 2 2 4 2 3" xfId="27089"/>
    <cellStyle name="Normal 3 3 4 2 2 2 2 4 2 4" xfId="45292"/>
    <cellStyle name="Normal 3 3 4 2 2 2 2 4 3" xfId="12998"/>
    <cellStyle name="Normal 3 3 4 2 2 2 2 4 3 2" xfId="31788"/>
    <cellStyle name="Normal 3 3 4 2 2 2 2 4 3 3" xfId="45294"/>
    <cellStyle name="Normal 3 3 4 2 2 2 2 4 4" xfId="22385"/>
    <cellStyle name="Normal 3 3 4 2 2 2 2 4 5" xfId="45291"/>
    <cellStyle name="Normal 3 3 4 2 2 2 2 5" xfId="4505"/>
    <cellStyle name="Normal 3 3 4 2 2 2 2 5 2" xfId="9230"/>
    <cellStyle name="Normal 3 3 4 2 2 2 2 5 2 2" xfId="18625"/>
    <cellStyle name="Normal 3 3 4 2 2 2 2 5 2 2 2" xfId="37422"/>
    <cellStyle name="Normal 3 3 4 2 2 2 2 5 2 2 3" xfId="45297"/>
    <cellStyle name="Normal 3 3 4 2 2 2 2 5 2 3" xfId="28019"/>
    <cellStyle name="Normal 3 3 4 2 2 2 2 5 2 4" xfId="45296"/>
    <cellStyle name="Normal 3 3 4 2 2 2 2 5 3" xfId="13928"/>
    <cellStyle name="Normal 3 3 4 2 2 2 2 5 3 2" xfId="32719"/>
    <cellStyle name="Normal 3 3 4 2 2 2 2 5 3 3" xfId="45298"/>
    <cellStyle name="Normal 3 3 4 2 2 2 2 5 4" xfId="23316"/>
    <cellStyle name="Normal 3 3 4 2 2 2 2 5 5" xfId="45295"/>
    <cellStyle name="Normal 3 3 4 2 2 2 2 6" xfId="6228"/>
    <cellStyle name="Normal 3 3 4 2 2 2 2 6 2" xfId="15624"/>
    <cellStyle name="Normal 3 3 4 2 2 2 2 6 2 2" xfId="34421"/>
    <cellStyle name="Normal 3 3 4 2 2 2 2 6 2 3" xfId="45300"/>
    <cellStyle name="Normal 3 3 4 2 2 2 2 6 3" xfId="25018"/>
    <cellStyle name="Normal 3 3 4 2 2 2 2 6 4" xfId="45299"/>
    <cellStyle name="Normal 3 3 4 2 2 2 2 7" xfId="11139"/>
    <cellStyle name="Normal 3 3 4 2 2 2 2 7 2" xfId="29926"/>
    <cellStyle name="Normal 3 3 4 2 2 2 2 7 3" xfId="45301"/>
    <cellStyle name="Normal 3 3 4 2 2 2 2 8" xfId="20523"/>
    <cellStyle name="Normal 3 3 4 2 2 2 2 9" xfId="39313"/>
    <cellStyle name="Normal 3 3 4 2 2 2 3" xfId="1917"/>
    <cellStyle name="Normal 3 3 4 2 2 2 3 2" xfId="2848"/>
    <cellStyle name="Normal 3 3 4 2 2 2 3 2 2" xfId="5641"/>
    <cellStyle name="Normal 3 3 4 2 2 2 3 2 2 2" xfId="10366"/>
    <cellStyle name="Normal 3 3 4 2 2 2 3 2 2 2 2" xfId="19761"/>
    <cellStyle name="Normal 3 3 4 2 2 2 3 2 2 2 2 2" xfId="38558"/>
    <cellStyle name="Normal 3 3 4 2 2 2 3 2 2 2 2 3" xfId="45306"/>
    <cellStyle name="Normal 3 3 4 2 2 2 3 2 2 2 3" xfId="29155"/>
    <cellStyle name="Normal 3 3 4 2 2 2 3 2 2 2 4" xfId="45305"/>
    <cellStyle name="Normal 3 3 4 2 2 2 3 2 2 3" xfId="15064"/>
    <cellStyle name="Normal 3 3 4 2 2 2 3 2 2 3 2" xfId="33855"/>
    <cellStyle name="Normal 3 3 4 2 2 2 3 2 2 3 3" xfId="45307"/>
    <cellStyle name="Normal 3 3 4 2 2 2 3 2 2 4" xfId="24452"/>
    <cellStyle name="Normal 3 3 4 2 2 2 3 2 2 5" xfId="45304"/>
    <cellStyle name="Normal 3 3 4 2 2 2 3 2 3" xfId="7574"/>
    <cellStyle name="Normal 3 3 4 2 2 2 3 2 3 2" xfId="16969"/>
    <cellStyle name="Normal 3 3 4 2 2 2 3 2 3 2 2" xfId="35766"/>
    <cellStyle name="Normal 3 3 4 2 2 2 3 2 3 2 3" xfId="45309"/>
    <cellStyle name="Normal 3 3 4 2 2 2 3 2 3 3" xfId="26363"/>
    <cellStyle name="Normal 3 3 4 2 2 2 3 2 3 4" xfId="45308"/>
    <cellStyle name="Normal 3 3 4 2 2 2 3 2 4" xfId="12272"/>
    <cellStyle name="Normal 3 3 4 2 2 2 3 2 4 2" xfId="31062"/>
    <cellStyle name="Normal 3 3 4 2 2 2 3 2 4 3" xfId="45310"/>
    <cellStyle name="Normal 3 3 4 2 2 2 3 2 5" xfId="21659"/>
    <cellStyle name="Normal 3 3 4 2 2 2 3 2 6" xfId="45303"/>
    <cellStyle name="Normal 3 3 4 2 2 2 3 3" xfId="3779"/>
    <cellStyle name="Normal 3 3 4 2 2 2 3 3 2" xfId="8505"/>
    <cellStyle name="Normal 3 3 4 2 2 2 3 3 2 2" xfId="17900"/>
    <cellStyle name="Normal 3 3 4 2 2 2 3 3 2 2 2" xfId="36697"/>
    <cellStyle name="Normal 3 3 4 2 2 2 3 3 2 2 3" xfId="45313"/>
    <cellStyle name="Normal 3 3 4 2 2 2 3 3 2 3" xfId="27294"/>
    <cellStyle name="Normal 3 3 4 2 2 2 3 3 2 4" xfId="45312"/>
    <cellStyle name="Normal 3 3 4 2 2 2 3 3 3" xfId="13203"/>
    <cellStyle name="Normal 3 3 4 2 2 2 3 3 3 2" xfId="31993"/>
    <cellStyle name="Normal 3 3 4 2 2 2 3 3 3 3" xfId="45314"/>
    <cellStyle name="Normal 3 3 4 2 2 2 3 3 4" xfId="22590"/>
    <cellStyle name="Normal 3 3 4 2 2 2 3 3 5" xfId="45311"/>
    <cellStyle name="Normal 3 3 4 2 2 2 3 4" xfId="4710"/>
    <cellStyle name="Normal 3 3 4 2 2 2 3 4 2" xfId="9435"/>
    <cellStyle name="Normal 3 3 4 2 2 2 3 4 2 2" xfId="18830"/>
    <cellStyle name="Normal 3 3 4 2 2 2 3 4 2 2 2" xfId="37627"/>
    <cellStyle name="Normal 3 3 4 2 2 2 3 4 2 2 3" xfId="45317"/>
    <cellStyle name="Normal 3 3 4 2 2 2 3 4 2 3" xfId="28224"/>
    <cellStyle name="Normal 3 3 4 2 2 2 3 4 2 4" xfId="45316"/>
    <cellStyle name="Normal 3 3 4 2 2 2 3 4 3" xfId="14133"/>
    <cellStyle name="Normal 3 3 4 2 2 2 3 4 3 2" xfId="32924"/>
    <cellStyle name="Normal 3 3 4 2 2 2 3 4 3 3" xfId="45318"/>
    <cellStyle name="Normal 3 3 4 2 2 2 3 4 4" xfId="23521"/>
    <cellStyle name="Normal 3 3 4 2 2 2 3 4 5" xfId="45315"/>
    <cellStyle name="Normal 3 3 4 2 2 2 3 5" xfId="6645"/>
    <cellStyle name="Normal 3 3 4 2 2 2 3 5 2" xfId="16040"/>
    <cellStyle name="Normal 3 3 4 2 2 2 3 5 2 2" xfId="34837"/>
    <cellStyle name="Normal 3 3 4 2 2 2 3 5 2 3" xfId="45320"/>
    <cellStyle name="Normal 3 3 4 2 2 2 3 5 3" xfId="25434"/>
    <cellStyle name="Normal 3 3 4 2 2 2 3 5 4" xfId="45319"/>
    <cellStyle name="Normal 3 3 4 2 2 2 3 6" xfId="11343"/>
    <cellStyle name="Normal 3 3 4 2 2 2 3 6 2" xfId="30131"/>
    <cellStyle name="Normal 3 3 4 2 2 2 3 6 3" xfId="45321"/>
    <cellStyle name="Normal 3 3 4 2 2 2 3 7" xfId="20728"/>
    <cellStyle name="Normal 3 3 4 2 2 2 3 8" xfId="39317"/>
    <cellStyle name="Normal 3 3 4 2 2 2 3 9" xfId="45302"/>
    <cellStyle name="Normal 3 3 4 2 2 2 4" xfId="2382"/>
    <cellStyle name="Normal 3 3 4 2 2 2 4 2" xfId="5175"/>
    <cellStyle name="Normal 3 3 4 2 2 2 4 2 2" xfId="9900"/>
    <cellStyle name="Normal 3 3 4 2 2 2 4 2 2 2" xfId="19295"/>
    <cellStyle name="Normal 3 3 4 2 2 2 4 2 2 2 2" xfId="38092"/>
    <cellStyle name="Normal 3 3 4 2 2 2 4 2 2 2 3" xfId="45325"/>
    <cellStyle name="Normal 3 3 4 2 2 2 4 2 2 3" xfId="28689"/>
    <cellStyle name="Normal 3 3 4 2 2 2 4 2 2 4" xfId="45324"/>
    <cellStyle name="Normal 3 3 4 2 2 2 4 2 3" xfId="14598"/>
    <cellStyle name="Normal 3 3 4 2 2 2 4 2 3 2" xfId="33389"/>
    <cellStyle name="Normal 3 3 4 2 2 2 4 2 3 3" xfId="45326"/>
    <cellStyle name="Normal 3 3 4 2 2 2 4 2 4" xfId="23986"/>
    <cellStyle name="Normal 3 3 4 2 2 2 4 2 5" xfId="45323"/>
    <cellStyle name="Normal 3 3 4 2 2 2 4 3" xfId="7109"/>
    <cellStyle name="Normal 3 3 4 2 2 2 4 3 2" xfId="16504"/>
    <cellStyle name="Normal 3 3 4 2 2 2 4 3 2 2" xfId="35301"/>
    <cellStyle name="Normal 3 3 4 2 2 2 4 3 2 3" xfId="45328"/>
    <cellStyle name="Normal 3 3 4 2 2 2 4 3 3" xfId="25898"/>
    <cellStyle name="Normal 3 3 4 2 2 2 4 3 4" xfId="45327"/>
    <cellStyle name="Normal 3 3 4 2 2 2 4 4" xfId="11807"/>
    <cellStyle name="Normal 3 3 4 2 2 2 4 4 2" xfId="30596"/>
    <cellStyle name="Normal 3 3 4 2 2 2 4 4 3" xfId="45329"/>
    <cellStyle name="Normal 3 3 4 2 2 2 4 5" xfId="21193"/>
    <cellStyle name="Normal 3 3 4 2 2 2 4 6" xfId="45322"/>
    <cellStyle name="Normal 3 3 4 2 2 2 5" xfId="3313"/>
    <cellStyle name="Normal 3 3 4 2 2 2 5 2" xfId="8039"/>
    <cellStyle name="Normal 3 3 4 2 2 2 5 2 2" xfId="17434"/>
    <cellStyle name="Normal 3 3 4 2 2 2 5 2 2 2" xfId="36231"/>
    <cellStyle name="Normal 3 3 4 2 2 2 5 2 2 3" xfId="45332"/>
    <cellStyle name="Normal 3 3 4 2 2 2 5 2 3" xfId="26828"/>
    <cellStyle name="Normal 3 3 4 2 2 2 5 2 4" xfId="45331"/>
    <cellStyle name="Normal 3 3 4 2 2 2 5 3" xfId="12737"/>
    <cellStyle name="Normal 3 3 4 2 2 2 5 3 2" xfId="31527"/>
    <cellStyle name="Normal 3 3 4 2 2 2 5 3 3" xfId="45333"/>
    <cellStyle name="Normal 3 3 4 2 2 2 5 4" xfId="22124"/>
    <cellStyle name="Normal 3 3 4 2 2 2 5 5" xfId="45330"/>
    <cellStyle name="Normal 3 3 4 2 2 2 6" xfId="4244"/>
    <cellStyle name="Normal 3 3 4 2 2 2 6 2" xfId="8969"/>
    <cellStyle name="Normal 3 3 4 2 2 2 6 2 2" xfId="18364"/>
    <cellStyle name="Normal 3 3 4 2 2 2 6 2 2 2" xfId="37161"/>
    <cellStyle name="Normal 3 3 4 2 2 2 6 2 2 3" xfId="45336"/>
    <cellStyle name="Normal 3 3 4 2 2 2 6 2 3" xfId="27758"/>
    <cellStyle name="Normal 3 3 4 2 2 2 6 2 4" xfId="45335"/>
    <cellStyle name="Normal 3 3 4 2 2 2 6 3" xfId="13667"/>
    <cellStyle name="Normal 3 3 4 2 2 2 6 3 2" xfId="32458"/>
    <cellStyle name="Normal 3 3 4 2 2 2 6 3 3" xfId="45337"/>
    <cellStyle name="Normal 3 3 4 2 2 2 6 4" xfId="23055"/>
    <cellStyle name="Normal 3 3 4 2 2 2 6 5" xfId="45334"/>
    <cellStyle name="Normal 3 3 4 2 2 2 7" xfId="6469"/>
    <cellStyle name="Normal 3 3 4 2 2 2 7 2" xfId="15864"/>
    <cellStyle name="Normal 3 3 4 2 2 2 7 2 2" xfId="34661"/>
    <cellStyle name="Normal 3 3 4 2 2 2 7 2 3" xfId="45339"/>
    <cellStyle name="Normal 3 3 4 2 2 2 7 3" xfId="25258"/>
    <cellStyle name="Normal 3 3 4 2 2 2 7 4" xfId="45338"/>
    <cellStyle name="Normal 3 3 4 2 2 2 8" xfId="10881"/>
    <cellStyle name="Normal 3 3 4 2 2 2 8 2" xfId="29665"/>
    <cellStyle name="Normal 3 3 4 2 2 2 8 3" xfId="45340"/>
    <cellStyle name="Normal 3 3 4 2 2 2 9" xfId="20262"/>
    <cellStyle name="Normal 3 3 4 2 2 3" xfId="1190"/>
    <cellStyle name="Normal 3 3 4 2 2 3 10" xfId="39319"/>
    <cellStyle name="Normal 3 3 4 2 2 3 11" xfId="45341"/>
    <cellStyle name="Normal 3 3 4 2 2 3 12" xfId="1536"/>
    <cellStyle name="Normal 3 3 4 2 2 3 2" xfId="1800"/>
    <cellStyle name="Normal 3 3 4 2 2 3 2 10" xfId="45342"/>
    <cellStyle name="Normal 3 3 4 2 2 3 2 2" xfId="2266"/>
    <cellStyle name="Normal 3 3 4 2 2 3 2 2 2" xfId="3197"/>
    <cellStyle name="Normal 3 3 4 2 2 3 2 2 2 2" xfId="5990"/>
    <cellStyle name="Normal 3 3 4 2 2 3 2 2 2 2 2" xfId="10715"/>
    <cellStyle name="Normal 3 3 4 2 2 3 2 2 2 2 2 2" xfId="20110"/>
    <cellStyle name="Normal 3 3 4 2 2 3 2 2 2 2 2 2 2" xfId="38907"/>
    <cellStyle name="Normal 3 3 4 2 2 3 2 2 2 2 2 2 3" xfId="45347"/>
    <cellStyle name="Normal 3 3 4 2 2 3 2 2 2 2 2 3" xfId="29504"/>
    <cellStyle name="Normal 3 3 4 2 2 3 2 2 2 2 2 4" xfId="45346"/>
    <cellStyle name="Normal 3 3 4 2 2 3 2 2 2 2 3" xfId="15413"/>
    <cellStyle name="Normal 3 3 4 2 2 3 2 2 2 2 3 2" xfId="34204"/>
    <cellStyle name="Normal 3 3 4 2 2 3 2 2 2 2 3 3" xfId="45348"/>
    <cellStyle name="Normal 3 3 4 2 2 3 2 2 2 2 4" xfId="24801"/>
    <cellStyle name="Normal 3 3 4 2 2 3 2 2 2 2 5" xfId="45345"/>
    <cellStyle name="Normal 3 3 4 2 2 3 2 2 2 3" xfId="7923"/>
    <cellStyle name="Normal 3 3 4 2 2 3 2 2 2 3 2" xfId="17318"/>
    <cellStyle name="Normal 3 3 4 2 2 3 2 2 2 3 2 2" xfId="36115"/>
    <cellStyle name="Normal 3 3 4 2 2 3 2 2 2 3 2 3" xfId="45350"/>
    <cellStyle name="Normal 3 3 4 2 2 3 2 2 2 3 3" xfId="26712"/>
    <cellStyle name="Normal 3 3 4 2 2 3 2 2 2 3 4" xfId="45349"/>
    <cellStyle name="Normal 3 3 4 2 2 3 2 2 2 4" xfId="12621"/>
    <cellStyle name="Normal 3 3 4 2 2 3 2 2 2 4 2" xfId="31411"/>
    <cellStyle name="Normal 3 3 4 2 2 3 2 2 2 4 3" xfId="45351"/>
    <cellStyle name="Normal 3 3 4 2 2 3 2 2 2 5" xfId="22008"/>
    <cellStyle name="Normal 3 3 4 2 2 3 2 2 2 6" xfId="45344"/>
    <cellStyle name="Normal 3 3 4 2 2 3 2 2 3" xfId="4128"/>
    <cellStyle name="Normal 3 3 4 2 2 3 2 2 3 2" xfId="8853"/>
    <cellStyle name="Normal 3 3 4 2 2 3 2 2 3 2 2" xfId="18248"/>
    <cellStyle name="Normal 3 3 4 2 2 3 2 2 3 2 2 2" xfId="37045"/>
    <cellStyle name="Normal 3 3 4 2 2 3 2 2 3 2 2 3" xfId="45354"/>
    <cellStyle name="Normal 3 3 4 2 2 3 2 2 3 2 3" xfId="27642"/>
    <cellStyle name="Normal 3 3 4 2 2 3 2 2 3 2 4" xfId="45353"/>
    <cellStyle name="Normal 3 3 4 2 2 3 2 2 3 3" xfId="13551"/>
    <cellStyle name="Normal 3 3 4 2 2 3 2 2 3 3 2" xfId="32342"/>
    <cellStyle name="Normal 3 3 4 2 2 3 2 2 3 3 3" xfId="45355"/>
    <cellStyle name="Normal 3 3 4 2 2 3 2 2 3 4" xfId="22939"/>
    <cellStyle name="Normal 3 3 4 2 2 3 2 2 3 5" xfId="45352"/>
    <cellStyle name="Normal 3 3 4 2 2 3 2 2 4" xfId="5059"/>
    <cellStyle name="Normal 3 3 4 2 2 3 2 2 4 2" xfId="9784"/>
    <cellStyle name="Normal 3 3 4 2 2 3 2 2 4 2 2" xfId="19179"/>
    <cellStyle name="Normal 3 3 4 2 2 3 2 2 4 2 2 2" xfId="37976"/>
    <cellStyle name="Normal 3 3 4 2 2 3 2 2 4 2 2 3" xfId="45358"/>
    <cellStyle name="Normal 3 3 4 2 2 3 2 2 4 2 3" xfId="28573"/>
    <cellStyle name="Normal 3 3 4 2 2 3 2 2 4 2 4" xfId="45357"/>
    <cellStyle name="Normal 3 3 4 2 2 3 2 2 4 3" xfId="14482"/>
    <cellStyle name="Normal 3 3 4 2 2 3 2 2 4 3 2" xfId="33273"/>
    <cellStyle name="Normal 3 3 4 2 2 3 2 2 4 3 3" xfId="45359"/>
    <cellStyle name="Normal 3 3 4 2 2 3 2 2 4 4" xfId="23870"/>
    <cellStyle name="Normal 3 3 4 2 2 3 2 2 4 5" xfId="45356"/>
    <cellStyle name="Normal 3 3 4 2 2 3 2 2 5" xfId="6993"/>
    <cellStyle name="Normal 3 3 4 2 2 3 2 2 5 2" xfId="16388"/>
    <cellStyle name="Normal 3 3 4 2 2 3 2 2 5 2 2" xfId="35185"/>
    <cellStyle name="Normal 3 3 4 2 2 3 2 2 5 2 3" xfId="45361"/>
    <cellStyle name="Normal 3 3 4 2 2 3 2 2 5 3" xfId="25782"/>
    <cellStyle name="Normal 3 3 4 2 2 3 2 2 5 4" xfId="45360"/>
    <cellStyle name="Normal 3 3 4 2 2 3 2 2 6" xfId="11691"/>
    <cellStyle name="Normal 3 3 4 2 2 3 2 2 6 2" xfId="30480"/>
    <cellStyle name="Normal 3 3 4 2 2 3 2 2 6 3" xfId="45362"/>
    <cellStyle name="Normal 3 3 4 2 2 3 2 2 7" xfId="21077"/>
    <cellStyle name="Normal 3 3 4 2 2 3 2 2 8" xfId="39321"/>
    <cellStyle name="Normal 3 3 4 2 2 3 2 2 9" xfId="45343"/>
    <cellStyle name="Normal 3 3 4 2 2 3 2 3" xfId="2731"/>
    <cellStyle name="Normal 3 3 4 2 2 3 2 3 2" xfId="5524"/>
    <cellStyle name="Normal 3 3 4 2 2 3 2 3 2 2" xfId="10249"/>
    <cellStyle name="Normal 3 3 4 2 2 3 2 3 2 2 2" xfId="19644"/>
    <cellStyle name="Normal 3 3 4 2 2 3 2 3 2 2 2 2" xfId="38441"/>
    <cellStyle name="Normal 3 3 4 2 2 3 2 3 2 2 2 3" xfId="45366"/>
    <cellStyle name="Normal 3 3 4 2 2 3 2 3 2 2 3" xfId="29038"/>
    <cellStyle name="Normal 3 3 4 2 2 3 2 3 2 2 4" xfId="45365"/>
    <cellStyle name="Normal 3 3 4 2 2 3 2 3 2 3" xfId="14947"/>
    <cellStyle name="Normal 3 3 4 2 2 3 2 3 2 3 2" xfId="33738"/>
    <cellStyle name="Normal 3 3 4 2 2 3 2 3 2 3 3" xfId="45367"/>
    <cellStyle name="Normal 3 3 4 2 2 3 2 3 2 4" xfId="24335"/>
    <cellStyle name="Normal 3 3 4 2 2 3 2 3 2 5" xfId="45364"/>
    <cellStyle name="Normal 3 3 4 2 2 3 2 3 3" xfId="7458"/>
    <cellStyle name="Normal 3 3 4 2 2 3 2 3 3 2" xfId="16853"/>
    <cellStyle name="Normal 3 3 4 2 2 3 2 3 3 2 2" xfId="35650"/>
    <cellStyle name="Normal 3 3 4 2 2 3 2 3 3 2 3" xfId="45369"/>
    <cellStyle name="Normal 3 3 4 2 2 3 2 3 3 3" xfId="26247"/>
    <cellStyle name="Normal 3 3 4 2 2 3 2 3 3 4" xfId="45368"/>
    <cellStyle name="Normal 3 3 4 2 2 3 2 3 4" xfId="12156"/>
    <cellStyle name="Normal 3 3 4 2 2 3 2 3 4 2" xfId="30945"/>
    <cellStyle name="Normal 3 3 4 2 2 3 2 3 4 3" xfId="45370"/>
    <cellStyle name="Normal 3 3 4 2 2 3 2 3 5" xfId="21542"/>
    <cellStyle name="Normal 3 3 4 2 2 3 2 3 6" xfId="45363"/>
    <cellStyle name="Normal 3 3 4 2 2 3 2 4" xfId="3662"/>
    <cellStyle name="Normal 3 3 4 2 2 3 2 4 2" xfId="8388"/>
    <cellStyle name="Normal 3 3 4 2 2 3 2 4 2 2" xfId="17783"/>
    <cellStyle name="Normal 3 3 4 2 2 3 2 4 2 2 2" xfId="36580"/>
    <cellStyle name="Normal 3 3 4 2 2 3 2 4 2 2 3" xfId="45373"/>
    <cellStyle name="Normal 3 3 4 2 2 3 2 4 2 3" xfId="27177"/>
    <cellStyle name="Normal 3 3 4 2 2 3 2 4 2 4" xfId="45372"/>
    <cellStyle name="Normal 3 3 4 2 2 3 2 4 3" xfId="13086"/>
    <cellStyle name="Normal 3 3 4 2 2 3 2 4 3 2" xfId="31876"/>
    <cellStyle name="Normal 3 3 4 2 2 3 2 4 3 3" xfId="45374"/>
    <cellStyle name="Normal 3 3 4 2 2 3 2 4 4" xfId="22473"/>
    <cellStyle name="Normal 3 3 4 2 2 3 2 4 5" xfId="45371"/>
    <cellStyle name="Normal 3 3 4 2 2 3 2 5" xfId="4593"/>
    <cellStyle name="Normal 3 3 4 2 2 3 2 5 2" xfId="9318"/>
    <cellStyle name="Normal 3 3 4 2 2 3 2 5 2 2" xfId="18713"/>
    <cellStyle name="Normal 3 3 4 2 2 3 2 5 2 2 2" xfId="37510"/>
    <cellStyle name="Normal 3 3 4 2 2 3 2 5 2 2 3" xfId="45377"/>
    <cellStyle name="Normal 3 3 4 2 2 3 2 5 2 3" xfId="28107"/>
    <cellStyle name="Normal 3 3 4 2 2 3 2 5 2 4" xfId="45376"/>
    <cellStyle name="Normal 3 3 4 2 2 3 2 5 3" xfId="14016"/>
    <cellStyle name="Normal 3 3 4 2 2 3 2 5 3 2" xfId="32807"/>
    <cellStyle name="Normal 3 3 4 2 2 3 2 5 3 3" xfId="45378"/>
    <cellStyle name="Normal 3 3 4 2 2 3 2 5 4" xfId="23404"/>
    <cellStyle name="Normal 3 3 4 2 2 3 2 5 5" xfId="45375"/>
    <cellStyle name="Normal 3 3 4 2 2 3 2 6" xfId="6529"/>
    <cellStyle name="Normal 3 3 4 2 2 3 2 6 2" xfId="15924"/>
    <cellStyle name="Normal 3 3 4 2 2 3 2 6 2 2" xfId="34721"/>
    <cellStyle name="Normal 3 3 4 2 2 3 2 6 2 3" xfId="45380"/>
    <cellStyle name="Normal 3 3 4 2 2 3 2 6 3" xfId="25318"/>
    <cellStyle name="Normal 3 3 4 2 2 3 2 6 4" xfId="45379"/>
    <cellStyle name="Normal 3 3 4 2 2 3 2 7" xfId="11227"/>
    <cellStyle name="Normal 3 3 4 2 2 3 2 7 2" xfId="30014"/>
    <cellStyle name="Normal 3 3 4 2 2 3 2 7 3" xfId="45381"/>
    <cellStyle name="Normal 3 3 4 2 2 3 2 8" xfId="20611"/>
    <cellStyle name="Normal 3 3 4 2 2 3 2 9" xfId="39320"/>
    <cellStyle name="Normal 3 3 4 2 2 3 3" xfId="2005"/>
    <cellStyle name="Normal 3 3 4 2 2 3 3 2" xfId="2936"/>
    <cellStyle name="Normal 3 3 4 2 2 3 3 2 2" xfId="5729"/>
    <cellStyle name="Normal 3 3 4 2 2 3 3 2 2 2" xfId="10454"/>
    <cellStyle name="Normal 3 3 4 2 2 3 3 2 2 2 2" xfId="19849"/>
    <cellStyle name="Normal 3 3 4 2 2 3 3 2 2 2 2 2" xfId="38646"/>
    <cellStyle name="Normal 3 3 4 2 2 3 3 2 2 2 2 3" xfId="45386"/>
    <cellStyle name="Normal 3 3 4 2 2 3 3 2 2 2 3" xfId="29243"/>
    <cellStyle name="Normal 3 3 4 2 2 3 3 2 2 2 4" xfId="45385"/>
    <cellStyle name="Normal 3 3 4 2 2 3 3 2 2 3" xfId="15152"/>
    <cellStyle name="Normal 3 3 4 2 2 3 3 2 2 3 2" xfId="33943"/>
    <cellStyle name="Normal 3 3 4 2 2 3 3 2 2 3 3" xfId="45387"/>
    <cellStyle name="Normal 3 3 4 2 2 3 3 2 2 4" xfId="24540"/>
    <cellStyle name="Normal 3 3 4 2 2 3 3 2 2 5" xfId="45384"/>
    <cellStyle name="Normal 3 3 4 2 2 3 3 2 3" xfId="7662"/>
    <cellStyle name="Normal 3 3 4 2 2 3 3 2 3 2" xfId="17057"/>
    <cellStyle name="Normal 3 3 4 2 2 3 3 2 3 2 2" xfId="35854"/>
    <cellStyle name="Normal 3 3 4 2 2 3 3 2 3 2 3" xfId="45389"/>
    <cellStyle name="Normal 3 3 4 2 2 3 3 2 3 3" xfId="26451"/>
    <cellStyle name="Normal 3 3 4 2 2 3 3 2 3 4" xfId="45388"/>
    <cellStyle name="Normal 3 3 4 2 2 3 3 2 4" xfId="12360"/>
    <cellStyle name="Normal 3 3 4 2 2 3 3 2 4 2" xfId="31150"/>
    <cellStyle name="Normal 3 3 4 2 2 3 3 2 4 3" xfId="45390"/>
    <cellStyle name="Normal 3 3 4 2 2 3 3 2 5" xfId="21747"/>
    <cellStyle name="Normal 3 3 4 2 2 3 3 2 6" xfId="45383"/>
    <cellStyle name="Normal 3 3 4 2 2 3 3 3" xfId="3867"/>
    <cellStyle name="Normal 3 3 4 2 2 3 3 3 2" xfId="8593"/>
    <cellStyle name="Normal 3 3 4 2 2 3 3 3 2 2" xfId="17988"/>
    <cellStyle name="Normal 3 3 4 2 2 3 3 3 2 2 2" xfId="36785"/>
    <cellStyle name="Normal 3 3 4 2 2 3 3 3 2 2 3" xfId="45393"/>
    <cellStyle name="Normal 3 3 4 2 2 3 3 3 2 3" xfId="27382"/>
    <cellStyle name="Normal 3 3 4 2 2 3 3 3 2 4" xfId="45392"/>
    <cellStyle name="Normal 3 3 4 2 2 3 3 3 3" xfId="13291"/>
    <cellStyle name="Normal 3 3 4 2 2 3 3 3 3 2" xfId="32081"/>
    <cellStyle name="Normal 3 3 4 2 2 3 3 3 3 3" xfId="45394"/>
    <cellStyle name="Normal 3 3 4 2 2 3 3 3 4" xfId="22678"/>
    <cellStyle name="Normal 3 3 4 2 2 3 3 3 5" xfId="45391"/>
    <cellStyle name="Normal 3 3 4 2 2 3 3 4" xfId="4798"/>
    <cellStyle name="Normal 3 3 4 2 2 3 3 4 2" xfId="9523"/>
    <cellStyle name="Normal 3 3 4 2 2 3 3 4 2 2" xfId="18918"/>
    <cellStyle name="Normal 3 3 4 2 2 3 3 4 2 2 2" xfId="37715"/>
    <cellStyle name="Normal 3 3 4 2 2 3 3 4 2 2 3" xfId="45397"/>
    <cellStyle name="Normal 3 3 4 2 2 3 3 4 2 3" xfId="28312"/>
    <cellStyle name="Normal 3 3 4 2 2 3 3 4 2 4" xfId="45396"/>
    <cellStyle name="Normal 3 3 4 2 2 3 3 4 3" xfId="14221"/>
    <cellStyle name="Normal 3 3 4 2 2 3 3 4 3 2" xfId="33012"/>
    <cellStyle name="Normal 3 3 4 2 2 3 3 4 3 3" xfId="45398"/>
    <cellStyle name="Normal 3 3 4 2 2 3 3 4 4" xfId="23609"/>
    <cellStyle name="Normal 3 3 4 2 2 3 3 4 5" xfId="45395"/>
    <cellStyle name="Normal 3 3 4 2 2 3 3 5" xfId="6733"/>
    <cellStyle name="Normal 3 3 4 2 2 3 3 5 2" xfId="16128"/>
    <cellStyle name="Normal 3 3 4 2 2 3 3 5 2 2" xfId="34925"/>
    <cellStyle name="Normal 3 3 4 2 2 3 3 5 2 3" xfId="45400"/>
    <cellStyle name="Normal 3 3 4 2 2 3 3 5 3" xfId="25522"/>
    <cellStyle name="Normal 3 3 4 2 2 3 3 5 4" xfId="45399"/>
    <cellStyle name="Normal 3 3 4 2 2 3 3 6" xfId="11431"/>
    <cellStyle name="Normal 3 3 4 2 2 3 3 6 2" xfId="30219"/>
    <cellStyle name="Normal 3 3 4 2 2 3 3 6 3" xfId="45401"/>
    <cellStyle name="Normal 3 3 4 2 2 3 3 7" xfId="20816"/>
    <cellStyle name="Normal 3 3 4 2 2 3 3 8" xfId="39322"/>
    <cellStyle name="Normal 3 3 4 2 2 3 3 9" xfId="45382"/>
    <cellStyle name="Normal 3 3 4 2 2 3 4" xfId="2470"/>
    <cellStyle name="Normal 3 3 4 2 2 3 4 2" xfId="5263"/>
    <cellStyle name="Normal 3 3 4 2 2 3 4 2 2" xfId="9988"/>
    <cellStyle name="Normal 3 3 4 2 2 3 4 2 2 2" xfId="19383"/>
    <cellStyle name="Normal 3 3 4 2 2 3 4 2 2 2 2" xfId="38180"/>
    <cellStyle name="Normal 3 3 4 2 2 3 4 2 2 2 3" xfId="45405"/>
    <cellStyle name="Normal 3 3 4 2 2 3 4 2 2 3" xfId="28777"/>
    <cellStyle name="Normal 3 3 4 2 2 3 4 2 2 4" xfId="45404"/>
    <cellStyle name="Normal 3 3 4 2 2 3 4 2 3" xfId="14686"/>
    <cellStyle name="Normal 3 3 4 2 2 3 4 2 3 2" xfId="33477"/>
    <cellStyle name="Normal 3 3 4 2 2 3 4 2 3 3" xfId="45406"/>
    <cellStyle name="Normal 3 3 4 2 2 3 4 2 4" xfId="24074"/>
    <cellStyle name="Normal 3 3 4 2 2 3 4 2 5" xfId="45403"/>
    <cellStyle name="Normal 3 3 4 2 2 3 4 3" xfId="7197"/>
    <cellStyle name="Normal 3 3 4 2 2 3 4 3 2" xfId="16592"/>
    <cellStyle name="Normal 3 3 4 2 2 3 4 3 2 2" xfId="35389"/>
    <cellStyle name="Normal 3 3 4 2 2 3 4 3 2 3" xfId="45408"/>
    <cellStyle name="Normal 3 3 4 2 2 3 4 3 3" xfId="25986"/>
    <cellStyle name="Normal 3 3 4 2 2 3 4 3 4" xfId="45407"/>
    <cellStyle name="Normal 3 3 4 2 2 3 4 4" xfId="11895"/>
    <cellStyle name="Normal 3 3 4 2 2 3 4 4 2" xfId="30684"/>
    <cellStyle name="Normal 3 3 4 2 2 3 4 4 3" xfId="45409"/>
    <cellStyle name="Normal 3 3 4 2 2 3 4 5" xfId="21281"/>
    <cellStyle name="Normal 3 3 4 2 2 3 4 6" xfId="45402"/>
    <cellStyle name="Normal 3 3 4 2 2 3 5" xfId="3401"/>
    <cellStyle name="Normal 3 3 4 2 2 3 5 2" xfId="8127"/>
    <cellStyle name="Normal 3 3 4 2 2 3 5 2 2" xfId="17522"/>
    <cellStyle name="Normal 3 3 4 2 2 3 5 2 2 2" xfId="36319"/>
    <cellStyle name="Normal 3 3 4 2 2 3 5 2 2 3" xfId="45412"/>
    <cellStyle name="Normal 3 3 4 2 2 3 5 2 3" xfId="26916"/>
    <cellStyle name="Normal 3 3 4 2 2 3 5 2 4" xfId="45411"/>
    <cellStyle name="Normal 3 3 4 2 2 3 5 3" xfId="12825"/>
    <cellStyle name="Normal 3 3 4 2 2 3 5 3 2" xfId="31615"/>
    <cellStyle name="Normal 3 3 4 2 2 3 5 3 3" xfId="45413"/>
    <cellStyle name="Normal 3 3 4 2 2 3 5 4" xfId="22212"/>
    <cellStyle name="Normal 3 3 4 2 2 3 5 5" xfId="45410"/>
    <cellStyle name="Normal 3 3 4 2 2 3 6" xfId="4332"/>
    <cellStyle name="Normal 3 3 4 2 2 3 6 2" xfId="9057"/>
    <cellStyle name="Normal 3 3 4 2 2 3 6 2 2" xfId="18452"/>
    <cellStyle name="Normal 3 3 4 2 2 3 6 2 2 2" xfId="37249"/>
    <cellStyle name="Normal 3 3 4 2 2 3 6 2 2 3" xfId="45416"/>
    <cellStyle name="Normal 3 3 4 2 2 3 6 2 3" xfId="27846"/>
    <cellStyle name="Normal 3 3 4 2 2 3 6 2 4" xfId="45415"/>
    <cellStyle name="Normal 3 3 4 2 2 3 6 3" xfId="13755"/>
    <cellStyle name="Normal 3 3 4 2 2 3 6 3 2" xfId="32546"/>
    <cellStyle name="Normal 3 3 4 2 2 3 6 3 3" xfId="45417"/>
    <cellStyle name="Normal 3 3 4 2 2 3 6 4" xfId="23143"/>
    <cellStyle name="Normal 3 3 4 2 2 3 6 5" xfId="45414"/>
    <cellStyle name="Normal 3 3 4 2 2 3 7" xfId="6253"/>
    <cellStyle name="Normal 3 3 4 2 2 3 7 2" xfId="15649"/>
    <cellStyle name="Normal 3 3 4 2 2 3 7 2 2" xfId="34446"/>
    <cellStyle name="Normal 3 3 4 2 2 3 7 2 3" xfId="45419"/>
    <cellStyle name="Normal 3 3 4 2 2 3 7 3" xfId="25043"/>
    <cellStyle name="Normal 3 3 4 2 2 3 7 4" xfId="45418"/>
    <cellStyle name="Normal 3 3 4 2 2 3 8" xfId="10968"/>
    <cellStyle name="Normal 3 3 4 2 2 3 8 2" xfId="29753"/>
    <cellStyle name="Normal 3 3 4 2 2 3 8 3" xfId="45420"/>
    <cellStyle name="Normal 3 3 4 2 2 3 9" xfId="20350"/>
    <cellStyle name="Normal 3 3 4 2 2 4" xfId="925"/>
    <cellStyle name="Normal 3 3 4 2 2 4 10" xfId="45421"/>
    <cellStyle name="Normal 3 3 4 2 2 4 11" xfId="1681"/>
    <cellStyle name="Normal 3 3 4 2 2 4 2" xfId="2150"/>
    <cellStyle name="Normal 3 3 4 2 2 4 2 2" xfId="3081"/>
    <cellStyle name="Normal 3 3 4 2 2 4 2 2 2" xfId="5874"/>
    <cellStyle name="Normal 3 3 4 2 2 4 2 2 2 2" xfId="10599"/>
    <cellStyle name="Normal 3 3 4 2 2 4 2 2 2 2 2" xfId="19994"/>
    <cellStyle name="Normal 3 3 4 2 2 4 2 2 2 2 2 2" xfId="38791"/>
    <cellStyle name="Normal 3 3 4 2 2 4 2 2 2 2 2 3" xfId="45426"/>
    <cellStyle name="Normal 3 3 4 2 2 4 2 2 2 2 3" xfId="29388"/>
    <cellStyle name="Normal 3 3 4 2 2 4 2 2 2 2 4" xfId="45425"/>
    <cellStyle name="Normal 3 3 4 2 2 4 2 2 2 3" xfId="15297"/>
    <cellStyle name="Normal 3 3 4 2 2 4 2 2 2 3 2" xfId="34088"/>
    <cellStyle name="Normal 3 3 4 2 2 4 2 2 2 3 3" xfId="45427"/>
    <cellStyle name="Normal 3 3 4 2 2 4 2 2 2 4" xfId="24685"/>
    <cellStyle name="Normal 3 3 4 2 2 4 2 2 2 5" xfId="45424"/>
    <cellStyle name="Normal 3 3 4 2 2 4 2 2 3" xfId="7807"/>
    <cellStyle name="Normal 3 3 4 2 2 4 2 2 3 2" xfId="17202"/>
    <cellStyle name="Normal 3 3 4 2 2 4 2 2 3 2 2" xfId="35999"/>
    <cellStyle name="Normal 3 3 4 2 2 4 2 2 3 2 3" xfId="45429"/>
    <cellStyle name="Normal 3 3 4 2 2 4 2 2 3 3" xfId="26596"/>
    <cellStyle name="Normal 3 3 4 2 2 4 2 2 3 4" xfId="45428"/>
    <cellStyle name="Normal 3 3 4 2 2 4 2 2 4" xfId="12505"/>
    <cellStyle name="Normal 3 3 4 2 2 4 2 2 4 2" xfId="31295"/>
    <cellStyle name="Normal 3 3 4 2 2 4 2 2 4 3" xfId="45430"/>
    <cellStyle name="Normal 3 3 4 2 2 4 2 2 5" xfId="21892"/>
    <cellStyle name="Normal 3 3 4 2 2 4 2 2 6" xfId="45423"/>
    <cellStyle name="Normal 3 3 4 2 2 4 2 3" xfId="4012"/>
    <cellStyle name="Normal 3 3 4 2 2 4 2 3 2" xfId="8737"/>
    <cellStyle name="Normal 3 3 4 2 2 4 2 3 2 2" xfId="18132"/>
    <cellStyle name="Normal 3 3 4 2 2 4 2 3 2 2 2" xfId="36929"/>
    <cellStyle name="Normal 3 3 4 2 2 4 2 3 2 2 3" xfId="45433"/>
    <cellStyle name="Normal 3 3 4 2 2 4 2 3 2 3" xfId="27526"/>
    <cellStyle name="Normal 3 3 4 2 2 4 2 3 2 4" xfId="45432"/>
    <cellStyle name="Normal 3 3 4 2 2 4 2 3 3" xfId="13435"/>
    <cellStyle name="Normal 3 3 4 2 2 4 2 3 3 2" xfId="32226"/>
    <cellStyle name="Normal 3 3 4 2 2 4 2 3 3 3" xfId="45434"/>
    <cellStyle name="Normal 3 3 4 2 2 4 2 3 4" xfId="22823"/>
    <cellStyle name="Normal 3 3 4 2 2 4 2 3 5" xfId="45431"/>
    <cellStyle name="Normal 3 3 4 2 2 4 2 4" xfId="4943"/>
    <cellStyle name="Normal 3 3 4 2 2 4 2 4 2" xfId="9668"/>
    <cellStyle name="Normal 3 3 4 2 2 4 2 4 2 2" xfId="19063"/>
    <cellStyle name="Normal 3 3 4 2 2 4 2 4 2 2 2" xfId="37860"/>
    <cellStyle name="Normal 3 3 4 2 2 4 2 4 2 2 3" xfId="45437"/>
    <cellStyle name="Normal 3 3 4 2 2 4 2 4 2 3" xfId="28457"/>
    <cellStyle name="Normal 3 3 4 2 2 4 2 4 2 4" xfId="45436"/>
    <cellStyle name="Normal 3 3 4 2 2 4 2 4 3" xfId="14366"/>
    <cellStyle name="Normal 3 3 4 2 2 4 2 4 3 2" xfId="33157"/>
    <cellStyle name="Normal 3 3 4 2 2 4 2 4 3 3" xfId="45438"/>
    <cellStyle name="Normal 3 3 4 2 2 4 2 4 4" xfId="23754"/>
    <cellStyle name="Normal 3 3 4 2 2 4 2 4 5" xfId="45435"/>
    <cellStyle name="Normal 3 3 4 2 2 4 2 5" xfId="6877"/>
    <cellStyle name="Normal 3 3 4 2 2 4 2 5 2" xfId="16272"/>
    <cellStyle name="Normal 3 3 4 2 2 4 2 5 2 2" xfId="35069"/>
    <cellStyle name="Normal 3 3 4 2 2 4 2 5 2 3" xfId="45440"/>
    <cellStyle name="Normal 3 3 4 2 2 4 2 5 3" xfId="25666"/>
    <cellStyle name="Normal 3 3 4 2 2 4 2 5 4" xfId="45439"/>
    <cellStyle name="Normal 3 3 4 2 2 4 2 6" xfId="11575"/>
    <cellStyle name="Normal 3 3 4 2 2 4 2 6 2" xfId="30364"/>
    <cellStyle name="Normal 3 3 4 2 2 4 2 6 3" xfId="45441"/>
    <cellStyle name="Normal 3 3 4 2 2 4 2 7" xfId="20961"/>
    <cellStyle name="Normal 3 3 4 2 2 4 2 8" xfId="39324"/>
    <cellStyle name="Normal 3 3 4 2 2 4 2 9" xfId="45422"/>
    <cellStyle name="Normal 3 3 4 2 2 4 3" xfId="2615"/>
    <cellStyle name="Normal 3 3 4 2 2 4 3 2" xfId="5408"/>
    <cellStyle name="Normal 3 3 4 2 2 4 3 2 2" xfId="10133"/>
    <cellStyle name="Normal 3 3 4 2 2 4 3 2 2 2" xfId="19528"/>
    <cellStyle name="Normal 3 3 4 2 2 4 3 2 2 2 2" xfId="38325"/>
    <cellStyle name="Normal 3 3 4 2 2 4 3 2 2 2 3" xfId="45445"/>
    <cellStyle name="Normal 3 3 4 2 2 4 3 2 2 3" xfId="28922"/>
    <cellStyle name="Normal 3 3 4 2 2 4 3 2 2 4" xfId="45444"/>
    <cellStyle name="Normal 3 3 4 2 2 4 3 2 3" xfId="14831"/>
    <cellStyle name="Normal 3 3 4 2 2 4 3 2 3 2" xfId="33622"/>
    <cellStyle name="Normal 3 3 4 2 2 4 3 2 3 3" xfId="45446"/>
    <cellStyle name="Normal 3 3 4 2 2 4 3 2 4" xfId="24219"/>
    <cellStyle name="Normal 3 3 4 2 2 4 3 2 5" xfId="45443"/>
    <cellStyle name="Normal 3 3 4 2 2 4 3 3" xfId="7342"/>
    <cellStyle name="Normal 3 3 4 2 2 4 3 3 2" xfId="16737"/>
    <cellStyle name="Normal 3 3 4 2 2 4 3 3 2 2" xfId="35534"/>
    <cellStyle name="Normal 3 3 4 2 2 4 3 3 2 3" xfId="45448"/>
    <cellStyle name="Normal 3 3 4 2 2 4 3 3 3" xfId="26131"/>
    <cellStyle name="Normal 3 3 4 2 2 4 3 3 4" xfId="45447"/>
    <cellStyle name="Normal 3 3 4 2 2 4 3 4" xfId="12040"/>
    <cellStyle name="Normal 3 3 4 2 2 4 3 4 2" xfId="30829"/>
    <cellStyle name="Normal 3 3 4 2 2 4 3 4 3" xfId="45449"/>
    <cellStyle name="Normal 3 3 4 2 2 4 3 5" xfId="21426"/>
    <cellStyle name="Normal 3 3 4 2 2 4 3 6" xfId="45442"/>
    <cellStyle name="Normal 3 3 4 2 2 4 4" xfId="3546"/>
    <cellStyle name="Normal 3 3 4 2 2 4 4 2" xfId="8272"/>
    <cellStyle name="Normal 3 3 4 2 2 4 4 2 2" xfId="17667"/>
    <cellStyle name="Normal 3 3 4 2 2 4 4 2 2 2" xfId="36464"/>
    <cellStyle name="Normal 3 3 4 2 2 4 4 2 2 3" xfId="45452"/>
    <cellStyle name="Normal 3 3 4 2 2 4 4 2 3" xfId="27061"/>
    <cellStyle name="Normal 3 3 4 2 2 4 4 2 4" xfId="45451"/>
    <cellStyle name="Normal 3 3 4 2 2 4 4 3" xfId="12970"/>
    <cellStyle name="Normal 3 3 4 2 2 4 4 3 2" xfId="31760"/>
    <cellStyle name="Normal 3 3 4 2 2 4 4 3 3" xfId="45453"/>
    <cellStyle name="Normal 3 3 4 2 2 4 4 4" xfId="22357"/>
    <cellStyle name="Normal 3 3 4 2 2 4 4 5" xfId="45450"/>
    <cellStyle name="Normal 3 3 4 2 2 4 5" xfId="4477"/>
    <cellStyle name="Normal 3 3 4 2 2 4 5 2" xfId="9202"/>
    <cellStyle name="Normal 3 3 4 2 2 4 5 2 2" xfId="18597"/>
    <cellStyle name="Normal 3 3 4 2 2 4 5 2 2 2" xfId="37394"/>
    <cellStyle name="Normal 3 3 4 2 2 4 5 2 2 3" xfId="45456"/>
    <cellStyle name="Normal 3 3 4 2 2 4 5 2 3" xfId="27991"/>
    <cellStyle name="Normal 3 3 4 2 2 4 5 2 4" xfId="45455"/>
    <cellStyle name="Normal 3 3 4 2 2 4 5 3" xfId="13900"/>
    <cellStyle name="Normal 3 3 4 2 2 4 5 3 2" xfId="32691"/>
    <cellStyle name="Normal 3 3 4 2 2 4 5 3 3" xfId="45457"/>
    <cellStyle name="Normal 3 3 4 2 2 4 5 4" xfId="23288"/>
    <cellStyle name="Normal 3 3 4 2 2 4 5 5" xfId="45454"/>
    <cellStyle name="Normal 3 3 4 2 2 4 6" xfId="6328"/>
    <cellStyle name="Normal 3 3 4 2 2 4 6 2" xfId="15724"/>
    <cellStyle name="Normal 3 3 4 2 2 4 6 2 2" xfId="34521"/>
    <cellStyle name="Normal 3 3 4 2 2 4 6 2 3" xfId="45459"/>
    <cellStyle name="Normal 3 3 4 2 2 4 6 3" xfId="25118"/>
    <cellStyle name="Normal 3 3 4 2 2 4 6 4" xfId="45458"/>
    <cellStyle name="Normal 3 3 4 2 2 4 7" xfId="11111"/>
    <cellStyle name="Normal 3 3 4 2 2 4 7 2" xfId="29898"/>
    <cellStyle name="Normal 3 3 4 2 2 4 7 3" xfId="45460"/>
    <cellStyle name="Normal 3 3 4 2 2 4 8" xfId="20495"/>
    <cellStyle name="Normal 3 3 4 2 2 4 9" xfId="39323"/>
    <cellStyle name="Normal 3 3 4 2 2 5" xfId="1320"/>
    <cellStyle name="Normal 3 3 4 2 2 5 10" xfId="45461"/>
    <cellStyle name="Normal 3 3 4 2 2 5 11" xfId="1623"/>
    <cellStyle name="Normal 3 3 4 2 2 5 2" xfId="2092"/>
    <cellStyle name="Normal 3 3 4 2 2 5 2 2" xfId="3023"/>
    <cellStyle name="Normal 3 3 4 2 2 5 2 2 2" xfId="5816"/>
    <cellStyle name="Normal 3 3 4 2 2 5 2 2 2 2" xfId="10541"/>
    <cellStyle name="Normal 3 3 4 2 2 5 2 2 2 2 2" xfId="19936"/>
    <cellStyle name="Normal 3 3 4 2 2 5 2 2 2 2 2 2" xfId="38733"/>
    <cellStyle name="Normal 3 3 4 2 2 5 2 2 2 2 2 3" xfId="45466"/>
    <cellStyle name="Normal 3 3 4 2 2 5 2 2 2 2 3" xfId="29330"/>
    <cellStyle name="Normal 3 3 4 2 2 5 2 2 2 2 4" xfId="45465"/>
    <cellStyle name="Normal 3 3 4 2 2 5 2 2 2 3" xfId="15239"/>
    <cellStyle name="Normal 3 3 4 2 2 5 2 2 2 3 2" xfId="34030"/>
    <cellStyle name="Normal 3 3 4 2 2 5 2 2 2 3 3" xfId="45467"/>
    <cellStyle name="Normal 3 3 4 2 2 5 2 2 2 4" xfId="24627"/>
    <cellStyle name="Normal 3 3 4 2 2 5 2 2 2 5" xfId="45464"/>
    <cellStyle name="Normal 3 3 4 2 2 5 2 2 3" xfId="7749"/>
    <cellStyle name="Normal 3 3 4 2 2 5 2 2 3 2" xfId="17144"/>
    <cellStyle name="Normal 3 3 4 2 2 5 2 2 3 2 2" xfId="35941"/>
    <cellStyle name="Normal 3 3 4 2 2 5 2 2 3 2 3" xfId="45469"/>
    <cellStyle name="Normal 3 3 4 2 2 5 2 2 3 3" xfId="26538"/>
    <cellStyle name="Normal 3 3 4 2 2 5 2 2 3 4" xfId="45468"/>
    <cellStyle name="Normal 3 3 4 2 2 5 2 2 4" xfId="12447"/>
    <cellStyle name="Normal 3 3 4 2 2 5 2 2 4 2" xfId="31237"/>
    <cellStyle name="Normal 3 3 4 2 2 5 2 2 4 3" xfId="45470"/>
    <cellStyle name="Normal 3 3 4 2 2 5 2 2 5" xfId="21834"/>
    <cellStyle name="Normal 3 3 4 2 2 5 2 2 6" xfId="45463"/>
    <cellStyle name="Normal 3 3 4 2 2 5 2 3" xfId="3954"/>
    <cellStyle name="Normal 3 3 4 2 2 5 2 3 2" xfId="8679"/>
    <cellStyle name="Normal 3 3 4 2 2 5 2 3 2 2" xfId="18074"/>
    <cellStyle name="Normal 3 3 4 2 2 5 2 3 2 2 2" xfId="36871"/>
    <cellStyle name="Normal 3 3 4 2 2 5 2 3 2 2 3" xfId="45473"/>
    <cellStyle name="Normal 3 3 4 2 2 5 2 3 2 3" xfId="27468"/>
    <cellStyle name="Normal 3 3 4 2 2 5 2 3 2 4" xfId="45472"/>
    <cellStyle name="Normal 3 3 4 2 2 5 2 3 3" xfId="13377"/>
    <cellStyle name="Normal 3 3 4 2 2 5 2 3 3 2" xfId="32168"/>
    <cellStyle name="Normal 3 3 4 2 2 5 2 3 3 3" xfId="45474"/>
    <cellStyle name="Normal 3 3 4 2 2 5 2 3 4" xfId="22765"/>
    <cellStyle name="Normal 3 3 4 2 2 5 2 3 5" xfId="45471"/>
    <cellStyle name="Normal 3 3 4 2 2 5 2 4" xfId="4885"/>
    <cellStyle name="Normal 3 3 4 2 2 5 2 4 2" xfId="9610"/>
    <cellStyle name="Normal 3 3 4 2 2 5 2 4 2 2" xfId="19005"/>
    <cellStyle name="Normal 3 3 4 2 2 5 2 4 2 2 2" xfId="37802"/>
    <cellStyle name="Normal 3 3 4 2 2 5 2 4 2 2 3" xfId="45477"/>
    <cellStyle name="Normal 3 3 4 2 2 5 2 4 2 3" xfId="28399"/>
    <cellStyle name="Normal 3 3 4 2 2 5 2 4 2 4" xfId="45476"/>
    <cellStyle name="Normal 3 3 4 2 2 5 2 4 3" xfId="14308"/>
    <cellStyle name="Normal 3 3 4 2 2 5 2 4 3 2" xfId="33099"/>
    <cellStyle name="Normal 3 3 4 2 2 5 2 4 3 3" xfId="45478"/>
    <cellStyle name="Normal 3 3 4 2 2 5 2 4 4" xfId="23696"/>
    <cellStyle name="Normal 3 3 4 2 2 5 2 4 5" xfId="45475"/>
    <cellStyle name="Normal 3 3 4 2 2 5 2 5" xfId="6819"/>
    <cellStyle name="Normal 3 3 4 2 2 5 2 5 2" xfId="16214"/>
    <cellStyle name="Normal 3 3 4 2 2 5 2 5 2 2" xfId="35011"/>
    <cellStyle name="Normal 3 3 4 2 2 5 2 5 2 3" xfId="45480"/>
    <cellStyle name="Normal 3 3 4 2 2 5 2 5 3" xfId="25608"/>
    <cellStyle name="Normal 3 3 4 2 2 5 2 5 4" xfId="45479"/>
    <cellStyle name="Normal 3 3 4 2 2 5 2 6" xfId="11517"/>
    <cellStyle name="Normal 3 3 4 2 2 5 2 6 2" xfId="30306"/>
    <cellStyle name="Normal 3 3 4 2 2 5 2 6 3" xfId="45481"/>
    <cellStyle name="Normal 3 3 4 2 2 5 2 7" xfId="20903"/>
    <cellStyle name="Normal 3 3 4 2 2 5 2 8" xfId="39326"/>
    <cellStyle name="Normal 3 3 4 2 2 5 2 9" xfId="45462"/>
    <cellStyle name="Normal 3 3 4 2 2 5 3" xfId="2557"/>
    <cellStyle name="Normal 3 3 4 2 2 5 3 2" xfId="5350"/>
    <cellStyle name="Normal 3 3 4 2 2 5 3 2 2" xfId="10075"/>
    <cellStyle name="Normal 3 3 4 2 2 5 3 2 2 2" xfId="19470"/>
    <cellStyle name="Normal 3 3 4 2 2 5 3 2 2 2 2" xfId="38267"/>
    <cellStyle name="Normal 3 3 4 2 2 5 3 2 2 2 3" xfId="45485"/>
    <cellStyle name="Normal 3 3 4 2 2 5 3 2 2 3" xfId="28864"/>
    <cellStyle name="Normal 3 3 4 2 2 5 3 2 2 4" xfId="45484"/>
    <cellStyle name="Normal 3 3 4 2 2 5 3 2 3" xfId="14773"/>
    <cellStyle name="Normal 3 3 4 2 2 5 3 2 3 2" xfId="33564"/>
    <cellStyle name="Normal 3 3 4 2 2 5 3 2 3 3" xfId="45486"/>
    <cellStyle name="Normal 3 3 4 2 2 5 3 2 4" xfId="24161"/>
    <cellStyle name="Normal 3 3 4 2 2 5 3 2 5" xfId="45483"/>
    <cellStyle name="Normal 3 3 4 2 2 5 3 3" xfId="7284"/>
    <cellStyle name="Normal 3 3 4 2 2 5 3 3 2" xfId="16679"/>
    <cellStyle name="Normal 3 3 4 2 2 5 3 3 2 2" xfId="35476"/>
    <cellStyle name="Normal 3 3 4 2 2 5 3 3 2 3" xfId="45488"/>
    <cellStyle name="Normal 3 3 4 2 2 5 3 3 3" xfId="26073"/>
    <cellStyle name="Normal 3 3 4 2 2 5 3 3 4" xfId="45487"/>
    <cellStyle name="Normal 3 3 4 2 2 5 3 4" xfId="11982"/>
    <cellStyle name="Normal 3 3 4 2 2 5 3 4 2" xfId="30771"/>
    <cellStyle name="Normal 3 3 4 2 2 5 3 4 3" xfId="45489"/>
    <cellStyle name="Normal 3 3 4 2 2 5 3 5" xfId="21368"/>
    <cellStyle name="Normal 3 3 4 2 2 5 3 6" xfId="45482"/>
    <cellStyle name="Normal 3 3 4 2 2 5 4" xfId="3488"/>
    <cellStyle name="Normal 3 3 4 2 2 5 4 2" xfId="8214"/>
    <cellStyle name="Normal 3 3 4 2 2 5 4 2 2" xfId="17609"/>
    <cellStyle name="Normal 3 3 4 2 2 5 4 2 2 2" xfId="36406"/>
    <cellStyle name="Normal 3 3 4 2 2 5 4 2 2 3" xfId="45492"/>
    <cellStyle name="Normal 3 3 4 2 2 5 4 2 3" xfId="27003"/>
    <cellStyle name="Normal 3 3 4 2 2 5 4 2 4" xfId="45491"/>
    <cellStyle name="Normal 3 3 4 2 2 5 4 3" xfId="12912"/>
    <cellStyle name="Normal 3 3 4 2 2 5 4 3 2" xfId="31702"/>
    <cellStyle name="Normal 3 3 4 2 2 5 4 3 3" xfId="45493"/>
    <cellStyle name="Normal 3 3 4 2 2 5 4 4" xfId="22299"/>
    <cellStyle name="Normal 3 3 4 2 2 5 4 5" xfId="45490"/>
    <cellStyle name="Normal 3 3 4 2 2 5 5" xfId="4419"/>
    <cellStyle name="Normal 3 3 4 2 2 5 5 2" xfId="9144"/>
    <cellStyle name="Normal 3 3 4 2 2 5 5 2 2" xfId="18539"/>
    <cellStyle name="Normal 3 3 4 2 2 5 5 2 2 2" xfId="37336"/>
    <cellStyle name="Normal 3 3 4 2 2 5 5 2 2 3" xfId="45496"/>
    <cellStyle name="Normal 3 3 4 2 2 5 5 2 3" xfId="27933"/>
    <cellStyle name="Normal 3 3 4 2 2 5 5 2 4" xfId="45495"/>
    <cellStyle name="Normal 3 3 4 2 2 5 5 3" xfId="13842"/>
    <cellStyle name="Normal 3 3 4 2 2 5 5 3 2" xfId="32633"/>
    <cellStyle name="Normal 3 3 4 2 2 5 5 3 3" xfId="45497"/>
    <cellStyle name="Normal 3 3 4 2 2 5 5 4" xfId="23230"/>
    <cellStyle name="Normal 3 3 4 2 2 5 5 5" xfId="45494"/>
    <cellStyle name="Normal 3 3 4 2 2 5 6" xfId="6362"/>
    <cellStyle name="Normal 3 3 4 2 2 5 6 2" xfId="15758"/>
    <cellStyle name="Normal 3 3 4 2 2 5 6 2 2" xfId="34555"/>
    <cellStyle name="Normal 3 3 4 2 2 5 6 2 3" xfId="45499"/>
    <cellStyle name="Normal 3 3 4 2 2 5 6 3" xfId="25152"/>
    <cellStyle name="Normal 3 3 4 2 2 5 6 4" xfId="45498"/>
    <cellStyle name="Normal 3 3 4 2 2 5 7" xfId="11053"/>
    <cellStyle name="Normal 3 3 4 2 2 5 7 2" xfId="29840"/>
    <cellStyle name="Normal 3 3 4 2 2 5 7 3" xfId="45500"/>
    <cellStyle name="Normal 3 3 4 2 2 5 8" xfId="20437"/>
    <cellStyle name="Normal 3 3 4 2 2 5 9" xfId="39325"/>
    <cellStyle name="Normal 3 3 4 2 2 6" xfId="1889"/>
    <cellStyle name="Normal 3 3 4 2 2 6 2" xfId="2820"/>
    <cellStyle name="Normal 3 3 4 2 2 6 2 2" xfId="5613"/>
    <cellStyle name="Normal 3 3 4 2 2 6 2 2 2" xfId="10338"/>
    <cellStyle name="Normal 3 3 4 2 2 6 2 2 2 2" xfId="19733"/>
    <cellStyle name="Normal 3 3 4 2 2 6 2 2 2 2 2" xfId="38530"/>
    <cellStyle name="Normal 3 3 4 2 2 6 2 2 2 2 3" xfId="45505"/>
    <cellStyle name="Normal 3 3 4 2 2 6 2 2 2 3" xfId="29127"/>
    <cellStyle name="Normal 3 3 4 2 2 6 2 2 2 4" xfId="45504"/>
    <cellStyle name="Normal 3 3 4 2 2 6 2 2 3" xfId="15036"/>
    <cellStyle name="Normal 3 3 4 2 2 6 2 2 3 2" xfId="33827"/>
    <cellStyle name="Normal 3 3 4 2 2 6 2 2 3 3" xfId="45506"/>
    <cellStyle name="Normal 3 3 4 2 2 6 2 2 4" xfId="24424"/>
    <cellStyle name="Normal 3 3 4 2 2 6 2 2 5" xfId="45503"/>
    <cellStyle name="Normal 3 3 4 2 2 6 2 3" xfId="7546"/>
    <cellStyle name="Normal 3 3 4 2 2 6 2 3 2" xfId="16941"/>
    <cellStyle name="Normal 3 3 4 2 2 6 2 3 2 2" xfId="35738"/>
    <cellStyle name="Normal 3 3 4 2 2 6 2 3 2 3" xfId="45508"/>
    <cellStyle name="Normal 3 3 4 2 2 6 2 3 3" xfId="26335"/>
    <cellStyle name="Normal 3 3 4 2 2 6 2 3 4" xfId="45507"/>
    <cellStyle name="Normal 3 3 4 2 2 6 2 4" xfId="12244"/>
    <cellStyle name="Normal 3 3 4 2 2 6 2 4 2" xfId="31034"/>
    <cellStyle name="Normal 3 3 4 2 2 6 2 4 3" xfId="45509"/>
    <cellStyle name="Normal 3 3 4 2 2 6 2 5" xfId="21631"/>
    <cellStyle name="Normal 3 3 4 2 2 6 2 6" xfId="45502"/>
    <cellStyle name="Normal 3 3 4 2 2 6 3" xfId="3751"/>
    <cellStyle name="Normal 3 3 4 2 2 6 3 2" xfId="8477"/>
    <cellStyle name="Normal 3 3 4 2 2 6 3 2 2" xfId="17872"/>
    <cellStyle name="Normal 3 3 4 2 2 6 3 2 2 2" xfId="36669"/>
    <cellStyle name="Normal 3 3 4 2 2 6 3 2 2 3" xfId="45512"/>
    <cellStyle name="Normal 3 3 4 2 2 6 3 2 3" xfId="27266"/>
    <cellStyle name="Normal 3 3 4 2 2 6 3 2 4" xfId="45511"/>
    <cellStyle name="Normal 3 3 4 2 2 6 3 3" xfId="13175"/>
    <cellStyle name="Normal 3 3 4 2 2 6 3 3 2" xfId="31965"/>
    <cellStyle name="Normal 3 3 4 2 2 6 3 3 3" xfId="45513"/>
    <cellStyle name="Normal 3 3 4 2 2 6 3 4" xfId="22562"/>
    <cellStyle name="Normal 3 3 4 2 2 6 3 5" xfId="45510"/>
    <cellStyle name="Normal 3 3 4 2 2 6 4" xfId="4682"/>
    <cellStyle name="Normal 3 3 4 2 2 6 4 2" xfId="9407"/>
    <cellStyle name="Normal 3 3 4 2 2 6 4 2 2" xfId="18802"/>
    <cellStyle name="Normal 3 3 4 2 2 6 4 2 2 2" xfId="37599"/>
    <cellStyle name="Normal 3 3 4 2 2 6 4 2 2 3" xfId="45516"/>
    <cellStyle name="Normal 3 3 4 2 2 6 4 2 3" xfId="28196"/>
    <cellStyle name="Normal 3 3 4 2 2 6 4 2 4" xfId="45515"/>
    <cellStyle name="Normal 3 3 4 2 2 6 4 3" xfId="14105"/>
    <cellStyle name="Normal 3 3 4 2 2 6 4 3 2" xfId="32896"/>
    <cellStyle name="Normal 3 3 4 2 2 6 4 3 3" xfId="45517"/>
    <cellStyle name="Normal 3 3 4 2 2 6 4 4" xfId="23493"/>
    <cellStyle name="Normal 3 3 4 2 2 6 4 5" xfId="45514"/>
    <cellStyle name="Normal 3 3 4 2 2 6 5" xfId="6617"/>
    <cellStyle name="Normal 3 3 4 2 2 6 5 2" xfId="16012"/>
    <cellStyle name="Normal 3 3 4 2 2 6 5 2 2" xfId="34809"/>
    <cellStyle name="Normal 3 3 4 2 2 6 5 2 3" xfId="45519"/>
    <cellStyle name="Normal 3 3 4 2 2 6 5 3" xfId="25406"/>
    <cellStyle name="Normal 3 3 4 2 2 6 5 4" xfId="45518"/>
    <cellStyle name="Normal 3 3 4 2 2 6 6" xfId="11315"/>
    <cellStyle name="Normal 3 3 4 2 2 6 6 2" xfId="30103"/>
    <cellStyle name="Normal 3 3 4 2 2 6 6 3" xfId="45520"/>
    <cellStyle name="Normal 3 3 4 2 2 6 7" xfId="20700"/>
    <cellStyle name="Normal 3 3 4 2 2 6 8" xfId="39327"/>
    <cellStyle name="Normal 3 3 4 2 2 6 9" xfId="45501"/>
    <cellStyle name="Normal 3 3 4 2 2 7" xfId="2354"/>
    <cellStyle name="Normal 3 3 4 2 2 7 2" xfId="5147"/>
    <cellStyle name="Normal 3 3 4 2 2 7 2 2" xfId="9872"/>
    <cellStyle name="Normal 3 3 4 2 2 7 2 2 2" xfId="19267"/>
    <cellStyle name="Normal 3 3 4 2 2 7 2 2 2 2" xfId="38064"/>
    <cellStyle name="Normal 3 3 4 2 2 7 2 2 2 3" xfId="45524"/>
    <cellStyle name="Normal 3 3 4 2 2 7 2 2 3" xfId="28661"/>
    <cellStyle name="Normal 3 3 4 2 2 7 2 2 4" xfId="45523"/>
    <cellStyle name="Normal 3 3 4 2 2 7 2 3" xfId="14570"/>
    <cellStyle name="Normal 3 3 4 2 2 7 2 3 2" xfId="33361"/>
    <cellStyle name="Normal 3 3 4 2 2 7 2 3 3" xfId="45525"/>
    <cellStyle name="Normal 3 3 4 2 2 7 2 4" xfId="23958"/>
    <cellStyle name="Normal 3 3 4 2 2 7 2 5" xfId="45522"/>
    <cellStyle name="Normal 3 3 4 2 2 7 3" xfId="7081"/>
    <cellStyle name="Normal 3 3 4 2 2 7 3 2" xfId="16476"/>
    <cellStyle name="Normal 3 3 4 2 2 7 3 2 2" xfId="35273"/>
    <cellStyle name="Normal 3 3 4 2 2 7 3 2 3" xfId="45527"/>
    <cellStyle name="Normal 3 3 4 2 2 7 3 3" xfId="25870"/>
    <cellStyle name="Normal 3 3 4 2 2 7 3 4" xfId="45526"/>
    <cellStyle name="Normal 3 3 4 2 2 7 4" xfId="11779"/>
    <cellStyle name="Normal 3 3 4 2 2 7 4 2" xfId="30568"/>
    <cellStyle name="Normal 3 3 4 2 2 7 4 3" xfId="45528"/>
    <cellStyle name="Normal 3 3 4 2 2 7 5" xfId="21165"/>
    <cellStyle name="Normal 3 3 4 2 2 7 6" xfId="45521"/>
    <cellStyle name="Normal 3 3 4 2 2 8" xfId="3285"/>
    <cellStyle name="Normal 3 3 4 2 2 8 2" xfId="8011"/>
    <cellStyle name="Normal 3 3 4 2 2 8 2 2" xfId="17406"/>
    <cellStyle name="Normal 3 3 4 2 2 8 2 2 2" xfId="36203"/>
    <cellStyle name="Normal 3 3 4 2 2 8 2 2 3" xfId="45531"/>
    <cellStyle name="Normal 3 3 4 2 2 8 2 3" xfId="26800"/>
    <cellStyle name="Normal 3 3 4 2 2 8 2 4" xfId="45530"/>
    <cellStyle name="Normal 3 3 4 2 2 8 3" xfId="12709"/>
    <cellStyle name="Normal 3 3 4 2 2 8 3 2" xfId="31499"/>
    <cellStyle name="Normal 3 3 4 2 2 8 3 3" xfId="45532"/>
    <cellStyle name="Normal 3 3 4 2 2 8 4" xfId="22096"/>
    <cellStyle name="Normal 3 3 4 2 2 8 5" xfId="45529"/>
    <cellStyle name="Normal 3 3 4 2 2 9" xfId="4216"/>
    <cellStyle name="Normal 3 3 4 2 2 9 2" xfId="8941"/>
    <cellStyle name="Normal 3 3 4 2 2 9 2 2" xfId="18336"/>
    <cellStyle name="Normal 3 3 4 2 2 9 2 2 2" xfId="37133"/>
    <cellStyle name="Normal 3 3 4 2 2 9 2 2 3" xfId="45535"/>
    <cellStyle name="Normal 3 3 4 2 2 9 2 3" xfId="27730"/>
    <cellStyle name="Normal 3 3 4 2 2 9 2 4" xfId="45534"/>
    <cellStyle name="Normal 3 3 4 2 2 9 3" xfId="13639"/>
    <cellStyle name="Normal 3 3 4 2 2 9 3 2" xfId="32430"/>
    <cellStyle name="Normal 3 3 4 2 2 9 3 3" xfId="45536"/>
    <cellStyle name="Normal 3 3 4 2 2 9 4" xfId="23027"/>
    <cellStyle name="Normal 3 3 4 2 2 9 5" xfId="45533"/>
    <cellStyle name="Normal 3 3 4 2 20" xfId="58880"/>
    <cellStyle name="Normal 3 3 4 2 21" xfId="58936"/>
    <cellStyle name="Normal 3 3 4 2 22" xfId="58992"/>
    <cellStyle name="Normal 3 3 4 2 23" xfId="59048"/>
    <cellStyle name="Normal 3 3 4 2 24" xfId="59107"/>
    <cellStyle name="Normal 3 3 4 2 25" xfId="59688"/>
    <cellStyle name="Normal 3 3 4 2 26" xfId="1390"/>
    <cellStyle name="Normal 3 3 4 2 3" xfId="1057"/>
    <cellStyle name="Normal 3 3 4 2 3 10" xfId="39328"/>
    <cellStyle name="Normal 3 3 4 2 3 11" xfId="45537"/>
    <cellStyle name="Normal 3 3 4 2 3 12" xfId="1445"/>
    <cellStyle name="Normal 3 3 4 2 3 2" xfId="1711"/>
    <cellStyle name="Normal 3 3 4 2 3 2 10" xfId="45538"/>
    <cellStyle name="Normal 3 3 4 2 3 2 2" xfId="2177"/>
    <cellStyle name="Normal 3 3 4 2 3 2 2 2" xfId="3108"/>
    <cellStyle name="Normal 3 3 4 2 3 2 2 2 2" xfId="5901"/>
    <cellStyle name="Normal 3 3 4 2 3 2 2 2 2 2" xfId="10626"/>
    <cellStyle name="Normal 3 3 4 2 3 2 2 2 2 2 2" xfId="20021"/>
    <cellStyle name="Normal 3 3 4 2 3 2 2 2 2 2 2 2" xfId="38818"/>
    <cellStyle name="Normal 3 3 4 2 3 2 2 2 2 2 2 3" xfId="45543"/>
    <cellStyle name="Normal 3 3 4 2 3 2 2 2 2 2 3" xfId="29415"/>
    <cellStyle name="Normal 3 3 4 2 3 2 2 2 2 2 4" xfId="45542"/>
    <cellStyle name="Normal 3 3 4 2 3 2 2 2 2 3" xfId="15324"/>
    <cellStyle name="Normal 3 3 4 2 3 2 2 2 2 3 2" xfId="34115"/>
    <cellStyle name="Normal 3 3 4 2 3 2 2 2 2 3 3" xfId="45544"/>
    <cellStyle name="Normal 3 3 4 2 3 2 2 2 2 4" xfId="24712"/>
    <cellStyle name="Normal 3 3 4 2 3 2 2 2 2 5" xfId="45541"/>
    <cellStyle name="Normal 3 3 4 2 3 2 2 2 3" xfId="7834"/>
    <cellStyle name="Normal 3 3 4 2 3 2 2 2 3 2" xfId="17229"/>
    <cellStyle name="Normal 3 3 4 2 3 2 2 2 3 2 2" xfId="36026"/>
    <cellStyle name="Normal 3 3 4 2 3 2 2 2 3 2 3" xfId="45546"/>
    <cellStyle name="Normal 3 3 4 2 3 2 2 2 3 3" xfId="26623"/>
    <cellStyle name="Normal 3 3 4 2 3 2 2 2 3 4" xfId="45545"/>
    <cellStyle name="Normal 3 3 4 2 3 2 2 2 4" xfId="12532"/>
    <cellStyle name="Normal 3 3 4 2 3 2 2 2 4 2" xfId="31322"/>
    <cellStyle name="Normal 3 3 4 2 3 2 2 2 4 3" xfId="45547"/>
    <cellStyle name="Normal 3 3 4 2 3 2 2 2 5" xfId="21919"/>
    <cellStyle name="Normal 3 3 4 2 3 2 2 2 6" xfId="45540"/>
    <cellStyle name="Normal 3 3 4 2 3 2 2 3" xfId="4039"/>
    <cellStyle name="Normal 3 3 4 2 3 2 2 3 2" xfId="8764"/>
    <cellStyle name="Normal 3 3 4 2 3 2 2 3 2 2" xfId="18159"/>
    <cellStyle name="Normal 3 3 4 2 3 2 2 3 2 2 2" xfId="36956"/>
    <cellStyle name="Normal 3 3 4 2 3 2 2 3 2 2 3" xfId="45550"/>
    <cellStyle name="Normal 3 3 4 2 3 2 2 3 2 3" xfId="27553"/>
    <cellStyle name="Normal 3 3 4 2 3 2 2 3 2 4" xfId="45549"/>
    <cellStyle name="Normal 3 3 4 2 3 2 2 3 3" xfId="13462"/>
    <cellStyle name="Normal 3 3 4 2 3 2 2 3 3 2" xfId="32253"/>
    <cellStyle name="Normal 3 3 4 2 3 2 2 3 3 3" xfId="45551"/>
    <cellStyle name="Normal 3 3 4 2 3 2 2 3 4" xfId="22850"/>
    <cellStyle name="Normal 3 3 4 2 3 2 2 3 5" xfId="45548"/>
    <cellStyle name="Normal 3 3 4 2 3 2 2 4" xfId="4970"/>
    <cellStyle name="Normal 3 3 4 2 3 2 2 4 2" xfId="9695"/>
    <cellStyle name="Normal 3 3 4 2 3 2 2 4 2 2" xfId="19090"/>
    <cellStyle name="Normal 3 3 4 2 3 2 2 4 2 2 2" xfId="37887"/>
    <cellStyle name="Normal 3 3 4 2 3 2 2 4 2 2 3" xfId="45554"/>
    <cellStyle name="Normal 3 3 4 2 3 2 2 4 2 3" xfId="28484"/>
    <cellStyle name="Normal 3 3 4 2 3 2 2 4 2 4" xfId="45553"/>
    <cellStyle name="Normal 3 3 4 2 3 2 2 4 3" xfId="14393"/>
    <cellStyle name="Normal 3 3 4 2 3 2 2 4 3 2" xfId="33184"/>
    <cellStyle name="Normal 3 3 4 2 3 2 2 4 3 3" xfId="45555"/>
    <cellStyle name="Normal 3 3 4 2 3 2 2 4 4" xfId="23781"/>
    <cellStyle name="Normal 3 3 4 2 3 2 2 4 5" xfId="45552"/>
    <cellStyle name="Normal 3 3 4 2 3 2 2 5" xfId="6904"/>
    <cellStyle name="Normal 3 3 4 2 3 2 2 5 2" xfId="16299"/>
    <cellStyle name="Normal 3 3 4 2 3 2 2 5 2 2" xfId="35096"/>
    <cellStyle name="Normal 3 3 4 2 3 2 2 5 2 3" xfId="45557"/>
    <cellStyle name="Normal 3 3 4 2 3 2 2 5 3" xfId="25693"/>
    <cellStyle name="Normal 3 3 4 2 3 2 2 5 4" xfId="45556"/>
    <cellStyle name="Normal 3 3 4 2 3 2 2 6" xfId="11602"/>
    <cellStyle name="Normal 3 3 4 2 3 2 2 6 2" xfId="30391"/>
    <cellStyle name="Normal 3 3 4 2 3 2 2 6 3" xfId="45558"/>
    <cellStyle name="Normal 3 3 4 2 3 2 2 7" xfId="20988"/>
    <cellStyle name="Normal 3 3 4 2 3 2 2 8" xfId="39330"/>
    <cellStyle name="Normal 3 3 4 2 3 2 2 9" xfId="45539"/>
    <cellStyle name="Normal 3 3 4 2 3 2 3" xfId="2642"/>
    <cellStyle name="Normal 3 3 4 2 3 2 3 2" xfId="5435"/>
    <cellStyle name="Normal 3 3 4 2 3 2 3 2 2" xfId="10160"/>
    <cellStyle name="Normal 3 3 4 2 3 2 3 2 2 2" xfId="19555"/>
    <cellStyle name="Normal 3 3 4 2 3 2 3 2 2 2 2" xfId="38352"/>
    <cellStyle name="Normal 3 3 4 2 3 2 3 2 2 2 3" xfId="45562"/>
    <cellStyle name="Normal 3 3 4 2 3 2 3 2 2 3" xfId="28949"/>
    <cellStyle name="Normal 3 3 4 2 3 2 3 2 2 4" xfId="45561"/>
    <cellStyle name="Normal 3 3 4 2 3 2 3 2 3" xfId="14858"/>
    <cellStyle name="Normal 3 3 4 2 3 2 3 2 3 2" xfId="33649"/>
    <cellStyle name="Normal 3 3 4 2 3 2 3 2 3 3" xfId="45563"/>
    <cellStyle name="Normal 3 3 4 2 3 2 3 2 4" xfId="24246"/>
    <cellStyle name="Normal 3 3 4 2 3 2 3 2 5" xfId="45560"/>
    <cellStyle name="Normal 3 3 4 2 3 2 3 3" xfId="7369"/>
    <cellStyle name="Normal 3 3 4 2 3 2 3 3 2" xfId="16764"/>
    <cellStyle name="Normal 3 3 4 2 3 2 3 3 2 2" xfId="35561"/>
    <cellStyle name="Normal 3 3 4 2 3 2 3 3 2 3" xfId="45565"/>
    <cellStyle name="Normal 3 3 4 2 3 2 3 3 3" xfId="26158"/>
    <cellStyle name="Normal 3 3 4 2 3 2 3 3 4" xfId="45564"/>
    <cellStyle name="Normal 3 3 4 2 3 2 3 4" xfId="12067"/>
    <cellStyle name="Normal 3 3 4 2 3 2 3 4 2" xfId="30856"/>
    <cellStyle name="Normal 3 3 4 2 3 2 3 4 3" xfId="45566"/>
    <cellStyle name="Normal 3 3 4 2 3 2 3 5" xfId="21453"/>
    <cellStyle name="Normal 3 3 4 2 3 2 3 6" xfId="45559"/>
    <cellStyle name="Normal 3 3 4 2 3 2 4" xfId="3573"/>
    <cellStyle name="Normal 3 3 4 2 3 2 4 2" xfId="8299"/>
    <cellStyle name="Normal 3 3 4 2 3 2 4 2 2" xfId="17694"/>
    <cellStyle name="Normal 3 3 4 2 3 2 4 2 2 2" xfId="36491"/>
    <cellStyle name="Normal 3 3 4 2 3 2 4 2 2 3" xfId="45569"/>
    <cellStyle name="Normal 3 3 4 2 3 2 4 2 3" xfId="27088"/>
    <cellStyle name="Normal 3 3 4 2 3 2 4 2 4" xfId="45568"/>
    <cellStyle name="Normal 3 3 4 2 3 2 4 3" xfId="12997"/>
    <cellStyle name="Normal 3 3 4 2 3 2 4 3 2" xfId="31787"/>
    <cellStyle name="Normal 3 3 4 2 3 2 4 3 3" xfId="45570"/>
    <cellStyle name="Normal 3 3 4 2 3 2 4 4" xfId="22384"/>
    <cellStyle name="Normal 3 3 4 2 3 2 4 5" xfId="45567"/>
    <cellStyle name="Normal 3 3 4 2 3 2 5" xfId="4504"/>
    <cellStyle name="Normal 3 3 4 2 3 2 5 2" xfId="9229"/>
    <cellStyle name="Normal 3 3 4 2 3 2 5 2 2" xfId="18624"/>
    <cellStyle name="Normal 3 3 4 2 3 2 5 2 2 2" xfId="37421"/>
    <cellStyle name="Normal 3 3 4 2 3 2 5 2 2 3" xfId="45573"/>
    <cellStyle name="Normal 3 3 4 2 3 2 5 2 3" xfId="28018"/>
    <cellStyle name="Normal 3 3 4 2 3 2 5 2 4" xfId="45572"/>
    <cellStyle name="Normal 3 3 4 2 3 2 5 3" xfId="13927"/>
    <cellStyle name="Normal 3 3 4 2 3 2 5 3 2" xfId="32718"/>
    <cellStyle name="Normal 3 3 4 2 3 2 5 3 3" xfId="45574"/>
    <cellStyle name="Normal 3 3 4 2 3 2 5 4" xfId="23315"/>
    <cellStyle name="Normal 3 3 4 2 3 2 5 5" xfId="45571"/>
    <cellStyle name="Normal 3 3 4 2 3 2 6" xfId="6154"/>
    <cellStyle name="Normal 3 3 4 2 3 2 6 2" xfId="15550"/>
    <cellStyle name="Normal 3 3 4 2 3 2 6 2 2" xfId="34347"/>
    <cellStyle name="Normal 3 3 4 2 3 2 6 2 3" xfId="45576"/>
    <cellStyle name="Normal 3 3 4 2 3 2 6 3" xfId="24944"/>
    <cellStyle name="Normal 3 3 4 2 3 2 6 4" xfId="45575"/>
    <cellStyle name="Normal 3 3 4 2 3 2 7" xfId="11138"/>
    <cellStyle name="Normal 3 3 4 2 3 2 7 2" xfId="29925"/>
    <cellStyle name="Normal 3 3 4 2 3 2 7 3" xfId="45577"/>
    <cellStyle name="Normal 3 3 4 2 3 2 8" xfId="20522"/>
    <cellStyle name="Normal 3 3 4 2 3 2 9" xfId="39329"/>
    <cellStyle name="Normal 3 3 4 2 3 3" xfId="1916"/>
    <cellStyle name="Normal 3 3 4 2 3 3 2" xfId="2847"/>
    <cellStyle name="Normal 3 3 4 2 3 3 2 2" xfId="5640"/>
    <cellStyle name="Normal 3 3 4 2 3 3 2 2 2" xfId="10365"/>
    <cellStyle name="Normal 3 3 4 2 3 3 2 2 2 2" xfId="19760"/>
    <cellStyle name="Normal 3 3 4 2 3 3 2 2 2 2 2" xfId="38557"/>
    <cellStyle name="Normal 3 3 4 2 3 3 2 2 2 2 3" xfId="45582"/>
    <cellStyle name="Normal 3 3 4 2 3 3 2 2 2 3" xfId="29154"/>
    <cellStyle name="Normal 3 3 4 2 3 3 2 2 2 4" xfId="45581"/>
    <cellStyle name="Normal 3 3 4 2 3 3 2 2 3" xfId="15063"/>
    <cellStyle name="Normal 3 3 4 2 3 3 2 2 3 2" xfId="33854"/>
    <cellStyle name="Normal 3 3 4 2 3 3 2 2 3 3" xfId="45583"/>
    <cellStyle name="Normal 3 3 4 2 3 3 2 2 4" xfId="24451"/>
    <cellStyle name="Normal 3 3 4 2 3 3 2 2 5" xfId="45580"/>
    <cellStyle name="Normal 3 3 4 2 3 3 2 3" xfId="7573"/>
    <cellStyle name="Normal 3 3 4 2 3 3 2 3 2" xfId="16968"/>
    <cellStyle name="Normal 3 3 4 2 3 3 2 3 2 2" xfId="35765"/>
    <cellStyle name="Normal 3 3 4 2 3 3 2 3 2 3" xfId="45585"/>
    <cellStyle name="Normal 3 3 4 2 3 3 2 3 3" xfId="26362"/>
    <cellStyle name="Normal 3 3 4 2 3 3 2 3 4" xfId="45584"/>
    <cellStyle name="Normal 3 3 4 2 3 3 2 4" xfId="12271"/>
    <cellStyle name="Normal 3 3 4 2 3 3 2 4 2" xfId="31061"/>
    <cellStyle name="Normal 3 3 4 2 3 3 2 4 3" xfId="45586"/>
    <cellStyle name="Normal 3 3 4 2 3 3 2 5" xfId="21658"/>
    <cellStyle name="Normal 3 3 4 2 3 3 2 6" xfId="45579"/>
    <cellStyle name="Normal 3 3 4 2 3 3 3" xfId="3778"/>
    <cellStyle name="Normal 3 3 4 2 3 3 3 2" xfId="8504"/>
    <cellStyle name="Normal 3 3 4 2 3 3 3 2 2" xfId="17899"/>
    <cellStyle name="Normal 3 3 4 2 3 3 3 2 2 2" xfId="36696"/>
    <cellStyle name="Normal 3 3 4 2 3 3 3 2 2 3" xfId="45589"/>
    <cellStyle name="Normal 3 3 4 2 3 3 3 2 3" xfId="27293"/>
    <cellStyle name="Normal 3 3 4 2 3 3 3 2 4" xfId="45588"/>
    <cellStyle name="Normal 3 3 4 2 3 3 3 3" xfId="13202"/>
    <cellStyle name="Normal 3 3 4 2 3 3 3 3 2" xfId="31992"/>
    <cellStyle name="Normal 3 3 4 2 3 3 3 3 3" xfId="45590"/>
    <cellStyle name="Normal 3 3 4 2 3 3 3 4" xfId="22589"/>
    <cellStyle name="Normal 3 3 4 2 3 3 3 5" xfId="45587"/>
    <cellStyle name="Normal 3 3 4 2 3 3 4" xfId="4709"/>
    <cellStyle name="Normal 3 3 4 2 3 3 4 2" xfId="9434"/>
    <cellStyle name="Normal 3 3 4 2 3 3 4 2 2" xfId="18829"/>
    <cellStyle name="Normal 3 3 4 2 3 3 4 2 2 2" xfId="37626"/>
    <cellStyle name="Normal 3 3 4 2 3 3 4 2 2 3" xfId="45593"/>
    <cellStyle name="Normal 3 3 4 2 3 3 4 2 3" xfId="28223"/>
    <cellStyle name="Normal 3 3 4 2 3 3 4 2 4" xfId="45592"/>
    <cellStyle name="Normal 3 3 4 2 3 3 4 3" xfId="14132"/>
    <cellStyle name="Normal 3 3 4 2 3 3 4 3 2" xfId="32923"/>
    <cellStyle name="Normal 3 3 4 2 3 3 4 3 3" xfId="45594"/>
    <cellStyle name="Normal 3 3 4 2 3 3 4 4" xfId="23520"/>
    <cellStyle name="Normal 3 3 4 2 3 3 4 5" xfId="45591"/>
    <cellStyle name="Normal 3 3 4 2 3 3 5" xfId="6644"/>
    <cellStyle name="Normal 3 3 4 2 3 3 5 2" xfId="16039"/>
    <cellStyle name="Normal 3 3 4 2 3 3 5 2 2" xfId="34836"/>
    <cellStyle name="Normal 3 3 4 2 3 3 5 2 3" xfId="45596"/>
    <cellStyle name="Normal 3 3 4 2 3 3 5 3" xfId="25433"/>
    <cellStyle name="Normal 3 3 4 2 3 3 5 4" xfId="45595"/>
    <cellStyle name="Normal 3 3 4 2 3 3 6" xfId="11342"/>
    <cellStyle name="Normal 3 3 4 2 3 3 6 2" xfId="30130"/>
    <cellStyle name="Normal 3 3 4 2 3 3 6 3" xfId="45597"/>
    <cellStyle name="Normal 3 3 4 2 3 3 7" xfId="20727"/>
    <cellStyle name="Normal 3 3 4 2 3 3 8" xfId="39331"/>
    <cellStyle name="Normal 3 3 4 2 3 3 9" xfId="45578"/>
    <cellStyle name="Normal 3 3 4 2 3 4" xfId="2381"/>
    <cellStyle name="Normal 3 3 4 2 3 4 2" xfId="5174"/>
    <cellStyle name="Normal 3 3 4 2 3 4 2 2" xfId="9899"/>
    <cellStyle name="Normal 3 3 4 2 3 4 2 2 2" xfId="19294"/>
    <cellStyle name="Normal 3 3 4 2 3 4 2 2 2 2" xfId="38091"/>
    <cellStyle name="Normal 3 3 4 2 3 4 2 2 2 3" xfId="45601"/>
    <cellStyle name="Normal 3 3 4 2 3 4 2 2 3" xfId="28688"/>
    <cellStyle name="Normal 3 3 4 2 3 4 2 2 4" xfId="45600"/>
    <cellStyle name="Normal 3 3 4 2 3 4 2 3" xfId="14597"/>
    <cellStyle name="Normal 3 3 4 2 3 4 2 3 2" xfId="33388"/>
    <cellStyle name="Normal 3 3 4 2 3 4 2 3 3" xfId="45602"/>
    <cellStyle name="Normal 3 3 4 2 3 4 2 4" xfId="23985"/>
    <cellStyle name="Normal 3 3 4 2 3 4 2 5" xfId="45599"/>
    <cellStyle name="Normal 3 3 4 2 3 4 3" xfId="7108"/>
    <cellStyle name="Normal 3 3 4 2 3 4 3 2" xfId="16503"/>
    <cellStyle name="Normal 3 3 4 2 3 4 3 2 2" xfId="35300"/>
    <cellStyle name="Normal 3 3 4 2 3 4 3 2 3" xfId="45604"/>
    <cellStyle name="Normal 3 3 4 2 3 4 3 3" xfId="25897"/>
    <cellStyle name="Normal 3 3 4 2 3 4 3 4" xfId="45603"/>
    <cellStyle name="Normal 3 3 4 2 3 4 4" xfId="11806"/>
    <cellStyle name="Normal 3 3 4 2 3 4 4 2" xfId="30595"/>
    <cellStyle name="Normal 3 3 4 2 3 4 4 3" xfId="45605"/>
    <cellStyle name="Normal 3 3 4 2 3 4 5" xfId="21192"/>
    <cellStyle name="Normal 3 3 4 2 3 4 6" xfId="45598"/>
    <cellStyle name="Normal 3 3 4 2 3 5" xfId="3312"/>
    <cellStyle name="Normal 3 3 4 2 3 5 2" xfId="8038"/>
    <cellStyle name="Normal 3 3 4 2 3 5 2 2" xfId="17433"/>
    <cellStyle name="Normal 3 3 4 2 3 5 2 2 2" xfId="36230"/>
    <cellStyle name="Normal 3 3 4 2 3 5 2 2 3" xfId="45608"/>
    <cellStyle name="Normal 3 3 4 2 3 5 2 3" xfId="26827"/>
    <cellStyle name="Normal 3 3 4 2 3 5 2 4" xfId="45607"/>
    <cellStyle name="Normal 3 3 4 2 3 5 3" xfId="12736"/>
    <cellStyle name="Normal 3 3 4 2 3 5 3 2" xfId="31526"/>
    <cellStyle name="Normal 3 3 4 2 3 5 3 3" xfId="45609"/>
    <cellStyle name="Normal 3 3 4 2 3 5 4" xfId="22123"/>
    <cellStyle name="Normal 3 3 4 2 3 5 5" xfId="45606"/>
    <cellStyle name="Normal 3 3 4 2 3 6" xfId="4243"/>
    <cellStyle name="Normal 3 3 4 2 3 6 2" xfId="8968"/>
    <cellStyle name="Normal 3 3 4 2 3 6 2 2" xfId="18363"/>
    <cellStyle name="Normal 3 3 4 2 3 6 2 2 2" xfId="37160"/>
    <cellStyle name="Normal 3 3 4 2 3 6 2 2 3" xfId="45612"/>
    <cellStyle name="Normal 3 3 4 2 3 6 2 3" xfId="27757"/>
    <cellStyle name="Normal 3 3 4 2 3 6 2 4" xfId="45611"/>
    <cellStyle name="Normal 3 3 4 2 3 6 3" xfId="13666"/>
    <cellStyle name="Normal 3 3 4 2 3 6 3 2" xfId="32457"/>
    <cellStyle name="Normal 3 3 4 2 3 6 3 3" xfId="45613"/>
    <cellStyle name="Normal 3 3 4 2 3 6 4" xfId="23054"/>
    <cellStyle name="Normal 3 3 4 2 3 6 5" xfId="45610"/>
    <cellStyle name="Normal 3 3 4 2 3 7" xfId="6470"/>
    <cellStyle name="Normal 3 3 4 2 3 7 2" xfId="15865"/>
    <cellStyle name="Normal 3 3 4 2 3 7 2 2" xfId="34662"/>
    <cellStyle name="Normal 3 3 4 2 3 7 2 3" xfId="45615"/>
    <cellStyle name="Normal 3 3 4 2 3 7 3" xfId="25259"/>
    <cellStyle name="Normal 3 3 4 2 3 7 4" xfId="45614"/>
    <cellStyle name="Normal 3 3 4 2 3 8" xfId="10880"/>
    <cellStyle name="Normal 3 3 4 2 3 8 2" xfId="29664"/>
    <cellStyle name="Normal 3 3 4 2 3 8 3" xfId="45616"/>
    <cellStyle name="Normal 3 3 4 2 3 9" xfId="20261"/>
    <cellStyle name="Normal 3 3 4 2 4" xfId="1189"/>
    <cellStyle name="Normal 3 3 4 2 4 10" xfId="39332"/>
    <cellStyle name="Normal 3 3 4 2 4 11" xfId="45617"/>
    <cellStyle name="Normal 3 3 4 2 4 12" xfId="1508"/>
    <cellStyle name="Normal 3 3 4 2 4 2" xfId="1772"/>
    <cellStyle name="Normal 3 3 4 2 4 2 10" xfId="45618"/>
    <cellStyle name="Normal 3 3 4 2 4 2 2" xfId="2238"/>
    <cellStyle name="Normal 3 3 4 2 4 2 2 2" xfId="3169"/>
    <cellStyle name="Normal 3 3 4 2 4 2 2 2 2" xfId="5962"/>
    <cellStyle name="Normal 3 3 4 2 4 2 2 2 2 2" xfId="10687"/>
    <cellStyle name="Normal 3 3 4 2 4 2 2 2 2 2 2" xfId="20082"/>
    <cellStyle name="Normal 3 3 4 2 4 2 2 2 2 2 2 2" xfId="38879"/>
    <cellStyle name="Normal 3 3 4 2 4 2 2 2 2 2 2 3" xfId="45623"/>
    <cellStyle name="Normal 3 3 4 2 4 2 2 2 2 2 3" xfId="29476"/>
    <cellStyle name="Normal 3 3 4 2 4 2 2 2 2 2 4" xfId="45622"/>
    <cellStyle name="Normal 3 3 4 2 4 2 2 2 2 3" xfId="15385"/>
    <cellStyle name="Normal 3 3 4 2 4 2 2 2 2 3 2" xfId="34176"/>
    <cellStyle name="Normal 3 3 4 2 4 2 2 2 2 3 3" xfId="45624"/>
    <cellStyle name="Normal 3 3 4 2 4 2 2 2 2 4" xfId="24773"/>
    <cellStyle name="Normal 3 3 4 2 4 2 2 2 2 5" xfId="45621"/>
    <cellStyle name="Normal 3 3 4 2 4 2 2 2 3" xfId="7895"/>
    <cellStyle name="Normal 3 3 4 2 4 2 2 2 3 2" xfId="17290"/>
    <cellStyle name="Normal 3 3 4 2 4 2 2 2 3 2 2" xfId="36087"/>
    <cellStyle name="Normal 3 3 4 2 4 2 2 2 3 2 3" xfId="45626"/>
    <cellStyle name="Normal 3 3 4 2 4 2 2 2 3 3" xfId="26684"/>
    <cellStyle name="Normal 3 3 4 2 4 2 2 2 3 4" xfId="45625"/>
    <cellStyle name="Normal 3 3 4 2 4 2 2 2 4" xfId="12593"/>
    <cellStyle name="Normal 3 3 4 2 4 2 2 2 4 2" xfId="31383"/>
    <cellStyle name="Normal 3 3 4 2 4 2 2 2 4 3" xfId="45627"/>
    <cellStyle name="Normal 3 3 4 2 4 2 2 2 5" xfId="21980"/>
    <cellStyle name="Normal 3 3 4 2 4 2 2 2 6" xfId="45620"/>
    <cellStyle name="Normal 3 3 4 2 4 2 2 3" xfId="4100"/>
    <cellStyle name="Normal 3 3 4 2 4 2 2 3 2" xfId="8825"/>
    <cellStyle name="Normal 3 3 4 2 4 2 2 3 2 2" xfId="18220"/>
    <cellStyle name="Normal 3 3 4 2 4 2 2 3 2 2 2" xfId="37017"/>
    <cellStyle name="Normal 3 3 4 2 4 2 2 3 2 2 3" xfId="45630"/>
    <cellStyle name="Normal 3 3 4 2 4 2 2 3 2 3" xfId="27614"/>
    <cellStyle name="Normal 3 3 4 2 4 2 2 3 2 4" xfId="45629"/>
    <cellStyle name="Normal 3 3 4 2 4 2 2 3 3" xfId="13523"/>
    <cellStyle name="Normal 3 3 4 2 4 2 2 3 3 2" xfId="32314"/>
    <cellStyle name="Normal 3 3 4 2 4 2 2 3 3 3" xfId="45631"/>
    <cellStyle name="Normal 3 3 4 2 4 2 2 3 4" xfId="22911"/>
    <cellStyle name="Normal 3 3 4 2 4 2 2 3 5" xfId="45628"/>
    <cellStyle name="Normal 3 3 4 2 4 2 2 4" xfId="5031"/>
    <cellStyle name="Normal 3 3 4 2 4 2 2 4 2" xfId="9756"/>
    <cellStyle name="Normal 3 3 4 2 4 2 2 4 2 2" xfId="19151"/>
    <cellStyle name="Normal 3 3 4 2 4 2 2 4 2 2 2" xfId="37948"/>
    <cellStyle name="Normal 3 3 4 2 4 2 2 4 2 2 3" xfId="45634"/>
    <cellStyle name="Normal 3 3 4 2 4 2 2 4 2 3" xfId="28545"/>
    <cellStyle name="Normal 3 3 4 2 4 2 2 4 2 4" xfId="45633"/>
    <cellStyle name="Normal 3 3 4 2 4 2 2 4 3" xfId="14454"/>
    <cellStyle name="Normal 3 3 4 2 4 2 2 4 3 2" xfId="33245"/>
    <cellStyle name="Normal 3 3 4 2 4 2 2 4 3 3" xfId="45635"/>
    <cellStyle name="Normal 3 3 4 2 4 2 2 4 4" xfId="23842"/>
    <cellStyle name="Normal 3 3 4 2 4 2 2 4 5" xfId="45632"/>
    <cellStyle name="Normal 3 3 4 2 4 2 2 5" xfId="6965"/>
    <cellStyle name="Normal 3 3 4 2 4 2 2 5 2" xfId="16360"/>
    <cellStyle name="Normal 3 3 4 2 4 2 2 5 2 2" xfId="35157"/>
    <cellStyle name="Normal 3 3 4 2 4 2 2 5 2 3" xfId="45637"/>
    <cellStyle name="Normal 3 3 4 2 4 2 2 5 3" xfId="25754"/>
    <cellStyle name="Normal 3 3 4 2 4 2 2 5 4" xfId="45636"/>
    <cellStyle name="Normal 3 3 4 2 4 2 2 6" xfId="11663"/>
    <cellStyle name="Normal 3 3 4 2 4 2 2 6 2" xfId="30452"/>
    <cellStyle name="Normal 3 3 4 2 4 2 2 6 3" xfId="45638"/>
    <cellStyle name="Normal 3 3 4 2 4 2 2 7" xfId="21049"/>
    <cellStyle name="Normal 3 3 4 2 4 2 2 8" xfId="39334"/>
    <cellStyle name="Normal 3 3 4 2 4 2 2 9" xfId="45619"/>
    <cellStyle name="Normal 3 3 4 2 4 2 3" xfId="2703"/>
    <cellStyle name="Normal 3 3 4 2 4 2 3 2" xfId="5496"/>
    <cellStyle name="Normal 3 3 4 2 4 2 3 2 2" xfId="10221"/>
    <cellStyle name="Normal 3 3 4 2 4 2 3 2 2 2" xfId="19616"/>
    <cellStyle name="Normal 3 3 4 2 4 2 3 2 2 2 2" xfId="38413"/>
    <cellStyle name="Normal 3 3 4 2 4 2 3 2 2 2 3" xfId="45642"/>
    <cellStyle name="Normal 3 3 4 2 4 2 3 2 2 3" xfId="29010"/>
    <cellStyle name="Normal 3 3 4 2 4 2 3 2 2 4" xfId="45641"/>
    <cellStyle name="Normal 3 3 4 2 4 2 3 2 3" xfId="14919"/>
    <cellStyle name="Normal 3 3 4 2 4 2 3 2 3 2" xfId="33710"/>
    <cellStyle name="Normal 3 3 4 2 4 2 3 2 3 3" xfId="45643"/>
    <cellStyle name="Normal 3 3 4 2 4 2 3 2 4" xfId="24307"/>
    <cellStyle name="Normal 3 3 4 2 4 2 3 2 5" xfId="45640"/>
    <cellStyle name="Normal 3 3 4 2 4 2 3 3" xfId="7430"/>
    <cellStyle name="Normal 3 3 4 2 4 2 3 3 2" xfId="16825"/>
    <cellStyle name="Normal 3 3 4 2 4 2 3 3 2 2" xfId="35622"/>
    <cellStyle name="Normal 3 3 4 2 4 2 3 3 2 3" xfId="45645"/>
    <cellStyle name="Normal 3 3 4 2 4 2 3 3 3" xfId="26219"/>
    <cellStyle name="Normal 3 3 4 2 4 2 3 3 4" xfId="45644"/>
    <cellStyle name="Normal 3 3 4 2 4 2 3 4" xfId="12128"/>
    <cellStyle name="Normal 3 3 4 2 4 2 3 4 2" xfId="30917"/>
    <cellStyle name="Normal 3 3 4 2 4 2 3 4 3" xfId="45646"/>
    <cellStyle name="Normal 3 3 4 2 4 2 3 5" xfId="21514"/>
    <cellStyle name="Normal 3 3 4 2 4 2 3 6" xfId="45639"/>
    <cellStyle name="Normal 3 3 4 2 4 2 4" xfId="3634"/>
    <cellStyle name="Normal 3 3 4 2 4 2 4 2" xfId="8360"/>
    <cellStyle name="Normal 3 3 4 2 4 2 4 2 2" xfId="17755"/>
    <cellStyle name="Normal 3 3 4 2 4 2 4 2 2 2" xfId="36552"/>
    <cellStyle name="Normal 3 3 4 2 4 2 4 2 2 3" xfId="45649"/>
    <cellStyle name="Normal 3 3 4 2 4 2 4 2 3" xfId="27149"/>
    <cellStyle name="Normal 3 3 4 2 4 2 4 2 4" xfId="45648"/>
    <cellStyle name="Normal 3 3 4 2 4 2 4 3" xfId="13058"/>
    <cellStyle name="Normal 3 3 4 2 4 2 4 3 2" xfId="31848"/>
    <cellStyle name="Normal 3 3 4 2 4 2 4 3 3" xfId="45650"/>
    <cellStyle name="Normal 3 3 4 2 4 2 4 4" xfId="22445"/>
    <cellStyle name="Normal 3 3 4 2 4 2 4 5" xfId="45647"/>
    <cellStyle name="Normal 3 3 4 2 4 2 5" xfId="4565"/>
    <cellStyle name="Normal 3 3 4 2 4 2 5 2" xfId="9290"/>
    <cellStyle name="Normal 3 3 4 2 4 2 5 2 2" xfId="18685"/>
    <cellStyle name="Normal 3 3 4 2 4 2 5 2 2 2" xfId="37482"/>
    <cellStyle name="Normal 3 3 4 2 4 2 5 2 2 3" xfId="45653"/>
    <cellStyle name="Normal 3 3 4 2 4 2 5 2 3" xfId="28079"/>
    <cellStyle name="Normal 3 3 4 2 4 2 5 2 4" xfId="45652"/>
    <cellStyle name="Normal 3 3 4 2 4 2 5 3" xfId="13988"/>
    <cellStyle name="Normal 3 3 4 2 4 2 5 3 2" xfId="32779"/>
    <cellStyle name="Normal 3 3 4 2 4 2 5 3 3" xfId="45654"/>
    <cellStyle name="Normal 3 3 4 2 4 2 5 4" xfId="23376"/>
    <cellStyle name="Normal 3 3 4 2 4 2 5 5" xfId="45651"/>
    <cellStyle name="Normal 3 3 4 2 4 2 6" xfId="6501"/>
    <cellStyle name="Normal 3 3 4 2 4 2 6 2" xfId="15896"/>
    <cellStyle name="Normal 3 3 4 2 4 2 6 2 2" xfId="34693"/>
    <cellStyle name="Normal 3 3 4 2 4 2 6 2 3" xfId="45656"/>
    <cellStyle name="Normal 3 3 4 2 4 2 6 3" xfId="25290"/>
    <cellStyle name="Normal 3 3 4 2 4 2 6 4" xfId="45655"/>
    <cellStyle name="Normal 3 3 4 2 4 2 7" xfId="11199"/>
    <cellStyle name="Normal 3 3 4 2 4 2 7 2" xfId="29986"/>
    <cellStyle name="Normal 3 3 4 2 4 2 7 3" xfId="45657"/>
    <cellStyle name="Normal 3 3 4 2 4 2 8" xfId="20583"/>
    <cellStyle name="Normal 3 3 4 2 4 2 9" xfId="39333"/>
    <cellStyle name="Normal 3 3 4 2 4 3" xfId="1977"/>
    <cellStyle name="Normal 3 3 4 2 4 3 2" xfId="2908"/>
    <cellStyle name="Normal 3 3 4 2 4 3 2 2" xfId="5701"/>
    <cellStyle name="Normal 3 3 4 2 4 3 2 2 2" xfId="10426"/>
    <cellStyle name="Normal 3 3 4 2 4 3 2 2 2 2" xfId="19821"/>
    <cellStyle name="Normal 3 3 4 2 4 3 2 2 2 2 2" xfId="38618"/>
    <cellStyle name="Normal 3 3 4 2 4 3 2 2 2 2 3" xfId="45662"/>
    <cellStyle name="Normal 3 3 4 2 4 3 2 2 2 3" xfId="29215"/>
    <cellStyle name="Normal 3 3 4 2 4 3 2 2 2 4" xfId="45661"/>
    <cellStyle name="Normal 3 3 4 2 4 3 2 2 3" xfId="15124"/>
    <cellStyle name="Normal 3 3 4 2 4 3 2 2 3 2" xfId="33915"/>
    <cellStyle name="Normal 3 3 4 2 4 3 2 2 3 3" xfId="45663"/>
    <cellStyle name="Normal 3 3 4 2 4 3 2 2 4" xfId="24512"/>
    <cellStyle name="Normal 3 3 4 2 4 3 2 2 5" xfId="45660"/>
    <cellStyle name="Normal 3 3 4 2 4 3 2 3" xfId="7634"/>
    <cellStyle name="Normal 3 3 4 2 4 3 2 3 2" xfId="17029"/>
    <cellStyle name="Normal 3 3 4 2 4 3 2 3 2 2" xfId="35826"/>
    <cellStyle name="Normal 3 3 4 2 4 3 2 3 2 3" xfId="45665"/>
    <cellStyle name="Normal 3 3 4 2 4 3 2 3 3" xfId="26423"/>
    <cellStyle name="Normal 3 3 4 2 4 3 2 3 4" xfId="45664"/>
    <cellStyle name="Normal 3 3 4 2 4 3 2 4" xfId="12332"/>
    <cellStyle name="Normal 3 3 4 2 4 3 2 4 2" xfId="31122"/>
    <cellStyle name="Normal 3 3 4 2 4 3 2 4 3" xfId="45666"/>
    <cellStyle name="Normal 3 3 4 2 4 3 2 5" xfId="21719"/>
    <cellStyle name="Normal 3 3 4 2 4 3 2 6" xfId="45659"/>
    <cellStyle name="Normal 3 3 4 2 4 3 3" xfId="3839"/>
    <cellStyle name="Normal 3 3 4 2 4 3 3 2" xfId="8565"/>
    <cellStyle name="Normal 3 3 4 2 4 3 3 2 2" xfId="17960"/>
    <cellStyle name="Normal 3 3 4 2 4 3 3 2 2 2" xfId="36757"/>
    <cellStyle name="Normal 3 3 4 2 4 3 3 2 2 3" xfId="45669"/>
    <cellStyle name="Normal 3 3 4 2 4 3 3 2 3" xfId="27354"/>
    <cellStyle name="Normal 3 3 4 2 4 3 3 2 4" xfId="45668"/>
    <cellStyle name="Normal 3 3 4 2 4 3 3 3" xfId="13263"/>
    <cellStyle name="Normal 3 3 4 2 4 3 3 3 2" xfId="32053"/>
    <cellStyle name="Normal 3 3 4 2 4 3 3 3 3" xfId="45670"/>
    <cellStyle name="Normal 3 3 4 2 4 3 3 4" xfId="22650"/>
    <cellStyle name="Normal 3 3 4 2 4 3 3 5" xfId="45667"/>
    <cellStyle name="Normal 3 3 4 2 4 3 4" xfId="4770"/>
    <cellStyle name="Normal 3 3 4 2 4 3 4 2" xfId="9495"/>
    <cellStyle name="Normal 3 3 4 2 4 3 4 2 2" xfId="18890"/>
    <cellStyle name="Normal 3 3 4 2 4 3 4 2 2 2" xfId="37687"/>
    <cellStyle name="Normal 3 3 4 2 4 3 4 2 2 3" xfId="45673"/>
    <cellStyle name="Normal 3 3 4 2 4 3 4 2 3" xfId="28284"/>
    <cellStyle name="Normal 3 3 4 2 4 3 4 2 4" xfId="45672"/>
    <cellStyle name="Normal 3 3 4 2 4 3 4 3" xfId="14193"/>
    <cellStyle name="Normal 3 3 4 2 4 3 4 3 2" xfId="32984"/>
    <cellStyle name="Normal 3 3 4 2 4 3 4 3 3" xfId="45674"/>
    <cellStyle name="Normal 3 3 4 2 4 3 4 4" xfId="23581"/>
    <cellStyle name="Normal 3 3 4 2 4 3 4 5" xfId="45671"/>
    <cellStyle name="Normal 3 3 4 2 4 3 5" xfId="6705"/>
    <cellStyle name="Normal 3 3 4 2 4 3 5 2" xfId="16100"/>
    <cellStyle name="Normal 3 3 4 2 4 3 5 2 2" xfId="34897"/>
    <cellStyle name="Normal 3 3 4 2 4 3 5 2 3" xfId="45676"/>
    <cellStyle name="Normal 3 3 4 2 4 3 5 3" xfId="25494"/>
    <cellStyle name="Normal 3 3 4 2 4 3 5 4" xfId="45675"/>
    <cellStyle name="Normal 3 3 4 2 4 3 6" xfId="11403"/>
    <cellStyle name="Normal 3 3 4 2 4 3 6 2" xfId="30191"/>
    <cellStyle name="Normal 3 3 4 2 4 3 6 3" xfId="45677"/>
    <cellStyle name="Normal 3 3 4 2 4 3 7" xfId="20788"/>
    <cellStyle name="Normal 3 3 4 2 4 3 8" xfId="39335"/>
    <cellStyle name="Normal 3 3 4 2 4 3 9" xfId="45658"/>
    <cellStyle name="Normal 3 3 4 2 4 4" xfId="2442"/>
    <cellStyle name="Normal 3 3 4 2 4 4 2" xfId="5235"/>
    <cellStyle name="Normal 3 3 4 2 4 4 2 2" xfId="9960"/>
    <cellStyle name="Normal 3 3 4 2 4 4 2 2 2" xfId="19355"/>
    <cellStyle name="Normal 3 3 4 2 4 4 2 2 2 2" xfId="38152"/>
    <cellStyle name="Normal 3 3 4 2 4 4 2 2 2 3" xfId="45681"/>
    <cellStyle name="Normal 3 3 4 2 4 4 2 2 3" xfId="28749"/>
    <cellStyle name="Normal 3 3 4 2 4 4 2 2 4" xfId="45680"/>
    <cellStyle name="Normal 3 3 4 2 4 4 2 3" xfId="14658"/>
    <cellStyle name="Normal 3 3 4 2 4 4 2 3 2" xfId="33449"/>
    <cellStyle name="Normal 3 3 4 2 4 4 2 3 3" xfId="45682"/>
    <cellStyle name="Normal 3 3 4 2 4 4 2 4" xfId="24046"/>
    <cellStyle name="Normal 3 3 4 2 4 4 2 5" xfId="45679"/>
    <cellStyle name="Normal 3 3 4 2 4 4 3" xfId="7169"/>
    <cellStyle name="Normal 3 3 4 2 4 4 3 2" xfId="16564"/>
    <cellStyle name="Normal 3 3 4 2 4 4 3 2 2" xfId="35361"/>
    <cellStyle name="Normal 3 3 4 2 4 4 3 2 3" xfId="45684"/>
    <cellStyle name="Normal 3 3 4 2 4 4 3 3" xfId="25958"/>
    <cellStyle name="Normal 3 3 4 2 4 4 3 4" xfId="45683"/>
    <cellStyle name="Normal 3 3 4 2 4 4 4" xfId="11867"/>
    <cellStyle name="Normal 3 3 4 2 4 4 4 2" xfId="30656"/>
    <cellStyle name="Normal 3 3 4 2 4 4 4 3" xfId="45685"/>
    <cellStyle name="Normal 3 3 4 2 4 4 5" xfId="21253"/>
    <cellStyle name="Normal 3 3 4 2 4 4 6" xfId="45678"/>
    <cellStyle name="Normal 3 3 4 2 4 5" xfId="3373"/>
    <cellStyle name="Normal 3 3 4 2 4 5 2" xfId="8099"/>
    <cellStyle name="Normal 3 3 4 2 4 5 2 2" xfId="17494"/>
    <cellStyle name="Normal 3 3 4 2 4 5 2 2 2" xfId="36291"/>
    <cellStyle name="Normal 3 3 4 2 4 5 2 2 3" xfId="45688"/>
    <cellStyle name="Normal 3 3 4 2 4 5 2 3" xfId="26888"/>
    <cellStyle name="Normal 3 3 4 2 4 5 2 4" xfId="45687"/>
    <cellStyle name="Normal 3 3 4 2 4 5 3" xfId="12797"/>
    <cellStyle name="Normal 3 3 4 2 4 5 3 2" xfId="31587"/>
    <cellStyle name="Normal 3 3 4 2 4 5 3 3" xfId="45689"/>
    <cellStyle name="Normal 3 3 4 2 4 5 4" xfId="22184"/>
    <cellStyle name="Normal 3 3 4 2 4 5 5" xfId="45686"/>
    <cellStyle name="Normal 3 3 4 2 4 6" xfId="4304"/>
    <cellStyle name="Normal 3 3 4 2 4 6 2" xfId="9029"/>
    <cellStyle name="Normal 3 3 4 2 4 6 2 2" xfId="18424"/>
    <cellStyle name="Normal 3 3 4 2 4 6 2 2 2" xfId="37221"/>
    <cellStyle name="Normal 3 3 4 2 4 6 2 2 3" xfId="45692"/>
    <cellStyle name="Normal 3 3 4 2 4 6 2 3" xfId="27818"/>
    <cellStyle name="Normal 3 3 4 2 4 6 2 4" xfId="45691"/>
    <cellStyle name="Normal 3 3 4 2 4 6 3" xfId="13727"/>
    <cellStyle name="Normal 3 3 4 2 4 6 3 2" xfId="32518"/>
    <cellStyle name="Normal 3 3 4 2 4 6 3 3" xfId="45693"/>
    <cellStyle name="Normal 3 3 4 2 4 6 4" xfId="23115"/>
    <cellStyle name="Normal 3 3 4 2 4 6 5" xfId="45690"/>
    <cellStyle name="Normal 3 3 4 2 4 7" xfId="6265"/>
    <cellStyle name="Normal 3 3 4 2 4 7 2" xfId="15661"/>
    <cellStyle name="Normal 3 3 4 2 4 7 2 2" xfId="34458"/>
    <cellStyle name="Normal 3 3 4 2 4 7 2 3" xfId="45695"/>
    <cellStyle name="Normal 3 3 4 2 4 7 3" xfId="25055"/>
    <cellStyle name="Normal 3 3 4 2 4 7 4" xfId="45694"/>
    <cellStyle name="Normal 3 3 4 2 4 8" xfId="10941"/>
    <cellStyle name="Normal 3 3 4 2 4 8 2" xfId="29725"/>
    <cellStyle name="Normal 3 3 4 2 4 8 3" xfId="45696"/>
    <cellStyle name="Normal 3 3 4 2 4 9" xfId="20322"/>
    <cellStyle name="Normal 3 3 4 2 5" xfId="924"/>
    <cellStyle name="Normal 3 3 4 2 5 10" xfId="39336"/>
    <cellStyle name="Normal 3 3 4 2 5 11" xfId="45697"/>
    <cellStyle name="Normal 3 3 4 2 5 12" xfId="1569"/>
    <cellStyle name="Normal 3 3 4 2 5 2" xfId="1833"/>
    <cellStyle name="Normal 3 3 4 2 5 2 10" xfId="45698"/>
    <cellStyle name="Normal 3 3 4 2 5 2 2" xfId="2299"/>
    <cellStyle name="Normal 3 3 4 2 5 2 2 2" xfId="3230"/>
    <cellStyle name="Normal 3 3 4 2 5 2 2 2 2" xfId="6023"/>
    <cellStyle name="Normal 3 3 4 2 5 2 2 2 2 2" xfId="10748"/>
    <cellStyle name="Normal 3 3 4 2 5 2 2 2 2 2 2" xfId="20143"/>
    <cellStyle name="Normal 3 3 4 2 5 2 2 2 2 2 2 2" xfId="38940"/>
    <cellStyle name="Normal 3 3 4 2 5 2 2 2 2 2 2 3" xfId="45703"/>
    <cellStyle name="Normal 3 3 4 2 5 2 2 2 2 2 3" xfId="29537"/>
    <cellStyle name="Normal 3 3 4 2 5 2 2 2 2 2 4" xfId="45702"/>
    <cellStyle name="Normal 3 3 4 2 5 2 2 2 2 3" xfId="15446"/>
    <cellStyle name="Normal 3 3 4 2 5 2 2 2 2 3 2" xfId="34237"/>
    <cellStyle name="Normal 3 3 4 2 5 2 2 2 2 3 3" xfId="45704"/>
    <cellStyle name="Normal 3 3 4 2 5 2 2 2 2 4" xfId="24834"/>
    <cellStyle name="Normal 3 3 4 2 5 2 2 2 2 5" xfId="45701"/>
    <cellStyle name="Normal 3 3 4 2 5 2 2 2 3" xfId="7956"/>
    <cellStyle name="Normal 3 3 4 2 5 2 2 2 3 2" xfId="17351"/>
    <cellStyle name="Normal 3 3 4 2 5 2 2 2 3 2 2" xfId="36148"/>
    <cellStyle name="Normal 3 3 4 2 5 2 2 2 3 2 3" xfId="45706"/>
    <cellStyle name="Normal 3 3 4 2 5 2 2 2 3 3" xfId="26745"/>
    <cellStyle name="Normal 3 3 4 2 5 2 2 2 3 4" xfId="45705"/>
    <cellStyle name="Normal 3 3 4 2 5 2 2 2 4" xfId="12654"/>
    <cellStyle name="Normal 3 3 4 2 5 2 2 2 4 2" xfId="31444"/>
    <cellStyle name="Normal 3 3 4 2 5 2 2 2 4 3" xfId="45707"/>
    <cellStyle name="Normal 3 3 4 2 5 2 2 2 5" xfId="22041"/>
    <cellStyle name="Normal 3 3 4 2 5 2 2 2 6" xfId="45700"/>
    <cellStyle name="Normal 3 3 4 2 5 2 2 3" xfId="4161"/>
    <cellStyle name="Normal 3 3 4 2 5 2 2 3 2" xfId="8886"/>
    <cellStyle name="Normal 3 3 4 2 5 2 2 3 2 2" xfId="18281"/>
    <cellStyle name="Normal 3 3 4 2 5 2 2 3 2 2 2" xfId="37078"/>
    <cellStyle name="Normal 3 3 4 2 5 2 2 3 2 2 3" xfId="45710"/>
    <cellStyle name="Normal 3 3 4 2 5 2 2 3 2 3" xfId="27675"/>
    <cellStyle name="Normal 3 3 4 2 5 2 2 3 2 4" xfId="45709"/>
    <cellStyle name="Normal 3 3 4 2 5 2 2 3 3" xfId="13584"/>
    <cellStyle name="Normal 3 3 4 2 5 2 2 3 3 2" xfId="32375"/>
    <cellStyle name="Normal 3 3 4 2 5 2 2 3 3 3" xfId="45711"/>
    <cellStyle name="Normal 3 3 4 2 5 2 2 3 4" xfId="22972"/>
    <cellStyle name="Normal 3 3 4 2 5 2 2 3 5" xfId="45708"/>
    <cellStyle name="Normal 3 3 4 2 5 2 2 4" xfId="5092"/>
    <cellStyle name="Normal 3 3 4 2 5 2 2 4 2" xfId="9817"/>
    <cellStyle name="Normal 3 3 4 2 5 2 2 4 2 2" xfId="19212"/>
    <cellStyle name="Normal 3 3 4 2 5 2 2 4 2 2 2" xfId="38009"/>
    <cellStyle name="Normal 3 3 4 2 5 2 2 4 2 2 3" xfId="45714"/>
    <cellStyle name="Normal 3 3 4 2 5 2 2 4 2 3" xfId="28606"/>
    <cellStyle name="Normal 3 3 4 2 5 2 2 4 2 4" xfId="45713"/>
    <cellStyle name="Normal 3 3 4 2 5 2 2 4 3" xfId="14515"/>
    <cellStyle name="Normal 3 3 4 2 5 2 2 4 3 2" xfId="33306"/>
    <cellStyle name="Normal 3 3 4 2 5 2 2 4 3 3" xfId="45715"/>
    <cellStyle name="Normal 3 3 4 2 5 2 2 4 4" xfId="23903"/>
    <cellStyle name="Normal 3 3 4 2 5 2 2 4 5" xfId="45712"/>
    <cellStyle name="Normal 3 3 4 2 5 2 2 5" xfId="7026"/>
    <cellStyle name="Normal 3 3 4 2 5 2 2 5 2" xfId="16421"/>
    <cellStyle name="Normal 3 3 4 2 5 2 2 5 2 2" xfId="35218"/>
    <cellStyle name="Normal 3 3 4 2 5 2 2 5 2 3" xfId="45717"/>
    <cellStyle name="Normal 3 3 4 2 5 2 2 5 3" xfId="25815"/>
    <cellStyle name="Normal 3 3 4 2 5 2 2 5 4" xfId="45716"/>
    <cellStyle name="Normal 3 3 4 2 5 2 2 6" xfId="11724"/>
    <cellStyle name="Normal 3 3 4 2 5 2 2 6 2" xfId="30513"/>
    <cellStyle name="Normal 3 3 4 2 5 2 2 6 3" xfId="45718"/>
    <cellStyle name="Normal 3 3 4 2 5 2 2 7" xfId="21110"/>
    <cellStyle name="Normal 3 3 4 2 5 2 2 8" xfId="39338"/>
    <cellStyle name="Normal 3 3 4 2 5 2 2 9" xfId="45699"/>
    <cellStyle name="Normal 3 3 4 2 5 2 3" xfId="2764"/>
    <cellStyle name="Normal 3 3 4 2 5 2 3 2" xfId="5557"/>
    <cellStyle name="Normal 3 3 4 2 5 2 3 2 2" xfId="10282"/>
    <cellStyle name="Normal 3 3 4 2 5 2 3 2 2 2" xfId="19677"/>
    <cellStyle name="Normal 3 3 4 2 5 2 3 2 2 2 2" xfId="38474"/>
    <cellStyle name="Normal 3 3 4 2 5 2 3 2 2 2 3" xfId="45722"/>
    <cellStyle name="Normal 3 3 4 2 5 2 3 2 2 3" xfId="29071"/>
    <cellStyle name="Normal 3 3 4 2 5 2 3 2 2 4" xfId="45721"/>
    <cellStyle name="Normal 3 3 4 2 5 2 3 2 3" xfId="14980"/>
    <cellStyle name="Normal 3 3 4 2 5 2 3 2 3 2" xfId="33771"/>
    <cellStyle name="Normal 3 3 4 2 5 2 3 2 3 3" xfId="45723"/>
    <cellStyle name="Normal 3 3 4 2 5 2 3 2 4" xfId="24368"/>
    <cellStyle name="Normal 3 3 4 2 5 2 3 2 5" xfId="45720"/>
    <cellStyle name="Normal 3 3 4 2 5 2 3 3" xfId="7490"/>
    <cellStyle name="Normal 3 3 4 2 5 2 3 3 2" xfId="16885"/>
    <cellStyle name="Normal 3 3 4 2 5 2 3 3 2 2" xfId="35682"/>
    <cellStyle name="Normal 3 3 4 2 5 2 3 3 2 3" xfId="45725"/>
    <cellStyle name="Normal 3 3 4 2 5 2 3 3 3" xfId="26279"/>
    <cellStyle name="Normal 3 3 4 2 5 2 3 3 4" xfId="45724"/>
    <cellStyle name="Normal 3 3 4 2 5 2 3 4" xfId="12188"/>
    <cellStyle name="Normal 3 3 4 2 5 2 3 4 2" xfId="30978"/>
    <cellStyle name="Normal 3 3 4 2 5 2 3 4 3" xfId="45726"/>
    <cellStyle name="Normal 3 3 4 2 5 2 3 5" xfId="21575"/>
    <cellStyle name="Normal 3 3 4 2 5 2 3 6" xfId="45719"/>
    <cellStyle name="Normal 3 3 4 2 5 2 4" xfId="3695"/>
    <cellStyle name="Normal 3 3 4 2 5 2 4 2" xfId="8421"/>
    <cellStyle name="Normal 3 3 4 2 5 2 4 2 2" xfId="17816"/>
    <cellStyle name="Normal 3 3 4 2 5 2 4 2 2 2" xfId="36613"/>
    <cellStyle name="Normal 3 3 4 2 5 2 4 2 2 3" xfId="45729"/>
    <cellStyle name="Normal 3 3 4 2 5 2 4 2 3" xfId="27210"/>
    <cellStyle name="Normal 3 3 4 2 5 2 4 2 4" xfId="45728"/>
    <cellStyle name="Normal 3 3 4 2 5 2 4 3" xfId="13119"/>
    <cellStyle name="Normal 3 3 4 2 5 2 4 3 2" xfId="31909"/>
    <cellStyle name="Normal 3 3 4 2 5 2 4 3 3" xfId="45730"/>
    <cellStyle name="Normal 3 3 4 2 5 2 4 4" xfId="22506"/>
    <cellStyle name="Normal 3 3 4 2 5 2 4 5" xfId="45727"/>
    <cellStyle name="Normal 3 3 4 2 5 2 5" xfId="4626"/>
    <cellStyle name="Normal 3 3 4 2 5 2 5 2" xfId="9351"/>
    <cellStyle name="Normal 3 3 4 2 5 2 5 2 2" xfId="18746"/>
    <cellStyle name="Normal 3 3 4 2 5 2 5 2 2 2" xfId="37543"/>
    <cellStyle name="Normal 3 3 4 2 5 2 5 2 2 3" xfId="45733"/>
    <cellStyle name="Normal 3 3 4 2 5 2 5 2 3" xfId="28140"/>
    <cellStyle name="Normal 3 3 4 2 5 2 5 2 4" xfId="45732"/>
    <cellStyle name="Normal 3 3 4 2 5 2 5 3" xfId="14049"/>
    <cellStyle name="Normal 3 3 4 2 5 2 5 3 2" xfId="32840"/>
    <cellStyle name="Normal 3 3 4 2 5 2 5 3 3" xfId="45734"/>
    <cellStyle name="Normal 3 3 4 2 5 2 5 4" xfId="23437"/>
    <cellStyle name="Normal 3 3 4 2 5 2 5 5" xfId="45731"/>
    <cellStyle name="Normal 3 3 4 2 5 2 6" xfId="6561"/>
    <cellStyle name="Normal 3 3 4 2 5 2 6 2" xfId="15956"/>
    <cellStyle name="Normal 3 3 4 2 5 2 6 2 2" xfId="34753"/>
    <cellStyle name="Normal 3 3 4 2 5 2 6 2 3" xfId="45736"/>
    <cellStyle name="Normal 3 3 4 2 5 2 6 3" xfId="25350"/>
    <cellStyle name="Normal 3 3 4 2 5 2 6 4" xfId="45735"/>
    <cellStyle name="Normal 3 3 4 2 5 2 7" xfId="11259"/>
    <cellStyle name="Normal 3 3 4 2 5 2 7 2" xfId="30047"/>
    <cellStyle name="Normal 3 3 4 2 5 2 7 3" xfId="45737"/>
    <cellStyle name="Normal 3 3 4 2 5 2 8" xfId="20644"/>
    <cellStyle name="Normal 3 3 4 2 5 2 9" xfId="39337"/>
    <cellStyle name="Normal 3 3 4 2 5 3" xfId="2038"/>
    <cellStyle name="Normal 3 3 4 2 5 3 2" xfId="2969"/>
    <cellStyle name="Normal 3 3 4 2 5 3 2 2" xfId="5762"/>
    <cellStyle name="Normal 3 3 4 2 5 3 2 2 2" xfId="10487"/>
    <cellStyle name="Normal 3 3 4 2 5 3 2 2 2 2" xfId="19882"/>
    <cellStyle name="Normal 3 3 4 2 5 3 2 2 2 2 2" xfId="38679"/>
    <cellStyle name="Normal 3 3 4 2 5 3 2 2 2 2 3" xfId="45742"/>
    <cellStyle name="Normal 3 3 4 2 5 3 2 2 2 3" xfId="29276"/>
    <cellStyle name="Normal 3 3 4 2 5 3 2 2 2 4" xfId="45741"/>
    <cellStyle name="Normal 3 3 4 2 5 3 2 2 3" xfId="15185"/>
    <cellStyle name="Normal 3 3 4 2 5 3 2 2 3 2" xfId="33976"/>
    <cellStyle name="Normal 3 3 4 2 5 3 2 2 3 3" xfId="45743"/>
    <cellStyle name="Normal 3 3 4 2 5 3 2 2 4" xfId="24573"/>
    <cellStyle name="Normal 3 3 4 2 5 3 2 2 5" xfId="45740"/>
    <cellStyle name="Normal 3 3 4 2 5 3 2 3" xfId="7695"/>
    <cellStyle name="Normal 3 3 4 2 5 3 2 3 2" xfId="17090"/>
    <cellStyle name="Normal 3 3 4 2 5 3 2 3 2 2" xfId="35887"/>
    <cellStyle name="Normal 3 3 4 2 5 3 2 3 2 3" xfId="45745"/>
    <cellStyle name="Normal 3 3 4 2 5 3 2 3 3" xfId="26484"/>
    <cellStyle name="Normal 3 3 4 2 5 3 2 3 4" xfId="45744"/>
    <cellStyle name="Normal 3 3 4 2 5 3 2 4" xfId="12393"/>
    <cellStyle name="Normal 3 3 4 2 5 3 2 4 2" xfId="31183"/>
    <cellStyle name="Normal 3 3 4 2 5 3 2 4 3" xfId="45746"/>
    <cellStyle name="Normal 3 3 4 2 5 3 2 5" xfId="21780"/>
    <cellStyle name="Normal 3 3 4 2 5 3 2 6" xfId="45739"/>
    <cellStyle name="Normal 3 3 4 2 5 3 3" xfId="3900"/>
    <cellStyle name="Normal 3 3 4 2 5 3 3 2" xfId="8625"/>
    <cellStyle name="Normal 3 3 4 2 5 3 3 2 2" xfId="18020"/>
    <cellStyle name="Normal 3 3 4 2 5 3 3 2 2 2" xfId="36817"/>
    <cellStyle name="Normal 3 3 4 2 5 3 3 2 2 3" xfId="45749"/>
    <cellStyle name="Normal 3 3 4 2 5 3 3 2 3" xfId="27414"/>
    <cellStyle name="Normal 3 3 4 2 5 3 3 2 4" xfId="45748"/>
    <cellStyle name="Normal 3 3 4 2 5 3 3 3" xfId="13323"/>
    <cellStyle name="Normal 3 3 4 2 5 3 3 3 2" xfId="32114"/>
    <cellStyle name="Normal 3 3 4 2 5 3 3 3 3" xfId="45750"/>
    <cellStyle name="Normal 3 3 4 2 5 3 3 4" xfId="22711"/>
    <cellStyle name="Normal 3 3 4 2 5 3 3 5" xfId="45747"/>
    <cellStyle name="Normal 3 3 4 2 5 3 4" xfId="4831"/>
    <cellStyle name="Normal 3 3 4 2 5 3 4 2" xfId="9556"/>
    <cellStyle name="Normal 3 3 4 2 5 3 4 2 2" xfId="18951"/>
    <cellStyle name="Normal 3 3 4 2 5 3 4 2 2 2" xfId="37748"/>
    <cellStyle name="Normal 3 3 4 2 5 3 4 2 2 3" xfId="45753"/>
    <cellStyle name="Normal 3 3 4 2 5 3 4 2 3" xfId="28345"/>
    <cellStyle name="Normal 3 3 4 2 5 3 4 2 4" xfId="45752"/>
    <cellStyle name="Normal 3 3 4 2 5 3 4 3" xfId="14254"/>
    <cellStyle name="Normal 3 3 4 2 5 3 4 3 2" xfId="33045"/>
    <cellStyle name="Normal 3 3 4 2 5 3 4 3 3" xfId="45754"/>
    <cellStyle name="Normal 3 3 4 2 5 3 4 4" xfId="23642"/>
    <cellStyle name="Normal 3 3 4 2 5 3 4 5" xfId="45751"/>
    <cellStyle name="Normal 3 3 4 2 5 3 5" xfId="6765"/>
    <cellStyle name="Normal 3 3 4 2 5 3 5 2" xfId="16160"/>
    <cellStyle name="Normal 3 3 4 2 5 3 5 2 2" xfId="34957"/>
    <cellStyle name="Normal 3 3 4 2 5 3 5 2 3" xfId="45756"/>
    <cellStyle name="Normal 3 3 4 2 5 3 5 3" xfId="25554"/>
    <cellStyle name="Normal 3 3 4 2 5 3 5 4" xfId="45755"/>
    <cellStyle name="Normal 3 3 4 2 5 3 6" xfId="11463"/>
    <cellStyle name="Normal 3 3 4 2 5 3 6 2" xfId="30252"/>
    <cellStyle name="Normal 3 3 4 2 5 3 6 3" xfId="45757"/>
    <cellStyle name="Normal 3 3 4 2 5 3 7" xfId="20849"/>
    <cellStyle name="Normal 3 3 4 2 5 3 8" xfId="39339"/>
    <cellStyle name="Normal 3 3 4 2 5 3 9" xfId="45738"/>
    <cellStyle name="Normal 3 3 4 2 5 4" xfId="2503"/>
    <cellStyle name="Normal 3 3 4 2 5 4 2" xfId="5296"/>
    <cellStyle name="Normal 3 3 4 2 5 4 2 2" xfId="10021"/>
    <cellStyle name="Normal 3 3 4 2 5 4 2 2 2" xfId="19416"/>
    <cellStyle name="Normal 3 3 4 2 5 4 2 2 2 2" xfId="38213"/>
    <cellStyle name="Normal 3 3 4 2 5 4 2 2 2 3" xfId="45761"/>
    <cellStyle name="Normal 3 3 4 2 5 4 2 2 3" xfId="28810"/>
    <cellStyle name="Normal 3 3 4 2 5 4 2 2 4" xfId="45760"/>
    <cellStyle name="Normal 3 3 4 2 5 4 2 3" xfId="14719"/>
    <cellStyle name="Normal 3 3 4 2 5 4 2 3 2" xfId="33510"/>
    <cellStyle name="Normal 3 3 4 2 5 4 2 3 3" xfId="45762"/>
    <cellStyle name="Normal 3 3 4 2 5 4 2 4" xfId="24107"/>
    <cellStyle name="Normal 3 3 4 2 5 4 2 5" xfId="45759"/>
    <cellStyle name="Normal 3 3 4 2 5 4 3" xfId="7230"/>
    <cellStyle name="Normal 3 3 4 2 5 4 3 2" xfId="16625"/>
    <cellStyle name="Normal 3 3 4 2 5 4 3 2 2" xfId="35422"/>
    <cellStyle name="Normal 3 3 4 2 5 4 3 2 3" xfId="45764"/>
    <cellStyle name="Normal 3 3 4 2 5 4 3 3" xfId="26019"/>
    <cellStyle name="Normal 3 3 4 2 5 4 3 4" xfId="45763"/>
    <cellStyle name="Normal 3 3 4 2 5 4 4" xfId="11928"/>
    <cellStyle name="Normal 3 3 4 2 5 4 4 2" xfId="30717"/>
    <cellStyle name="Normal 3 3 4 2 5 4 4 3" xfId="45765"/>
    <cellStyle name="Normal 3 3 4 2 5 4 5" xfId="21314"/>
    <cellStyle name="Normal 3 3 4 2 5 4 6" xfId="45758"/>
    <cellStyle name="Normal 3 3 4 2 5 5" xfId="3434"/>
    <cellStyle name="Normal 3 3 4 2 5 5 2" xfId="8160"/>
    <cellStyle name="Normal 3 3 4 2 5 5 2 2" xfId="17555"/>
    <cellStyle name="Normal 3 3 4 2 5 5 2 2 2" xfId="36352"/>
    <cellStyle name="Normal 3 3 4 2 5 5 2 2 3" xfId="45768"/>
    <cellStyle name="Normal 3 3 4 2 5 5 2 3" xfId="26949"/>
    <cellStyle name="Normal 3 3 4 2 5 5 2 4" xfId="45767"/>
    <cellStyle name="Normal 3 3 4 2 5 5 3" xfId="12858"/>
    <cellStyle name="Normal 3 3 4 2 5 5 3 2" xfId="31648"/>
    <cellStyle name="Normal 3 3 4 2 5 5 3 3" xfId="45769"/>
    <cellStyle name="Normal 3 3 4 2 5 5 4" xfId="22245"/>
    <cellStyle name="Normal 3 3 4 2 5 5 5" xfId="45766"/>
    <cellStyle name="Normal 3 3 4 2 5 6" xfId="4365"/>
    <cellStyle name="Normal 3 3 4 2 5 6 2" xfId="9090"/>
    <cellStyle name="Normal 3 3 4 2 5 6 2 2" xfId="18485"/>
    <cellStyle name="Normal 3 3 4 2 5 6 2 2 2" xfId="37282"/>
    <cellStyle name="Normal 3 3 4 2 5 6 2 2 3" xfId="45772"/>
    <cellStyle name="Normal 3 3 4 2 5 6 2 3" xfId="27879"/>
    <cellStyle name="Normal 3 3 4 2 5 6 2 4" xfId="45771"/>
    <cellStyle name="Normal 3 3 4 2 5 6 3" xfId="13788"/>
    <cellStyle name="Normal 3 3 4 2 5 6 3 2" xfId="32579"/>
    <cellStyle name="Normal 3 3 4 2 5 6 3 3" xfId="45773"/>
    <cellStyle name="Normal 3 3 4 2 5 6 4" xfId="23176"/>
    <cellStyle name="Normal 3 3 4 2 5 6 5" xfId="45770"/>
    <cellStyle name="Normal 3 3 4 2 5 7" xfId="6202"/>
    <cellStyle name="Normal 3 3 4 2 5 7 2" xfId="15598"/>
    <cellStyle name="Normal 3 3 4 2 5 7 2 2" xfId="34395"/>
    <cellStyle name="Normal 3 3 4 2 5 7 2 3" xfId="45775"/>
    <cellStyle name="Normal 3 3 4 2 5 7 3" xfId="24992"/>
    <cellStyle name="Normal 3 3 4 2 5 7 4" xfId="45774"/>
    <cellStyle name="Normal 3 3 4 2 5 8" xfId="10999"/>
    <cellStyle name="Normal 3 3 4 2 5 8 2" xfId="29786"/>
    <cellStyle name="Normal 3 3 4 2 5 8 3" xfId="45776"/>
    <cellStyle name="Normal 3 3 4 2 5 9" xfId="20383"/>
    <cellStyle name="Normal 3 3 4 2 6" xfId="1319"/>
    <cellStyle name="Normal 3 3 4 2 6 10" xfId="45777"/>
    <cellStyle name="Normal 3 3 4 2 6 11" xfId="1653"/>
    <cellStyle name="Normal 3 3 4 2 6 2" xfId="2122"/>
    <cellStyle name="Normal 3 3 4 2 6 2 2" xfId="3053"/>
    <cellStyle name="Normal 3 3 4 2 6 2 2 2" xfId="5846"/>
    <cellStyle name="Normal 3 3 4 2 6 2 2 2 2" xfId="10571"/>
    <cellStyle name="Normal 3 3 4 2 6 2 2 2 2 2" xfId="19966"/>
    <cellStyle name="Normal 3 3 4 2 6 2 2 2 2 2 2" xfId="38763"/>
    <cellStyle name="Normal 3 3 4 2 6 2 2 2 2 2 3" xfId="45782"/>
    <cellStyle name="Normal 3 3 4 2 6 2 2 2 2 3" xfId="29360"/>
    <cellStyle name="Normal 3 3 4 2 6 2 2 2 2 4" xfId="45781"/>
    <cellStyle name="Normal 3 3 4 2 6 2 2 2 3" xfId="15269"/>
    <cellStyle name="Normal 3 3 4 2 6 2 2 2 3 2" xfId="34060"/>
    <cellStyle name="Normal 3 3 4 2 6 2 2 2 3 3" xfId="45783"/>
    <cellStyle name="Normal 3 3 4 2 6 2 2 2 4" xfId="24657"/>
    <cellStyle name="Normal 3 3 4 2 6 2 2 2 5" xfId="45780"/>
    <cellStyle name="Normal 3 3 4 2 6 2 2 3" xfId="7779"/>
    <cellStyle name="Normal 3 3 4 2 6 2 2 3 2" xfId="17174"/>
    <cellStyle name="Normal 3 3 4 2 6 2 2 3 2 2" xfId="35971"/>
    <cellStyle name="Normal 3 3 4 2 6 2 2 3 2 3" xfId="45785"/>
    <cellStyle name="Normal 3 3 4 2 6 2 2 3 3" xfId="26568"/>
    <cellStyle name="Normal 3 3 4 2 6 2 2 3 4" xfId="45784"/>
    <cellStyle name="Normal 3 3 4 2 6 2 2 4" xfId="12477"/>
    <cellStyle name="Normal 3 3 4 2 6 2 2 4 2" xfId="31267"/>
    <cellStyle name="Normal 3 3 4 2 6 2 2 4 3" xfId="45786"/>
    <cellStyle name="Normal 3 3 4 2 6 2 2 5" xfId="21864"/>
    <cellStyle name="Normal 3 3 4 2 6 2 2 6" xfId="45779"/>
    <cellStyle name="Normal 3 3 4 2 6 2 3" xfId="3984"/>
    <cellStyle name="Normal 3 3 4 2 6 2 3 2" xfId="8709"/>
    <cellStyle name="Normal 3 3 4 2 6 2 3 2 2" xfId="18104"/>
    <cellStyle name="Normal 3 3 4 2 6 2 3 2 2 2" xfId="36901"/>
    <cellStyle name="Normal 3 3 4 2 6 2 3 2 2 3" xfId="45789"/>
    <cellStyle name="Normal 3 3 4 2 6 2 3 2 3" xfId="27498"/>
    <cellStyle name="Normal 3 3 4 2 6 2 3 2 4" xfId="45788"/>
    <cellStyle name="Normal 3 3 4 2 6 2 3 3" xfId="13407"/>
    <cellStyle name="Normal 3 3 4 2 6 2 3 3 2" xfId="32198"/>
    <cellStyle name="Normal 3 3 4 2 6 2 3 3 3" xfId="45790"/>
    <cellStyle name="Normal 3 3 4 2 6 2 3 4" xfId="22795"/>
    <cellStyle name="Normal 3 3 4 2 6 2 3 5" xfId="45787"/>
    <cellStyle name="Normal 3 3 4 2 6 2 4" xfId="4915"/>
    <cellStyle name="Normal 3 3 4 2 6 2 4 2" xfId="9640"/>
    <cellStyle name="Normal 3 3 4 2 6 2 4 2 2" xfId="19035"/>
    <cellStyle name="Normal 3 3 4 2 6 2 4 2 2 2" xfId="37832"/>
    <cellStyle name="Normal 3 3 4 2 6 2 4 2 2 3" xfId="45793"/>
    <cellStyle name="Normal 3 3 4 2 6 2 4 2 3" xfId="28429"/>
    <cellStyle name="Normal 3 3 4 2 6 2 4 2 4" xfId="45792"/>
    <cellStyle name="Normal 3 3 4 2 6 2 4 3" xfId="14338"/>
    <cellStyle name="Normal 3 3 4 2 6 2 4 3 2" xfId="33129"/>
    <cellStyle name="Normal 3 3 4 2 6 2 4 3 3" xfId="45794"/>
    <cellStyle name="Normal 3 3 4 2 6 2 4 4" xfId="23726"/>
    <cellStyle name="Normal 3 3 4 2 6 2 4 5" xfId="45791"/>
    <cellStyle name="Normal 3 3 4 2 6 2 5" xfId="6849"/>
    <cellStyle name="Normal 3 3 4 2 6 2 5 2" xfId="16244"/>
    <cellStyle name="Normal 3 3 4 2 6 2 5 2 2" xfId="35041"/>
    <cellStyle name="Normal 3 3 4 2 6 2 5 2 3" xfId="45796"/>
    <cellStyle name="Normal 3 3 4 2 6 2 5 3" xfId="25638"/>
    <cellStyle name="Normal 3 3 4 2 6 2 5 4" xfId="45795"/>
    <cellStyle name="Normal 3 3 4 2 6 2 6" xfId="11547"/>
    <cellStyle name="Normal 3 3 4 2 6 2 6 2" xfId="30336"/>
    <cellStyle name="Normal 3 3 4 2 6 2 6 3" xfId="45797"/>
    <cellStyle name="Normal 3 3 4 2 6 2 7" xfId="20933"/>
    <cellStyle name="Normal 3 3 4 2 6 2 8" xfId="39341"/>
    <cellStyle name="Normal 3 3 4 2 6 2 9" xfId="45778"/>
    <cellStyle name="Normal 3 3 4 2 6 3" xfId="2587"/>
    <cellStyle name="Normal 3 3 4 2 6 3 2" xfId="5380"/>
    <cellStyle name="Normal 3 3 4 2 6 3 2 2" xfId="10105"/>
    <cellStyle name="Normal 3 3 4 2 6 3 2 2 2" xfId="19500"/>
    <cellStyle name="Normal 3 3 4 2 6 3 2 2 2 2" xfId="38297"/>
    <cellStyle name="Normal 3 3 4 2 6 3 2 2 2 3" xfId="45801"/>
    <cellStyle name="Normal 3 3 4 2 6 3 2 2 3" xfId="28894"/>
    <cellStyle name="Normal 3 3 4 2 6 3 2 2 4" xfId="45800"/>
    <cellStyle name="Normal 3 3 4 2 6 3 2 3" xfId="14803"/>
    <cellStyle name="Normal 3 3 4 2 6 3 2 3 2" xfId="33594"/>
    <cellStyle name="Normal 3 3 4 2 6 3 2 3 3" xfId="45802"/>
    <cellStyle name="Normal 3 3 4 2 6 3 2 4" xfId="24191"/>
    <cellStyle name="Normal 3 3 4 2 6 3 2 5" xfId="45799"/>
    <cellStyle name="Normal 3 3 4 2 6 3 3" xfId="7314"/>
    <cellStyle name="Normal 3 3 4 2 6 3 3 2" xfId="16709"/>
    <cellStyle name="Normal 3 3 4 2 6 3 3 2 2" xfId="35506"/>
    <cellStyle name="Normal 3 3 4 2 6 3 3 2 3" xfId="45804"/>
    <cellStyle name="Normal 3 3 4 2 6 3 3 3" xfId="26103"/>
    <cellStyle name="Normal 3 3 4 2 6 3 3 4" xfId="45803"/>
    <cellStyle name="Normal 3 3 4 2 6 3 4" xfId="12012"/>
    <cellStyle name="Normal 3 3 4 2 6 3 4 2" xfId="30801"/>
    <cellStyle name="Normal 3 3 4 2 6 3 4 3" xfId="45805"/>
    <cellStyle name="Normal 3 3 4 2 6 3 5" xfId="21398"/>
    <cellStyle name="Normal 3 3 4 2 6 3 6" xfId="45798"/>
    <cellStyle name="Normal 3 3 4 2 6 4" xfId="3518"/>
    <cellStyle name="Normal 3 3 4 2 6 4 2" xfId="8244"/>
    <cellStyle name="Normal 3 3 4 2 6 4 2 2" xfId="17639"/>
    <cellStyle name="Normal 3 3 4 2 6 4 2 2 2" xfId="36436"/>
    <cellStyle name="Normal 3 3 4 2 6 4 2 2 3" xfId="45808"/>
    <cellStyle name="Normal 3 3 4 2 6 4 2 3" xfId="27033"/>
    <cellStyle name="Normal 3 3 4 2 6 4 2 4" xfId="45807"/>
    <cellStyle name="Normal 3 3 4 2 6 4 3" xfId="12942"/>
    <cellStyle name="Normal 3 3 4 2 6 4 3 2" xfId="31732"/>
    <cellStyle name="Normal 3 3 4 2 6 4 3 3" xfId="45809"/>
    <cellStyle name="Normal 3 3 4 2 6 4 4" xfId="22329"/>
    <cellStyle name="Normal 3 3 4 2 6 4 5" xfId="45806"/>
    <cellStyle name="Normal 3 3 4 2 6 5" xfId="4449"/>
    <cellStyle name="Normal 3 3 4 2 6 5 2" xfId="9174"/>
    <cellStyle name="Normal 3 3 4 2 6 5 2 2" xfId="18569"/>
    <cellStyle name="Normal 3 3 4 2 6 5 2 2 2" xfId="37366"/>
    <cellStyle name="Normal 3 3 4 2 6 5 2 2 3" xfId="45812"/>
    <cellStyle name="Normal 3 3 4 2 6 5 2 3" xfId="27963"/>
    <cellStyle name="Normal 3 3 4 2 6 5 2 4" xfId="45811"/>
    <cellStyle name="Normal 3 3 4 2 6 5 3" xfId="13872"/>
    <cellStyle name="Normal 3 3 4 2 6 5 3 2" xfId="32663"/>
    <cellStyle name="Normal 3 3 4 2 6 5 3 3" xfId="45813"/>
    <cellStyle name="Normal 3 3 4 2 6 5 4" xfId="23260"/>
    <cellStyle name="Normal 3 3 4 2 6 5 5" xfId="45810"/>
    <cellStyle name="Normal 3 3 4 2 6 6" xfId="6240"/>
    <cellStyle name="Normal 3 3 4 2 6 6 2" xfId="15636"/>
    <cellStyle name="Normal 3 3 4 2 6 6 2 2" xfId="34433"/>
    <cellStyle name="Normal 3 3 4 2 6 6 2 3" xfId="45815"/>
    <cellStyle name="Normal 3 3 4 2 6 6 3" xfId="25030"/>
    <cellStyle name="Normal 3 3 4 2 6 6 4" xfId="45814"/>
    <cellStyle name="Normal 3 3 4 2 6 7" xfId="11083"/>
    <cellStyle name="Normal 3 3 4 2 6 7 2" xfId="29870"/>
    <cellStyle name="Normal 3 3 4 2 6 7 3" xfId="45816"/>
    <cellStyle name="Normal 3 3 4 2 6 8" xfId="20467"/>
    <cellStyle name="Normal 3 3 4 2 6 9" xfId="39340"/>
    <cellStyle name="Normal 3 3 4 2 7" xfId="1595"/>
    <cellStyle name="Normal 3 3 4 2 7 10" xfId="45817"/>
    <cellStyle name="Normal 3 3 4 2 7 2" xfId="2064"/>
    <cellStyle name="Normal 3 3 4 2 7 2 2" xfId="2995"/>
    <cellStyle name="Normal 3 3 4 2 7 2 2 2" xfId="5788"/>
    <cellStyle name="Normal 3 3 4 2 7 2 2 2 2" xfId="10513"/>
    <cellStyle name="Normal 3 3 4 2 7 2 2 2 2 2" xfId="19908"/>
    <cellStyle name="Normal 3 3 4 2 7 2 2 2 2 2 2" xfId="38705"/>
    <cellStyle name="Normal 3 3 4 2 7 2 2 2 2 2 3" xfId="45822"/>
    <cellStyle name="Normal 3 3 4 2 7 2 2 2 2 3" xfId="29302"/>
    <cellStyle name="Normal 3 3 4 2 7 2 2 2 2 4" xfId="45821"/>
    <cellStyle name="Normal 3 3 4 2 7 2 2 2 3" xfId="15211"/>
    <cellStyle name="Normal 3 3 4 2 7 2 2 2 3 2" xfId="34002"/>
    <cellStyle name="Normal 3 3 4 2 7 2 2 2 3 3" xfId="45823"/>
    <cellStyle name="Normal 3 3 4 2 7 2 2 2 4" xfId="24599"/>
    <cellStyle name="Normal 3 3 4 2 7 2 2 2 5" xfId="45820"/>
    <cellStyle name="Normal 3 3 4 2 7 2 2 3" xfId="7721"/>
    <cellStyle name="Normal 3 3 4 2 7 2 2 3 2" xfId="17116"/>
    <cellStyle name="Normal 3 3 4 2 7 2 2 3 2 2" xfId="35913"/>
    <cellStyle name="Normal 3 3 4 2 7 2 2 3 2 3" xfId="45825"/>
    <cellStyle name="Normal 3 3 4 2 7 2 2 3 3" xfId="26510"/>
    <cellStyle name="Normal 3 3 4 2 7 2 2 3 4" xfId="45824"/>
    <cellStyle name="Normal 3 3 4 2 7 2 2 4" xfId="12419"/>
    <cellStyle name="Normal 3 3 4 2 7 2 2 4 2" xfId="31209"/>
    <cellStyle name="Normal 3 3 4 2 7 2 2 4 3" xfId="45826"/>
    <cellStyle name="Normal 3 3 4 2 7 2 2 5" xfId="21806"/>
    <cellStyle name="Normal 3 3 4 2 7 2 2 6" xfId="45819"/>
    <cellStyle name="Normal 3 3 4 2 7 2 3" xfId="3926"/>
    <cellStyle name="Normal 3 3 4 2 7 2 3 2" xfId="8651"/>
    <cellStyle name="Normal 3 3 4 2 7 2 3 2 2" xfId="18046"/>
    <cellStyle name="Normal 3 3 4 2 7 2 3 2 2 2" xfId="36843"/>
    <cellStyle name="Normal 3 3 4 2 7 2 3 2 2 3" xfId="45829"/>
    <cellStyle name="Normal 3 3 4 2 7 2 3 2 3" xfId="27440"/>
    <cellStyle name="Normal 3 3 4 2 7 2 3 2 4" xfId="45828"/>
    <cellStyle name="Normal 3 3 4 2 7 2 3 3" xfId="13349"/>
    <cellStyle name="Normal 3 3 4 2 7 2 3 3 2" xfId="32140"/>
    <cellStyle name="Normal 3 3 4 2 7 2 3 3 3" xfId="45830"/>
    <cellStyle name="Normal 3 3 4 2 7 2 3 4" xfId="22737"/>
    <cellStyle name="Normal 3 3 4 2 7 2 3 5" xfId="45827"/>
    <cellStyle name="Normal 3 3 4 2 7 2 4" xfId="4857"/>
    <cellStyle name="Normal 3 3 4 2 7 2 4 2" xfId="9582"/>
    <cellStyle name="Normal 3 3 4 2 7 2 4 2 2" xfId="18977"/>
    <cellStyle name="Normal 3 3 4 2 7 2 4 2 2 2" xfId="37774"/>
    <cellStyle name="Normal 3 3 4 2 7 2 4 2 2 3" xfId="45833"/>
    <cellStyle name="Normal 3 3 4 2 7 2 4 2 3" xfId="28371"/>
    <cellStyle name="Normal 3 3 4 2 7 2 4 2 4" xfId="45832"/>
    <cellStyle name="Normal 3 3 4 2 7 2 4 3" xfId="14280"/>
    <cellStyle name="Normal 3 3 4 2 7 2 4 3 2" xfId="33071"/>
    <cellStyle name="Normal 3 3 4 2 7 2 4 3 3" xfId="45834"/>
    <cellStyle name="Normal 3 3 4 2 7 2 4 4" xfId="23668"/>
    <cellStyle name="Normal 3 3 4 2 7 2 4 5" xfId="45831"/>
    <cellStyle name="Normal 3 3 4 2 7 2 5" xfId="6791"/>
    <cellStyle name="Normal 3 3 4 2 7 2 5 2" xfId="16186"/>
    <cellStyle name="Normal 3 3 4 2 7 2 5 2 2" xfId="34983"/>
    <cellStyle name="Normal 3 3 4 2 7 2 5 2 3" xfId="45836"/>
    <cellStyle name="Normal 3 3 4 2 7 2 5 3" xfId="25580"/>
    <cellStyle name="Normal 3 3 4 2 7 2 5 4" xfId="45835"/>
    <cellStyle name="Normal 3 3 4 2 7 2 6" xfId="11489"/>
    <cellStyle name="Normal 3 3 4 2 7 2 6 2" xfId="30278"/>
    <cellStyle name="Normal 3 3 4 2 7 2 6 3" xfId="45837"/>
    <cellStyle name="Normal 3 3 4 2 7 2 7" xfId="20875"/>
    <cellStyle name="Normal 3 3 4 2 7 2 8" xfId="39343"/>
    <cellStyle name="Normal 3 3 4 2 7 2 9" xfId="45818"/>
    <cellStyle name="Normal 3 3 4 2 7 3" xfId="2529"/>
    <cellStyle name="Normal 3 3 4 2 7 3 2" xfId="5322"/>
    <cellStyle name="Normal 3 3 4 2 7 3 2 2" xfId="10047"/>
    <cellStyle name="Normal 3 3 4 2 7 3 2 2 2" xfId="19442"/>
    <cellStyle name="Normal 3 3 4 2 7 3 2 2 2 2" xfId="38239"/>
    <cellStyle name="Normal 3 3 4 2 7 3 2 2 2 3" xfId="45841"/>
    <cellStyle name="Normal 3 3 4 2 7 3 2 2 3" xfId="28836"/>
    <cellStyle name="Normal 3 3 4 2 7 3 2 2 4" xfId="45840"/>
    <cellStyle name="Normal 3 3 4 2 7 3 2 3" xfId="14745"/>
    <cellStyle name="Normal 3 3 4 2 7 3 2 3 2" xfId="33536"/>
    <cellStyle name="Normal 3 3 4 2 7 3 2 3 3" xfId="45842"/>
    <cellStyle name="Normal 3 3 4 2 7 3 2 4" xfId="24133"/>
    <cellStyle name="Normal 3 3 4 2 7 3 2 5" xfId="45839"/>
    <cellStyle name="Normal 3 3 4 2 7 3 3" xfId="7256"/>
    <cellStyle name="Normal 3 3 4 2 7 3 3 2" xfId="16651"/>
    <cellStyle name="Normal 3 3 4 2 7 3 3 2 2" xfId="35448"/>
    <cellStyle name="Normal 3 3 4 2 7 3 3 2 3" xfId="45844"/>
    <cellStyle name="Normal 3 3 4 2 7 3 3 3" xfId="26045"/>
    <cellStyle name="Normal 3 3 4 2 7 3 3 4" xfId="45843"/>
    <cellStyle name="Normal 3 3 4 2 7 3 4" xfId="11954"/>
    <cellStyle name="Normal 3 3 4 2 7 3 4 2" xfId="30743"/>
    <cellStyle name="Normal 3 3 4 2 7 3 4 3" xfId="45845"/>
    <cellStyle name="Normal 3 3 4 2 7 3 5" xfId="21340"/>
    <cellStyle name="Normal 3 3 4 2 7 3 6" xfId="45838"/>
    <cellStyle name="Normal 3 3 4 2 7 4" xfId="3460"/>
    <cellStyle name="Normal 3 3 4 2 7 4 2" xfId="8186"/>
    <cellStyle name="Normal 3 3 4 2 7 4 2 2" xfId="17581"/>
    <cellStyle name="Normal 3 3 4 2 7 4 2 2 2" xfId="36378"/>
    <cellStyle name="Normal 3 3 4 2 7 4 2 2 3" xfId="45848"/>
    <cellStyle name="Normal 3 3 4 2 7 4 2 3" xfId="26975"/>
    <cellStyle name="Normal 3 3 4 2 7 4 2 4" xfId="45847"/>
    <cellStyle name="Normal 3 3 4 2 7 4 3" xfId="12884"/>
    <cellStyle name="Normal 3 3 4 2 7 4 3 2" xfId="31674"/>
    <cellStyle name="Normal 3 3 4 2 7 4 3 3" xfId="45849"/>
    <cellStyle name="Normal 3 3 4 2 7 4 4" xfId="22271"/>
    <cellStyle name="Normal 3 3 4 2 7 4 5" xfId="45846"/>
    <cellStyle name="Normal 3 3 4 2 7 5" xfId="4391"/>
    <cellStyle name="Normal 3 3 4 2 7 5 2" xfId="9116"/>
    <cellStyle name="Normal 3 3 4 2 7 5 2 2" xfId="18511"/>
    <cellStyle name="Normal 3 3 4 2 7 5 2 2 2" xfId="37308"/>
    <cellStyle name="Normal 3 3 4 2 7 5 2 2 3" xfId="45852"/>
    <cellStyle name="Normal 3 3 4 2 7 5 2 3" xfId="27905"/>
    <cellStyle name="Normal 3 3 4 2 7 5 2 4" xfId="45851"/>
    <cellStyle name="Normal 3 3 4 2 7 5 3" xfId="13814"/>
    <cellStyle name="Normal 3 3 4 2 7 5 3 2" xfId="32605"/>
    <cellStyle name="Normal 3 3 4 2 7 5 3 3" xfId="45853"/>
    <cellStyle name="Normal 3 3 4 2 7 5 4" xfId="23202"/>
    <cellStyle name="Normal 3 3 4 2 7 5 5" xfId="45850"/>
    <cellStyle name="Normal 3 3 4 2 7 6" xfId="6378"/>
    <cellStyle name="Normal 3 3 4 2 7 6 2" xfId="15774"/>
    <cellStyle name="Normal 3 3 4 2 7 6 2 2" xfId="34571"/>
    <cellStyle name="Normal 3 3 4 2 7 6 2 3" xfId="45855"/>
    <cellStyle name="Normal 3 3 4 2 7 6 3" xfId="25168"/>
    <cellStyle name="Normal 3 3 4 2 7 6 4" xfId="45854"/>
    <cellStyle name="Normal 3 3 4 2 7 7" xfId="11025"/>
    <cellStyle name="Normal 3 3 4 2 7 7 2" xfId="29812"/>
    <cellStyle name="Normal 3 3 4 2 7 7 3" xfId="45856"/>
    <cellStyle name="Normal 3 3 4 2 7 8" xfId="20409"/>
    <cellStyle name="Normal 3 3 4 2 7 9" xfId="39342"/>
    <cellStyle name="Normal 3 3 4 2 8" xfId="1861"/>
    <cellStyle name="Normal 3 3 4 2 8 2" xfId="2792"/>
    <cellStyle name="Normal 3 3 4 2 8 2 2" xfId="5585"/>
    <cellStyle name="Normal 3 3 4 2 8 2 2 2" xfId="10310"/>
    <cellStyle name="Normal 3 3 4 2 8 2 2 2 2" xfId="19705"/>
    <cellStyle name="Normal 3 3 4 2 8 2 2 2 2 2" xfId="38502"/>
    <cellStyle name="Normal 3 3 4 2 8 2 2 2 2 3" xfId="45861"/>
    <cellStyle name="Normal 3 3 4 2 8 2 2 2 3" xfId="29099"/>
    <cellStyle name="Normal 3 3 4 2 8 2 2 2 4" xfId="45860"/>
    <cellStyle name="Normal 3 3 4 2 8 2 2 3" xfId="15008"/>
    <cellStyle name="Normal 3 3 4 2 8 2 2 3 2" xfId="33799"/>
    <cellStyle name="Normal 3 3 4 2 8 2 2 3 3" xfId="45862"/>
    <cellStyle name="Normal 3 3 4 2 8 2 2 4" xfId="24396"/>
    <cellStyle name="Normal 3 3 4 2 8 2 2 5" xfId="45859"/>
    <cellStyle name="Normal 3 3 4 2 8 2 3" xfId="7518"/>
    <cellStyle name="Normal 3 3 4 2 8 2 3 2" xfId="16913"/>
    <cellStyle name="Normal 3 3 4 2 8 2 3 2 2" xfId="35710"/>
    <cellStyle name="Normal 3 3 4 2 8 2 3 2 3" xfId="45864"/>
    <cellStyle name="Normal 3 3 4 2 8 2 3 3" xfId="26307"/>
    <cellStyle name="Normal 3 3 4 2 8 2 3 4" xfId="45863"/>
    <cellStyle name="Normal 3 3 4 2 8 2 4" xfId="12216"/>
    <cellStyle name="Normal 3 3 4 2 8 2 4 2" xfId="31006"/>
    <cellStyle name="Normal 3 3 4 2 8 2 4 3" xfId="45865"/>
    <cellStyle name="Normal 3 3 4 2 8 2 5" xfId="21603"/>
    <cellStyle name="Normal 3 3 4 2 8 2 6" xfId="45858"/>
    <cellStyle name="Normal 3 3 4 2 8 3" xfId="3723"/>
    <cellStyle name="Normal 3 3 4 2 8 3 2" xfId="8449"/>
    <cellStyle name="Normal 3 3 4 2 8 3 2 2" xfId="17844"/>
    <cellStyle name="Normal 3 3 4 2 8 3 2 2 2" xfId="36641"/>
    <cellStyle name="Normal 3 3 4 2 8 3 2 2 3" xfId="45868"/>
    <cellStyle name="Normal 3 3 4 2 8 3 2 3" xfId="27238"/>
    <cellStyle name="Normal 3 3 4 2 8 3 2 4" xfId="45867"/>
    <cellStyle name="Normal 3 3 4 2 8 3 3" xfId="13147"/>
    <cellStyle name="Normal 3 3 4 2 8 3 3 2" xfId="31937"/>
    <cellStyle name="Normal 3 3 4 2 8 3 3 3" xfId="45869"/>
    <cellStyle name="Normal 3 3 4 2 8 3 4" xfId="22534"/>
    <cellStyle name="Normal 3 3 4 2 8 3 5" xfId="45866"/>
    <cellStyle name="Normal 3 3 4 2 8 4" xfId="4654"/>
    <cellStyle name="Normal 3 3 4 2 8 4 2" xfId="9379"/>
    <cellStyle name="Normal 3 3 4 2 8 4 2 2" xfId="18774"/>
    <cellStyle name="Normal 3 3 4 2 8 4 2 2 2" xfId="37571"/>
    <cellStyle name="Normal 3 3 4 2 8 4 2 2 3" xfId="45872"/>
    <cellStyle name="Normal 3 3 4 2 8 4 2 3" xfId="28168"/>
    <cellStyle name="Normal 3 3 4 2 8 4 2 4" xfId="45871"/>
    <cellStyle name="Normal 3 3 4 2 8 4 3" xfId="14077"/>
    <cellStyle name="Normal 3 3 4 2 8 4 3 2" xfId="32868"/>
    <cellStyle name="Normal 3 3 4 2 8 4 3 3" xfId="45873"/>
    <cellStyle name="Normal 3 3 4 2 8 4 4" xfId="23465"/>
    <cellStyle name="Normal 3 3 4 2 8 4 5" xfId="45870"/>
    <cellStyle name="Normal 3 3 4 2 8 5" xfId="6589"/>
    <cellStyle name="Normal 3 3 4 2 8 5 2" xfId="15984"/>
    <cellStyle name="Normal 3 3 4 2 8 5 2 2" xfId="34781"/>
    <cellStyle name="Normal 3 3 4 2 8 5 2 3" xfId="45875"/>
    <cellStyle name="Normal 3 3 4 2 8 5 3" xfId="25378"/>
    <cellStyle name="Normal 3 3 4 2 8 5 4" xfId="45874"/>
    <cellStyle name="Normal 3 3 4 2 8 6" xfId="11287"/>
    <cellStyle name="Normal 3 3 4 2 8 6 2" xfId="30075"/>
    <cellStyle name="Normal 3 3 4 2 8 6 3" xfId="45876"/>
    <cellStyle name="Normal 3 3 4 2 8 7" xfId="20672"/>
    <cellStyle name="Normal 3 3 4 2 8 8" xfId="39344"/>
    <cellStyle name="Normal 3 3 4 2 8 9" xfId="45857"/>
    <cellStyle name="Normal 3 3 4 2 9" xfId="2326"/>
    <cellStyle name="Normal 3 3 4 2 9 2" xfId="5119"/>
    <cellStyle name="Normal 3 3 4 2 9 2 2" xfId="9844"/>
    <cellStyle name="Normal 3 3 4 2 9 2 2 2" xfId="19239"/>
    <cellStyle name="Normal 3 3 4 2 9 2 2 2 2" xfId="38036"/>
    <cellStyle name="Normal 3 3 4 2 9 2 2 2 3" xfId="45880"/>
    <cellStyle name="Normal 3 3 4 2 9 2 2 3" xfId="28633"/>
    <cellStyle name="Normal 3 3 4 2 9 2 2 4" xfId="45879"/>
    <cellStyle name="Normal 3 3 4 2 9 2 3" xfId="14542"/>
    <cellStyle name="Normal 3 3 4 2 9 2 3 2" xfId="33333"/>
    <cellStyle name="Normal 3 3 4 2 9 2 3 3" xfId="45881"/>
    <cellStyle name="Normal 3 3 4 2 9 2 4" xfId="23930"/>
    <cellStyle name="Normal 3 3 4 2 9 2 5" xfId="45878"/>
    <cellStyle name="Normal 3 3 4 2 9 3" xfId="7053"/>
    <cellStyle name="Normal 3 3 4 2 9 3 2" xfId="16448"/>
    <cellStyle name="Normal 3 3 4 2 9 3 2 2" xfId="35245"/>
    <cellStyle name="Normal 3 3 4 2 9 3 2 3" xfId="45883"/>
    <cellStyle name="Normal 3 3 4 2 9 3 3" xfId="25842"/>
    <cellStyle name="Normal 3 3 4 2 9 3 4" xfId="45882"/>
    <cellStyle name="Normal 3 3 4 2 9 4" xfId="11751"/>
    <cellStyle name="Normal 3 3 4 2 9 4 2" xfId="30540"/>
    <cellStyle name="Normal 3 3 4 2 9 4 3" xfId="45884"/>
    <cellStyle name="Normal 3 3 4 2 9 5" xfId="21137"/>
    <cellStyle name="Normal 3 3 4 2 9 6" xfId="45877"/>
    <cellStyle name="Normal 3 3 4 20" xfId="58808"/>
    <cellStyle name="Normal 3 3 4 21" xfId="58866"/>
    <cellStyle name="Normal 3 3 4 22" xfId="58922"/>
    <cellStyle name="Normal 3 3 4 23" xfId="58978"/>
    <cellStyle name="Normal 3 3 4 24" xfId="59034"/>
    <cellStyle name="Normal 3 3 4 25" xfId="59093"/>
    <cellStyle name="Normal 3 3 4 26" xfId="59687"/>
    <cellStyle name="Normal 3 3 4 27" xfId="1376"/>
    <cellStyle name="Normal 3 3 4 3" xfId="635"/>
    <cellStyle name="Normal 3 3 4 3 10" xfId="6482"/>
    <cellStyle name="Normal 3 3 4 3 10 2" xfId="15877"/>
    <cellStyle name="Normal 3 3 4 3 10 2 2" xfId="34674"/>
    <cellStyle name="Normal 3 3 4 3 10 2 3" xfId="45887"/>
    <cellStyle name="Normal 3 3 4 3 10 3" xfId="25271"/>
    <cellStyle name="Normal 3 3 4 3 10 4" xfId="45886"/>
    <cellStyle name="Normal 3 3 4 3 11" xfId="10840"/>
    <cellStyle name="Normal 3 3 4 3 11 2" xfId="29623"/>
    <cellStyle name="Normal 3 3 4 3 11 3" xfId="45888"/>
    <cellStyle name="Normal 3 3 4 3 12" xfId="20220"/>
    <cellStyle name="Normal 3 3 4 3 13" xfId="39345"/>
    <cellStyle name="Normal 3 3 4 3 14" xfId="45885"/>
    <cellStyle name="Normal 3 3 4 3 15" xfId="1404"/>
    <cellStyle name="Normal 3 3 4 3 2" xfId="1059"/>
    <cellStyle name="Normal 3 3 4 3 2 10" xfId="39346"/>
    <cellStyle name="Normal 3 3 4 3 2 11" xfId="45889"/>
    <cellStyle name="Normal 3 3 4 3 2 12" xfId="1447"/>
    <cellStyle name="Normal 3 3 4 3 2 2" xfId="1713"/>
    <cellStyle name="Normal 3 3 4 3 2 2 10" xfId="45890"/>
    <cellStyle name="Normal 3 3 4 3 2 2 2" xfId="2179"/>
    <cellStyle name="Normal 3 3 4 3 2 2 2 2" xfId="3110"/>
    <cellStyle name="Normal 3 3 4 3 2 2 2 2 2" xfId="5903"/>
    <cellStyle name="Normal 3 3 4 3 2 2 2 2 2 2" xfId="10628"/>
    <cellStyle name="Normal 3 3 4 3 2 2 2 2 2 2 2" xfId="20023"/>
    <cellStyle name="Normal 3 3 4 3 2 2 2 2 2 2 2 2" xfId="38820"/>
    <cellStyle name="Normal 3 3 4 3 2 2 2 2 2 2 2 3" xfId="45895"/>
    <cellStyle name="Normal 3 3 4 3 2 2 2 2 2 2 3" xfId="29417"/>
    <cellStyle name="Normal 3 3 4 3 2 2 2 2 2 2 4" xfId="45894"/>
    <cellStyle name="Normal 3 3 4 3 2 2 2 2 2 3" xfId="15326"/>
    <cellStyle name="Normal 3 3 4 3 2 2 2 2 2 3 2" xfId="34117"/>
    <cellStyle name="Normal 3 3 4 3 2 2 2 2 2 3 3" xfId="45896"/>
    <cellStyle name="Normal 3 3 4 3 2 2 2 2 2 4" xfId="24714"/>
    <cellStyle name="Normal 3 3 4 3 2 2 2 2 2 5" xfId="45893"/>
    <cellStyle name="Normal 3 3 4 3 2 2 2 2 3" xfId="7836"/>
    <cellStyle name="Normal 3 3 4 3 2 2 2 2 3 2" xfId="17231"/>
    <cellStyle name="Normal 3 3 4 3 2 2 2 2 3 2 2" xfId="36028"/>
    <cellStyle name="Normal 3 3 4 3 2 2 2 2 3 2 3" xfId="45898"/>
    <cellStyle name="Normal 3 3 4 3 2 2 2 2 3 3" xfId="26625"/>
    <cellStyle name="Normal 3 3 4 3 2 2 2 2 3 4" xfId="45897"/>
    <cellStyle name="Normal 3 3 4 3 2 2 2 2 4" xfId="12534"/>
    <cellStyle name="Normal 3 3 4 3 2 2 2 2 4 2" xfId="31324"/>
    <cellStyle name="Normal 3 3 4 3 2 2 2 2 4 3" xfId="45899"/>
    <cellStyle name="Normal 3 3 4 3 2 2 2 2 5" xfId="21921"/>
    <cellStyle name="Normal 3 3 4 3 2 2 2 2 6" xfId="45892"/>
    <cellStyle name="Normal 3 3 4 3 2 2 2 3" xfId="4041"/>
    <cellStyle name="Normal 3 3 4 3 2 2 2 3 2" xfId="8766"/>
    <cellStyle name="Normal 3 3 4 3 2 2 2 3 2 2" xfId="18161"/>
    <cellStyle name="Normal 3 3 4 3 2 2 2 3 2 2 2" xfId="36958"/>
    <cellStyle name="Normal 3 3 4 3 2 2 2 3 2 2 3" xfId="45902"/>
    <cellStyle name="Normal 3 3 4 3 2 2 2 3 2 3" xfId="27555"/>
    <cellStyle name="Normal 3 3 4 3 2 2 2 3 2 4" xfId="45901"/>
    <cellStyle name="Normal 3 3 4 3 2 2 2 3 3" xfId="13464"/>
    <cellStyle name="Normal 3 3 4 3 2 2 2 3 3 2" xfId="32255"/>
    <cellStyle name="Normal 3 3 4 3 2 2 2 3 3 3" xfId="45903"/>
    <cellStyle name="Normal 3 3 4 3 2 2 2 3 4" xfId="22852"/>
    <cellStyle name="Normal 3 3 4 3 2 2 2 3 5" xfId="45900"/>
    <cellStyle name="Normal 3 3 4 3 2 2 2 4" xfId="4972"/>
    <cellStyle name="Normal 3 3 4 3 2 2 2 4 2" xfId="9697"/>
    <cellStyle name="Normal 3 3 4 3 2 2 2 4 2 2" xfId="19092"/>
    <cellStyle name="Normal 3 3 4 3 2 2 2 4 2 2 2" xfId="37889"/>
    <cellStyle name="Normal 3 3 4 3 2 2 2 4 2 2 3" xfId="45906"/>
    <cellStyle name="Normal 3 3 4 3 2 2 2 4 2 3" xfId="28486"/>
    <cellStyle name="Normal 3 3 4 3 2 2 2 4 2 4" xfId="45905"/>
    <cellStyle name="Normal 3 3 4 3 2 2 2 4 3" xfId="14395"/>
    <cellStyle name="Normal 3 3 4 3 2 2 2 4 3 2" xfId="33186"/>
    <cellStyle name="Normal 3 3 4 3 2 2 2 4 3 3" xfId="45907"/>
    <cellStyle name="Normal 3 3 4 3 2 2 2 4 4" xfId="23783"/>
    <cellStyle name="Normal 3 3 4 3 2 2 2 4 5" xfId="45904"/>
    <cellStyle name="Normal 3 3 4 3 2 2 2 5" xfId="6906"/>
    <cellStyle name="Normal 3 3 4 3 2 2 2 5 2" xfId="16301"/>
    <cellStyle name="Normal 3 3 4 3 2 2 2 5 2 2" xfId="35098"/>
    <cellStyle name="Normal 3 3 4 3 2 2 2 5 2 3" xfId="45909"/>
    <cellStyle name="Normal 3 3 4 3 2 2 2 5 3" xfId="25695"/>
    <cellStyle name="Normal 3 3 4 3 2 2 2 5 4" xfId="45908"/>
    <cellStyle name="Normal 3 3 4 3 2 2 2 6" xfId="11604"/>
    <cellStyle name="Normal 3 3 4 3 2 2 2 6 2" xfId="30393"/>
    <cellStyle name="Normal 3 3 4 3 2 2 2 6 3" xfId="45910"/>
    <cellStyle name="Normal 3 3 4 3 2 2 2 7" xfId="20990"/>
    <cellStyle name="Normal 3 3 4 3 2 2 2 8" xfId="39348"/>
    <cellStyle name="Normal 3 3 4 3 2 2 2 9" xfId="45891"/>
    <cellStyle name="Normal 3 3 4 3 2 2 3" xfId="2644"/>
    <cellStyle name="Normal 3 3 4 3 2 2 3 2" xfId="5437"/>
    <cellStyle name="Normal 3 3 4 3 2 2 3 2 2" xfId="10162"/>
    <cellStyle name="Normal 3 3 4 3 2 2 3 2 2 2" xfId="19557"/>
    <cellStyle name="Normal 3 3 4 3 2 2 3 2 2 2 2" xfId="38354"/>
    <cellStyle name="Normal 3 3 4 3 2 2 3 2 2 2 3" xfId="45914"/>
    <cellStyle name="Normal 3 3 4 3 2 2 3 2 2 3" xfId="28951"/>
    <cellStyle name="Normal 3 3 4 3 2 2 3 2 2 4" xfId="45913"/>
    <cellStyle name="Normal 3 3 4 3 2 2 3 2 3" xfId="14860"/>
    <cellStyle name="Normal 3 3 4 3 2 2 3 2 3 2" xfId="33651"/>
    <cellStyle name="Normal 3 3 4 3 2 2 3 2 3 3" xfId="45915"/>
    <cellStyle name="Normal 3 3 4 3 2 2 3 2 4" xfId="24248"/>
    <cellStyle name="Normal 3 3 4 3 2 2 3 2 5" xfId="45912"/>
    <cellStyle name="Normal 3 3 4 3 2 2 3 3" xfId="7371"/>
    <cellStyle name="Normal 3 3 4 3 2 2 3 3 2" xfId="16766"/>
    <cellStyle name="Normal 3 3 4 3 2 2 3 3 2 2" xfId="35563"/>
    <cellStyle name="Normal 3 3 4 3 2 2 3 3 2 3" xfId="45917"/>
    <cellStyle name="Normal 3 3 4 3 2 2 3 3 3" xfId="26160"/>
    <cellStyle name="Normal 3 3 4 3 2 2 3 3 4" xfId="45916"/>
    <cellStyle name="Normal 3 3 4 3 2 2 3 4" xfId="12069"/>
    <cellStyle name="Normal 3 3 4 3 2 2 3 4 2" xfId="30858"/>
    <cellStyle name="Normal 3 3 4 3 2 2 3 4 3" xfId="45918"/>
    <cellStyle name="Normal 3 3 4 3 2 2 3 5" xfId="21455"/>
    <cellStyle name="Normal 3 3 4 3 2 2 3 6" xfId="45911"/>
    <cellStyle name="Normal 3 3 4 3 2 2 4" xfId="3575"/>
    <cellStyle name="Normal 3 3 4 3 2 2 4 2" xfId="8301"/>
    <cellStyle name="Normal 3 3 4 3 2 2 4 2 2" xfId="17696"/>
    <cellStyle name="Normal 3 3 4 3 2 2 4 2 2 2" xfId="36493"/>
    <cellStyle name="Normal 3 3 4 3 2 2 4 2 2 3" xfId="45921"/>
    <cellStyle name="Normal 3 3 4 3 2 2 4 2 3" xfId="27090"/>
    <cellStyle name="Normal 3 3 4 3 2 2 4 2 4" xfId="45920"/>
    <cellStyle name="Normal 3 3 4 3 2 2 4 3" xfId="12999"/>
    <cellStyle name="Normal 3 3 4 3 2 2 4 3 2" xfId="31789"/>
    <cellStyle name="Normal 3 3 4 3 2 2 4 3 3" xfId="45922"/>
    <cellStyle name="Normal 3 3 4 3 2 2 4 4" xfId="22386"/>
    <cellStyle name="Normal 3 3 4 3 2 2 4 5" xfId="45919"/>
    <cellStyle name="Normal 3 3 4 3 2 2 5" xfId="4506"/>
    <cellStyle name="Normal 3 3 4 3 2 2 5 2" xfId="9231"/>
    <cellStyle name="Normal 3 3 4 3 2 2 5 2 2" xfId="18626"/>
    <cellStyle name="Normal 3 3 4 3 2 2 5 2 2 2" xfId="37423"/>
    <cellStyle name="Normal 3 3 4 3 2 2 5 2 2 3" xfId="45925"/>
    <cellStyle name="Normal 3 3 4 3 2 2 5 2 3" xfId="28020"/>
    <cellStyle name="Normal 3 3 4 3 2 2 5 2 4" xfId="45924"/>
    <cellStyle name="Normal 3 3 4 3 2 2 5 3" xfId="13929"/>
    <cellStyle name="Normal 3 3 4 3 2 2 5 3 2" xfId="32720"/>
    <cellStyle name="Normal 3 3 4 3 2 2 5 3 3" xfId="45926"/>
    <cellStyle name="Normal 3 3 4 3 2 2 5 4" xfId="23317"/>
    <cellStyle name="Normal 3 3 4 3 2 2 5 5" xfId="45923"/>
    <cellStyle name="Normal 3 3 4 3 2 2 6" xfId="6187"/>
    <cellStyle name="Normal 3 3 4 3 2 2 6 2" xfId="15583"/>
    <cellStyle name="Normal 3 3 4 3 2 2 6 2 2" xfId="34380"/>
    <cellStyle name="Normal 3 3 4 3 2 2 6 2 3" xfId="45928"/>
    <cellStyle name="Normal 3 3 4 3 2 2 6 3" xfId="24977"/>
    <cellStyle name="Normal 3 3 4 3 2 2 6 4" xfId="45927"/>
    <cellStyle name="Normal 3 3 4 3 2 2 7" xfId="11140"/>
    <cellStyle name="Normal 3 3 4 3 2 2 7 2" xfId="29927"/>
    <cellStyle name="Normal 3 3 4 3 2 2 7 3" xfId="45929"/>
    <cellStyle name="Normal 3 3 4 3 2 2 8" xfId="20524"/>
    <cellStyle name="Normal 3 3 4 3 2 2 9" xfId="39347"/>
    <cellStyle name="Normal 3 3 4 3 2 3" xfId="1918"/>
    <cellStyle name="Normal 3 3 4 3 2 3 2" xfId="2849"/>
    <cellStyle name="Normal 3 3 4 3 2 3 2 2" xfId="5642"/>
    <cellStyle name="Normal 3 3 4 3 2 3 2 2 2" xfId="10367"/>
    <cellStyle name="Normal 3 3 4 3 2 3 2 2 2 2" xfId="19762"/>
    <cellStyle name="Normal 3 3 4 3 2 3 2 2 2 2 2" xfId="38559"/>
    <cellStyle name="Normal 3 3 4 3 2 3 2 2 2 2 3" xfId="45934"/>
    <cellStyle name="Normal 3 3 4 3 2 3 2 2 2 3" xfId="29156"/>
    <cellStyle name="Normal 3 3 4 3 2 3 2 2 2 4" xfId="45933"/>
    <cellStyle name="Normal 3 3 4 3 2 3 2 2 3" xfId="15065"/>
    <cellStyle name="Normal 3 3 4 3 2 3 2 2 3 2" xfId="33856"/>
    <cellStyle name="Normal 3 3 4 3 2 3 2 2 3 3" xfId="45935"/>
    <cellStyle name="Normal 3 3 4 3 2 3 2 2 4" xfId="24453"/>
    <cellStyle name="Normal 3 3 4 3 2 3 2 2 5" xfId="45932"/>
    <cellStyle name="Normal 3 3 4 3 2 3 2 3" xfId="7575"/>
    <cellStyle name="Normal 3 3 4 3 2 3 2 3 2" xfId="16970"/>
    <cellStyle name="Normal 3 3 4 3 2 3 2 3 2 2" xfId="35767"/>
    <cellStyle name="Normal 3 3 4 3 2 3 2 3 2 3" xfId="45937"/>
    <cellStyle name="Normal 3 3 4 3 2 3 2 3 3" xfId="26364"/>
    <cellStyle name="Normal 3 3 4 3 2 3 2 3 4" xfId="45936"/>
    <cellStyle name="Normal 3 3 4 3 2 3 2 4" xfId="12273"/>
    <cellStyle name="Normal 3 3 4 3 2 3 2 4 2" xfId="31063"/>
    <cellStyle name="Normal 3 3 4 3 2 3 2 4 3" xfId="45938"/>
    <cellStyle name="Normal 3 3 4 3 2 3 2 5" xfId="21660"/>
    <cellStyle name="Normal 3 3 4 3 2 3 2 6" xfId="45931"/>
    <cellStyle name="Normal 3 3 4 3 2 3 3" xfId="3780"/>
    <cellStyle name="Normal 3 3 4 3 2 3 3 2" xfId="8506"/>
    <cellStyle name="Normal 3 3 4 3 2 3 3 2 2" xfId="17901"/>
    <cellStyle name="Normal 3 3 4 3 2 3 3 2 2 2" xfId="36698"/>
    <cellStyle name="Normal 3 3 4 3 2 3 3 2 2 3" xfId="45941"/>
    <cellStyle name="Normal 3 3 4 3 2 3 3 2 3" xfId="27295"/>
    <cellStyle name="Normal 3 3 4 3 2 3 3 2 4" xfId="45940"/>
    <cellStyle name="Normal 3 3 4 3 2 3 3 3" xfId="13204"/>
    <cellStyle name="Normal 3 3 4 3 2 3 3 3 2" xfId="31994"/>
    <cellStyle name="Normal 3 3 4 3 2 3 3 3 3" xfId="45942"/>
    <cellStyle name="Normal 3 3 4 3 2 3 3 4" xfId="22591"/>
    <cellStyle name="Normal 3 3 4 3 2 3 3 5" xfId="45939"/>
    <cellStyle name="Normal 3 3 4 3 2 3 4" xfId="4711"/>
    <cellStyle name="Normal 3 3 4 3 2 3 4 2" xfId="9436"/>
    <cellStyle name="Normal 3 3 4 3 2 3 4 2 2" xfId="18831"/>
    <cellStyle name="Normal 3 3 4 3 2 3 4 2 2 2" xfId="37628"/>
    <cellStyle name="Normal 3 3 4 3 2 3 4 2 2 3" xfId="45945"/>
    <cellStyle name="Normal 3 3 4 3 2 3 4 2 3" xfId="28225"/>
    <cellStyle name="Normal 3 3 4 3 2 3 4 2 4" xfId="45944"/>
    <cellStyle name="Normal 3 3 4 3 2 3 4 3" xfId="14134"/>
    <cellStyle name="Normal 3 3 4 3 2 3 4 3 2" xfId="32925"/>
    <cellStyle name="Normal 3 3 4 3 2 3 4 3 3" xfId="45946"/>
    <cellStyle name="Normal 3 3 4 3 2 3 4 4" xfId="23522"/>
    <cellStyle name="Normal 3 3 4 3 2 3 4 5" xfId="45943"/>
    <cellStyle name="Normal 3 3 4 3 2 3 5" xfId="6646"/>
    <cellStyle name="Normal 3 3 4 3 2 3 5 2" xfId="16041"/>
    <cellStyle name="Normal 3 3 4 3 2 3 5 2 2" xfId="34838"/>
    <cellStyle name="Normal 3 3 4 3 2 3 5 2 3" xfId="45948"/>
    <cellStyle name="Normal 3 3 4 3 2 3 5 3" xfId="25435"/>
    <cellStyle name="Normal 3 3 4 3 2 3 5 4" xfId="45947"/>
    <cellStyle name="Normal 3 3 4 3 2 3 6" xfId="11344"/>
    <cellStyle name="Normal 3 3 4 3 2 3 6 2" xfId="30132"/>
    <cellStyle name="Normal 3 3 4 3 2 3 6 3" xfId="45949"/>
    <cellStyle name="Normal 3 3 4 3 2 3 7" xfId="20729"/>
    <cellStyle name="Normal 3 3 4 3 2 3 8" xfId="39349"/>
    <cellStyle name="Normal 3 3 4 3 2 3 9" xfId="45930"/>
    <cellStyle name="Normal 3 3 4 3 2 4" xfId="2383"/>
    <cellStyle name="Normal 3 3 4 3 2 4 2" xfId="5176"/>
    <cellStyle name="Normal 3 3 4 3 2 4 2 2" xfId="9901"/>
    <cellStyle name="Normal 3 3 4 3 2 4 2 2 2" xfId="19296"/>
    <cellStyle name="Normal 3 3 4 3 2 4 2 2 2 2" xfId="38093"/>
    <cellStyle name="Normal 3 3 4 3 2 4 2 2 2 3" xfId="45953"/>
    <cellStyle name="Normal 3 3 4 3 2 4 2 2 3" xfId="28690"/>
    <cellStyle name="Normal 3 3 4 3 2 4 2 2 4" xfId="45952"/>
    <cellStyle name="Normal 3 3 4 3 2 4 2 3" xfId="14599"/>
    <cellStyle name="Normal 3 3 4 3 2 4 2 3 2" xfId="33390"/>
    <cellStyle name="Normal 3 3 4 3 2 4 2 3 3" xfId="45954"/>
    <cellStyle name="Normal 3 3 4 3 2 4 2 4" xfId="23987"/>
    <cellStyle name="Normal 3 3 4 3 2 4 2 5" xfId="45951"/>
    <cellStyle name="Normal 3 3 4 3 2 4 3" xfId="7110"/>
    <cellStyle name="Normal 3 3 4 3 2 4 3 2" xfId="16505"/>
    <cellStyle name="Normal 3 3 4 3 2 4 3 2 2" xfId="35302"/>
    <cellStyle name="Normal 3 3 4 3 2 4 3 2 3" xfId="45956"/>
    <cellStyle name="Normal 3 3 4 3 2 4 3 3" xfId="25899"/>
    <cellStyle name="Normal 3 3 4 3 2 4 3 4" xfId="45955"/>
    <cellStyle name="Normal 3 3 4 3 2 4 4" xfId="11808"/>
    <cellStyle name="Normal 3 3 4 3 2 4 4 2" xfId="30597"/>
    <cellStyle name="Normal 3 3 4 3 2 4 4 3" xfId="45957"/>
    <cellStyle name="Normal 3 3 4 3 2 4 5" xfId="21194"/>
    <cellStyle name="Normal 3 3 4 3 2 4 6" xfId="45950"/>
    <cellStyle name="Normal 3 3 4 3 2 5" xfId="3314"/>
    <cellStyle name="Normal 3 3 4 3 2 5 2" xfId="8040"/>
    <cellStyle name="Normal 3 3 4 3 2 5 2 2" xfId="17435"/>
    <cellStyle name="Normal 3 3 4 3 2 5 2 2 2" xfId="36232"/>
    <cellStyle name="Normal 3 3 4 3 2 5 2 2 3" xfId="45960"/>
    <cellStyle name="Normal 3 3 4 3 2 5 2 3" xfId="26829"/>
    <cellStyle name="Normal 3 3 4 3 2 5 2 4" xfId="45959"/>
    <cellStyle name="Normal 3 3 4 3 2 5 3" xfId="12738"/>
    <cellStyle name="Normal 3 3 4 3 2 5 3 2" xfId="31528"/>
    <cellStyle name="Normal 3 3 4 3 2 5 3 3" xfId="45961"/>
    <cellStyle name="Normal 3 3 4 3 2 5 4" xfId="22125"/>
    <cellStyle name="Normal 3 3 4 3 2 5 5" xfId="45958"/>
    <cellStyle name="Normal 3 3 4 3 2 6" xfId="4245"/>
    <cellStyle name="Normal 3 3 4 3 2 6 2" xfId="8970"/>
    <cellStyle name="Normal 3 3 4 3 2 6 2 2" xfId="18365"/>
    <cellStyle name="Normal 3 3 4 3 2 6 2 2 2" xfId="37162"/>
    <cellStyle name="Normal 3 3 4 3 2 6 2 2 3" xfId="45964"/>
    <cellStyle name="Normal 3 3 4 3 2 6 2 3" xfId="27759"/>
    <cellStyle name="Normal 3 3 4 3 2 6 2 4" xfId="45963"/>
    <cellStyle name="Normal 3 3 4 3 2 6 3" xfId="13668"/>
    <cellStyle name="Normal 3 3 4 3 2 6 3 2" xfId="32459"/>
    <cellStyle name="Normal 3 3 4 3 2 6 3 3" xfId="45965"/>
    <cellStyle name="Normal 3 3 4 3 2 6 4" xfId="23056"/>
    <cellStyle name="Normal 3 3 4 3 2 6 5" xfId="45962"/>
    <cellStyle name="Normal 3 3 4 3 2 7" xfId="6468"/>
    <cellStyle name="Normal 3 3 4 3 2 7 2" xfId="15863"/>
    <cellStyle name="Normal 3 3 4 3 2 7 2 2" xfId="34660"/>
    <cellStyle name="Normal 3 3 4 3 2 7 2 3" xfId="45967"/>
    <cellStyle name="Normal 3 3 4 3 2 7 3" xfId="25257"/>
    <cellStyle name="Normal 3 3 4 3 2 7 4" xfId="45966"/>
    <cellStyle name="Normal 3 3 4 3 2 8" xfId="10882"/>
    <cellStyle name="Normal 3 3 4 3 2 8 2" xfId="29666"/>
    <cellStyle name="Normal 3 3 4 3 2 8 3" xfId="45968"/>
    <cellStyle name="Normal 3 3 4 3 2 9" xfId="20263"/>
    <cellStyle name="Normal 3 3 4 3 3" xfId="1191"/>
    <cellStyle name="Normal 3 3 4 3 3 10" xfId="39350"/>
    <cellStyle name="Normal 3 3 4 3 3 11" xfId="45969"/>
    <cellStyle name="Normal 3 3 4 3 3 12" xfId="1522"/>
    <cellStyle name="Normal 3 3 4 3 3 2" xfId="1786"/>
    <cellStyle name="Normal 3 3 4 3 3 2 10" xfId="45970"/>
    <cellStyle name="Normal 3 3 4 3 3 2 2" xfId="2252"/>
    <cellStyle name="Normal 3 3 4 3 3 2 2 2" xfId="3183"/>
    <cellStyle name="Normal 3 3 4 3 3 2 2 2 2" xfId="5976"/>
    <cellStyle name="Normal 3 3 4 3 3 2 2 2 2 2" xfId="10701"/>
    <cellStyle name="Normal 3 3 4 3 3 2 2 2 2 2 2" xfId="20096"/>
    <cellStyle name="Normal 3 3 4 3 3 2 2 2 2 2 2 2" xfId="38893"/>
    <cellStyle name="Normal 3 3 4 3 3 2 2 2 2 2 2 3" xfId="45975"/>
    <cellStyle name="Normal 3 3 4 3 3 2 2 2 2 2 3" xfId="29490"/>
    <cellStyle name="Normal 3 3 4 3 3 2 2 2 2 2 4" xfId="45974"/>
    <cellStyle name="Normal 3 3 4 3 3 2 2 2 2 3" xfId="15399"/>
    <cellStyle name="Normal 3 3 4 3 3 2 2 2 2 3 2" xfId="34190"/>
    <cellStyle name="Normal 3 3 4 3 3 2 2 2 2 3 3" xfId="45976"/>
    <cellStyle name="Normal 3 3 4 3 3 2 2 2 2 4" xfId="24787"/>
    <cellStyle name="Normal 3 3 4 3 3 2 2 2 2 5" xfId="45973"/>
    <cellStyle name="Normal 3 3 4 3 3 2 2 2 3" xfId="7909"/>
    <cellStyle name="Normal 3 3 4 3 3 2 2 2 3 2" xfId="17304"/>
    <cellStyle name="Normal 3 3 4 3 3 2 2 2 3 2 2" xfId="36101"/>
    <cellStyle name="Normal 3 3 4 3 3 2 2 2 3 2 3" xfId="45978"/>
    <cellStyle name="Normal 3 3 4 3 3 2 2 2 3 3" xfId="26698"/>
    <cellStyle name="Normal 3 3 4 3 3 2 2 2 3 4" xfId="45977"/>
    <cellStyle name="Normal 3 3 4 3 3 2 2 2 4" xfId="12607"/>
    <cellStyle name="Normal 3 3 4 3 3 2 2 2 4 2" xfId="31397"/>
    <cellStyle name="Normal 3 3 4 3 3 2 2 2 4 3" xfId="45979"/>
    <cellStyle name="Normal 3 3 4 3 3 2 2 2 5" xfId="21994"/>
    <cellStyle name="Normal 3 3 4 3 3 2 2 2 6" xfId="45972"/>
    <cellStyle name="Normal 3 3 4 3 3 2 2 3" xfId="4114"/>
    <cellStyle name="Normal 3 3 4 3 3 2 2 3 2" xfId="8839"/>
    <cellStyle name="Normal 3 3 4 3 3 2 2 3 2 2" xfId="18234"/>
    <cellStyle name="Normal 3 3 4 3 3 2 2 3 2 2 2" xfId="37031"/>
    <cellStyle name="Normal 3 3 4 3 3 2 2 3 2 2 3" xfId="45982"/>
    <cellStyle name="Normal 3 3 4 3 3 2 2 3 2 3" xfId="27628"/>
    <cellStyle name="Normal 3 3 4 3 3 2 2 3 2 4" xfId="45981"/>
    <cellStyle name="Normal 3 3 4 3 3 2 2 3 3" xfId="13537"/>
    <cellStyle name="Normal 3 3 4 3 3 2 2 3 3 2" xfId="32328"/>
    <cellStyle name="Normal 3 3 4 3 3 2 2 3 3 3" xfId="45983"/>
    <cellStyle name="Normal 3 3 4 3 3 2 2 3 4" xfId="22925"/>
    <cellStyle name="Normal 3 3 4 3 3 2 2 3 5" xfId="45980"/>
    <cellStyle name="Normal 3 3 4 3 3 2 2 4" xfId="5045"/>
    <cellStyle name="Normal 3 3 4 3 3 2 2 4 2" xfId="9770"/>
    <cellStyle name="Normal 3 3 4 3 3 2 2 4 2 2" xfId="19165"/>
    <cellStyle name="Normal 3 3 4 3 3 2 2 4 2 2 2" xfId="37962"/>
    <cellStyle name="Normal 3 3 4 3 3 2 2 4 2 2 3" xfId="45986"/>
    <cellStyle name="Normal 3 3 4 3 3 2 2 4 2 3" xfId="28559"/>
    <cellStyle name="Normal 3 3 4 3 3 2 2 4 2 4" xfId="45985"/>
    <cellStyle name="Normal 3 3 4 3 3 2 2 4 3" xfId="14468"/>
    <cellStyle name="Normal 3 3 4 3 3 2 2 4 3 2" xfId="33259"/>
    <cellStyle name="Normal 3 3 4 3 3 2 2 4 3 3" xfId="45987"/>
    <cellStyle name="Normal 3 3 4 3 3 2 2 4 4" xfId="23856"/>
    <cellStyle name="Normal 3 3 4 3 3 2 2 4 5" xfId="45984"/>
    <cellStyle name="Normal 3 3 4 3 3 2 2 5" xfId="6979"/>
    <cellStyle name="Normal 3 3 4 3 3 2 2 5 2" xfId="16374"/>
    <cellStyle name="Normal 3 3 4 3 3 2 2 5 2 2" xfId="35171"/>
    <cellStyle name="Normal 3 3 4 3 3 2 2 5 2 3" xfId="45989"/>
    <cellStyle name="Normal 3 3 4 3 3 2 2 5 3" xfId="25768"/>
    <cellStyle name="Normal 3 3 4 3 3 2 2 5 4" xfId="45988"/>
    <cellStyle name="Normal 3 3 4 3 3 2 2 6" xfId="11677"/>
    <cellStyle name="Normal 3 3 4 3 3 2 2 6 2" xfId="30466"/>
    <cellStyle name="Normal 3 3 4 3 3 2 2 6 3" xfId="45990"/>
    <cellStyle name="Normal 3 3 4 3 3 2 2 7" xfId="21063"/>
    <cellStyle name="Normal 3 3 4 3 3 2 2 8" xfId="39352"/>
    <cellStyle name="Normal 3 3 4 3 3 2 2 9" xfId="45971"/>
    <cellStyle name="Normal 3 3 4 3 3 2 3" xfId="2717"/>
    <cellStyle name="Normal 3 3 4 3 3 2 3 2" xfId="5510"/>
    <cellStyle name="Normal 3 3 4 3 3 2 3 2 2" xfId="10235"/>
    <cellStyle name="Normal 3 3 4 3 3 2 3 2 2 2" xfId="19630"/>
    <cellStyle name="Normal 3 3 4 3 3 2 3 2 2 2 2" xfId="38427"/>
    <cellStyle name="Normal 3 3 4 3 3 2 3 2 2 2 3" xfId="45994"/>
    <cellStyle name="Normal 3 3 4 3 3 2 3 2 2 3" xfId="29024"/>
    <cellStyle name="Normal 3 3 4 3 3 2 3 2 2 4" xfId="45993"/>
    <cellStyle name="Normal 3 3 4 3 3 2 3 2 3" xfId="14933"/>
    <cellStyle name="Normal 3 3 4 3 3 2 3 2 3 2" xfId="33724"/>
    <cellStyle name="Normal 3 3 4 3 3 2 3 2 3 3" xfId="45995"/>
    <cellStyle name="Normal 3 3 4 3 3 2 3 2 4" xfId="24321"/>
    <cellStyle name="Normal 3 3 4 3 3 2 3 2 5" xfId="45992"/>
    <cellStyle name="Normal 3 3 4 3 3 2 3 3" xfId="7444"/>
    <cellStyle name="Normal 3 3 4 3 3 2 3 3 2" xfId="16839"/>
    <cellStyle name="Normal 3 3 4 3 3 2 3 3 2 2" xfId="35636"/>
    <cellStyle name="Normal 3 3 4 3 3 2 3 3 2 3" xfId="45997"/>
    <cellStyle name="Normal 3 3 4 3 3 2 3 3 3" xfId="26233"/>
    <cellStyle name="Normal 3 3 4 3 3 2 3 3 4" xfId="45996"/>
    <cellStyle name="Normal 3 3 4 3 3 2 3 4" xfId="12142"/>
    <cellStyle name="Normal 3 3 4 3 3 2 3 4 2" xfId="30931"/>
    <cellStyle name="Normal 3 3 4 3 3 2 3 4 3" xfId="45998"/>
    <cellStyle name="Normal 3 3 4 3 3 2 3 5" xfId="21528"/>
    <cellStyle name="Normal 3 3 4 3 3 2 3 6" xfId="45991"/>
    <cellStyle name="Normal 3 3 4 3 3 2 4" xfId="3648"/>
    <cellStyle name="Normal 3 3 4 3 3 2 4 2" xfId="8374"/>
    <cellStyle name="Normal 3 3 4 3 3 2 4 2 2" xfId="17769"/>
    <cellStyle name="Normal 3 3 4 3 3 2 4 2 2 2" xfId="36566"/>
    <cellStyle name="Normal 3 3 4 3 3 2 4 2 2 3" xfId="46001"/>
    <cellStyle name="Normal 3 3 4 3 3 2 4 2 3" xfId="27163"/>
    <cellStyle name="Normal 3 3 4 3 3 2 4 2 4" xfId="46000"/>
    <cellStyle name="Normal 3 3 4 3 3 2 4 3" xfId="13072"/>
    <cellStyle name="Normal 3 3 4 3 3 2 4 3 2" xfId="31862"/>
    <cellStyle name="Normal 3 3 4 3 3 2 4 3 3" xfId="46002"/>
    <cellStyle name="Normal 3 3 4 3 3 2 4 4" xfId="22459"/>
    <cellStyle name="Normal 3 3 4 3 3 2 4 5" xfId="45999"/>
    <cellStyle name="Normal 3 3 4 3 3 2 5" xfId="4579"/>
    <cellStyle name="Normal 3 3 4 3 3 2 5 2" xfId="9304"/>
    <cellStyle name="Normal 3 3 4 3 3 2 5 2 2" xfId="18699"/>
    <cellStyle name="Normal 3 3 4 3 3 2 5 2 2 2" xfId="37496"/>
    <cellStyle name="Normal 3 3 4 3 3 2 5 2 2 3" xfId="46005"/>
    <cellStyle name="Normal 3 3 4 3 3 2 5 2 3" xfId="28093"/>
    <cellStyle name="Normal 3 3 4 3 3 2 5 2 4" xfId="46004"/>
    <cellStyle name="Normal 3 3 4 3 3 2 5 3" xfId="14002"/>
    <cellStyle name="Normal 3 3 4 3 3 2 5 3 2" xfId="32793"/>
    <cellStyle name="Normal 3 3 4 3 3 2 5 3 3" xfId="46006"/>
    <cellStyle name="Normal 3 3 4 3 3 2 5 4" xfId="23390"/>
    <cellStyle name="Normal 3 3 4 3 3 2 5 5" xfId="46003"/>
    <cellStyle name="Normal 3 3 4 3 3 2 6" xfId="6515"/>
    <cellStyle name="Normal 3 3 4 3 3 2 6 2" xfId="15910"/>
    <cellStyle name="Normal 3 3 4 3 3 2 6 2 2" xfId="34707"/>
    <cellStyle name="Normal 3 3 4 3 3 2 6 2 3" xfId="46008"/>
    <cellStyle name="Normal 3 3 4 3 3 2 6 3" xfId="25304"/>
    <cellStyle name="Normal 3 3 4 3 3 2 6 4" xfId="46007"/>
    <cellStyle name="Normal 3 3 4 3 3 2 7" xfId="11213"/>
    <cellStyle name="Normal 3 3 4 3 3 2 7 2" xfId="30000"/>
    <cellStyle name="Normal 3 3 4 3 3 2 7 3" xfId="46009"/>
    <cellStyle name="Normal 3 3 4 3 3 2 8" xfId="20597"/>
    <cellStyle name="Normal 3 3 4 3 3 2 9" xfId="39351"/>
    <cellStyle name="Normal 3 3 4 3 3 3" xfId="1991"/>
    <cellStyle name="Normal 3 3 4 3 3 3 2" xfId="2922"/>
    <cellStyle name="Normal 3 3 4 3 3 3 2 2" xfId="5715"/>
    <cellStyle name="Normal 3 3 4 3 3 3 2 2 2" xfId="10440"/>
    <cellStyle name="Normal 3 3 4 3 3 3 2 2 2 2" xfId="19835"/>
    <cellStyle name="Normal 3 3 4 3 3 3 2 2 2 2 2" xfId="38632"/>
    <cellStyle name="Normal 3 3 4 3 3 3 2 2 2 2 3" xfId="46014"/>
    <cellStyle name="Normal 3 3 4 3 3 3 2 2 2 3" xfId="29229"/>
    <cellStyle name="Normal 3 3 4 3 3 3 2 2 2 4" xfId="46013"/>
    <cellStyle name="Normal 3 3 4 3 3 3 2 2 3" xfId="15138"/>
    <cellStyle name="Normal 3 3 4 3 3 3 2 2 3 2" xfId="33929"/>
    <cellStyle name="Normal 3 3 4 3 3 3 2 2 3 3" xfId="46015"/>
    <cellStyle name="Normal 3 3 4 3 3 3 2 2 4" xfId="24526"/>
    <cellStyle name="Normal 3 3 4 3 3 3 2 2 5" xfId="46012"/>
    <cellStyle name="Normal 3 3 4 3 3 3 2 3" xfId="7648"/>
    <cellStyle name="Normal 3 3 4 3 3 3 2 3 2" xfId="17043"/>
    <cellStyle name="Normal 3 3 4 3 3 3 2 3 2 2" xfId="35840"/>
    <cellStyle name="Normal 3 3 4 3 3 3 2 3 2 3" xfId="46017"/>
    <cellStyle name="Normal 3 3 4 3 3 3 2 3 3" xfId="26437"/>
    <cellStyle name="Normal 3 3 4 3 3 3 2 3 4" xfId="46016"/>
    <cellStyle name="Normal 3 3 4 3 3 3 2 4" xfId="12346"/>
    <cellStyle name="Normal 3 3 4 3 3 3 2 4 2" xfId="31136"/>
    <cellStyle name="Normal 3 3 4 3 3 3 2 4 3" xfId="46018"/>
    <cellStyle name="Normal 3 3 4 3 3 3 2 5" xfId="21733"/>
    <cellStyle name="Normal 3 3 4 3 3 3 2 6" xfId="46011"/>
    <cellStyle name="Normal 3 3 4 3 3 3 3" xfId="3853"/>
    <cellStyle name="Normal 3 3 4 3 3 3 3 2" xfId="8579"/>
    <cellStyle name="Normal 3 3 4 3 3 3 3 2 2" xfId="17974"/>
    <cellStyle name="Normal 3 3 4 3 3 3 3 2 2 2" xfId="36771"/>
    <cellStyle name="Normal 3 3 4 3 3 3 3 2 2 3" xfId="46021"/>
    <cellStyle name="Normal 3 3 4 3 3 3 3 2 3" xfId="27368"/>
    <cellStyle name="Normal 3 3 4 3 3 3 3 2 4" xfId="46020"/>
    <cellStyle name="Normal 3 3 4 3 3 3 3 3" xfId="13277"/>
    <cellStyle name="Normal 3 3 4 3 3 3 3 3 2" xfId="32067"/>
    <cellStyle name="Normal 3 3 4 3 3 3 3 3 3" xfId="46022"/>
    <cellStyle name="Normal 3 3 4 3 3 3 3 4" xfId="22664"/>
    <cellStyle name="Normal 3 3 4 3 3 3 3 5" xfId="46019"/>
    <cellStyle name="Normal 3 3 4 3 3 3 4" xfId="4784"/>
    <cellStyle name="Normal 3 3 4 3 3 3 4 2" xfId="9509"/>
    <cellStyle name="Normal 3 3 4 3 3 3 4 2 2" xfId="18904"/>
    <cellStyle name="Normal 3 3 4 3 3 3 4 2 2 2" xfId="37701"/>
    <cellStyle name="Normal 3 3 4 3 3 3 4 2 2 3" xfId="46025"/>
    <cellStyle name="Normal 3 3 4 3 3 3 4 2 3" xfId="28298"/>
    <cellStyle name="Normal 3 3 4 3 3 3 4 2 4" xfId="46024"/>
    <cellStyle name="Normal 3 3 4 3 3 3 4 3" xfId="14207"/>
    <cellStyle name="Normal 3 3 4 3 3 3 4 3 2" xfId="32998"/>
    <cellStyle name="Normal 3 3 4 3 3 3 4 3 3" xfId="46026"/>
    <cellStyle name="Normal 3 3 4 3 3 3 4 4" xfId="23595"/>
    <cellStyle name="Normal 3 3 4 3 3 3 4 5" xfId="46023"/>
    <cellStyle name="Normal 3 3 4 3 3 3 5" xfId="6719"/>
    <cellStyle name="Normal 3 3 4 3 3 3 5 2" xfId="16114"/>
    <cellStyle name="Normal 3 3 4 3 3 3 5 2 2" xfId="34911"/>
    <cellStyle name="Normal 3 3 4 3 3 3 5 2 3" xfId="46028"/>
    <cellStyle name="Normal 3 3 4 3 3 3 5 3" xfId="25508"/>
    <cellStyle name="Normal 3 3 4 3 3 3 5 4" xfId="46027"/>
    <cellStyle name="Normal 3 3 4 3 3 3 6" xfId="11417"/>
    <cellStyle name="Normal 3 3 4 3 3 3 6 2" xfId="30205"/>
    <cellStyle name="Normal 3 3 4 3 3 3 6 3" xfId="46029"/>
    <cellStyle name="Normal 3 3 4 3 3 3 7" xfId="20802"/>
    <cellStyle name="Normal 3 3 4 3 3 3 8" xfId="39353"/>
    <cellStyle name="Normal 3 3 4 3 3 3 9" xfId="46010"/>
    <cellStyle name="Normal 3 3 4 3 3 4" xfId="2456"/>
    <cellStyle name="Normal 3 3 4 3 3 4 2" xfId="5249"/>
    <cellStyle name="Normal 3 3 4 3 3 4 2 2" xfId="9974"/>
    <cellStyle name="Normal 3 3 4 3 3 4 2 2 2" xfId="19369"/>
    <cellStyle name="Normal 3 3 4 3 3 4 2 2 2 2" xfId="38166"/>
    <cellStyle name="Normal 3 3 4 3 3 4 2 2 2 3" xfId="46033"/>
    <cellStyle name="Normal 3 3 4 3 3 4 2 2 3" xfId="28763"/>
    <cellStyle name="Normal 3 3 4 3 3 4 2 2 4" xfId="46032"/>
    <cellStyle name="Normal 3 3 4 3 3 4 2 3" xfId="14672"/>
    <cellStyle name="Normal 3 3 4 3 3 4 2 3 2" xfId="33463"/>
    <cellStyle name="Normal 3 3 4 3 3 4 2 3 3" xfId="46034"/>
    <cellStyle name="Normal 3 3 4 3 3 4 2 4" xfId="24060"/>
    <cellStyle name="Normal 3 3 4 3 3 4 2 5" xfId="46031"/>
    <cellStyle name="Normal 3 3 4 3 3 4 3" xfId="7183"/>
    <cellStyle name="Normal 3 3 4 3 3 4 3 2" xfId="16578"/>
    <cellStyle name="Normal 3 3 4 3 3 4 3 2 2" xfId="35375"/>
    <cellStyle name="Normal 3 3 4 3 3 4 3 2 3" xfId="46036"/>
    <cellStyle name="Normal 3 3 4 3 3 4 3 3" xfId="25972"/>
    <cellStyle name="Normal 3 3 4 3 3 4 3 4" xfId="46035"/>
    <cellStyle name="Normal 3 3 4 3 3 4 4" xfId="11881"/>
    <cellStyle name="Normal 3 3 4 3 3 4 4 2" xfId="30670"/>
    <cellStyle name="Normal 3 3 4 3 3 4 4 3" xfId="46037"/>
    <cellStyle name="Normal 3 3 4 3 3 4 5" xfId="21267"/>
    <cellStyle name="Normal 3 3 4 3 3 4 6" xfId="46030"/>
    <cellStyle name="Normal 3 3 4 3 3 5" xfId="3387"/>
    <cellStyle name="Normal 3 3 4 3 3 5 2" xfId="8113"/>
    <cellStyle name="Normal 3 3 4 3 3 5 2 2" xfId="17508"/>
    <cellStyle name="Normal 3 3 4 3 3 5 2 2 2" xfId="36305"/>
    <cellStyle name="Normal 3 3 4 3 3 5 2 2 3" xfId="46040"/>
    <cellStyle name="Normal 3 3 4 3 3 5 2 3" xfId="26902"/>
    <cellStyle name="Normal 3 3 4 3 3 5 2 4" xfId="46039"/>
    <cellStyle name="Normal 3 3 4 3 3 5 3" xfId="12811"/>
    <cellStyle name="Normal 3 3 4 3 3 5 3 2" xfId="31601"/>
    <cellStyle name="Normal 3 3 4 3 3 5 3 3" xfId="46041"/>
    <cellStyle name="Normal 3 3 4 3 3 5 4" xfId="22198"/>
    <cellStyle name="Normal 3 3 4 3 3 5 5" xfId="46038"/>
    <cellStyle name="Normal 3 3 4 3 3 6" xfId="4318"/>
    <cellStyle name="Normal 3 3 4 3 3 6 2" xfId="9043"/>
    <cellStyle name="Normal 3 3 4 3 3 6 2 2" xfId="18438"/>
    <cellStyle name="Normal 3 3 4 3 3 6 2 2 2" xfId="37235"/>
    <cellStyle name="Normal 3 3 4 3 3 6 2 2 3" xfId="46044"/>
    <cellStyle name="Normal 3 3 4 3 3 6 2 3" xfId="27832"/>
    <cellStyle name="Normal 3 3 4 3 3 6 2 4" xfId="46043"/>
    <cellStyle name="Normal 3 3 4 3 3 6 3" xfId="13741"/>
    <cellStyle name="Normal 3 3 4 3 3 6 3 2" xfId="32532"/>
    <cellStyle name="Normal 3 3 4 3 3 6 3 3" xfId="46045"/>
    <cellStyle name="Normal 3 3 4 3 3 6 4" xfId="23129"/>
    <cellStyle name="Normal 3 3 4 3 3 6 5" xfId="46042"/>
    <cellStyle name="Normal 3 3 4 3 3 7" xfId="6419"/>
    <cellStyle name="Normal 3 3 4 3 3 7 2" xfId="15815"/>
    <cellStyle name="Normal 3 3 4 3 3 7 2 2" xfId="34612"/>
    <cellStyle name="Normal 3 3 4 3 3 7 2 3" xfId="46047"/>
    <cellStyle name="Normal 3 3 4 3 3 7 3" xfId="25209"/>
    <cellStyle name="Normal 3 3 4 3 3 7 4" xfId="46046"/>
    <cellStyle name="Normal 3 3 4 3 3 8" xfId="10954"/>
    <cellStyle name="Normal 3 3 4 3 3 8 2" xfId="29739"/>
    <cellStyle name="Normal 3 3 4 3 3 8 3" xfId="46048"/>
    <cellStyle name="Normal 3 3 4 3 3 9" xfId="20336"/>
    <cellStyle name="Normal 3 3 4 3 4" xfId="926"/>
    <cellStyle name="Normal 3 3 4 3 4 10" xfId="46049"/>
    <cellStyle name="Normal 3 3 4 3 4 11" xfId="1667"/>
    <cellStyle name="Normal 3 3 4 3 4 2" xfId="2136"/>
    <cellStyle name="Normal 3 3 4 3 4 2 2" xfId="3067"/>
    <cellStyle name="Normal 3 3 4 3 4 2 2 2" xfId="5860"/>
    <cellStyle name="Normal 3 3 4 3 4 2 2 2 2" xfId="10585"/>
    <cellStyle name="Normal 3 3 4 3 4 2 2 2 2 2" xfId="19980"/>
    <cellStyle name="Normal 3 3 4 3 4 2 2 2 2 2 2" xfId="38777"/>
    <cellStyle name="Normal 3 3 4 3 4 2 2 2 2 2 3" xfId="46054"/>
    <cellStyle name="Normal 3 3 4 3 4 2 2 2 2 3" xfId="29374"/>
    <cellStyle name="Normal 3 3 4 3 4 2 2 2 2 4" xfId="46053"/>
    <cellStyle name="Normal 3 3 4 3 4 2 2 2 3" xfId="15283"/>
    <cellStyle name="Normal 3 3 4 3 4 2 2 2 3 2" xfId="34074"/>
    <cellStyle name="Normal 3 3 4 3 4 2 2 2 3 3" xfId="46055"/>
    <cellStyle name="Normal 3 3 4 3 4 2 2 2 4" xfId="24671"/>
    <cellStyle name="Normal 3 3 4 3 4 2 2 2 5" xfId="46052"/>
    <cellStyle name="Normal 3 3 4 3 4 2 2 3" xfId="7793"/>
    <cellStyle name="Normal 3 3 4 3 4 2 2 3 2" xfId="17188"/>
    <cellStyle name="Normal 3 3 4 3 4 2 2 3 2 2" xfId="35985"/>
    <cellStyle name="Normal 3 3 4 3 4 2 2 3 2 3" xfId="46057"/>
    <cellStyle name="Normal 3 3 4 3 4 2 2 3 3" xfId="26582"/>
    <cellStyle name="Normal 3 3 4 3 4 2 2 3 4" xfId="46056"/>
    <cellStyle name="Normal 3 3 4 3 4 2 2 4" xfId="12491"/>
    <cellStyle name="Normal 3 3 4 3 4 2 2 4 2" xfId="31281"/>
    <cellStyle name="Normal 3 3 4 3 4 2 2 4 3" xfId="46058"/>
    <cellStyle name="Normal 3 3 4 3 4 2 2 5" xfId="21878"/>
    <cellStyle name="Normal 3 3 4 3 4 2 2 6" xfId="46051"/>
    <cellStyle name="Normal 3 3 4 3 4 2 3" xfId="3998"/>
    <cellStyle name="Normal 3 3 4 3 4 2 3 2" xfId="8723"/>
    <cellStyle name="Normal 3 3 4 3 4 2 3 2 2" xfId="18118"/>
    <cellStyle name="Normal 3 3 4 3 4 2 3 2 2 2" xfId="36915"/>
    <cellStyle name="Normal 3 3 4 3 4 2 3 2 2 3" xfId="46061"/>
    <cellStyle name="Normal 3 3 4 3 4 2 3 2 3" xfId="27512"/>
    <cellStyle name="Normal 3 3 4 3 4 2 3 2 4" xfId="46060"/>
    <cellStyle name="Normal 3 3 4 3 4 2 3 3" xfId="13421"/>
    <cellStyle name="Normal 3 3 4 3 4 2 3 3 2" xfId="32212"/>
    <cellStyle name="Normal 3 3 4 3 4 2 3 3 3" xfId="46062"/>
    <cellStyle name="Normal 3 3 4 3 4 2 3 4" xfId="22809"/>
    <cellStyle name="Normal 3 3 4 3 4 2 3 5" xfId="46059"/>
    <cellStyle name="Normal 3 3 4 3 4 2 4" xfId="4929"/>
    <cellStyle name="Normal 3 3 4 3 4 2 4 2" xfId="9654"/>
    <cellStyle name="Normal 3 3 4 3 4 2 4 2 2" xfId="19049"/>
    <cellStyle name="Normal 3 3 4 3 4 2 4 2 2 2" xfId="37846"/>
    <cellStyle name="Normal 3 3 4 3 4 2 4 2 2 3" xfId="46065"/>
    <cellStyle name="Normal 3 3 4 3 4 2 4 2 3" xfId="28443"/>
    <cellStyle name="Normal 3 3 4 3 4 2 4 2 4" xfId="46064"/>
    <cellStyle name="Normal 3 3 4 3 4 2 4 3" xfId="14352"/>
    <cellStyle name="Normal 3 3 4 3 4 2 4 3 2" xfId="33143"/>
    <cellStyle name="Normal 3 3 4 3 4 2 4 3 3" xfId="46066"/>
    <cellStyle name="Normal 3 3 4 3 4 2 4 4" xfId="23740"/>
    <cellStyle name="Normal 3 3 4 3 4 2 4 5" xfId="46063"/>
    <cellStyle name="Normal 3 3 4 3 4 2 5" xfId="6863"/>
    <cellStyle name="Normal 3 3 4 3 4 2 5 2" xfId="16258"/>
    <cellStyle name="Normal 3 3 4 3 4 2 5 2 2" xfId="35055"/>
    <cellStyle name="Normal 3 3 4 3 4 2 5 2 3" xfId="46068"/>
    <cellStyle name="Normal 3 3 4 3 4 2 5 3" xfId="25652"/>
    <cellStyle name="Normal 3 3 4 3 4 2 5 4" xfId="46067"/>
    <cellStyle name="Normal 3 3 4 3 4 2 6" xfId="11561"/>
    <cellStyle name="Normal 3 3 4 3 4 2 6 2" xfId="30350"/>
    <cellStyle name="Normal 3 3 4 3 4 2 6 3" xfId="46069"/>
    <cellStyle name="Normal 3 3 4 3 4 2 7" xfId="20947"/>
    <cellStyle name="Normal 3 3 4 3 4 2 8" xfId="39355"/>
    <cellStyle name="Normal 3 3 4 3 4 2 9" xfId="46050"/>
    <cellStyle name="Normal 3 3 4 3 4 3" xfId="2601"/>
    <cellStyle name="Normal 3 3 4 3 4 3 2" xfId="5394"/>
    <cellStyle name="Normal 3 3 4 3 4 3 2 2" xfId="10119"/>
    <cellStyle name="Normal 3 3 4 3 4 3 2 2 2" xfId="19514"/>
    <cellStyle name="Normal 3 3 4 3 4 3 2 2 2 2" xfId="38311"/>
    <cellStyle name="Normal 3 3 4 3 4 3 2 2 2 3" xfId="46073"/>
    <cellStyle name="Normal 3 3 4 3 4 3 2 2 3" xfId="28908"/>
    <cellStyle name="Normal 3 3 4 3 4 3 2 2 4" xfId="46072"/>
    <cellStyle name="Normal 3 3 4 3 4 3 2 3" xfId="14817"/>
    <cellStyle name="Normal 3 3 4 3 4 3 2 3 2" xfId="33608"/>
    <cellStyle name="Normal 3 3 4 3 4 3 2 3 3" xfId="46074"/>
    <cellStyle name="Normal 3 3 4 3 4 3 2 4" xfId="24205"/>
    <cellStyle name="Normal 3 3 4 3 4 3 2 5" xfId="46071"/>
    <cellStyle name="Normal 3 3 4 3 4 3 3" xfId="7328"/>
    <cellStyle name="Normal 3 3 4 3 4 3 3 2" xfId="16723"/>
    <cellStyle name="Normal 3 3 4 3 4 3 3 2 2" xfId="35520"/>
    <cellStyle name="Normal 3 3 4 3 4 3 3 2 3" xfId="46076"/>
    <cellStyle name="Normal 3 3 4 3 4 3 3 3" xfId="26117"/>
    <cellStyle name="Normal 3 3 4 3 4 3 3 4" xfId="46075"/>
    <cellStyle name="Normal 3 3 4 3 4 3 4" xfId="12026"/>
    <cellStyle name="Normal 3 3 4 3 4 3 4 2" xfId="30815"/>
    <cellStyle name="Normal 3 3 4 3 4 3 4 3" xfId="46077"/>
    <cellStyle name="Normal 3 3 4 3 4 3 5" xfId="21412"/>
    <cellStyle name="Normal 3 3 4 3 4 3 6" xfId="46070"/>
    <cellStyle name="Normal 3 3 4 3 4 4" xfId="3532"/>
    <cellStyle name="Normal 3 3 4 3 4 4 2" xfId="8258"/>
    <cellStyle name="Normal 3 3 4 3 4 4 2 2" xfId="17653"/>
    <cellStyle name="Normal 3 3 4 3 4 4 2 2 2" xfId="36450"/>
    <cellStyle name="Normal 3 3 4 3 4 4 2 2 3" xfId="46080"/>
    <cellStyle name="Normal 3 3 4 3 4 4 2 3" xfId="27047"/>
    <cellStyle name="Normal 3 3 4 3 4 4 2 4" xfId="46079"/>
    <cellStyle name="Normal 3 3 4 3 4 4 3" xfId="12956"/>
    <cellStyle name="Normal 3 3 4 3 4 4 3 2" xfId="31746"/>
    <cellStyle name="Normal 3 3 4 3 4 4 3 3" xfId="46081"/>
    <cellStyle name="Normal 3 3 4 3 4 4 4" xfId="22343"/>
    <cellStyle name="Normal 3 3 4 3 4 4 5" xfId="46078"/>
    <cellStyle name="Normal 3 3 4 3 4 5" xfId="4463"/>
    <cellStyle name="Normal 3 3 4 3 4 5 2" xfId="9188"/>
    <cellStyle name="Normal 3 3 4 3 4 5 2 2" xfId="18583"/>
    <cellStyle name="Normal 3 3 4 3 4 5 2 2 2" xfId="37380"/>
    <cellStyle name="Normal 3 3 4 3 4 5 2 2 3" xfId="46084"/>
    <cellStyle name="Normal 3 3 4 3 4 5 2 3" xfId="27977"/>
    <cellStyle name="Normal 3 3 4 3 4 5 2 4" xfId="46083"/>
    <cellStyle name="Normal 3 3 4 3 4 5 3" xfId="13886"/>
    <cellStyle name="Normal 3 3 4 3 4 5 3 2" xfId="32677"/>
    <cellStyle name="Normal 3 3 4 3 4 5 3 3" xfId="46085"/>
    <cellStyle name="Normal 3 3 4 3 4 5 4" xfId="23274"/>
    <cellStyle name="Normal 3 3 4 3 4 5 5" xfId="46082"/>
    <cellStyle name="Normal 3 3 4 3 4 6" xfId="6280"/>
    <cellStyle name="Normal 3 3 4 3 4 6 2" xfId="15676"/>
    <cellStyle name="Normal 3 3 4 3 4 6 2 2" xfId="34473"/>
    <cellStyle name="Normal 3 3 4 3 4 6 2 3" xfId="46087"/>
    <cellStyle name="Normal 3 3 4 3 4 6 3" xfId="25070"/>
    <cellStyle name="Normal 3 3 4 3 4 6 4" xfId="46086"/>
    <cellStyle name="Normal 3 3 4 3 4 7" xfId="11097"/>
    <cellStyle name="Normal 3 3 4 3 4 7 2" xfId="29884"/>
    <cellStyle name="Normal 3 3 4 3 4 7 3" xfId="46088"/>
    <cellStyle name="Normal 3 3 4 3 4 8" xfId="20481"/>
    <cellStyle name="Normal 3 3 4 3 4 9" xfId="39354"/>
    <cellStyle name="Normal 3 3 4 3 5" xfId="1321"/>
    <cellStyle name="Normal 3 3 4 3 5 10" xfId="46089"/>
    <cellStyle name="Normal 3 3 4 3 5 11" xfId="1609"/>
    <cellStyle name="Normal 3 3 4 3 5 2" xfId="2078"/>
    <cellStyle name="Normal 3 3 4 3 5 2 2" xfId="3009"/>
    <cellStyle name="Normal 3 3 4 3 5 2 2 2" xfId="5802"/>
    <cellStyle name="Normal 3 3 4 3 5 2 2 2 2" xfId="10527"/>
    <cellStyle name="Normal 3 3 4 3 5 2 2 2 2 2" xfId="19922"/>
    <cellStyle name="Normal 3 3 4 3 5 2 2 2 2 2 2" xfId="38719"/>
    <cellStyle name="Normal 3 3 4 3 5 2 2 2 2 2 3" xfId="46094"/>
    <cellStyle name="Normal 3 3 4 3 5 2 2 2 2 3" xfId="29316"/>
    <cellStyle name="Normal 3 3 4 3 5 2 2 2 2 4" xfId="46093"/>
    <cellStyle name="Normal 3 3 4 3 5 2 2 2 3" xfId="15225"/>
    <cellStyle name="Normal 3 3 4 3 5 2 2 2 3 2" xfId="34016"/>
    <cellStyle name="Normal 3 3 4 3 5 2 2 2 3 3" xfId="46095"/>
    <cellStyle name="Normal 3 3 4 3 5 2 2 2 4" xfId="24613"/>
    <cellStyle name="Normal 3 3 4 3 5 2 2 2 5" xfId="46092"/>
    <cellStyle name="Normal 3 3 4 3 5 2 2 3" xfId="7735"/>
    <cellStyle name="Normal 3 3 4 3 5 2 2 3 2" xfId="17130"/>
    <cellStyle name="Normal 3 3 4 3 5 2 2 3 2 2" xfId="35927"/>
    <cellStyle name="Normal 3 3 4 3 5 2 2 3 2 3" xfId="46097"/>
    <cellStyle name="Normal 3 3 4 3 5 2 2 3 3" xfId="26524"/>
    <cellStyle name="Normal 3 3 4 3 5 2 2 3 4" xfId="46096"/>
    <cellStyle name="Normal 3 3 4 3 5 2 2 4" xfId="12433"/>
    <cellStyle name="Normal 3 3 4 3 5 2 2 4 2" xfId="31223"/>
    <cellStyle name="Normal 3 3 4 3 5 2 2 4 3" xfId="46098"/>
    <cellStyle name="Normal 3 3 4 3 5 2 2 5" xfId="21820"/>
    <cellStyle name="Normal 3 3 4 3 5 2 2 6" xfId="46091"/>
    <cellStyle name="Normal 3 3 4 3 5 2 3" xfId="3940"/>
    <cellStyle name="Normal 3 3 4 3 5 2 3 2" xfId="8665"/>
    <cellStyle name="Normal 3 3 4 3 5 2 3 2 2" xfId="18060"/>
    <cellStyle name="Normal 3 3 4 3 5 2 3 2 2 2" xfId="36857"/>
    <cellStyle name="Normal 3 3 4 3 5 2 3 2 2 3" xfId="46101"/>
    <cellStyle name="Normal 3 3 4 3 5 2 3 2 3" xfId="27454"/>
    <cellStyle name="Normal 3 3 4 3 5 2 3 2 4" xfId="46100"/>
    <cellStyle name="Normal 3 3 4 3 5 2 3 3" xfId="13363"/>
    <cellStyle name="Normal 3 3 4 3 5 2 3 3 2" xfId="32154"/>
    <cellStyle name="Normal 3 3 4 3 5 2 3 3 3" xfId="46102"/>
    <cellStyle name="Normal 3 3 4 3 5 2 3 4" xfId="22751"/>
    <cellStyle name="Normal 3 3 4 3 5 2 3 5" xfId="46099"/>
    <cellStyle name="Normal 3 3 4 3 5 2 4" xfId="4871"/>
    <cellStyle name="Normal 3 3 4 3 5 2 4 2" xfId="9596"/>
    <cellStyle name="Normal 3 3 4 3 5 2 4 2 2" xfId="18991"/>
    <cellStyle name="Normal 3 3 4 3 5 2 4 2 2 2" xfId="37788"/>
    <cellStyle name="Normal 3 3 4 3 5 2 4 2 2 3" xfId="46105"/>
    <cellStyle name="Normal 3 3 4 3 5 2 4 2 3" xfId="28385"/>
    <cellStyle name="Normal 3 3 4 3 5 2 4 2 4" xfId="46104"/>
    <cellStyle name="Normal 3 3 4 3 5 2 4 3" xfId="14294"/>
    <cellStyle name="Normal 3 3 4 3 5 2 4 3 2" xfId="33085"/>
    <cellStyle name="Normal 3 3 4 3 5 2 4 3 3" xfId="46106"/>
    <cellStyle name="Normal 3 3 4 3 5 2 4 4" xfId="23682"/>
    <cellStyle name="Normal 3 3 4 3 5 2 4 5" xfId="46103"/>
    <cellStyle name="Normal 3 3 4 3 5 2 5" xfId="6805"/>
    <cellStyle name="Normal 3 3 4 3 5 2 5 2" xfId="16200"/>
    <cellStyle name="Normal 3 3 4 3 5 2 5 2 2" xfId="34997"/>
    <cellStyle name="Normal 3 3 4 3 5 2 5 2 3" xfId="46108"/>
    <cellStyle name="Normal 3 3 4 3 5 2 5 3" xfId="25594"/>
    <cellStyle name="Normal 3 3 4 3 5 2 5 4" xfId="46107"/>
    <cellStyle name="Normal 3 3 4 3 5 2 6" xfId="11503"/>
    <cellStyle name="Normal 3 3 4 3 5 2 6 2" xfId="30292"/>
    <cellStyle name="Normal 3 3 4 3 5 2 6 3" xfId="46109"/>
    <cellStyle name="Normal 3 3 4 3 5 2 7" xfId="20889"/>
    <cellStyle name="Normal 3 3 4 3 5 2 8" xfId="39357"/>
    <cellStyle name="Normal 3 3 4 3 5 2 9" xfId="46090"/>
    <cellStyle name="Normal 3 3 4 3 5 3" xfId="2543"/>
    <cellStyle name="Normal 3 3 4 3 5 3 2" xfId="5336"/>
    <cellStyle name="Normal 3 3 4 3 5 3 2 2" xfId="10061"/>
    <cellStyle name="Normal 3 3 4 3 5 3 2 2 2" xfId="19456"/>
    <cellStyle name="Normal 3 3 4 3 5 3 2 2 2 2" xfId="38253"/>
    <cellStyle name="Normal 3 3 4 3 5 3 2 2 2 3" xfId="46113"/>
    <cellStyle name="Normal 3 3 4 3 5 3 2 2 3" xfId="28850"/>
    <cellStyle name="Normal 3 3 4 3 5 3 2 2 4" xfId="46112"/>
    <cellStyle name="Normal 3 3 4 3 5 3 2 3" xfId="14759"/>
    <cellStyle name="Normal 3 3 4 3 5 3 2 3 2" xfId="33550"/>
    <cellStyle name="Normal 3 3 4 3 5 3 2 3 3" xfId="46114"/>
    <cellStyle name="Normal 3 3 4 3 5 3 2 4" xfId="24147"/>
    <cellStyle name="Normal 3 3 4 3 5 3 2 5" xfId="46111"/>
    <cellStyle name="Normal 3 3 4 3 5 3 3" xfId="7270"/>
    <cellStyle name="Normal 3 3 4 3 5 3 3 2" xfId="16665"/>
    <cellStyle name="Normal 3 3 4 3 5 3 3 2 2" xfId="35462"/>
    <cellStyle name="Normal 3 3 4 3 5 3 3 2 3" xfId="46116"/>
    <cellStyle name="Normal 3 3 4 3 5 3 3 3" xfId="26059"/>
    <cellStyle name="Normal 3 3 4 3 5 3 3 4" xfId="46115"/>
    <cellStyle name="Normal 3 3 4 3 5 3 4" xfId="11968"/>
    <cellStyle name="Normal 3 3 4 3 5 3 4 2" xfId="30757"/>
    <cellStyle name="Normal 3 3 4 3 5 3 4 3" xfId="46117"/>
    <cellStyle name="Normal 3 3 4 3 5 3 5" xfId="21354"/>
    <cellStyle name="Normal 3 3 4 3 5 3 6" xfId="46110"/>
    <cellStyle name="Normal 3 3 4 3 5 4" xfId="3474"/>
    <cellStyle name="Normal 3 3 4 3 5 4 2" xfId="8200"/>
    <cellStyle name="Normal 3 3 4 3 5 4 2 2" xfId="17595"/>
    <cellStyle name="Normal 3 3 4 3 5 4 2 2 2" xfId="36392"/>
    <cellStyle name="Normal 3 3 4 3 5 4 2 2 3" xfId="46120"/>
    <cellStyle name="Normal 3 3 4 3 5 4 2 3" xfId="26989"/>
    <cellStyle name="Normal 3 3 4 3 5 4 2 4" xfId="46119"/>
    <cellStyle name="Normal 3 3 4 3 5 4 3" xfId="12898"/>
    <cellStyle name="Normal 3 3 4 3 5 4 3 2" xfId="31688"/>
    <cellStyle name="Normal 3 3 4 3 5 4 3 3" xfId="46121"/>
    <cellStyle name="Normal 3 3 4 3 5 4 4" xfId="22285"/>
    <cellStyle name="Normal 3 3 4 3 5 4 5" xfId="46118"/>
    <cellStyle name="Normal 3 3 4 3 5 5" xfId="4405"/>
    <cellStyle name="Normal 3 3 4 3 5 5 2" xfId="9130"/>
    <cellStyle name="Normal 3 3 4 3 5 5 2 2" xfId="18525"/>
    <cellStyle name="Normal 3 3 4 3 5 5 2 2 2" xfId="37322"/>
    <cellStyle name="Normal 3 3 4 3 5 5 2 2 3" xfId="46124"/>
    <cellStyle name="Normal 3 3 4 3 5 5 2 3" xfId="27919"/>
    <cellStyle name="Normal 3 3 4 3 5 5 2 4" xfId="46123"/>
    <cellStyle name="Normal 3 3 4 3 5 5 3" xfId="13828"/>
    <cellStyle name="Normal 3 3 4 3 5 5 3 2" xfId="32619"/>
    <cellStyle name="Normal 3 3 4 3 5 5 3 3" xfId="46125"/>
    <cellStyle name="Normal 3 3 4 3 5 5 4" xfId="23216"/>
    <cellStyle name="Normal 3 3 4 3 5 5 5" xfId="46122"/>
    <cellStyle name="Normal 3 3 4 3 5 6" xfId="6276"/>
    <cellStyle name="Normal 3 3 4 3 5 6 2" xfId="15672"/>
    <cellStyle name="Normal 3 3 4 3 5 6 2 2" xfId="34469"/>
    <cellStyle name="Normal 3 3 4 3 5 6 2 3" xfId="46127"/>
    <cellStyle name="Normal 3 3 4 3 5 6 3" xfId="25066"/>
    <cellStyle name="Normal 3 3 4 3 5 6 4" xfId="46126"/>
    <cellStyle name="Normal 3 3 4 3 5 7" xfId="11039"/>
    <cellStyle name="Normal 3 3 4 3 5 7 2" xfId="29826"/>
    <cellStyle name="Normal 3 3 4 3 5 7 3" xfId="46128"/>
    <cellStyle name="Normal 3 3 4 3 5 8" xfId="20423"/>
    <cellStyle name="Normal 3 3 4 3 5 9" xfId="39356"/>
    <cellStyle name="Normal 3 3 4 3 6" xfId="1875"/>
    <cellStyle name="Normal 3 3 4 3 6 2" xfId="2806"/>
    <cellStyle name="Normal 3 3 4 3 6 2 2" xfId="5599"/>
    <cellStyle name="Normal 3 3 4 3 6 2 2 2" xfId="10324"/>
    <cellStyle name="Normal 3 3 4 3 6 2 2 2 2" xfId="19719"/>
    <cellStyle name="Normal 3 3 4 3 6 2 2 2 2 2" xfId="38516"/>
    <cellStyle name="Normal 3 3 4 3 6 2 2 2 2 3" xfId="46133"/>
    <cellStyle name="Normal 3 3 4 3 6 2 2 2 3" xfId="29113"/>
    <cellStyle name="Normal 3 3 4 3 6 2 2 2 4" xfId="46132"/>
    <cellStyle name="Normal 3 3 4 3 6 2 2 3" xfId="15022"/>
    <cellStyle name="Normal 3 3 4 3 6 2 2 3 2" xfId="33813"/>
    <cellStyle name="Normal 3 3 4 3 6 2 2 3 3" xfId="46134"/>
    <cellStyle name="Normal 3 3 4 3 6 2 2 4" xfId="24410"/>
    <cellStyle name="Normal 3 3 4 3 6 2 2 5" xfId="46131"/>
    <cellStyle name="Normal 3 3 4 3 6 2 3" xfId="7532"/>
    <cellStyle name="Normal 3 3 4 3 6 2 3 2" xfId="16927"/>
    <cellStyle name="Normal 3 3 4 3 6 2 3 2 2" xfId="35724"/>
    <cellStyle name="Normal 3 3 4 3 6 2 3 2 3" xfId="46136"/>
    <cellStyle name="Normal 3 3 4 3 6 2 3 3" xfId="26321"/>
    <cellStyle name="Normal 3 3 4 3 6 2 3 4" xfId="46135"/>
    <cellStyle name="Normal 3 3 4 3 6 2 4" xfId="12230"/>
    <cellStyle name="Normal 3 3 4 3 6 2 4 2" xfId="31020"/>
    <cellStyle name="Normal 3 3 4 3 6 2 4 3" xfId="46137"/>
    <cellStyle name="Normal 3 3 4 3 6 2 5" xfId="21617"/>
    <cellStyle name="Normal 3 3 4 3 6 2 6" xfId="46130"/>
    <cellStyle name="Normal 3 3 4 3 6 3" xfId="3737"/>
    <cellStyle name="Normal 3 3 4 3 6 3 2" xfId="8463"/>
    <cellStyle name="Normal 3 3 4 3 6 3 2 2" xfId="17858"/>
    <cellStyle name="Normal 3 3 4 3 6 3 2 2 2" xfId="36655"/>
    <cellStyle name="Normal 3 3 4 3 6 3 2 2 3" xfId="46140"/>
    <cellStyle name="Normal 3 3 4 3 6 3 2 3" xfId="27252"/>
    <cellStyle name="Normal 3 3 4 3 6 3 2 4" xfId="46139"/>
    <cellStyle name="Normal 3 3 4 3 6 3 3" xfId="13161"/>
    <cellStyle name="Normal 3 3 4 3 6 3 3 2" xfId="31951"/>
    <cellStyle name="Normal 3 3 4 3 6 3 3 3" xfId="46141"/>
    <cellStyle name="Normal 3 3 4 3 6 3 4" xfId="22548"/>
    <cellStyle name="Normal 3 3 4 3 6 3 5" xfId="46138"/>
    <cellStyle name="Normal 3 3 4 3 6 4" xfId="4668"/>
    <cellStyle name="Normal 3 3 4 3 6 4 2" xfId="9393"/>
    <cellStyle name="Normal 3 3 4 3 6 4 2 2" xfId="18788"/>
    <cellStyle name="Normal 3 3 4 3 6 4 2 2 2" xfId="37585"/>
    <cellStyle name="Normal 3 3 4 3 6 4 2 2 3" xfId="46144"/>
    <cellStyle name="Normal 3 3 4 3 6 4 2 3" xfId="28182"/>
    <cellStyle name="Normal 3 3 4 3 6 4 2 4" xfId="46143"/>
    <cellStyle name="Normal 3 3 4 3 6 4 3" xfId="14091"/>
    <cellStyle name="Normal 3 3 4 3 6 4 3 2" xfId="32882"/>
    <cellStyle name="Normal 3 3 4 3 6 4 3 3" xfId="46145"/>
    <cellStyle name="Normal 3 3 4 3 6 4 4" xfId="23479"/>
    <cellStyle name="Normal 3 3 4 3 6 4 5" xfId="46142"/>
    <cellStyle name="Normal 3 3 4 3 6 5" xfId="6603"/>
    <cellStyle name="Normal 3 3 4 3 6 5 2" xfId="15998"/>
    <cellStyle name="Normal 3 3 4 3 6 5 2 2" xfId="34795"/>
    <cellStyle name="Normal 3 3 4 3 6 5 2 3" xfId="46147"/>
    <cellStyle name="Normal 3 3 4 3 6 5 3" xfId="25392"/>
    <cellStyle name="Normal 3 3 4 3 6 5 4" xfId="46146"/>
    <cellStyle name="Normal 3 3 4 3 6 6" xfId="11301"/>
    <cellStyle name="Normal 3 3 4 3 6 6 2" xfId="30089"/>
    <cellStyle name="Normal 3 3 4 3 6 6 3" xfId="46148"/>
    <cellStyle name="Normal 3 3 4 3 6 7" xfId="20686"/>
    <cellStyle name="Normal 3 3 4 3 6 8" xfId="39358"/>
    <cellStyle name="Normal 3 3 4 3 6 9" xfId="46129"/>
    <cellStyle name="Normal 3 3 4 3 7" xfId="2340"/>
    <cellStyle name="Normal 3 3 4 3 7 2" xfId="5133"/>
    <cellStyle name="Normal 3 3 4 3 7 2 2" xfId="9858"/>
    <cellStyle name="Normal 3 3 4 3 7 2 2 2" xfId="19253"/>
    <cellStyle name="Normal 3 3 4 3 7 2 2 2 2" xfId="38050"/>
    <cellStyle name="Normal 3 3 4 3 7 2 2 2 3" xfId="46152"/>
    <cellStyle name="Normal 3 3 4 3 7 2 2 3" xfId="28647"/>
    <cellStyle name="Normal 3 3 4 3 7 2 2 4" xfId="46151"/>
    <cellStyle name="Normal 3 3 4 3 7 2 3" xfId="14556"/>
    <cellStyle name="Normal 3 3 4 3 7 2 3 2" xfId="33347"/>
    <cellStyle name="Normal 3 3 4 3 7 2 3 3" xfId="46153"/>
    <cellStyle name="Normal 3 3 4 3 7 2 4" xfId="23944"/>
    <cellStyle name="Normal 3 3 4 3 7 2 5" xfId="46150"/>
    <cellStyle name="Normal 3 3 4 3 7 3" xfId="7067"/>
    <cellStyle name="Normal 3 3 4 3 7 3 2" xfId="16462"/>
    <cellStyle name="Normal 3 3 4 3 7 3 2 2" xfId="35259"/>
    <cellStyle name="Normal 3 3 4 3 7 3 2 3" xfId="46155"/>
    <cellStyle name="Normal 3 3 4 3 7 3 3" xfId="25856"/>
    <cellStyle name="Normal 3 3 4 3 7 3 4" xfId="46154"/>
    <cellStyle name="Normal 3 3 4 3 7 4" xfId="11765"/>
    <cellStyle name="Normal 3 3 4 3 7 4 2" xfId="30554"/>
    <cellStyle name="Normal 3 3 4 3 7 4 3" xfId="46156"/>
    <cellStyle name="Normal 3 3 4 3 7 5" xfId="21151"/>
    <cellStyle name="Normal 3 3 4 3 7 6" xfId="46149"/>
    <cellStyle name="Normal 3 3 4 3 8" xfId="3271"/>
    <cellStyle name="Normal 3 3 4 3 8 2" xfId="7997"/>
    <cellStyle name="Normal 3 3 4 3 8 2 2" xfId="17392"/>
    <cellStyle name="Normal 3 3 4 3 8 2 2 2" xfId="36189"/>
    <cellStyle name="Normal 3 3 4 3 8 2 2 3" xfId="46159"/>
    <cellStyle name="Normal 3 3 4 3 8 2 3" xfId="26786"/>
    <cellStyle name="Normal 3 3 4 3 8 2 4" xfId="46158"/>
    <cellStyle name="Normal 3 3 4 3 8 3" xfId="12695"/>
    <cellStyle name="Normal 3 3 4 3 8 3 2" xfId="31485"/>
    <cellStyle name="Normal 3 3 4 3 8 3 3" xfId="46160"/>
    <cellStyle name="Normal 3 3 4 3 8 4" xfId="22082"/>
    <cellStyle name="Normal 3 3 4 3 8 5" xfId="46157"/>
    <cellStyle name="Normal 3 3 4 3 9" xfId="4202"/>
    <cellStyle name="Normal 3 3 4 3 9 2" xfId="8927"/>
    <cellStyle name="Normal 3 3 4 3 9 2 2" xfId="18322"/>
    <cellStyle name="Normal 3 3 4 3 9 2 2 2" xfId="37119"/>
    <cellStyle name="Normal 3 3 4 3 9 2 2 3" xfId="46163"/>
    <cellStyle name="Normal 3 3 4 3 9 2 3" xfId="27716"/>
    <cellStyle name="Normal 3 3 4 3 9 2 4" xfId="46162"/>
    <cellStyle name="Normal 3 3 4 3 9 3" xfId="13625"/>
    <cellStyle name="Normal 3 3 4 3 9 3 2" xfId="32416"/>
    <cellStyle name="Normal 3 3 4 3 9 3 3" xfId="46164"/>
    <cellStyle name="Normal 3 3 4 3 9 4" xfId="23013"/>
    <cellStyle name="Normal 3 3 4 3 9 5" xfId="46161"/>
    <cellStyle name="Normal 3 3 4 4" xfId="1056"/>
    <cellStyle name="Normal 3 3 4 4 10" xfId="39359"/>
    <cellStyle name="Normal 3 3 4 4 11" xfId="46165"/>
    <cellStyle name="Normal 3 3 4 4 12" xfId="1444"/>
    <cellStyle name="Normal 3 3 4 4 2" xfId="1710"/>
    <cellStyle name="Normal 3 3 4 4 2 10" xfId="46166"/>
    <cellStyle name="Normal 3 3 4 4 2 2" xfId="2176"/>
    <cellStyle name="Normal 3 3 4 4 2 2 2" xfId="3107"/>
    <cellStyle name="Normal 3 3 4 4 2 2 2 2" xfId="5900"/>
    <cellStyle name="Normal 3 3 4 4 2 2 2 2 2" xfId="10625"/>
    <cellStyle name="Normal 3 3 4 4 2 2 2 2 2 2" xfId="20020"/>
    <cellStyle name="Normal 3 3 4 4 2 2 2 2 2 2 2" xfId="38817"/>
    <cellStyle name="Normal 3 3 4 4 2 2 2 2 2 2 3" xfId="46171"/>
    <cellStyle name="Normal 3 3 4 4 2 2 2 2 2 3" xfId="29414"/>
    <cellStyle name="Normal 3 3 4 4 2 2 2 2 2 4" xfId="46170"/>
    <cellStyle name="Normal 3 3 4 4 2 2 2 2 3" xfId="15323"/>
    <cellStyle name="Normal 3 3 4 4 2 2 2 2 3 2" xfId="34114"/>
    <cellStyle name="Normal 3 3 4 4 2 2 2 2 3 3" xfId="46172"/>
    <cellStyle name="Normal 3 3 4 4 2 2 2 2 4" xfId="24711"/>
    <cellStyle name="Normal 3 3 4 4 2 2 2 2 5" xfId="46169"/>
    <cellStyle name="Normal 3 3 4 4 2 2 2 3" xfId="7833"/>
    <cellStyle name="Normal 3 3 4 4 2 2 2 3 2" xfId="17228"/>
    <cellStyle name="Normal 3 3 4 4 2 2 2 3 2 2" xfId="36025"/>
    <cellStyle name="Normal 3 3 4 4 2 2 2 3 2 3" xfId="46174"/>
    <cellStyle name="Normal 3 3 4 4 2 2 2 3 3" xfId="26622"/>
    <cellStyle name="Normal 3 3 4 4 2 2 2 3 4" xfId="46173"/>
    <cellStyle name="Normal 3 3 4 4 2 2 2 4" xfId="12531"/>
    <cellStyle name="Normal 3 3 4 4 2 2 2 4 2" xfId="31321"/>
    <cellStyle name="Normal 3 3 4 4 2 2 2 4 3" xfId="46175"/>
    <cellStyle name="Normal 3 3 4 4 2 2 2 5" xfId="21918"/>
    <cellStyle name="Normal 3 3 4 4 2 2 2 6" xfId="46168"/>
    <cellStyle name="Normal 3 3 4 4 2 2 3" xfId="4038"/>
    <cellStyle name="Normal 3 3 4 4 2 2 3 2" xfId="8763"/>
    <cellStyle name="Normal 3 3 4 4 2 2 3 2 2" xfId="18158"/>
    <cellStyle name="Normal 3 3 4 4 2 2 3 2 2 2" xfId="36955"/>
    <cellStyle name="Normal 3 3 4 4 2 2 3 2 2 3" xfId="46178"/>
    <cellStyle name="Normal 3 3 4 4 2 2 3 2 3" xfId="27552"/>
    <cellStyle name="Normal 3 3 4 4 2 2 3 2 4" xfId="46177"/>
    <cellStyle name="Normal 3 3 4 4 2 2 3 3" xfId="13461"/>
    <cellStyle name="Normal 3 3 4 4 2 2 3 3 2" xfId="32252"/>
    <cellStyle name="Normal 3 3 4 4 2 2 3 3 3" xfId="46179"/>
    <cellStyle name="Normal 3 3 4 4 2 2 3 4" xfId="22849"/>
    <cellStyle name="Normal 3 3 4 4 2 2 3 5" xfId="46176"/>
    <cellStyle name="Normal 3 3 4 4 2 2 4" xfId="4969"/>
    <cellStyle name="Normal 3 3 4 4 2 2 4 2" xfId="9694"/>
    <cellStyle name="Normal 3 3 4 4 2 2 4 2 2" xfId="19089"/>
    <cellStyle name="Normal 3 3 4 4 2 2 4 2 2 2" xfId="37886"/>
    <cellStyle name="Normal 3 3 4 4 2 2 4 2 2 3" xfId="46182"/>
    <cellStyle name="Normal 3 3 4 4 2 2 4 2 3" xfId="28483"/>
    <cellStyle name="Normal 3 3 4 4 2 2 4 2 4" xfId="46181"/>
    <cellStyle name="Normal 3 3 4 4 2 2 4 3" xfId="14392"/>
    <cellStyle name="Normal 3 3 4 4 2 2 4 3 2" xfId="33183"/>
    <cellStyle name="Normal 3 3 4 4 2 2 4 3 3" xfId="46183"/>
    <cellStyle name="Normal 3 3 4 4 2 2 4 4" xfId="23780"/>
    <cellStyle name="Normal 3 3 4 4 2 2 4 5" xfId="46180"/>
    <cellStyle name="Normal 3 3 4 4 2 2 5" xfId="6903"/>
    <cellStyle name="Normal 3 3 4 4 2 2 5 2" xfId="16298"/>
    <cellStyle name="Normal 3 3 4 4 2 2 5 2 2" xfId="35095"/>
    <cellStyle name="Normal 3 3 4 4 2 2 5 2 3" xfId="46185"/>
    <cellStyle name="Normal 3 3 4 4 2 2 5 3" xfId="25692"/>
    <cellStyle name="Normal 3 3 4 4 2 2 5 4" xfId="46184"/>
    <cellStyle name="Normal 3 3 4 4 2 2 6" xfId="11601"/>
    <cellStyle name="Normal 3 3 4 4 2 2 6 2" xfId="30390"/>
    <cellStyle name="Normal 3 3 4 4 2 2 6 3" xfId="46186"/>
    <cellStyle name="Normal 3 3 4 4 2 2 7" xfId="20987"/>
    <cellStyle name="Normal 3 3 4 4 2 2 8" xfId="39361"/>
    <cellStyle name="Normal 3 3 4 4 2 2 9" xfId="46167"/>
    <cellStyle name="Normal 3 3 4 4 2 3" xfId="2641"/>
    <cellStyle name="Normal 3 3 4 4 2 3 2" xfId="5434"/>
    <cellStyle name="Normal 3 3 4 4 2 3 2 2" xfId="10159"/>
    <cellStyle name="Normal 3 3 4 4 2 3 2 2 2" xfId="19554"/>
    <cellStyle name="Normal 3 3 4 4 2 3 2 2 2 2" xfId="38351"/>
    <cellStyle name="Normal 3 3 4 4 2 3 2 2 2 3" xfId="46190"/>
    <cellStyle name="Normal 3 3 4 4 2 3 2 2 3" xfId="28948"/>
    <cellStyle name="Normal 3 3 4 4 2 3 2 2 4" xfId="46189"/>
    <cellStyle name="Normal 3 3 4 4 2 3 2 3" xfId="14857"/>
    <cellStyle name="Normal 3 3 4 4 2 3 2 3 2" xfId="33648"/>
    <cellStyle name="Normal 3 3 4 4 2 3 2 3 3" xfId="46191"/>
    <cellStyle name="Normal 3 3 4 4 2 3 2 4" xfId="24245"/>
    <cellStyle name="Normal 3 3 4 4 2 3 2 5" xfId="46188"/>
    <cellStyle name="Normal 3 3 4 4 2 3 3" xfId="7368"/>
    <cellStyle name="Normal 3 3 4 4 2 3 3 2" xfId="16763"/>
    <cellStyle name="Normal 3 3 4 4 2 3 3 2 2" xfId="35560"/>
    <cellStyle name="Normal 3 3 4 4 2 3 3 2 3" xfId="46193"/>
    <cellStyle name="Normal 3 3 4 4 2 3 3 3" xfId="26157"/>
    <cellStyle name="Normal 3 3 4 4 2 3 3 4" xfId="46192"/>
    <cellStyle name="Normal 3 3 4 4 2 3 4" xfId="12066"/>
    <cellStyle name="Normal 3 3 4 4 2 3 4 2" xfId="30855"/>
    <cellStyle name="Normal 3 3 4 4 2 3 4 3" xfId="46194"/>
    <cellStyle name="Normal 3 3 4 4 2 3 5" xfId="21452"/>
    <cellStyle name="Normal 3 3 4 4 2 3 6" xfId="46187"/>
    <cellStyle name="Normal 3 3 4 4 2 4" xfId="3572"/>
    <cellStyle name="Normal 3 3 4 4 2 4 2" xfId="8298"/>
    <cellStyle name="Normal 3 3 4 4 2 4 2 2" xfId="17693"/>
    <cellStyle name="Normal 3 3 4 4 2 4 2 2 2" xfId="36490"/>
    <cellStyle name="Normal 3 3 4 4 2 4 2 2 3" xfId="46197"/>
    <cellStyle name="Normal 3 3 4 4 2 4 2 3" xfId="27087"/>
    <cellStyle name="Normal 3 3 4 4 2 4 2 4" xfId="46196"/>
    <cellStyle name="Normal 3 3 4 4 2 4 3" xfId="12996"/>
    <cellStyle name="Normal 3 3 4 4 2 4 3 2" xfId="31786"/>
    <cellStyle name="Normal 3 3 4 4 2 4 3 3" xfId="46198"/>
    <cellStyle name="Normal 3 3 4 4 2 4 4" xfId="22383"/>
    <cellStyle name="Normal 3 3 4 4 2 4 5" xfId="46195"/>
    <cellStyle name="Normal 3 3 4 4 2 5" xfId="4503"/>
    <cellStyle name="Normal 3 3 4 4 2 5 2" xfId="9228"/>
    <cellStyle name="Normal 3 3 4 4 2 5 2 2" xfId="18623"/>
    <cellStyle name="Normal 3 3 4 4 2 5 2 2 2" xfId="37420"/>
    <cellStyle name="Normal 3 3 4 4 2 5 2 2 3" xfId="46201"/>
    <cellStyle name="Normal 3 3 4 4 2 5 2 3" xfId="28017"/>
    <cellStyle name="Normal 3 3 4 4 2 5 2 4" xfId="46200"/>
    <cellStyle name="Normal 3 3 4 4 2 5 3" xfId="13926"/>
    <cellStyle name="Normal 3 3 4 4 2 5 3 2" xfId="32717"/>
    <cellStyle name="Normal 3 3 4 4 2 5 3 3" xfId="46202"/>
    <cellStyle name="Normal 3 3 4 4 2 5 4" xfId="23314"/>
    <cellStyle name="Normal 3 3 4 4 2 5 5" xfId="46199"/>
    <cellStyle name="Normal 3 3 4 4 2 6" xfId="6310"/>
    <cellStyle name="Normal 3 3 4 4 2 6 2" xfId="15706"/>
    <cellStyle name="Normal 3 3 4 4 2 6 2 2" xfId="34503"/>
    <cellStyle name="Normal 3 3 4 4 2 6 2 3" xfId="46204"/>
    <cellStyle name="Normal 3 3 4 4 2 6 3" xfId="25100"/>
    <cellStyle name="Normal 3 3 4 4 2 6 4" xfId="46203"/>
    <cellStyle name="Normal 3 3 4 4 2 7" xfId="11137"/>
    <cellStyle name="Normal 3 3 4 4 2 7 2" xfId="29924"/>
    <cellStyle name="Normal 3 3 4 4 2 7 3" xfId="46205"/>
    <cellStyle name="Normal 3 3 4 4 2 8" xfId="20521"/>
    <cellStyle name="Normal 3 3 4 4 2 9" xfId="39360"/>
    <cellStyle name="Normal 3 3 4 4 3" xfId="1915"/>
    <cellStyle name="Normal 3 3 4 4 3 2" xfId="2846"/>
    <cellStyle name="Normal 3 3 4 4 3 2 2" xfId="5639"/>
    <cellStyle name="Normal 3 3 4 4 3 2 2 2" xfId="10364"/>
    <cellStyle name="Normal 3 3 4 4 3 2 2 2 2" xfId="19759"/>
    <cellStyle name="Normal 3 3 4 4 3 2 2 2 2 2" xfId="38556"/>
    <cellStyle name="Normal 3 3 4 4 3 2 2 2 2 3" xfId="46210"/>
    <cellStyle name="Normal 3 3 4 4 3 2 2 2 3" xfId="29153"/>
    <cellStyle name="Normal 3 3 4 4 3 2 2 2 4" xfId="46209"/>
    <cellStyle name="Normal 3 3 4 4 3 2 2 3" xfId="15062"/>
    <cellStyle name="Normal 3 3 4 4 3 2 2 3 2" xfId="33853"/>
    <cellStyle name="Normal 3 3 4 4 3 2 2 3 3" xfId="46211"/>
    <cellStyle name="Normal 3 3 4 4 3 2 2 4" xfId="24450"/>
    <cellStyle name="Normal 3 3 4 4 3 2 2 5" xfId="46208"/>
    <cellStyle name="Normal 3 3 4 4 3 2 3" xfId="7572"/>
    <cellStyle name="Normal 3 3 4 4 3 2 3 2" xfId="16967"/>
    <cellStyle name="Normal 3 3 4 4 3 2 3 2 2" xfId="35764"/>
    <cellStyle name="Normal 3 3 4 4 3 2 3 2 3" xfId="46213"/>
    <cellStyle name="Normal 3 3 4 4 3 2 3 3" xfId="26361"/>
    <cellStyle name="Normal 3 3 4 4 3 2 3 4" xfId="46212"/>
    <cellStyle name="Normal 3 3 4 4 3 2 4" xfId="12270"/>
    <cellStyle name="Normal 3 3 4 4 3 2 4 2" xfId="31060"/>
    <cellStyle name="Normal 3 3 4 4 3 2 4 3" xfId="46214"/>
    <cellStyle name="Normal 3 3 4 4 3 2 5" xfId="21657"/>
    <cellStyle name="Normal 3 3 4 4 3 2 6" xfId="46207"/>
    <cellStyle name="Normal 3 3 4 4 3 3" xfId="3777"/>
    <cellStyle name="Normal 3 3 4 4 3 3 2" xfId="8503"/>
    <cellStyle name="Normal 3 3 4 4 3 3 2 2" xfId="17898"/>
    <cellStyle name="Normal 3 3 4 4 3 3 2 2 2" xfId="36695"/>
    <cellStyle name="Normal 3 3 4 4 3 3 2 2 3" xfId="46217"/>
    <cellStyle name="Normal 3 3 4 4 3 3 2 3" xfId="27292"/>
    <cellStyle name="Normal 3 3 4 4 3 3 2 4" xfId="46216"/>
    <cellStyle name="Normal 3 3 4 4 3 3 3" xfId="13201"/>
    <cellStyle name="Normal 3 3 4 4 3 3 3 2" xfId="31991"/>
    <cellStyle name="Normal 3 3 4 4 3 3 3 3" xfId="46218"/>
    <cellStyle name="Normal 3 3 4 4 3 3 4" xfId="22588"/>
    <cellStyle name="Normal 3 3 4 4 3 3 5" xfId="46215"/>
    <cellStyle name="Normal 3 3 4 4 3 4" xfId="4708"/>
    <cellStyle name="Normal 3 3 4 4 3 4 2" xfId="9433"/>
    <cellStyle name="Normal 3 3 4 4 3 4 2 2" xfId="18828"/>
    <cellStyle name="Normal 3 3 4 4 3 4 2 2 2" xfId="37625"/>
    <cellStyle name="Normal 3 3 4 4 3 4 2 2 3" xfId="46221"/>
    <cellStyle name="Normal 3 3 4 4 3 4 2 3" xfId="28222"/>
    <cellStyle name="Normal 3 3 4 4 3 4 2 4" xfId="46220"/>
    <cellStyle name="Normal 3 3 4 4 3 4 3" xfId="14131"/>
    <cellStyle name="Normal 3 3 4 4 3 4 3 2" xfId="32922"/>
    <cellStyle name="Normal 3 3 4 4 3 4 3 3" xfId="46222"/>
    <cellStyle name="Normal 3 3 4 4 3 4 4" xfId="23519"/>
    <cellStyle name="Normal 3 3 4 4 3 4 5" xfId="46219"/>
    <cellStyle name="Normal 3 3 4 4 3 5" xfId="6643"/>
    <cellStyle name="Normal 3 3 4 4 3 5 2" xfId="16038"/>
    <cellStyle name="Normal 3 3 4 4 3 5 2 2" xfId="34835"/>
    <cellStyle name="Normal 3 3 4 4 3 5 2 3" xfId="46224"/>
    <cellStyle name="Normal 3 3 4 4 3 5 3" xfId="25432"/>
    <cellStyle name="Normal 3 3 4 4 3 5 4" xfId="46223"/>
    <cellStyle name="Normal 3 3 4 4 3 6" xfId="11341"/>
    <cellStyle name="Normal 3 3 4 4 3 6 2" xfId="30129"/>
    <cellStyle name="Normal 3 3 4 4 3 6 3" xfId="46225"/>
    <cellStyle name="Normal 3 3 4 4 3 7" xfId="20726"/>
    <cellStyle name="Normal 3 3 4 4 3 8" xfId="39362"/>
    <cellStyle name="Normal 3 3 4 4 3 9" xfId="46206"/>
    <cellStyle name="Normal 3 3 4 4 4" xfId="2380"/>
    <cellStyle name="Normal 3 3 4 4 4 2" xfId="5173"/>
    <cellStyle name="Normal 3 3 4 4 4 2 2" xfId="9898"/>
    <cellStyle name="Normal 3 3 4 4 4 2 2 2" xfId="19293"/>
    <cellStyle name="Normal 3 3 4 4 4 2 2 2 2" xfId="38090"/>
    <cellStyle name="Normal 3 3 4 4 4 2 2 2 3" xfId="46229"/>
    <cellStyle name="Normal 3 3 4 4 4 2 2 3" xfId="28687"/>
    <cellStyle name="Normal 3 3 4 4 4 2 2 4" xfId="46228"/>
    <cellStyle name="Normal 3 3 4 4 4 2 3" xfId="14596"/>
    <cellStyle name="Normal 3 3 4 4 4 2 3 2" xfId="33387"/>
    <cellStyle name="Normal 3 3 4 4 4 2 3 3" xfId="46230"/>
    <cellStyle name="Normal 3 3 4 4 4 2 4" xfId="23984"/>
    <cellStyle name="Normal 3 3 4 4 4 2 5" xfId="46227"/>
    <cellStyle name="Normal 3 3 4 4 4 3" xfId="7107"/>
    <cellStyle name="Normal 3 3 4 4 4 3 2" xfId="16502"/>
    <cellStyle name="Normal 3 3 4 4 4 3 2 2" xfId="35299"/>
    <cellStyle name="Normal 3 3 4 4 4 3 2 3" xfId="46232"/>
    <cellStyle name="Normal 3 3 4 4 4 3 3" xfId="25896"/>
    <cellStyle name="Normal 3 3 4 4 4 3 4" xfId="46231"/>
    <cellStyle name="Normal 3 3 4 4 4 4" xfId="11805"/>
    <cellStyle name="Normal 3 3 4 4 4 4 2" xfId="30594"/>
    <cellStyle name="Normal 3 3 4 4 4 4 3" xfId="46233"/>
    <cellStyle name="Normal 3 3 4 4 4 5" xfId="21191"/>
    <cellStyle name="Normal 3 3 4 4 4 6" xfId="46226"/>
    <cellStyle name="Normal 3 3 4 4 5" xfId="3311"/>
    <cellStyle name="Normal 3 3 4 4 5 2" xfId="8037"/>
    <cellStyle name="Normal 3 3 4 4 5 2 2" xfId="17432"/>
    <cellStyle name="Normal 3 3 4 4 5 2 2 2" xfId="36229"/>
    <cellStyle name="Normal 3 3 4 4 5 2 2 3" xfId="46236"/>
    <cellStyle name="Normal 3 3 4 4 5 2 3" xfId="26826"/>
    <cellStyle name="Normal 3 3 4 4 5 2 4" xfId="46235"/>
    <cellStyle name="Normal 3 3 4 4 5 3" xfId="12735"/>
    <cellStyle name="Normal 3 3 4 4 5 3 2" xfId="31525"/>
    <cellStyle name="Normal 3 3 4 4 5 3 3" xfId="46237"/>
    <cellStyle name="Normal 3 3 4 4 5 4" xfId="22122"/>
    <cellStyle name="Normal 3 3 4 4 5 5" xfId="46234"/>
    <cellStyle name="Normal 3 3 4 4 6" xfId="4242"/>
    <cellStyle name="Normal 3 3 4 4 6 2" xfId="8967"/>
    <cellStyle name="Normal 3 3 4 4 6 2 2" xfId="18362"/>
    <cellStyle name="Normal 3 3 4 4 6 2 2 2" xfId="37159"/>
    <cellStyle name="Normal 3 3 4 4 6 2 2 3" xfId="46240"/>
    <cellStyle name="Normal 3 3 4 4 6 2 3" xfId="27756"/>
    <cellStyle name="Normal 3 3 4 4 6 2 4" xfId="46239"/>
    <cellStyle name="Normal 3 3 4 4 6 3" xfId="13665"/>
    <cellStyle name="Normal 3 3 4 4 6 3 2" xfId="32456"/>
    <cellStyle name="Normal 3 3 4 4 6 3 3" xfId="46241"/>
    <cellStyle name="Normal 3 3 4 4 6 4" xfId="23053"/>
    <cellStyle name="Normal 3 3 4 4 6 5" xfId="46238"/>
    <cellStyle name="Normal 3 3 4 4 7" xfId="6215"/>
    <cellStyle name="Normal 3 3 4 4 7 2" xfId="15611"/>
    <cellStyle name="Normal 3 3 4 4 7 2 2" xfId="34408"/>
    <cellStyle name="Normal 3 3 4 4 7 2 3" xfId="46243"/>
    <cellStyle name="Normal 3 3 4 4 7 3" xfId="25005"/>
    <cellStyle name="Normal 3 3 4 4 7 4" xfId="46242"/>
    <cellStyle name="Normal 3 3 4 4 8" xfId="10879"/>
    <cellStyle name="Normal 3 3 4 4 8 2" xfId="29663"/>
    <cellStyle name="Normal 3 3 4 4 8 3" xfId="46244"/>
    <cellStyle name="Normal 3 3 4 4 9" xfId="20260"/>
    <cellStyle name="Normal 3 3 4 5" xfId="1188"/>
    <cellStyle name="Normal 3 3 4 5 10" xfId="39363"/>
    <cellStyle name="Normal 3 3 4 5 11" xfId="46245"/>
    <cellStyle name="Normal 3 3 4 5 12" xfId="1494"/>
    <cellStyle name="Normal 3 3 4 5 2" xfId="1758"/>
    <cellStyle name="Normal 3 3 4 5 2 10" xfId="46246"/>
    <cellStyle name="Normal 3 3 4 5 2 2" xfId="2224"/>
    <cellStyle name="Normal 3 3 4 5 2 2 2" xfId="3155"/>
    <cellStyle name="Normal 3 3 4 5 2 2 2 2" xfId="5948"/>
    <cellStyle name="Normal 3 3 4 5 2 2 2 2 2" xfId="10673"/>
    <cellStyle name="Normal 3 3 4 5 2 2 2 2 2 2" xfId="20068"/>
    <cellStyle name="Normal 3 3 4 5 2 2 2 2 2 2 2" xfId="38865"/>
    <cellStyle name="Normal 3 3 4 5 2 2 2 2 2 2 3" xfId="46251"/>
    <cellStyle name="Normal 3 3 4 5 2 2 2 2 2 3" xfId="29462"/>
    <cellStyle name="Normal 3 3 4 5 2 2 2 2 2 4" xfId="46250"/>
    <cellStyle name="Normal 3 3 4 5 2 2 2 2 3" xfId="15371"/>
    <cellStyle name="Normal 3 3 4 5 2 2 2 2 3 2" xfId="34162"/>
    <cellStyle name="Normal 3 3 4 5 2 2 2 2 3 3" xfId="46252"/>
    <cellStyle name="Normal 3 3 4 5 2 2 2 2 4" xfId="24759"/>
    <cellStyle name="Normal 3 3 4 5 2 2 2 2 5" xfId="46249"/>
    <cellStyle name="Normal 3 3 4 5 2 2 2 3" xfId="7881"/>
    <cellStyle name="Normal 3 3 4 5 2 2 2 3 2" xfId="17276"/>
    <cellStyle name="Normal 3 3 4 5 2 2 2 3 2 2" xfId="36073"/>
    <cellStyle name="Normal 3 3 4 5 2 2 2 3 2 3" xfId="46254"/>
    <cellStyle name="Normal 3 3 4 5 2 2 2 3 3" xfId="26670"/>
    <cellStyle name="Normal 3 3 4 5 2 2 2 3 4" xfId="46253"/>
    <cellStyle name="Normal 3 3 4 5 2 2 2 4" xfId="12579"/>
    <cellStyle name="Normal 3 3 4 5 2 2 2 4 2" xfId="31369"/>
    <cellStyle name="Normal 3 3 4 5 2 2 2 4 3" xfId="46255"/>
    <cellStyle name="Normal 3 3 4 5 2 2 2 5" xfId="21966"/>
    <cellStyle name="Normal 3 3 4 5 2 2 2 6" xfId="46248"/>
    <cellStyle name="Normal 3 3 4 5 2 2 3" xfId="4086"/>
    <cellStyle name="Normal 3 3 4 5 2 2 3 2" xfId="8811"/>
    <cellStyle name="Normal 3 3 4 5 2 2 3 2 2" xfId="18206"/>
    <cellStyle name="Normal 3 3 4 5 2 2 3 2 2 2" xfId="37003"/>
    <cellStyle name="Normal 3 3 4 5 2 2 3 2 2 3" xfId="46258"/>
    <cellStyle name="Normal 3 3 4 5 2 2 3 2 3" xfId="27600"/>
    <cellStyle name="Normal 3 3 4 5 2 2 3 2 4" xfId="46257"/>
    <cellStyle name="Normal 3 3 4 5 2 2 3 3" xfId="13509"/>
    <cellStyle name="Normal 3 3 4 5 2 2 3 3 2" xfId="32300"/>
    <cellStyle name="Normal 3 3 4 5 2 2 3 3 3" xfId="46259"/>
    <cellStyle name="Normal 3 3 4 5 2 2 3 4" xfId="22897"/>
    <cellStyle name="Normal 3 3 4 5 2 2 3 5" xfId="46256"/>
    <cellStyle name="Normal 3 3 4 5 2 2 4" xfId="5017"/>
    <cellStyle name="Normal 3 3 4 5 2 2 4 2" xfId="9742"/>
    <cellStyle name="Normal 3 3 4 5 2 2 4 2 2" xfId="19137"/>
    <cellStyle name="Normal 3 3 4 5 2 2 4 2 2 2" xfId="37934"/>
    <cellStyle name="Normal 3 3 4 5 2 2 4 2 2 3" xfId="46262"/>
    <cellStyle name="Normal 3 3 4 5 2 2 4 2 3" xfId="28531"/>
    <cellStyle name="Normal 3 3 4 5 2 2 4 2 4" xfId="46261"/>
    <cellStyle name="Normal 3 3 4 5 2 2 4 3" xfId="14440"/>
    <cellStyle name="Normal 3 3 4 5 2 2 4 3 2" xfId="33231"/>
    <cellStyle name="Normal 3 3 4 5 2 2 4 3 3" xfId="46263"/>
    <cellStyle name="Normal 3 3 4 5 2 2 4 4" xfId="23828"/>
    <cellStyle name="Normal 3 3 4 5 2 2 4 5" xfId="46260"/>
    <cellStyle name="Normal 3 3 4 5 2 2 5" xfId="6951"/>
    <cellStyle name="Normal 3 3 4 5 2 2 5 2" xfId="16346"/>
    <cellStyle name="Normal 3 3 4 5 2 2 5 2 2" xfId="35143"/>
    <cellStyle name="Normal 3 3 4 5 2 2 5 2 3" xfId="46265"/>
    <cellStyle name="Normal 3 3 4 5 2 2 5 3" xfId="25740"/>
    <cellStyle name="Normal 3 3 4 5 2 2 5 4" xfId="46264"/>
    <cellStyle name="Normal 3 3 4 5 2 2 6" xfId="11649"/>
    <cellStyle name="Normal 3 3 4 5 2 2 6 2" xfId="30438"/>
    <cellStyle name="Normal 3 3 4 5 2 2 6 3" xfId="46266"/>
    <cellStyle name="Normal 3 3 4 5 2 2 7" xfId="21035"/>
    <cellStyle name="Normal 3 3 4 5 2 2 8" xfId="39365"/>
    <cellStyle name="Normal 3 3 4 5 2 2 9" xfId="46247"/>
    <cellStyle name="Normal 3 3 4 5 2 3" xfId="2689"/>
    <cellStyle name="Normal 3 3 4 5 2 3 2" xfId="5482"/>
    <cellStyle name="Normal 3 3 4 5 2 3 2 2" xfId="10207"/>
    <cellStyle name="Normal 3 3 4 5 2 3 2 2 2" xfId="19602"/>
    <cellStyle name="Normal 3 3 4 5 2 3 2 2 2 2" xfId="38399"/>
    <cellStyle name="Normal 3 3 4 5 2 3 2 2 2 3" xfId="46270"/>
    <cellStyle name="Normal 3 3 4 5 2 3 2 2 3" xfId="28996"/>
    <cellStyle name="Normal 3 3 4 5 2 3 2 2 4" xfId="46269"/>
    <cellStyle name="Normal 3 3 4 5 2 3 2 3" xfId="14905"/>
    <cellStyle name="Normal 3 3 4 5 2 3 2 3 2" xfId="33696"/>
    <cellStyle name="Normal 3 3 4 5 2 3 2 3 3" xfId="46271"/>
    <cellStyle name="Normal 3 3 4 5 2 3 2 4" xfId="24293"/>
    <cellStyle name="Normal 3 3 4 5 2 3 2 5" xfId="46268"/>
    <cellStyle name="Normal 3 3 4 5 2 3 3" xfId="7416"/>
    <cellStyle name="Normal 3 3 4 5 2 3 3 2" xfId="16811"/>
    <cellStyle name="Normal 3 3 4 5 2 3 3 2 2" xfId="35608"/>
    <cellStyle name="Normal 3 3 4 5 2 3 3 2 3" xfId="46273"/>
    <cellStyle name="Normal 3 3 4 5 2 3 3 3" xfId="26205"/>
    <cellStyle name="Normal 3 3 4 5 2 3 3 4" xfId="46272"/>
    <cellStyle name="Normal 3 3 4 5 2 3 4" xfId="12114"/>
    <cellStyle name="Normal 3 3 4 5 2 3 4 2" xfId="30903"/>
    <cellStyle name="Normal 3 3 4 5 2 3 4 3" xfId="46274"/>
    <cellStyle name="Normal 3 3 4 5 2 3 5" xfId="21500"/>
    <cellStyle name="Normal 3 3 4 5 2 3 6" xfId="46267"/>
    <cellStyle name="Normal 3 3 4 5 2 4" xfId="3620"/>
    <cellStyle name="Normal 3 3 4 5 2 4 2" xfId="8346"/>
    <cellStyle name="Normal 3 3 4 5 2 4 2 2" xfId="17741"/>
    <cellStyle name="Normal 3 3 4 5 2 4 2 2 2" xfId="36538"/>
    <cellStyle name="Normal 3 3 4 5 2 4 2 2 3" xfId="46277"/>
    <cellStyle name="Normal 3 3 4 5 2 4 2 3" xfId="27135"/>
    <cellStyle name="Normal 3 3 4 5 2 4 2 4" xfId="46276"/>
    <cellStyle name="Normal 3 3 4 5 2 4 3" xfId="13044"/>
    <cellStyle name="Normal 3 3 4 5 2 4 3 2" xfId="31834"/>
    <cellStyle name="Normal 3 3 4 5 2 4 3 3" xfId="46278"/>
    <cellStyle name="Normal 3 3 4 5 2 4 4" xfId="22431"/>
    <cellStyle name="Normal 3 3 4 5 2 4 5" xfId="46275"/>
    <cellStyle name="Normal 3 3 4 5 2 5" xfId="4551"/>
    <cellStyle name="Normal 3 3 4 5 2 5 2" xfId="9276"/>
    <cellStyle name="Normal 3 3 4 5 2 5 2 2" xfId="18671"/>
    <cellStyle name="Normal 3 3 4 5 2 5 2 2 2" xfId="37468"/>
    <cellStyle name="Normal 3 3 4 5 2 5 2 2 3" xfId="46281"/>
    <cellStyle name="Normal 3 3 4 5 2 5 2 3" xfId="28065"/>
    <cellStyle name="Normal 3 3 4 5 2 5 2 4" xfId="46280"/>
    <cellStyle name="Normal 3 3 4 5 2 5 3" xfId="13974"/>
    <cellStyle name="Normal 3 3 4 5 2 5 3 2" xfId="32765"/>
    <cellStyle name="Normal 3 3 4 5 2 5 3 3" xfId="46282"/>
    <cellStyle name="Normal 3 3 4 5 2 5 4" xfId="23362"/>
    <cellStyle name="Normal 3 3 4 5 2 5 5" xfId="46279"/>
    <cellStyle name="Normal 3 3 4 5 2 6" xfId="6293"/>
    <cellStyle name="Normal 3 3 4 5 2 6 2" xfId="15689"/>
    <cellStyle name="Normal 3 3 4 5 2 6 2 2" xfId="34486"/>
    <cellStyle name="Normal 3 3 4 5 2 6 2 3" xfId="46284"/>
    <cellStyle name="Normal 3 3 4 5 2 6 3" xfId="25083"/>
    <cellStyle name="Normal 3 3 4 5 2 6 4" xfId="46283"/>
    <cellStyle name="Normal 3 3 4 5 2 7" xfId="11185"/>
    <cellStyle name="Normal 3 3 4 5 2 7 2" xfId="29972"/>
    <cellStyle name="Normal 3 3 4 5 2 7 3" xfId="46285"/>
    <cellStyle name="Normal 3 3 4 5 2 8" xfId="20569"/>
    <cellStyle name="Normal 3 3 4 5 2 9" xfId="39364"/>
    <cellStyle name="Normal 3 3 4 5 3" xfId="1963"/>
    <cellStyle name="Normal 3 3 4 5 3 2" xfId="2894"/>
    <cellStyle name="Normal 3 3 4 5 3 2 2" xfId="5687"/>
    <cellStyle name="Normal 3 3 4 5 3 2 2 2" xfId="10412"/>
    <cellStyle name="Normal 3 3 4 5 3 2 2 2 2" xfId="19807"/>
    <cellStyle name="Normal 3 3 4 5 3 2 2 2 2 2" xfId="38604"/>
    <cellStyle name="Normal 3 3 4 5 3 2 2 2 2 3" xfId="46290"/>
    <cellStyle name="Normal 3 3 4 5 3 2 2 2 3" xfId="29201"/>
    <cellStyle name="Normal 3 3 4 5 3 2 2 2 4" xfId="46289"/>
    <cellStyle name="Normal 3 3 4 5 3 2 2 3" xfId="15110"/>
    <cellStyle name="Normal 3 3 4 5 3 2 2 3 2" xfId="33901"/>
    <cellStyle name="Normal 3 3 4 5 3 2 2 3 3" xfId="46291"/>
    <cellStyle name="Normal 3 3 4 5 3 2 2 4" xfId="24498"/>
    <cellStyle name="Normal 3 3 4 5 3 2 2 5" xfId="46288"/>
    <cellStyle name="Normal 3 3 4 5 3 2 3" xfId="7620"/>
    <cellStyle name="Normal 3 3 4 5 3 2 3 2" xfId="17015"/>
    <cellStyle name="Normal 3 3 4 5 3 2 3 2 2" xfId="35812"/>
    <cellStyle name="Normal 3 3 4 5 3 2 3 2 3" xfId="46293"/>
    <cellStyle name="Normal 3 3 4 5 3 2 3 3" xfId="26409"/>
    <cellStyle name="Normal 3 3 4 5 3 2 3 4" xfId="46292"/>
    <cellStyle name="Normal 3 3 4 5 3 2 4" xfId="12318"/>
    <cellStyle name="Normal 3 3 4 5 3 2 4 2" xfId="31108"/>
    <cellStyle name="Normal 3 3 4 5 3 2 4 3" xfId="46294"/>
    <cellStyle name="Normal 3 3 4 5 3 2 5" xfId="21705"/>
    <cellStyle name="Normal 3 3 4 5 3 2 6" xfId="46287"/>
    <cellStyle name="Normal 3 3 4 5 3 3" xfId="3825"/>
    <cellStyle name="Normal 3 3 4 5 3 3 2" xfId="8551"/>
    <cellStyle name="Normal 3 3 4 5 3 3 2 2" xfId="17946"/>
    <cellStyle name="Normal 3 3 4 5 3 3 2 2 2" xfId="36743"/>
    <cellStyle name="Normal 3 3 4 5 3 3 2 2 3" xfId="46297"/>
    <cellStyle name="Normal 3 3 4 5 3 3 2 3" xfId="27340"/>
    <cellStyle name="Normal 3 3 4 5 3 3 2 4" xfId="46296"/>
    <cellStyle name="Normal 3 3 4 5 3 3 3" xfId="13249"/>
    <cellStyle name="Normal 3 3 4 5 3 3 3 2" xfId="32039"/>
    <cellStyle name="Normal 3 3 4 5 3 3 3 3" xfId="46298"/>
    <cellStyle name="Normal 3 3 4 5 3 3 4" xfId="22636"/>
    <cellStyle name="Normal 3 3 4 5 3 3 5" xfId="46295"/>
    <cellStyle name="Normal 3 3 4 5 3 4" xfId="4756"/>
    <cellStyle name="Normal 3 3 4 5 3 4 2" xfId="9481"/>
    <cellStyle name="Normal 3 3 4 5 3 4 2 2" xfId="18876"/>
    <cellStyle name="Normal 3 3 4 5 3 4 2 2 2" xfId="37673"/>
    <cellStyle name="Normal 3 3 4 5 3 4 2 2 3" xfId="46301"/>
    <cellStyle name="Normal 3 3 4 5 3 4 2 3" xfId="28270"/>
    <cellStyle name="Normal 3 3 4 5 3 4 2 4" xfId="46300"/>
    <cellStyle name="Normal 3 3 4 5 3 4 3" xfId="14179"/>
    <cellStyle name="Normal 3 3 4 5 3 4 3 2" xfId="32970"/>
    <cellStyle name="Normal 3 3 4 5 3 4 3 3" xfId="46302"/>
    <cellStyle name="Normal 3 3 4 5 3 4 4" xfId="23567"/>
    <cellStyle name="Normal 3 3 4 5 3 4 5" xfId="46299"/>
    <cellStyle name="Normal 3 3 4 5 3 5" xfId="6691"/>
    <cellStyle name="Normal 3 3 4 5 3 5 2" xfId="16086"/>
    <cellStyle name="Normal 3 3 4 5 3 5 2 2" xfId="34883"/>
    <cellStyle name="Normal 3 3 4 5 3 5 2 3" xfId="46304"/>
    <cellStyle name="Normal 3 3 4 5 3 5 3" xfId="25480"/>
    <cellStyle name="Normal 3 3 4 5 3 5 4" xfId="46303"/>
    <cellStyle name="Normal 3 3 4 5 3 6" xfId="11389"/>
    <cellStyle name="Normal 3 3 4 5 3 6 2" xfId="30177"/>
    <cellStyle name="Normal 3 3 4 5 3 6 3" xfId="46305"/>
    <cellStyle name="Normal 3 3 4 5 3 7" xfId="20774"/>
    <cellStyle name="Normal 3 3 4 5 3 8" xfId="39366"/>
    <cellStyle name="Normal 3 3 4 5 3 9" xfId="46286"/>
    <cellStyle name="Normal 3 3 4 5 4" xfId="2428"/>
    <cellStyle name="Normal 3 3 4 5 4 2" xfId="5221"/>
    <cellStyle name="Normal 3 3 4 5 4 2 2" xfId="9946"/>
    <cellStyle name="Normal 3 3 4 5 4 2 2 2" xfId="19341"/>
    <cellStyle name="Normal 3 3 4 5 4 2 2 2 2" xfId="38138"/>
    <cellStyle name="Normal 3 3 4 5 4 2 2 2 3" xfId="46309"/>
    <cellStyle name="Normal 3 3 4 5 4 2 2 3" xfId="28735"/>
    <cellStyle name="Normal 3 3 4 5 4 2 2 4" xfId="46308"/>
    <cellStyle name="Normal 3 3 4 5 4 2 3" xfId="14644"/>
    <cellStyle name="Normal 3 3 4 5 4 2 3 2" xfId="33435"/>
    <cellStyle name="Normal 3 3 4 5 4 2 3 3" xfId="46310"/>
    <cellStyle name="Normal 3 3 4 5 4 2 4" xfId="24032"/>
    <cellStyle name="Normal 3 3 4 5 4 2 5" xfId="46307"/>
    <cellStyle name="Normal 3 3 4 5 4 3" xfId="7155"/>
    <cellStyle name="Normal 3 3 4 5 4 3 2" xfId="16550"/>
    <cellStyle name="Normal 3 3 4 5 4 3 2 2" xfId="35347"/>
    <cellStyle name="Normal 3 3 4 5 4 3 2 3" xfId="46312"/>
    <cellStyle name="Normal 3 3 4 5 4 3 3" xfId="25944"/>
    <cellStyle name="Normal 3 3 4 5 4 3 4" xfId="46311"/>
    <cellStyle name="Normal 3 3 4 5 4 4" xfId="11853"/>
    <cellStyle name="Normal 3 3 4 5 4 4 2" xfId="30642"/>
    <cellStyle name="Normal 3 3 4 5 4 4 3" xfId="46313"/>
    <cellStyle name="Normal 3 3 4 5 4 5" xfId="21239"/>
    <cellStyle name="Normal 3 3 4 5 4 6" xfId="46306"/>
    <cellStyle name="Normal 3 3 4 5 5" xfId="3359"/>
    <cellStyle name="Normal 3 3 4 5 5 2" xfId="8085"/>
    <cellStyle name="Normal 3 3 4 5 5 2 2" xfId="17480"/>
    <cellStyle name="Normal 3 3 4 5 5 2 2 2" xfId="36277"/>
    <cellStyle name="Normal 3 3 4 5 5 2 2 3" xfId="46316"/>
    <cellStyle name="Normal 3 3 4 5 5 2 3" xfId="26874"/>
    <cellStyle name="Normal 3 3 4 5 5 2 4" xfId="46315"/>
    <cellStyle name="Normal 3 3 4 5 5 3" xfId="12783"/>
    <cellStyle name="Normal 3 3 4 5 5 3 2" xfId="31573"/>
    <cellStyle name="Normal 3 3 4 5 5 3 3" xfId="46317"/>
    <cellStyle name="Normal 3 3 4 5 5 4" xfId="22170"/>
    <cellStyle name="Normal 3 3 4 5 5 5" xfId="46314"/>
    <cellStyle name="Normal 3 3 4 5 6" xfId="4290"/>
    <cellStyle name="Normal 3 3 4 5 6 2" xfId="9015"/>
    <cellStyle name="Normal 3 3 4 5 6 2 2" xfId="18410"/>
    <cellStyle name="Normal 3 3 4 5 6 2 2 2" xfId="37207"/>
    <cellStyle name="Normal 3 3 4 5 6 2 2 3" xfId="46320"/>
    <cellStyle name="Normal 3 3 4 5 6 2 3" xfId="27804"/>
    <cellStyle name="Normal 3 3 4 5 6 2 4" xfId="46319"/>
    <cellStyle name="Normal 3 3 4 5 6 3" xfId="13713"/>
    <cellStyle name="Normal 3 3 4 5 6 3 2" xfId="32504"/>
    <cellStyle name="Normal 3 3 4 5 6 3 3" xfId="46321"/>
    <cellStyle name="Normal 3 3 4 5 6 4" xfId="23101"/>
    <cellStyle name="Normal 3 3 4 5 6 5" xfId="46318"/>
    <cellStyle name="Normal 3 3 4 5 7" xfId="6436"/>
    <cellStyle name="Normal 3 3 4 5 7 2" xfId="15832"/>
    <cellStyle name="Normal 3 3 4 5 7 2 2" xfId="34629"/>
    <cellStyle name="Normal 3 3 4 5 7 2 3" xfId="46323"/>
    <cellStyle name="Normal 3 3 4 5 7 3" xfId="25226"/>
    <cellStyle name="Normal 3 3 4 5 7 4" xfId="46322"/>
    <cellStyle name="Normal 3 3 4 5 8" xfId="10927"/>
    <cellStyle name="Normal 3 3 4 5 8 2" xfId="29711"/>
    <cellStyle name="Normal 3 3 4 5 8 3" xfId="46324"/>
    <cellStyle name="Normal 3 3 4 5 9" xfId="20308"/>
    <cellStyle name="Normal 3 3 4 6" xfId="923"/>
    <cellStyle name="Normal 3 3 4 6 10" xfId="39367"/>
    <cellStyle name="Normal 3 3 4 6 11" xfId="46325"/>
    <cellStyle name="Normal 3 3 4 6 12" xfId="1555"/>
    <cellStyle name="Normal 3 3 4 6 2" xfId="1819"/>
    <cellStyle name="Normal 3 3 4 6 2 10" xfId="46326"/>
    <cellStyle name="Normal 3 3 4 6 2 2" xfId="2285"/>
    <cellStyle name="Normal 3 3 4 6 2 2 2" xfId="3216"/>
    <cellStyle name="Normal 3 3 4 6 2 2 2 2" xfId="6009"/>
    <cellStyle name="Normal 3 3 4 6 2 2 2 2 2" xfId="10734"/>
    <cellStyle name="Normal 3 3 4 6 2 2 2 2 2 2" xfId="20129"/>
    <cellStyle name="Normal 3 3 4 6 2 2 2 2 2 2 2" xfId="38926"/>
    <cellStyle name="Normal 3 3 4 6 2 2 2 2 2 2 3" xfId="46331"/>
    <cellStyle name="Normal 3 3 4 6 2 2 2 2 2 3" xfId="29523"/>
    <cellStyle name="Normal 3 3 4 6 2 2 2 2 2 4" xfId="46330"/>
    <cellStyle name="Normal 3 3 4 6 2 2 2 2 3" xfId="15432"/>
    <cellStyle name="Normal 3 3 4 6 2 2 2 2 3 2" xfId="34223"/>
    <cellStyle name="Normal 3 3 4 6 2 2 2 2 3 3" xfId="46332"/>
    <cellStyle name="Normal 3 3 4 6 2 2 2 2 4" xfId="24820"/>
    <cellStyle name="Normal 3 3 4 6 2 2 2 2 5" xfId="46329"/>
    <cellStyle name="Normal 3 3 4 6 2 2 2 3" xfId="7942"/>
    <cellStyle name="Normal 3 3 4 6 2 2 2 3 2" xfId="17337"/>
    <cellStyle name="Normal 3 3 4 6 2 2 2 3 2 2" xfId="36134"/>
    <cellStyle name="Normal 3 3 4 6 2 2 2 3 2 3" xfId="46334"/>
    <cellStyle name="Normal 3 3 4 6 2 2 2 3 3" xfId="26731"/>
    <cellStyle name="Normal 3 3 4 6 2 2 2 3 4" xfId="46333"/>
    <cellStyle name="Normal 3 3 4 6 2 2 2 4" xfId="12640"/>
    <cellStyle name="Normal 3 3 4 6 2 2 2 4 2" xfId="31430"/>
    <cellStyle name="Normal 3 3 4 6 2 2 2 4 3" xfId="46335"/>
    <cellStyle name="Normal 3 3 4 6 2 2 2 5" xfId="22027"/>
    <cellStyle name="Normal 3 3 4 6 2 2 2 6" xfId="46328"/>
    <cellStyle name="Normal 3 3 4 6 2 2 3" xfId="4147"/>
    <cellStyle name="Normal 3 3 4 6 2 2 3 2" xfId="8872"/>
    <cellStyle name="Normal 3 3 4 6 2 2 3 2 2" xfId="18267"/>
    <cellStyle name="Normal 3 3 4 6 2 2 3 2 2 2" xfId="37064"/>
    <cellStyle name="Normal 3 3 4 6 2 2 3 2 2 3" xfId="46338"/>
    <cellStyle name="Normal 3 3 4 6 2 2 3 2 3" xfId="27661"/>
    <cellStyle name="Normal 3 3 4 6 2 2 3 2 4" xfId="46337"/>
    <cellStyle name="Normal 3 3 4 6 2 2 3 3" xfId="13570"/>
    <cellStyle name="Normal 3 3 4 6 2 2 3 3 2" xfId="32361"/>
    <cellStyle name="Normal 3 3 4 6 2 2 3 3 3" xfId="46339"/>
    <cellStyle name="Normal 3 3 4 6 2 2 3 4" xfId="22958"/>
    <cellStyle name="Normal 3 3 4 6 2 2 3 5" xfId="46336"/>
    <cellStyle name="Normal 3 3 4 6 2 2 4" xfId="5078"/>
    <cellStyle name="Normal 3 3 4 6 2 2 4 2" xfId="9803"/>
    <cellStyle name="Normal 3 3 4 6 2 2 4 2 2" xfId="19198"/>
    <cellStyle name="Normal 3 3 4 6 2 2 4 2 2 2" xfId="37995"/>
    <cellStyle name="Normal 3 3 4 6 2 2 4 2 2 3" xfId="46342"/>
    <cellStyle name="Normal 3 3 4 6 2 2 4 2 3" xfId="28592"/>
    <cellStyle name="Normal 3 3 4 6 2 2 4 2 4" xfId="46341"/>
    <cellStyle name="Normal 3 3 4 6 2 2 4 3" xfId="14501"/>
    <cellStyle name="Normal 3 3 4 6 2 2 4 3 2" xfId="33292"/>
    <cellStyle name="Normal 3 3 4 6 2 2 4 3 3" xfId="46343"/>
    <cellStyle name="Normal 3 3 4 6 2 2 4 4" xfId="23889"/>
    <cellStyle name="Normal 3 3 4 6 2 2 4 5" xfId="46340"/>
    <cellStyle name="Normal 3 3 4 6 2 2 5" xfId="7012"/>
    <cellStyle name="Normal 3 3 4 6 2 2 5 2" xfId="16407"/>
    <cellStyle name="Normal 3 3 4 6 2 2 5 2 2" xfId="35204"/>
    <cellStyle name="Normal 3 3 4 6 2 2 5 2 3" xfId="46345"/>
    <cellStyle name="Normal 3 3 4 6 2 2 5 3" xfId="25801"/>
    <cellStyle name="Normal 3 3 4 6 2 2 5 4" xfId="46344"/>
    <cellStyle name="Normal 3 3 4 6 2 2 6" xfId="11710"/>
    <cellStyle name="Normal 3 3 4 6 2 2 6 2" xfId="30499"/>
    <cellStyle name="Normal 3 3 4 6 2 2 6 3" xfId="46346"/>
    <cellStyle name="Normal 3 3 4 6 2 2 7" xfId="21096"/>
    <cellStyle name="Normal 3 3 4 6 2 2 8" xfId="39369"/>
    <cellStyle name="Normal 3 3 4 6 2 2 9" xfId="46327"/>
    <cellStyle name="Normal 3 3 4 6 2 3" xfId="2750"/>
    <cellStyle name="Normal 3 3 4 6 2 3 2" xfId="5543"/>
    <cellStyle name="Normal 3 3 4 6 2 3 2 2" xfId="10268"/>
    <cellStyle name="Normal 3 3 4 6 2 3 2 2 2" xfId="19663"/>
    <cellStyle name="Normal 3 3 4 6 2 3 2 2 2 2" xfId="38460"/>
    <cellStyle name="Normal 3 3 4 6 2 3 2 2 2 3" xfId="46350"/>
    <cellStyle name="Normal 3 3 4 6 2 3 2 2 3" xfId="29057"/>
    <cellStyle name="Normal 3 3 4 6 2 3 2 2 4" xfId="46349"/>
    <cellStyle name="Normal 3 3 4 6 2 3 2 3" xfId="14966"/>
    <cellStyle name="Normal 3 3 4 6 2 3 2 3 2" xfId="33757"/>
    <cellStyle name="Normal 3 3 4 6 2 3 2 3 3" xfId="46351"/>
    <cellStyle name="Normal 3 3 4 6 2 3 2 4" xfId="24354"/>
    <cellStyle name="Normal 3 3 4 6 2 3 2 5" xfId="46348"/>
    <cellStyle name="Normal 3 3 4 6 2 3 3" xfId="7476"/>
    <cellStyle name="Normal 3 3 4 6 2 3 3 2" xfId="16871"/>
    <cellStyle name="Normal 3 3 4 6 2 3 3 2 2" xfId="35668"/>
    <cellStyle name="Normal 3 3 4 6 2 3 3 2 3" xfId="46353"/>
    <cellStyle name="Normal 3 3 4 6 2 3 3 3" xfId="26265"/>
    <cellStyle name="Normal 3 3 4 6 2 3 3 4" xfId="46352"/>
    <cellStyle name="Normal 3 3 4 6 2 3 4" xfId="12174"/>
    <cellStyle name="Normal 3 3 4 6 2 3 4 2" xfId="30964"/>
    <cellStyle name="Normal 3 3 4 6 2 3 4 3" xfId="46354"/>
    <cellStyle name="Normal 3 3 4 6 2 3 5" xfId="21561"/>
    <cellStyle name="Normal 3 3 4 6 2 3 6" xfId="46347"/>
    <cellStyle name="Normal 3 3 4 6 2 4" xfId="3681"/>
    <cellStyle name="Normal 3 3 4 6 2 4 2" xfId="8407"/>
    <cellStyle name="Normal 3 3 4 6 2 4 2 2" xfId="17802"/>
    <cellStyle name="Normal 3 3 4 6 2 4 2 2 2" xfId="36599"/>
    <cellStyle name="Normal 3 3 4 6 2 4 2 2 3" xfId="46357"/>
    <cellStyle name="Normal 3 3 4 6 2 4 2 3" xfId="27196"/>
    <cellStyle name="Normal 3 3 4 6 2 4 2 4" xfId="46356"/>
    <cellStyle name="Normal 3 3 4 6 2 4 3" xfId="13105"/>
    <cellStyle name="Normal 3 3 4 6 2 4 3 2" xfId="31895"/>
    <cellStyle name="Normal 3 3 4 6 2 4 3 3" xfId="46358"/>
    <cellStyle name="Normal 3 3 4 6 2 4 4" xfId="22492"/>
    <cellStyle name="Normal 3 3 4 6 2 4 5" xfId="46355"/>
    <cellStyle name="Normal 3 3 4 6 2 5" xfId="4612"/>
    <cellStyle name="Normal 3 3 4 6 2 5 2" xfId="9337"/>
    <cellStyle name="Normal 3 3 4 6 2 5 2 2" xfId="18732"/>
    <cellStyle name="Normal 3 3 4 6 2 5 2 2 2" xfId="37529"/>
    <cellStyle name="Normal 3 3 4 6 2 5 2 2 3" xfId="46361"/>
    <cellStyle name="Normal 3 3 4 6 2 5 2 3" xfId="28126"/>
    <cellStyle name="Normal 3 3 4 6 2 5 2 4" xfId="46360"/>
    <cellStyle name="Normal 3 3 4 6 2 5 3" xfId="14035"/>
    <cellStyle name="Normal 3 3 4 6 2 5 3 2" xfId="32826"/>
    <cellStyle name="Normal 3 3 4 6 2 5 3 3" xfId="46362"/>
    <cellStyle name="Normal 3 3 4 6 2 5 4" xfId="23423"/>
    <cellStyle name="Normal 3 3 4 6 2 5 5" xfId="46359"/>
    <cellStyle name="Normal 3 3 4 6 2 6" xfId="6547"/>
    <cellStyle name="Normal 3 3 4 6 2 6 2" xfId="15942"/>
    <cellStyle name="Normal 3 3 4 6 2 6 2 2" xfId="34739"/>
    <cellStyle name="Normal 3 3 4 6 2 6 2 3" xfId="46364"/>
    <cellStyle name="Normal 3 3 4 6 2 6 3" xfId="25336"/>
    <cellStyle name="Normal 3 3 4 6 2 6 4" xfId="46363"/>
    <cellStyle name="Normal 3 3 4 6 2 7" xfId="11245"/>
    <cellStyle name="Normal 3 3 4 6 2 7 2" xfId="30033"/>
    <cellStyle name="Normal 3 3 4 6 2 7 3" xfId="46365"/>
    <cellStyle name="Normal 3 3 4 6 2 8" xfId="20630"/>
    <cellStyle name="Normal 3 3 4 6 2 9" xfId="39368"/>
    <cellStyle name="Normal 3 3 4 6 3" xfId="2024"/>
    <cellStyle name="Normal 3 3 4 6 3 2" xfId="2955"/>
    <cellStyle name="Normal 3 3 4 6 3 2 2" xfId="5748"/>
    <cellStyle name="Normal 3 3 4 6 3 2 2 2" xfId="10473"/>
    <cellStyle name="Normal 3 3 4 6 3 2 2 2 2" xfId="19868"/>
    <cellStyle name="Normal 3 3 4 6 3 2 2 2 2 2" xfId="38665"/>
    <cellStyle name="Normal 3 3 4 6 3 2 2 2 2 3" xfId="46370"/>
    <cellStyle name="Normal 3 3 4 6 3 2 2 2 3" xfId="29262"/>
    <cellStyle name="Normal 3 3 4 6 3 2 2 2 4" xfId="46369"/>
    <cellStyle name="Normal 3 3 4 6 3 2 2 3" xfId="15171"/>
    <cellStyle name="Normal 3 3 4 6 3 2 2 3 2" xfId="33962"/>
    <cellStyle name="Normal 3 3 4 6 3 2 2 3 3" xfId="46371"/>
    <cellStyle name="Normal 3 3 4 6 3 2 2 4" xfId="24559"/>
    <cellStyle name="Normal 3 3 4 6 3 2 2 5" xfId="46368"/>
    <cellStyle name="Normal 3 3 4 6 3 2 3" xfId="7681"/>
    <cellStyle name="Normal 3 3 4 6 3 2 3 2" xfId="17076"/>
    <cellStyle name="Normal 3 3 4 6 3 2 3 2 2" xfId="35873"/>
    <cellStyle name="Normal 3 3 4 6 3 2 3 2 3" xfId="46373"/>
    <cellStyle name="Normal 3 3 4 6 3 2 3 3" xfId="26470"/>
    <cellStyle name="Normal 3 3 4 6 3 2 3 4" xfId="46372"/>
    <cellStyle name="Normal 3 3 4 6 3 2 4" xfId="12379"/>
    <cellStyle name="Normal 3 3 4 6 3 2 4 2" xfId="31169"/>
    <cellStyle name="Normal 3 3 4 6 3 2 4 3" xfId="46374"/>
    <cellStyle name="Normal 3 3 4 6 3 2 5" xfId="21766"/>
    <cellStyle name="Normal 3 3 4 6 3 2 6" xfId="46367"/>
    <cellStyle name="Normal 3 3 4 6 3 3" xfId="3886"/>
    <cellStyle name="Normal 3 3 4 6 3 3 2" xfId="8611"/>
    <cellStyle name="Normal 3 3 4 6 3 3 2 2" xfId="18006"/>
    <cellStyle name="Normal 3 3 4 6 3 3 2 2 2" xfId="36803"/>
    <cellStyle name="Normal 3 3 4 6 3 3 2 2 3" xfId="46377"/>
    <cellStyle name="Normal 3 3 4 6 3 3 2 3" xfId="27400"/>
    <cellStyle name="Normal 3 3 4 6 3 3 2 4" xfId="46376"/>
    <cellStyle name="Normal 3 3 4 6 3 3 3" xfId="13309"/>
    <cellStyle name="Normal 3 3 4 6 3 3 3 2" xfId="32100"/>
    <cellStyle name="Normal 3 3 4 6 3 3 3 3" xfId="46378"/>
    <cellStyle name="Normal 3 3 4 6 3 3 4" xfId="22697"/>
    <cellStyle name="Normal 3 3 4 6 3 3 5" xfId="46375"/>
    <cellStyle name="Normal 3 3 4 6 3 4" xfId="4817"/>
    <cellStyle name="Normal 3 3 4 6 3 4 2" xfId="9542"/>
    <cellStyle name="Normal 3 3 4 6 3 4 2 2" xfId="18937"/>
    <cellStyle name="Normal 3 3 4 6 3 4 2 2 2" xfId="37734"/>
    <cellStyle name="Normal 3 3 4 6 3 4 2 2 3" xfId="46381"/>
    <cellStyle name="Normal 3 3 4 6 3 4 2 3" xfId="28331"/>
    <cellStyle name="Normal 3 3 4 6 3 4 2 4" xfId="46380"/>
    <cellStyle name="Normal 3 3 4 6 3 4 3" xfId="14240"/>
    <cellStyle name="Normal 3 3 4 6 3 4 3 2" xfId="33031"/>
    <cellStyle name="Normal 3 3 4 6 3 4 3 3" xfId="46382"/>
    <cellStyle name="Normal 3 3 4 6 3 4 4" xfId="23628"/>
    <cellStyle name="Normal 3 3 4 6 3 4 5" xfId="46379"/>
    <cellStyle name="Normal 3 3 4 6 3 5" xfId="6751"/>
    <cellStyle name="Normal 3 3 4 6 3 5 2" xfId="16146"/>
    <cellStyle name="Normal 3 3 4 6 3 5 2 2" xfId="34943"/>
    <cellStyle name="Normal 3 3 4 6 3 5 2 3" xfId="46384"/>
    <cellStyle name="Normal 3 3 4 6 3 5 3" xfId="25540"/>
    <cellStyle name="Normal 3 3 4 6 3 5 4" xfId="46383"/>
    <cellStyle name="Normal 3 3 4 6 3 6" xfId="11449"/>
    <cellStyle name="Normal 3 3 4 6 3 6 2" xfId="30238"/>
    <cellStyle name="Normal 3 3 4 6 3 6 3" xfId="46385"/>
    <cellStyle name="Normal 3 3 4 6 3 7" xfId="20835"/>
    <cellStyle name="Normal 3 3 4 6 3 8" xfId="39370"/>
    <cellStyle name="Normal 3 3 4 6 3 9" xfId="46366"/>
    <cellStyle name="Normal 3 3 4 6 4" xfId="2489"/>
    <cellStyle name="Normal 3 3 4 6 4 2" xfId="5282"/>
    <cellStyle name="Normal 3 3 4 6 4 2 2" xfId="10007"/>
    <cellStyle name="Normal 3 3 4 6 4 2 2 2" xfId="19402"/>
    <cellStyle name="Normal 3 3 4 6 4 2 2 2 2" xfId="38199"/>
    <cellStyle name="Normal 3 3 4 6 4 2 2 2 3" xfId="46389"/>
    <cellStyle name="Normal 3 3 4 6 4 2 2 3" xfId="28796"/>
    <cellStyle name="Normal 3 3 4 6 4 2 2 4" xfId="46388"/>
    <cellStyle name="Normal 3 3 4 6 4 2 3" xfId="14705"/>
    <cellStyle name="Normal 3 3 4 6 4 2 3 2" xfId="33496"/>
    <cellStyle name="Normal 3 3 4 6 4 2 3 3" xfId="46390"/>
    <cellStyle name="Normal 3 3 4 6 4 2 4" xfId="24093"/>
    <cellStyle name="Normal 3 3 4 6 4 2 5" xfId="46387"/>
    <cellStyle name="Normal 3 3 4 6 4 3" xfId="7216"/>
    <cellStyle name="Normal 3 3 4 6 4 3 2" xfId="16611"/>
    <cellStyle name="Normal 3 3 4 6 4 3 2 2" xfId="35408"/>
    <cellStyle name="Normal 3 3 4 6 4 3 2 3" xfId="46392"/>
    <cellStyle name="Normal 3 3 4 6 4 3 3" xfId="26005"/>
    <cellStyle name="Normal 3 3 4 6 4 3 4" xfId="46391"/>
    <cellStyle name="Normal 3 3 4 6 4 4" xfId="11914"/>
    <cellStyle name="Normal 3 3 4 6 4 4 2" xfId="30703"/>
    <cellStyle name="Normal 3 3 4 6 4 4 3" xfId="46393"/>
    <cellStyle name="Normal 3 3 4 6 4 5" xfId="21300"/>
    <cellStyle name="Normal 3 3 4 6 4 6" xfId="46386"/>
    <cellStyle name="Normal 3 3 4 6 5" xfId="3420"/>
    <cellStyle name="Normal 3 3 4 6 5 2" xfId="8146"/>
    <cellStyle name="Normal 3 3 4 6 5 2 2" xfId="17541"/>
    <cellStyle name="Normal 3 3 4 6 5 2 2 2" xfId="36338"/>
    <cellStyle name="Normal 3 3 4 6 5 2 2 3" xfId="46396"/>
    <cellStyle name="Normal 3 3 4 6 5 2 3" xfId="26935"/>
    <cellStyle name="Normal 3 3 4 6 5 2 4" xfId="46395"/>
    <cellStyle name="Normal 3 3 4 6 5 3" xfId="12844"/>
    <cellStyle name="Normal 3 3 4 6 5 3 2" xfId="31634"/>
    <cellStyle name="Normal 3 3 4 6 5 3 3" xfId="46397"/>
    <cellStyle name="Normal 3 3 4 6 5 4" xfId="22231"/>
    <cellStyle name="Normal 3 3 4 6 5 5" xfId="46394"/>
    <cellStyle name="Normal 3 3 4 6 6" xfId="4351"/>
    <cellStyle name="Normal 3 3 4 6 6 2" xfId="9076"/>
    <cellStyle name="Normal 3 3 4 6 6 2 2" xfId="18471"/>
    <cellStyle name="Normal 3 3 4 6 6 2 2 2" xfId="37268"/>
    <cellStyle name="Normal 3 3 4 6 6 2 2 3" xfId="46400"/>
    <cellStyle name="Normal 3 3 4 6 6 2 3" xfId="27865"/>
    <cellStyle name="Normal 3 3 4 6 6 2 4" xfId="46399"/>
    <cellStyle name="Normal 3 3 4 6 6 3" xfId="13774"/>
    <cellStyle name="Normal 3 3 4 6 6 3 2" xfId="32565"/>
    <cellStyle name="Normal 3 3 4 6 6 3 3" xfId="46401"/>
    <cellStyle name="Normal 3 3 4 6 6 4" xfId="23162"/>
    <cellStyle name="Normal 3 3 4 6 6 5" xfId="46398"/>
    <cellStyle name="Normal 3 3 4 6 7" xfId="6404"/>
    <cellStyle name="Normal 3 3 4 6 7 2" xfId="15800"/>
    <cellStyle name="Normal 3 3 4 6 7 2 2" xfId="34597"/>
    <cellStyle name="Normal 3 3 4 6 7 2 3" xfId="46403"/>
    <cellStyle name="Normal 3 3 4 6 7 3" xfId="25194"/>
    <cellStyle name="Normal 3 3 4 6 7 4" xfId="46402"/>
    <cellStyle name="Normal 3 3 4 6 8" xfId="10985"/>
    <cellStyle name="Normal 3 3 4 6 8 2" xfId="29772"/>
    <cellStyle name="Normal 3 3 4 6 8 3" xfId="46404"/>
    <cellStyle name="Normal 3 3 4 6 9" xfId="20369"/>
    <cellStyle name="Normal 3 3 4 7" xfId="1318"/>
    <cellStyle name="Normal 3 3 4 7 10" xfId="46405"/>
    <cellStyle name="Normal 3 3 4 7 11" xfId="1639"/>
    <cellStyle name="Normal 3 3 4 7 2" xfId="2108"/>
    <cellStyle name="Normal 3 3 4 7 2 2" xfId="3039"/>
    <cellStyle name="Normal 3 3 4 7 2 2 2" xfId="5832"/>
    <cellStyle name="Normal 3 3 4 7 2 2 2 2" xfId="10557"/>
    <cellStyle name="Normal 3 3 4 7 2 2 2 2 2" xfId="19952"/>
    <cellStyle name="Normal 3 3 4 7 2 2 2 2 2 2" xfId="38749"/>
    <cellStyle name="Normal 3 3 4 7 2 2 2 2 2 3" xfId="46410"/>
    <cellStyle name="Normal 3 3 4 7 2 2 2 2 3" xfId="29346"/>
    <cellStyle name="Normal 3 3 4 7 2 2 2 2 4" xfId="46409"/>
    <cellStyle name="Normal 3 3 4 7 2 2 2 3" xfId="15255"/>
    <cellStyle name="Normal 3 3 4 7 2 2 2 3 2" xfId="34046"/>
    <cellStyle name="Normal 3 3 4 7 2 2 2 3 3" xfId="46411"/>
    <cellStyle name="Normal 3 3 4 7 2 2 2 4" xfId="24643"/>
    <cellStyle name="Normal 3 3 4 7 2 2 2 5" xfId="46408"/>
    <cellStyle name="Normal 3 3 4 7 2 2 3" xfId="7765"/>
    <cellStyle name="Normal 3 3 4 7 2 2 3 2" xfId="17160"/>
    <cellStyle name="Normal 3 3 4 7 2 2 3 2 2" xfId="35957"/>
    <cellStyle name="Normal 3 3 4 7 2 2 3 2 3" xfId="46413"/>
    <cellStyle name="Normal 3 3 4 7 2 2 3 3" xfId="26554"/>
    <cellStyle name="Normal 3 3 4 7 2 2 3 4" xfId="46412"/>
    <cellStyle name="Normal 3 3 4 7 2 2 4" xfId="12463"/>
    <cellStyle name="Normal 3 3 4 7 2 2 4 2" xfId="31253"/>
    <cellStyle name="Normal 3 3 4 7 2 2 4 3" xfId="46414"/>
    <cellStyle name="Normal 3 3 4 7 2 2 5" xfId="21850"/>
    <cellStyle name="Normal 3 3 4 7 2 2 6" xfId="46407"/>
    <cellStyle name="Normal 3 3 4 7 2 3" xfId="3970"/>
    <cellStyle name="Normal 3 3 4 7 2 3 2" xfId="8695"/>
    <cellStyle name="Normal 3 3 4 7 2 3 2 2" xfId="18090"/>
    <cellStyle name="Normal 3 3 4 7 2 3 2 2 2" xfId="36887"/>
    <cellStyle name="Normal 3 3 4 7 2 3 2 2 3" xfId="46417"/>
    <cellStyle name="Normal 3 3 4 7 2 3 2 3" xfId="27484"/>
    <cellStyle name="Normal 3 3 4 7 2 3 2 4" xfId="46416"/>
    <cellStyle name="Normal 3 3 4 7 2 3 3" xfId="13393"/>
    <cellStyle name="Normal 3 3 4 7 2 3 3 2" xfId="32184"/>
    <cellStyle name="Normal 3 3 4 7 2 3 3 3" xfId="46418"/>
    <cellStyle name="Normal 3 3 4 7 2 3 4" xfId="22781"/>
    <cellStyle name="Normal 3 3 4 7 2 3 5" xfId="46415"/>
    <cellStyle name="Normal 3 3 4 7 2 4" xfId="4901"/>
    <cellStyle name="Normal 3 3 4 7 2 4 2" xfId="9626"/>
    <cellStyle name="Normal 3 3 4 7 2 4 2 2" xfId="19021"/>
    <cellStyle name="Normal 3 3 4 7 2 4 2 2 2" xfId="37818"/>
    <cellStyle name="Normal 3 3 4 7 2 4 2 2 3" xfId="46421"/>
    <cellStyle name="Normal 3 3 4 7 2 4 2 3" xfId="28415"/>
    <cellStyle name="Normal 3 3 4 7 2 4 2 4" xfId="46420"/>
    <cellStyle name="Normal 3 3 4 7 2 4 3" xfId="14324"/>
    <cellStyle name="Normal 3 3 4 7 2 4 3 2" xfId="33115"/>
    <cellStyle name="Normal 3 3 4 7 2 4 3 3" xfId="46422"/>
    <cellStyle name="Normal 3 3 4 7 2 4 4" xfId="23712"/>
    <cellStyle name="Normal 3 3 4 7 2 4 5" xfId="46419"/>
    <cellStyle name="Normal 3 3 4 7 2 5" xfId="6835"/>
    <cellStyle name="Normal 3 3 4 7 2 5 2" xfId="16230"/>
    <cellStyle name="Normal 3 3 4 7 2 5 2 2" xfId="35027"/>
    <cellStyle name="Normal 3 3 4 7 2 5 2 3" xfId="46424"/>
    <cellStyle name="Normal 3 3 4 7 2 5 3" xfId="25624"/>
    <cellStyle name="Normal 3 3 4 7 2 5 4" xfId="46423"/>
    <cellStyle name="Normal 3 3 4 7 2 6" xfId="11533"/>
    <cellStyle name="Normal 3 3 4 7 2 6 2" xfId="30322"/>
    <cellStyle name="Normal 3 3 4 7 2 6 3" xfId="46425"/>
    <cellStyle name="Normal 3 3 4 7 2 7" xfId="20919"/>
    <cellStyle name="Normal 3 3 4 7 2 8" xfId="39372"/>
    <cellStyle name="Normal 3 3 4 7 2 9" xfId="46406"/>
    <cellStyle name="Normal 3 3 4 7 3" xfId="2573"/>
    <cellStyle name="Normal 3 3 4 7 3 2" xfId="5366"/>
    <cellStyle name="Normal 3 3 4 7 3 2 2" xfId="10091"/>
    <cellStyle name="Normal 3 3 4 7 3 2 2 2" xfId="19486"/>
    <cellStyle name="Normal 3 3 4 7 3 2 2 2 2" xfId="38283"/>
    <cellStyle name="Normal 3 3 4 7 3 2 2 2 3" xfId="46429"/>
    <cellStyle name="Normal 3 3 4 7 3 2 2 3" xfId="28880"/>
    <cellStyle name="Normal 3 3 4 7 3 2 2 4" xfId="46428"/>
    <cellStyle name="Normal 3 3 4 7 3 2 3" xfId="14789"/>
    <cellStyle name="Normal 3 3 4 7 3 2 3 2" xfId="33580"/>
    <cellStyle name="Normal 3 3 4 7 3 2 3 3" xfId="46430"/>
    <cellStyle name="Normal 3 3 4 7 3 2 4" xfId="24177"/>
    <cellStyle name="Normal 3 3 4 7 3 2 5" xfId="46427"/>
    <cellStyle name="Normal 3 3 4 7 3 3" xfId="7300"/>
    <cellStyle name="Normal 3 3 4 7 3 3 2" xfId="16695"/>
    <cellStyle name="Normal 3 3 4 7 3 3 2 2" xfId="35492"/>
    <cellStyle name="Normal 3 3 4 7 3 3 2 3" xfId="46432"/>
    <cellStyle name="Normal 3 3 4 7 3 3 3" xfId="26089"/>
    <cellStyle name="Normal 3 3 4 7 3 3 4" xfId="46431"/>
    <cellStyle name="Normal 3 3 4 7 3 4" xfId="11998"/>
    <cellStyle name="Normal 3 3 4 7 3 4 2" xfId="30787"/>
    <cellStyle name="Normal 3 3 4 7 3 4 3" xfId="46433"/>
    <cellStyle name="Normal 3 3 4 7 3 5" xfId="21384"/>
    <cellStyle name="Normal 3 3 4 7 3 6" xfId="46426"/>
    <cellStyle name="Normal 3 3 4 7 4" xfId="3504"/>
    <cellStyle name="Normal 3 3 4 7 4 2" xfId="8230"/>
    <cellStyle name="Normal 3 3 4 7 4 2 2" xfId="17625"/>
    <cellStyle name="Normal 3 3 4 7 4 2 2 2" xfId="36422"/>
    <cellStyle name="Normal 3 3 4 7 4 2 2 3" xfId="46436"/>
    <cellStyle name="Normal 3 3 4 7 4 2 3" xfId="27019"/>
    <cellStyle name="Normal 3 3 4 7 4 2 4" xfId="46435"/>
    <cellStyle name="Normal 3 3 4 7 4 3" xfId="12928"/>
    <cellStyle name="Normal 3 3 4 7 4 3 2" xfId="31718"/>
    <cellStyle name="Normal 3 3 4 7 4 3 3" xfId="46437"/>
    <cellStyle name="Normal 3 3 4 7 4 4" xfId="22315"/>
    <cellStyle name="Normal 3 3 4 7 4 5" xfId="46434"/>
    <cellStyle name="Normal 3 3 4 7 5" xfId="4435"/>
    <cellStyle name="Normal 3 3 4 7 5 2" xfId="9160"/>
    <cellStyle name="Normal 3 3 4 7 5 2 2" xfId="18555"/>
    <cellStyle name="Normal 3 3 4 7 5 2 2 2" xfId="37352"/>
    <cellStyle name="Normal 3 3 4 7 5 2 2 3" xfId="46440"/>
    <cellStyle name="Normal 3 3 4 7 5 2 3" xfId="27949"/>
    <cellStyle name="Normal 3 3 4 7 5 2 4" xfId="46439"/>
    <cellStyle name="Normal 3 3 4 7 5 3" xfId="13858"/>
    <cellStyle name="Normal 3 3 4 7 5 3 2" xfId="32649"/>
    <cellStyle name="Normal 3 3 4 7 5 3 3" xfId="46441"/>
    <cellStyle name="Normal 3 3 4 7 5 4" xfId="23246"/>
    <cellStyle name="Normal 3 3 4 7 5 5" xfId="46438"/>
    <cellStyle name="Normal 3 3 4 7 6" xfId="6352"/>
    <cellStyle name="Normal 3 3 4 7 6 2" xfId="15748"/>
    <cellStyle name="Normal 3 3 4 7 6 2 2" xfId="34545"/>
    <cellStyle name="Normal 3 3 4 7 6 2 3" xfId="46443"/>
    <cellStyle name="Normal 3 3 4 7 6 3" xfId="25142"/>
    <cellStyle name="Normal 3 3 4 7 6 4" xfId="46442"/>
    <cellStyle name="Normal 3 3 4 7 7" xfId="11069"/>
    <cellStyle name="Normal 3 3 4 7 7 2" xfId="29856"/>
    <cellStyle name="Normal 3 3 4 7 7 3" xfId="46444"/>
    <cellStyle name="Normal 3 3 4 7 8" xfId="20453"/>
    <cellStyle name="Normal 3 3 4 7 9" xfId="39371"/>
    <cellStyle name="Normal 3 3 4 8" xfId="1581"/>
    <cellStyle name="Normal 3 3 4 8 10" xfId="46445"/>
    <cellStyle name="Normal 3 3 4 8 2" xfId="2050"/>
    <cellStyle name="Normal 3 3 4 8 2 2" xfId="2981"/>
    <cellStyle name="Normal 3 3 4 8 2 2 2" xfId="5774"/>
    <cellStyle name="Normal 3 3 4 8 2 2 2 2" xfId="10499"/>
    <cellStyle name="Normal 3 3 4 8 2 2 2 2 2" xfId="19894"/>
    <cellStyle name="Normal 3 3 4 8 2 2 2 2 2 2" xfId="38691"/>
    <cellStyle name="Normal 3 3 4 8 2 2 2 2 2 3" xfId="46450"/>
    <cellStyle name="Normal 3 3 4 8 2 2 2 2 3" xfId="29288"/>
    <cellStyle name="Normal 3 3 4 8 2 2 2 2 4" xfId="46449"/>
    <cellStyle name="Normal 3 3 4 8 2 2 2 3" xfId="15197"/>
    <cellStyle name="Normal 3 3 4 8 2 2 2 3 2" xfId="33988"/>
    <cellStyle name="Normal 3 3 4 8 2 2 2 3 3" xfId="46451"/>
    <cellStyle name="Normal 3 3 4 8 2 2 2 4" xfId="24585"/>
    <cellStyle name="Normal 3 3 4 8 2 2 2 5" xfId="46448"/>
    <cellStyle name="Normal 3 3 4 8 2 2 3" xfId="7707"/>
    <cellStyle name="Normal 3 3 4 8 2 2 3 2" xfId="17102"/>
    <cellStyle name="Normal 3 3 4 8 2 2 3 2 2" xfId="35899"/>
    <cellStyle name="Normal 3 3 4 8 2 2 3 2 3" xfId="46453"/>
    <cellStyle name="Normal 3 3 4 8 2 2 3 3" xfId="26496"/>
    <cellStyle name="Normal 3 3 4 8 2 2 3 4" xfId="46452"/>
    <cellStyle name="Normal 3 3 4 8 2 2 4" xfId="12405"/>
    <cellStyle name="Normal 3 3 4 8 2 2 4 2" xfId="31195"/>
    <cellStyle name="Normal 3 3 4 8 2 2 4 3" xfId="46454"/>
    <cellStyle name="Normal 3 3 4 8 2 2 5" xfId="21792"/>
    <cellStyle name="Normal 3 3 4 8 2 2 6" xfId="46447"/>
    <cellStyle name="Normal 3 3 4 8 2 3" xfId="3912"/>
    <cellStyle name="Normal 3 3 4 8 2 3 2" xfId="8637"/>
    <cellStyle name="Normal 3 3 4 8 2 3 2 2" xfId="18032"/>
    <cellStyle name="Normal 3 3 4 8 2 3 2 2 2" xfId="36829"/>
    <cellStyle name="Normal 3 3 4 8 2 3 2 2 3" xfId="46457"/>
    <cellStyle name="Normal 3 3 4 8 2 3 2 3" xfId="27426"/>
    <cellStyle name="Normal 3 3 4 8 2 3 2 4" xfId="46456"/>
    <cellStyle name="Normal 3 3 4 8 2 3 3" xfId="13335"/>
    <cellStyle name="Normal 3 3 4 8 2 3 3 2" xfId="32126"/>
    <cellStyle name="Normal 3 3 4 8 2 3 3 3" xfId="46458"/>
    <cellStyle name="Normal 3 3 4 8 2 3 4" xfId="22723"/>
    <cellStyle name="Normal 3 3 4 8 2 3 5" xfId="46455"/>
    <cellStyle name="Normal 3 3 4 8 2 4" xfId="4843"/>
    <cellStyle name="Normal 3 3 4 8 2 4 2" xfId="9568"/>
    <cellStyle name="Normal 3 3 4 8 2 4 2 2" xfId="18963"/>
    <cellStyle name="Normal 3 3 4 8 2 4 2 2 2" xfId="37760"/>
    <cellStyle name="Normal 3 3 4 8 2 4 2 2 3" xfId="46461"/>
    <cellStyle name="Normal 3 3 4 8 2 4 2 3" xfId="28357"/>
    <cellStyle name="Normal 3 3 4 8 2 4 2 4" xfId="46460"/>
    <cellStyle name="Normal 3 3 4 8 2 4 3" xfId="14266"/>
    <cellStyle name="Normal 3 3 4 8 2 4 3 2" xfId="33057"/>
    <cellStyle name="Normal 3 3 4 8 2 4 3 3" xfId="46462"/>
    <cellStyle name="Normal 3 3 4 8 2 4 4" xfId="23654"/>
    <cellStyle name="Normal 3 3 4 8 2 4 5" xfId="46459"/>
    <cellStyle name="Normal 3 3 4 8 2 5" xfId="6777"/>
    <cellStyle name="Normal 3 3 4 8 2 5 2" xfId="16172"/>
    <cellStyle name="Normal 3 3 4 8 2 5 2 2" xfId="34969"/>
    <cellStyle name="Normal 3 3 4 8 2 5 2 3" xfId="46464"/>
    <cellStyle name="Normal 3 3 4 8 2 5 3" xfId="25566"/>
    <cellStyle name="Normal 3 3 4 8 2 5 4" xfId="46463"/>
    <cellStyle name="Normal 3 3 4 8 2 6" xfId="11475"/>
    <cellStyle name="Normal 3 3 4 8 2 6 2" xfId="30264"/>
    <cellStyle name="Normal 3 3 4 8 2 6 3" xfId="46465"/>
    <cellStyle name="Normal 3 3 4 8 2 7" xfId="20861"/>
    <cellStyle name="Normal 3 3 4 8 2 8" xfId="39374"/>
    <cellStyle name="Normal 3 3 4 8 2 9" xfId="46446"/>
    <cellStyle name="Normal 3 3 4 8 3" xfId="2515"/>
    <cellStyle name="Normal 3 3 4 8 3 2" xfId="5308"/>
    <cellStyle name="Normal 3 3 4 8 3 2 2" xfId="10033"/>
    <cellStyle name="Normal 3 3 4 8 3 2 2 2" xfId="19428"/>
    <cellStyle name="Normal 3 3 4 8 3 2 2 2 2" xfId="38225"/>
    <cellStyle name="Normal 3 3 4 8 3 2 2 2 3" xfId="46469"/>
    <cellStyle name="Normal 3 3 4 8 3 2 2 3" xfId="28822"/>
    <cellStyle name="Normal 3 3 4 8 3 2 2 4" xfId="46468"/>
    <cellStyle name="Normal 3 3 4 8 3 2 3" xfId="14731"/>
    <cellStyle name="Normal 3 3 4 8 3 2 3 2" xfId="33522"/>
    <cellStyle name="Normal 3 3 4 8 3 2 3 3" xfId="46470"/>
    <cellStyle name="Normal 3 3 4 8 3 2 4" xfId="24119"/>
    <cellStyle name="Normal 3 3 4 8 3 2 5" xfId="46467"/>
    <cellStyle name="Normal 3 3 4 8 3 3" xfId="7242"/>
    <cellStyle name="Normal 3 3 4 8 3 3 2" xfId="16637"/>
    <cellStyle name="Normal 3 3 4 8 3 3 2 2" xfId="35434"/>
    <cellStyle name="Normal 3 3 4 8 3 3 2 3" xfId="46472"/>
    <cellStyle name="Normal 3 3 4 8 3 3 3" xfId="26031"/>
    <cellStyle name="Normal 3 3 4 8 3 3 4" xfId="46471"/>
    <cellStyle name="Normal 3 3 4 8 3 4" xfId="11940"/>
    <cellStyle name="Normal 3 3 4 8 3 4 2" xfId="30729"/>
    <cellStyle name="Normal 3 3 4 8 3 4 3" xfId="46473"/>
    <cellStyle name="Normal 3 3 4 8 3 5" xfId="21326"/>
    <cellStyle name="Normal 3 3 4 8 3 6" xfId="46466"/>
    <cellStyle name="Normal 3 3 4 8 4" xfId="3446"/>
    <cellStyle name="Normal 3 3 4 8 4 2" xfId="8172"/>
    <cellStyle name="Normal 3 3 4 8 4 2 2" xfId="17567"/>
    <cellStyle name="Normal 3 3 4 8 4 2 2 2" xfId="36364"/>
    <cellStyle name="Normal 3 3 4 8 4 2 2 3" xfId="46476"/>
    <cellStyle name="Normal 3 3 4 8 4 2 3" xfId="26961"/>
    <cellStyle name="Normal 3 3 4 8 4 2 4" xfId="46475"/>
    <cellStyle name="Normal 3 3 4 8 4 3" xfId="12870"/>
    <cellStyle name="Normal 3 3 4 8 4 3 2" xfId="31660"/>
    <cellStyle name="Normal 3 3 4 8 4 3 3" xfId="46477"/>
    <cellStyle name="Normal 3 3 4 8 4 4" xfId="22257"/>
    <cellStyle name="Normal 3 3 4 8 4 5" xfId="46474"/>
    <cellStyle name="Normal 3 3 4 8 5" xfId="4377"/>
    <cellStyle name="Normal 3 3 4 8 5 2" xfId="9102"/>
    <cellStyle name="Normal 3 3 4 8 5 2 2" xfId="18497"/>
    <cellStyle name="Normal 3 3 4 8 5 2 2 2" xfId="37294"/>
    <cellStyle name="Normal 3 3 4 8 5 2 2 3" xfId="46480"/>
    <cellStyle name="Normal 3 3 4 8 5 2 3" xfId="27891"/>
    <cellStyle name="Normal 3 3 4 8 5 2 4" xfId="46479"/>
    <cellStyle name="Normal 3 3 4 8 5 3" xfId="13800"/>
    <cellStyle name="Normal 3 3 4 8 5 3 2" xfId="32591"/>
    <cellStyle name="Normal 3 3 4 8 5 3 3" xfId="46481"/>
    <cellStyle name="Normal 3 3 4 8 5 4" xfId="23188"/>
    <cellStyle name="Normal 3 3 4 8 5 5" xfId="46478"/>
    <cellStyle name="Normal 3 3 4 8 6" xfId="6386"/>
    <cellStyle name="Normal 3 3 4 8 6 2" xfId="15782"/>
    <cellStyle name="Normal 3 3 4 8 6 2 2" xfId="34579"/>
    <cellStyle name="Normal 3 3 4 8 6 2 3" xfId="46483"/>
    <cellStyle name="Normal 3 3 4 8 6 3" xfId="25176"/>
    <cellStyle name="Normal 3 3 4 8 6 4" xfId="46482"/>
    <cellStyle name="Normal 3 3 4 8 7" xfId="11011"/>
    <cellStyle name="Normal 3 3 4 8 7 2" xfId="29798"/>
    <cellStyle name="Normal 3 3 4 8 7 3" xfId="46484"/>
    <cellStyle name="Normal 3 3 4 8 8" xfId="20395"/>
    <cellStyle name="Normal 3 3 4 8 9" xfId="39373"/>
    <cellStyle name="Normal 3 3 4 9" xfId="1847"/>
    <cellStyle name="Normal 3 3 4 9 2" xfId="2778"/>
    <cellStyle name="Normal 3 3 4 9 2 2" xfId="5571"/>
    <cellStyle name="Normal 3 3 4 9 2 2 2" xfId="10296"/>
    <cellStyle name="Normal 3 3 4 9 2 2 2 2" xfId="19691"/>
    <cellStyle name="Normal 3 3 4 9 2 2 2 2 2" xfId="38488"/>
    <cellStyle name="Normal 3 3 4 9 2 2 2 2 3" xfId="46489"/>
    <cellStyle name="Normal 3 3 4 9 2 2 2 3" xfId="29085"/>
    <cellStyle name="Normal 3 3 4 9 2 2 2 4" xfId="46488"/>
    <cellStyle name="Normal 3 3 4 9 2 2 3" xfId="14994"/>
    <cellStyle name="Normal 3 3 4 9 2 2 3 2" xfId="33785"/>
    <cellStyle name="Normal 3 3 4 9 2 2 3 3" xfId="46490"/>
    <cellStyle name="Normal 3 3 4 9 2 2 4" xfId="24382"/>
    <cellStyle name="Normal 3 3 4 9 2 2 5" xfId="46487"/>
    <cellStyle name="Normal 3 3 4 9 2 3" xfId="7504"/>
    <cellStyle name="Normal 3 3 4 9 2 3 2" xfId="16899"/>
    <cellStyle name="Normal 3 3 4 9 2 3 2 2" xfId="35696"/>
    <cellStyle name="Normal 3 3 4 9 2 3 2 3" xfId="46492"/>
    <cellStyle name="Normal 3 3 4 9 2 3 3" xfId="26293"/>
    <cellStyle name="Normal 3 3 4 9 2 3 4" xfId="46491"/>
    <cellStyle name="Normal 3 3 4 9 2 4" xfId="12202"/>
    <cellStyle name="Normal 3 3 4 9 2 4 2" xfId="30992"/>
    <cellStyle name="Normal 3 3 4 9 2 4 3" xfId="46493"/>
    <cellStyle name="Normal 3 3 4 9 2 5" xfId="21589"/>
    <cellStyle name="Normal 3 3 4 9 2 6" xfId="46486"/>
    <cellStyle name="Normal 3 3 4 9 3" xfId="3709"/>
    <cellStyle name="Normal 3 3 4 9 3 2" xfId="8435"/>
    <cellStyle name="Normal 3 3 4 9 3 2 2" xfId="17830"/>
    <cellStyle name="Normal 3 3 4 9 3 2 2 2" xfId="36627"/>
    <cellStyle name="Normal 3 3 4 9 3 2 2 3" xfId="46496"/>
    <cellStyle name="Normal 3 3 4 9 3 2 3" xfId="27224"/>
    <cellStyle name="Normal 3 3 4 9 3 2 4" xfId="46495"/>
    <cellStyle name="Normal 3 3 4 9 3 3" xfId="13133"/>
    <cellStyle name="Normal 3 3 4 9 3 3 2" xfId="31923"/>
    <cellStyle name="Normal 3 3 4 9 3 3 3" xfId="46497"/>
    <cellStyle name="Normal 3 3 4 9 3 4" xfId="22520"/>
    <cellStyle name="Normal 3 3 4 9 3 5" xfId="46494"/>
    <cellStyle name="Normal 3 3 4 9 4" xfId="4640"/>
    <cellStyle name="Normal 3 3 4 9 4 2" xfId="9365"/>
    <cellStyle name="Normal 3 3 4 9 4 2 2" xfId="18760"/>
    <cellStyle name="Normal 3 3 4 9 4 2 2 2" xfId="37557"/>
    <cellStyle name="Normal 3 3 4 9 4 2 2 3" xfId="46500"/>
    <cellStyle name="Normal 3 3 4 9 4 2 3" xfId="28154"/>
    <cellStyle name="Normal 3 3 4 9 4 2 4" xfId="46499"/>
    <cellStyle name="Normal 3 3 4 9 4 3" xfId="14063"/>
    <cellStyle name="Normal 3 3 4 9 4 3 2" xfId="32854"/>
    <cellStyle name="Normal 3 3 4 9 4 3 3" xfId="46501"/>
    <cellStyle name="Normal 3 3 4 9 4 4" xfId="23451"/>
    <cellStyle name="Normal 3 3 4 9 4 5" xfId="46498"/>
    <cellStyle name="Normal 3 3 4 9 5" xfId="6575"/>
    <cellStyle name="Normal 3 3 4 9 5 2" xfId="15970"/>
    <cellStyle name="Normal 3 3 4 9 5 2 2" xfId="34767"/>
    <cellStyle name="Normal 3 3 4 9 5 2 3" xfId="46503"/>
    <cellStyle name="Normal 3 3 4 9 5 3" xfId="25364"/>
    <cellStyle name="Normal 3 3 4 9 5 4" xfId="46502"/>
    <cellStyle name="Normal 3 3 4 9 6" xfId="11273"/>
    <cellStyle name="Normal 3 3 4 9 6 2" xfId="30061"/>
    <cellStyle name="Normal 3 3 4 9 6 3" xfId="46504"/>
    <cellStyle name="Normal 3 3 4 9 7" xfId="20658"/>
    <cellStyle name="Normal 3 3 4 9 8" xfId="39375"/>
    <cellStyle name="Normal 3 3 4 9 9" xfId="46485"/>
    <cellStyle name="Normal 3 3 5" xfId="636"/>
    <cellStyle name="Normal 3 3 5 10" xfId="3247"/>
    <cellStyle name="Normal 3 3 5 10 2" xfId="7973"/>
    <cellStyle name="Normal 3 3 5 10 2 2" xfId="17368"/>
    <cellStyle name="Normal 3 3 5 10 2 2 2" xfId="36165"/>
    <cellStyle name="Normal 3 3 5 10 2 2 3" xfId="46508"/>
    <cellStyle name="Normal 3 3 5 10 2 3" xfId="26762"/>
    <cellStyle name="Normal 3 3 5 10 2 4" xfId="46507"/>
    <cellStyle name="Normal 3 3 5 10 3" xfId="12671"/>
    <cellStyle name="Normal 3 3 5 10 3 2" xfId="31461"/>
    <cellStyle name="Normal 3 3 5 10 3 3" xfId="46509"/>
    <cellStyle name="Normal 3 3 5 10 4" xfId="22058"/>
    <cellStyle name="Normal 3 3 5 10 5" xfId="46506"/>
    <cellStyle name="Normal 3 3 5 11" xfId="4178"/>
    <cellStyle name="Normal 3 3 5 11 2" xfId="8903"/>
    <cellStyle name="Normal 3 3 5 11 2 2" xfId="18298"/>
    <cellStyle name="Normal 3 3 5 11 2 2 2" xfId="37095"/>
    <cellStyle name="Normal 3 3 5 11 2 2 3" xfId="46512"/>
    <cellStyle name="Normal 3 3 5 11 2 3" xfId="27692"/>
    <cellStyle name="Normal 3 3 5 11 2 4" xfId="46511"/>
    <cellStyle name="Normal 3 3 5 11 3" xfId="13601"/>
    <cellStyle name="Normal 3 3 5 11 3 2" xfId="32392"/>
    <cellStyle name="Normal 3 3 5 11 3 3" xfId="46513"/>
    <cellStyle name="Normal 3 3 5 11 4" xfId="22989"/>
    <cellStyle name="Normal 3 3 5 11 5" xfId="46510"/>
    <cellStyle name="Normal 3 3 5 12" xfId="6044"/>
    <cellStyle name="Normal 3 3 5 12 2" xfId="10769"/>
    <cellStyle name="Normal 3 3 5 12 2 2" xfId="20164"/>
    <cellStyle name="Normal 3 3 5 12 2 2 2" xfId="38961"/>
    <cellStyle name="Normal 3 3 5 12 2 2 3" xfId="46516"/>
    <cellStyle name="Normal 3 3 5 12 2 3" xfId="29558"/>
    <cellStyle name="Normal 3 3 5 12 2 4" xfId="46515"/>
    <cellStyle name="Normal 3 3 5 12 3" xfId="15467"/>
    <cellStyle name="Normal 3 3 5 12 3 2" xfId="34258"/>
    <cellStyle name="Normal 3 3 5 12 3 3" xfId="46517"/>
    <cellStyle name="Normal 3 3 5 12 4" xfId="24855"/>
    <cellStyle name="Normal 3 3 5 12 5" xfId="46514"/>
    <cellStyle name="Normal 3 3 5 13" xfId="6107"/>
    <cellStyle name="Normal 3 3 5 13 2" xfId="15503"/>
    <cellStyle name="Normal 3 3 5 13 2 2" xfId="34300"/>
    <cellStyle name="Normal 3 3 5 13 2 3" xfId="46519"/>
    <cellStyle name="Normal 3 3 5 13 3" xfId="24897"/>
    <cellStyle name="Normal 3 3 5 13 4" xfId="46518"/>
    <cellStyle name="Normal 3 3 5 14" xfId="10805"/>
    <cellStyle name="Normal 3 3 5 14 2" xfId="29599"/>
    <cellStyle name="Normal 3 3 5 14 3" xfId="46520"/>
    <cellStyle name="Normal 3 3 5 15" xfId="20196"/>
    <cellStyle name="Normal 3 3 5 16" xfId="39262"/>
    <cellStyle name="Normal 3 3 5 17" xfId="46505"/>
    <cellStyle name="Normal 3 3 5 18" xfId="58718"/>
    <cellStyle name="Normal 3 3 5 19" xfId="58812"/>
    <cellStyle name="Normal 3 3 5 2" xfId="637"/>
    <cellStyle name="Normal 3 3 5 2 10" xfId="6257"/>
    <cellStyle name="Normal 3 3 5 2 10 2" xfId="15653"/>
    <cellStyle name="Normal 3 3 5 2 10 2 2" xfId="34450"/>
    <cellStyle name="Normal 3 3 5 2 10 2 3" xfId="46523"/>
    <cellStyle name="Normal 3 3 5 2 10 3" xfId="25047"/>
    <cellStyle name="Normal 3 3 5 2 10 4" xfId="46522"/>
    <cellStyle name="Normal 3 3 5 2 11" xfId="10844"/>
    <cellStyle name="Normal 3 3 5 2 11 2" xfId="29627"/>
    <cellStyle name="Normal 3 3 5 2 11 3" xfId="46524"/>
    <cellStyle name="Normal 3 3 5 2 12" xfId="20224"/>
    <cellStyle name="Normal 3 3 5 2 13" xfId="39376"/>
    <cellStyle name="Normal 3 3 5 2 14" xfId="46521"/>
    <cellStyle name="Normal 3 3 5 2 15" xfId="1408"/>
    <cellStyle name="Normal 3 3 5 2 2" xfId="1061"/>
    <cellStyle name="Normal 3 3 5 2 2 10" xfId="39377"/>
    <cellStyle name="Normal 3 3 5 2 2 11" xfId="46525"/>
    <cellStyle name="Normal 3 3 5 2 2 12" xfId="1449"/>
    <cellStyle name="Normal 3 3 5 2 2 2" xfId="1715"/>
    <cellStyle name="Normal 3 3 5 2 2 2 10" xfId="46526"/>
    <cellStyle name="Normal 3 3 5 2 2 2 2" xfId="2181"/>
    <cellStyle name="Normal 3 3 5 2 2 2 2 2" xfId="3112"/>
    <cellStyle name="Normal 3 3 5 2 2 2 2 2 2" xfId="5905"/>
    <cellStyle name="Normal 3 3 5 2 2 2 2 2 2 2" xfId="10630"/>
    <cellStyle name="Normal 3 3 5 2 2 2 2 2 2 2 2" xfId="20025"/>
    <cellStyle name="Normal 3 3 5 2 2 2 2 2 2 2 2 2" xfId="38822"/>
    <cellStyle name="Normal 3 3 5 2 2 2 2 2 2 2 2 3" xfId="46531"/>
    <cellStyle name="Normal 3 3 5 2 2 2 2 2 2 2 3" xfId="29419"/>
    <cellStyle name="Normal 3 3 5 2 2 2 2 2 2 2 4" xfId="46530"/>
    <cellStyle name="Normal 3 3 5 2 2 2 2 2 2 3" xfId="15328"/>
    <cellStyle name="Normal 3 3 5 2 2 2 2 2 2 3 2" xfId="34119"/>
    <cellStyle name="Normal 3 3 5 2 2 2 2 2 2 3 3" xfId="46532"/>
    <cellStyle name="Normal 3 3 5 2 2 2 2 2 2 4" xfId="24716"/>
    <cellStyle name="Normal 3 3 5 2 2 2 2 2 2 5" xfId="46529"/>
    <cellStyle name="Normal 3 3 5 2 2 2 2 2 3" xfId="7838"/>
    <cellStyle name="Normal 3 3 5 2 2 2 2 2 3 2" xfId="17233"/>
    <cellStyle name="Normal 3 3 5 2 2 2 2 2 3 2 2" xfId="36030"/>
    <cellStyle name="Normal 3 3 5 2 2 2 2 2 3 2 3" xfId="46534"/>
    <cellStyle name="Normal 3 3 5 2 2 2 2 2 3 3" xfId="26627"/>
    <cellStyle name="Normal 3 3 5 2 2 2 2 2 3 4" xfId="46533"/>
    <cellStyle name="Normal 3 3 5 2 2 2 2 2 4" xfId="12536"/>
    <cellStyle name="Normal 3 3 5 2 2 2 2 2 4 2" xfId="31326"/>
    <cellStyle name="Normal 3 3 5 2 2 2 2 2 4 3" xfId="46535"/>
    <cellStyle name="Normal 3 3 5 2 2 2 2 2 5" xfId="21923"/>
    <cellStyle name="Normal 3 3 5 2 2 2 2 2 6" xfId="46528"/>
    <cellStyle name="Normal 3 3 5 2 2 2 2 3" xfId="4043"/>
    <cellStyle name="Normal 3 3 5 2 2 2 2 3 2" xfId="8768"/>
    <cellStyle name="Normal 3 3 5 2 2 2 2 3 2 2" xfId="18163"/>
    <cellStyle name="Normal 3 3 5 2 2 2 2 3 2 2 2" xfId="36960"/>
    <cellStyle name="Normal 3 3 5 2 2 2 2 3 2 2 3" xfId="46538"/>
    <cellStyle name="Normal 3 3 5 2 2 2 2 3 2 3" xfId="27557"/>
    <cellStyle name="Normal 3 3 5 2 2 2 2 3 2 4" xfId="46537"/>
    <cellStyle name="Normal 3 3 5 2 2 2 2 3 3" xfId="13466"/>
    <cellStyle name="Normal 3 3 5 2 2 2 2 3 3 2" xfId="32257"/>
    <cellStyle name="Normal 3 3 5 2 2 2 2 3 3 3" xfId="46539"/>
    <cellStyle name="Normal 3 3 5 2 2 2 2 3 4" xfId="22854"/>
    <cellStyle name="Normal 3 3 5 2 2 2 2 3 5" xfId="46536"/>
    <cellStyle name="Normal 3 3 5 2 2 2 2 4" xfId="4974"/>
    <cellStyle name="Normal 3 3 5 2 2 2 2 4 2" xfId="9699"/>
    <cellStyle name="Normal 3 3 5 2 2 2 2 4 2 2" xfId="19094"/>
    <cellStyle name="Normal 3 3 5 2 2 2 2 4 2 2 2" xfId="37891"/>
    <cellStyle name="Normal 3 3 5 2 2 2 2 4 2 2 3" xfId="46542"/>
    <cellStyle name="Normal 3 3 5 2 2 2 2 4 2 3" xfId="28488"/>
    <cellStyle name="Normal 3 3 5 2 2 2 2 4 2 4" xfId="46541"/>
    <cellStyle name="Normal 3 3 5 2 2 2 2 4 3" xfId="14397"/>
    <cellStyle name="Normal 3 3 5 2 2 2 2 4 3 2" xfId="33188"/>
    <cellStyle name="Normal 3 3 5 2 2 2 2 4 3 3" xfId="46543"/>
    <cellStyle name="Normal 3 3 5 2 2 2 2 4 4" xfId="23785"/>
    <cellStyle name="Normal 3 3 5 2 2 2 2 4 5" xfId="46540"/>
    <cellStyle name="Normal 3 3 5 2 2 2 2 5" xfId="6908"/>
    <cellStyle name="Normal 3 3 5 2 2 2 2 5 2" xfId="16303"/>
    <cellStyle name="Normal 3 3 5 2 2 2 2 5 2 2" xfId="35100"/>
    <cellStyle name="Normal 3 3 5 2 2 2 2 5 2 3" xfId="46545"/>
    <cellStyle name="Normal 3 3 5 2 2 2 2 5 3" xfId="25697"/>
    <cellStyle name="Normal 3 3 5 2 2 2 2 5 4" xfId="46544"/>
    <cellStyle name="Normal 3 3 5 2 2 2 2 6" xfId="11606"/>
    <cellStyle name="Normal 3 3 5 2 2 2 2 6 2" xfId="30395"/>
    <cellStyle name="Normal 3 3 5 2 2 2 2 6 3" xfId="46546"/>
    <cellStyle name="Normal 3 3 5 2 2 2 2 7" xfId="20992"/>
    <cellStyle name="Normal 3 3 5 2 2 2 2 8" xfId="39379"/>
    <cellStyle name="Normal 3 3 5 2 2 2 2 9" xfId="46527"/>
    <cellStyle name="Normal 3 3 5 2 2 2 3" xfId="2646"/>
    <cellStyle name="Normal 3 3 5 2 2 2 3 2" xfId="5439"/>
    <cellStyle name="Normal 3 3 5 2 2 2 3 2 2" xfId="10164"/>
    <cellStyle name="Normal 3 3 5 2 2 2 3 2 2 2" xfId="19559"/>
    <cellStyle name="Normal 3 3 5 2 2 2 3 2 2 2 2" xfId="38356"/>
    <cellStyle name="Normal 3 3 5 2 2 2 3 2 2 2 3" xfId="46550"/>
    <cellStyle name="Normal 3 3 5 2 2 2 3 2 2 3" xfId="28953"/>
    <cellStyle name="Normal 3 3 5 2 2 2 3 2 2 4" xfId="46549"/>
    <cellStyle name="Normal 3 3 5 2 2 2 3 2 3" xfId="14862"/>
    <cellStyle name="Normal 3 3 5 2 2 2 3 2 3 2" xfId="33653"/>
    <cellStyle name="Normal 3 3 5 2 2 2 3 2 3 3" xfId="46551"/>
    <cellStyle name="Normal 3 3 5 2 2 2 3 2 4" xfId="24250"/>
    <cellStyle name="Normal 3 3 5 2 2 2 3 2 5" xfId="46548"/>
    <cellStyle name="Normal 3 3 5 2 2 2 3 3" xfId="7373"/>
    <cellStyle name="Normal 3 3 5 2 2 2 3 3 2" xfId="16768"/>
    <cellStyle name="Normal 3 3 5 2 2 2 3 3 2 2" xfId="35565"/>
    <cellStyle name="Normal 3 3 5 2 2 2 3 3 2 3" xfId="46553"/>
    <cellStyle name="Normal 3 3 5 2 2 2 3 3 3" xfId="26162"/>
    <cellStyle name="Normal 3 3 5 2 2 2 3 3 4" xfId="46552"/>
    <cellStyle name="Normal 3 3 5 2 2 2 3 4" xfId="12071"/>
    <cellStyle name="Normal 3 3 5 2 2 2 3 4 2" xfId="30860"/>
    <cellStyle name="Normal 3 3 5 2 2 2 3 4 3" xfId="46554"/>
    <cellStyle name="Normal 3 3 5 2 2 2 3 5" xfId="21457"/>
    <cellStyle name="Normal 3 3 5 2 2 2 3 6" xfId="46547"/>
    <cellStyle name="Normal 3 3 5 2 2 2 4" xfId="3577"/>
    <cellStyle name="Normal 3 3 5 2 2 2 4 2" xfId="8303"/>
    <cellStyle name="Normal 3 3 5 2 2 2 4 2 2" xfId="17698"/>
    <cellStyle name="Normal 3 3 5 2 2 2 4 2 2 2" xfId="36495"/>
    <cellStyle name="Normal 3 3 5 2 2 2 4 2 2 3" xfId="46557"/>
    <cellStyle name="Normal 3 3 5 2 2 2 4 2 3" xfId="27092"/>
    <cellStyle name="Normal 3 3 5 2 2 2 4 2 4" xfId="46556"/>
    <cellStyle name="Normal 3 3 5 2 2 2 4 3" xfId="13001"/>
    <cellStyle name="Normal 3 3 5 2 2 2 4 3 2" xfId="31791"/>
    <cellStyle name="Normal 3 3 5 2 2 2 4 3 3" xfId="46558"/>
    <cellStyle name="Normal 3 3 5 2 2 2 4 4" xfId="22388"/>
    <cellStyle name="Normal 3 3 5 2 2 2 4 5" xfId="46555"/>
    <cellStyle name="Normal 3 3 5 2 2 2 5" xfId="4508"/>
    <cellStyle name="Normal 3 3 5 2 2 2 5 2" xfId="9233"/>
    <cellStyle name="Normal 3 3 5 2 2 2 5 2 2" xfId="18628"/>
    <cellStyle name="Normal 3 3 5 2 2 2 5 2 2 2" xfId="37425"/>
    <cellStyle name="Normal 3 3 5 2 2 2 5 2 2 3" xfId="46561"/>
    <cellStyle name="Normal 3 3 5 2 2 2 5 2 3" xfId="28022"/>
    <cellStyle name="Normal 3 3 5 2 2 2 5 2 4" xfId="46560"/>
    <cellStyle name="Normal 3 3 5 2 2 2 5 3" xfId="13931"/>
    <cellStyle name="Normal 3 3 5 2 2 2 5 3 2" xfId="32722"/>
    <cellStyle name="Normal 3 3 5 2 2 2 5 3 3" xfId="46562"/>
    <cellStyle name="Normal 3 3 5 2 2 2 5 4" xfId="23319"/>
    <cellStyle name="Normal 3 3 5 2 2 2 5 5" xfId="46559"/>
    <cellStyle name="Normal 3 3 5 2 2 2 6" xfId="6308"/>
    <cellStyle name="Normal 3 3 5 2 2 2 6 2" xfId="15704"/>
    <cellStyle name="Normal 3 3 5 2 2 2 6 2 2" xfId="34501"/>
    <cellStyle name="Normal 3 3 5 2 2 2 6 2 3" xfId="46564"/>
    <cellStyle name="Normal 3 3 5 2 2 2 6 3" xfId="25098"/>
    <cellStyle name="Normal 3 3 5 2 2 2 6 4" xfId="46563"/>
    <cellStyle name="Normal 3 3 5 2 2 2 7" xfId="11142"/>
    <cellStyle name="Normal 3 3 5 2 2 2 7 2" xfId="29929"/>
    <cellStyle name="Normal 3 3 5 2 2 2 7 3" xfId="46565"/>
    <cellStyle name="Normal 3 3 5 2 2 2 8" xfId="20526"/>
    <cellStyle name="Normal 3 3 5 2 2 2 9" xfId="39378"/>
    <cellStyle name="Normal 3 3 5 2 2 3" xfId="1920"/>
    <cellStyle name="Normal 3 3 5 2 2 3 2" xfId="2851"/>
    <cellStyle name="Normal 3 3 5 2 2 3 2 2" xfId="5644"/>
    <cellStyle name="Normal 3 3 5 2 2 3 2 2 2" xfId="10369"/>
    <cellStyle name="Normal 3 3 5 2 2 3 2 2 2 2" xfId="19764"/>
    <cellStyle name="Normal 3 3 5 2 2 3 2 2 2 2 2" xfId="38561"/>
    <cellStyle name="Normal 3 3 5 2 2 3 2 2 2 2 3" xfId="46570"/>
    <cellStyle name="Normal 3 3 5 2 2 3 2 2 2 3" xfId="29158"/>
    <cellStyle name="Normal 3 3 5 2 2 3 2 2 2 4" xfId="46569"/>
    <cellStyle name="Normal 3 3 5 2 2 3 2 2 3" xfId="15067"/>
    <cellStyle name="Normal 3 3 5 2 2 3 2 2 3 2" xfId="33858"/>
    <cellStyle name="Normal 3 3 5 2 2 3 2 2 3 3" xfId="46571"/>
    <cellStyle name="Normal 3 3 5 2 2 3 2 2 4" xfId="24455"/>
    <cellStyle name="Normal 3 3 5 2 2 3 2 2 5" xfId="46568"/>
    <cellStyle name="Normal 3 3 5 2 2 3 2 3" xfId="7577"/>
    <cellStyle name="Normal 3 3 5 2 2 3 2 3 2" xfId="16972"/>
    <cellStyle name="Normal 3 3 5 2 2 3 2 3 2 2" xfId="35769"/>
    <cellStyle name="Normal 3 3 5 2 2 3 2 3 2 3" xfId="46573"/>
    <cellStyle name="Normal 3 3 5 2 2 3 2 3 3" xfId="26366"/>
    <cellStyle name="Normal 3 3 5 2 2 3 2 3 4" xfId="46572"/>
    <cellStyle name="Normal 3 3 5 2 2 3 2 4" xfId="12275"/>
    <cellStyle name="Normal 3 3 5 2 2 3 2 4 2" xfId="31065"/>
    <cellStyle name="Normal 3 3 5 2 2 3 2 4 3" xfId="46574"/>
    <cellStyle name="Normal 3 3 5 2 2 3 2 5" xfId="21662"/>
    <cellStyle name="Normal 3 3 5 2 2 3 2 6" xfId="46567"/>
    <cellStyle name="Normal 3 3 5 2 2 3 3" xfId="3782"/>
    <cellStyle name="Normal 3 3 5 2 2 3 3 2" xfId="8508"/>
    <cellStyle name="Normal 3 3 5 2 2 3 3 2 2" xfId="17903"/>
    <cellStyle name="Normal 3 3 5 2 2 3 3 2 2 2" xfId="36700"/>
    <cellStyle name="Normal 3 3 5 2 2 3 3 2 2 3" xfId="46577"/>
    <cellStyle name="Normal 3 3 5 2 2 3 3 2 3" xfId="27297"/>
    <cellStyle name="Normal 3 3 5 2 2 3 3 2 4" xfId="46576"/>
    <cellStyle name="Normal 3 3 5 2 2 3 3 3" xfId="13206"/>
    <cellStyle name="Normal 3 3 5 2 2 3 3 3 2" xfId="31996"/>
    <cellStyle name="Normal 3 3 5 2 2 3 3 3 3" xfId="46578"/>
    <cellStyle name="Normal 3 3 5 2 2 3 3 4" xfId="22593"/>
    <cellStyle name="Normal 3 3 5 2 2 3 3 5" xfId="46575"/>
    <cellStyle name="Normal 3 3 5 2 2 3 4" xfId="4713"/>
    <cellStyle name="Normal 3 3 5 2 2 3 4 2" xfId="9438"/>
    <cellStyle name="Normal 3 3 5 2 2 3 4 2 2" xfId="18833"/>
    <cellStyle name="Normal 3 3 5 2 2 3 4 2 2 2" xfId="37630"/>
    <cellStyle name="Normal 3 3 5 2 2 3 4 2 2 3" xfId="46581"/>
    <cellStyle name="Normal 3 3 5 2 2 3 4 2 3" xfId="28227"/>
    <cellStyle name="Normal 3 3 5 2 2 3 4 2 4" xfId="46580"/>
    <cellStyle name="Normal 3 3 5 2 2 3 4 3" xfId="14136"/>
    <cellStyle name="Normal 3 3 5 2 2 3 4 3 2" xfId="32927"/>
    <cellStyle name="Normal 3 3 5 2 2 3 4 3 3" xfId="46582"/>
    <cellStyle name="Normal 3 3 5 2 2 3 4 4" xfId="23524"/>
    <cellStyle name="Normal 3 3 5 2 2 3 4 5" xfId="46579"/>
    <cellStyle name="Normal 3 3 5 2 2 3 5" xfId="6648"/>
    <cellStyle name="Normal 3 3 5 2 2 3 5 2" xfId="16043"/>
    <cellStyle name="Normal 3 3 5 2 2 3 5 2 2" xfId="34840"/>
    <cellStyle name="Normal 3 3 5 2 2 3 5 2 3" xfId="46584"/>
    <cellStyle name="Normal 3 3 5 2 2 3 5 3" xfId="25437"/>
    <cellStyle name="Normal 3 3 5 2 2 3 5 4" xfId="46583"/>
    <cellStyle name="Normal 3 3 5 2 2 3 6" xfId="11346"/>
    <cellStyle name="Normal 3 3 5 2 2 3 6 2" xfId="30134"/>
    <cellStyle name="Normal 3 3 5 2 2 3 6 3" xfId="46585"/>
    <cellStyle name="Normal 3 3 5 2 2 3 7" xfId="20731"/>
    <cellStyle name="Normal 3 3 5 2 2 3 8" xfId="39380"/>
    <cellStyle name="Normal 3 3 5 2 2 3 9" xfId="46566"/>
    <cellStyle name="Normal 3 3 5 2 2 4" xfId="2385"/>
    <cellStyle name="Normal 3 3 5 2 2 4 2" xfId="5178"/>
    <cellStyle name="Normal 3 3 5 2 2 4 2 2" xfId="9903"/>
    <cellStyle name="Normal 3 3 5 2 2 4 2 2 2" xfId="19298"/>
    <cellStyle name="Normal 3 3 5 2 2 4 2 2 2 2" xfId="38095"/>
    <cellStyle name="Normal 3 3 5 2 2 4 2 2 2 3" xfId="46589"/>
    <cellStyle name="Normal 3 3 5 2 2 4 2 2 3" xfId="28692"/>
    <cellStyle name="Normal 3 3 5 2 2 4 2 2 4" xfId="46588"/>
    <cellStyle name="Normal 3 3 5 2 2 4 2 3" xfId="14601"/>
    <cellStyle name="Normal 3 3 5 2 2 4 2 3 2" xfId="33392"/>
    <cellStyle name="Normal 3 3 5 2 2 4 2 3 3" xfId="46590"/>
    <cellStyle name="Normal 3 3 5 2 2 4 2 4" xfId="23989"/>
    <cellStyle name="Normal 3 3 5 2 2 4 2 5" xfId="46587"/>
    <cellStyle name="Normal 3 3 5 2 2 4 3" xfId="7112"/>
    <cellStyle name="Normal 3 3 5 2 2 4 3 2" xfId="16507"/>
    <cellStyle name="Normal 3 3 5 2 2 4 3 2 2" xfId="35304"/>
    <cellStyle name="Normal 3 3 5 2 2 4 3 2 3" xfId="46592"/>
    <cellStyle name="Normal 3 3 5 2 2 4 3 3" xfId="25901"/>
    <cellStyle name="Normal 3 3 5 2 2 4 3 4" xfId="46591"/>
    <cellStyle name="Normal 3 3 5 2 2 4 4" xfId="11810"/>
    <cellStyle name="Normal 3 3 5 2 2 4 4 2" xfId="30599"/>
    <cellStyle name="Normal 3 3 5 2 2 4 4 3" xfId="46593"/>
    <cellStyle name="Normal 3 3 5 2 2 4 5" xfId="21196"/>
    <cellStyle name="Normal 3 3 5 2 2 4 6" xfId="46586"/>
    <cellStyle name="Normal 3 3 5 2 2 5" xfId="3316"/>
    <cellStyle name="Normal 3 3 5 2 2 5 2" xfId="8042"/>
    <cellStyle name="Normal 3 3 5 2 2 5 2 2" xfId="17437"/>
    <cellStyle name="Normal 3 3 5 2 2 5 2 2 2" xfId="36234"/>
    <cellStyle name="Normal 3 3 5 2 2 5 2 2 3" xfId="46596"/>
    <cellStyle name="Normal 3 3 5 2 2 5 2 3" xfId="26831"/>
    <cellStyle name="Normal 3 3 5 2 2 5 2 4" xfId="46595"/>
    <cellStyle name="Normal 3 3 5 2 2 5 3" xfId="12740"/>
    <cellStyle name="Normal 3 3 5 2 2 5 3 2" xfId="31530"/>
    <cellStyle name="Normal 3 3 5 2 2 5 3 3" xfId="46597"/>
    <cellStyle name="Normal 3 3 5 2 2 5 4" xfId="22127"/>
    <cellStyle name="Normal 3 3 5 2 2 5 5" xfId="46594"/>
    <cellStyle name="Normal 3 3 5 2 2 6" xfId="4247"/>
    <cellStyle name="Normal 3 3 5 2 2 6 2" xfId="8972"/>
    <cellStyle name="Normal 3 3 5 2 2 6 2 2" xfId="18367"/>
    <cellStyle name="Normal 3 3 5 2 2 6 2 2 2" xfId="37164"/>
    <cellStyle name="Normal 3 3 5 2 2 6 2 2 3" xfId="46600"/>
    <cellStyle name="Normal 3 3 5 2 2 6 2 3" xfId="27761"/>
    <cellStyle name="Normal 3 3 5 2 2 6 2 4" xfId="46599"/>
    <cellStyle name="Normal 3 3 5 2 2 6 3" xfId="13670"/>
    <cellStyle name="Normal 3 3 5 2 2 6 3 2" xfId="32461"/>
    <cellStyle name="Normal 3 3 5 2 2 6 3 3" xfId="46601"/>
    <cellStyle name="Normal 3 3 5 2 2 6 4" xfId="23058"/>
    <cellStyle name="Normal 3 3 5 2 2 6 5" xfId="46598"/>
    <cellStyle name="Normal 3 3 5 2 2 7" xfId="6466"/>
    <cellStyle name="Normal 3 3 5 2 2 7 2" xfId="15861"/>
    <cellStyle name="Normal 3 3 5 2 2 7 2 2" xfId="34658"/>
    <cellStyle name="Normal 3 3 5 2 2 7 2 3" xfId="46603"/>
    <cellStyle name="Normal 3 3 5 2 2 7 3" xfId="25255"/>
    <cellStyle name="Normal 3 3 5 2 2 7 4" xfId="46602"/>
    <cellStyle name="Normal 3 3 5 2 2 8" xfId="10884"/>
    <cellStyle name="Normal 3 3 5 2 2 8 2" xfId="29668"/>
    <cellStyle name="Normal 3 3 5 2 2 8 3" xfId="46604"/>
    <cellStyle name="Normal 3 3 5 2 2 9" xfId="20265"/>
    <cellStyle name="Normal 3 3 5 2 3" xfId="1193"/>
    <cellStyle name="Normal 3 3 5 2 3 10" xfId="39381"/>
    <cellStyle name="Normal 3 3 5 2 3 11" xfId="46605"/>
    <cellStyle name="Normal 3 3 5 2 3 12" xfId="1526"/>
    <cellStyle name="Normal 3 3 5 2 3 2" xfId="1790"/>
    <cellStyle name="Normal 3 3 5 2 3 2 10" xfId="46606"/>
    <cellStyle name="Normal 3 3 5 2 3 2 2" xfId="2256"/>
    <cellStyle name="Normal 3 3 5 2 3 2 2 2" xfId="3187"/>
    <cellStyle name="Normal 3 3 5 2 3 2 2 2 2" xfId="5980"/>
    <cellStyle name="Normal 3 3 5 2 3 2 2 2 2 2" xfId="10705"/>
    <cellStyle name="Normal 3 3 5 2 3 2 2 2 2 2 2" xfId="20100"/>
    <cellStyle name="Normal 3 3 5 2 3 2 2 2 2 2 2 2" xfId="38897"/>
    <cellStyle name="Normal 3 3 5 2 3 2 2 2 2 2 2 3" xfId="46611"/>
    <cellStyle name="Normal 3 3 5 2 3 2 2 2 2 2 3" xfId="29494"/>
    <cellStyle name="Normal 3 3 5 2 3 2 2 2 2 2 4" xfId="46610"/>
    <cellStyle name="Normal 3 3 5 2 3 2 2 2 2 3" xfId="15403"/>
    <cellStyle name="Normal 3 3 5 2 3 2 2 2 2 3 2" xfId="34194"/>
    <cellStyle name="Normal 3 3 5 2 3 2 2 2 2 3 3" xfId="46612"/>
    <cellStyle name="Normal 3 3 5 2 3 2 2 2 2 4" xfId="24791"/>
    <cellStyle name="Normal 3 3 5 2 3 2 2 2 2 5" xfId="46609"/>
    <cellStyle name="Normal 3 3 5 2 3 2 2 2 3" xfId="7913"/>
    <cellStyle name="Normal 3 3 5 2 3 2 2 2 3 2" xfId="17308"/>
    <cellStyle name="Normal 3 3 5 2 3 2 2 2 3 2 2" xfId="36105"/>
    <cellStyle name="Normal 3 3 5 2 3 2 2 2 3 2 3" xfId="46614"/>
    <cellStyle name="Normal 3 3 5 2 3 2 2 2 3 3" xfId="26702"/>
    <cellStyle name="Normal 3 3 5 2 3 2 2 2 3 4" xfId="46613"/>
    <cellStyle name="Normal 3 3 5 2 3 2 2 2 4" xfId="12611"/>
    <cellStyle name="Normal 3 3 5 2 3 2 2 2 4 2" xfId="31401"/>
    <cellStyle name="Normal 3 3 5 2 3 2 2 2 4 3" xfId="46615"/>
    <cellStyle name="Normal 3 3 5 2 3 2 2 2 5" xfId="21998"/>
    <cellStyle name="Normal 3 3 5 2 3 2 2 2 6" xfId="46608"/>
    <cellStyle name="Normal 3 3 5 2 3 2 2 3" xfId="4118"/>
    <cellStyle name="Normal 3 3 5 2 3 2 2 3 2" xfId="8843"/>
    <cellStyle name="Normal 3 3 5 2 3 2 2 3 2 2" xfId="18238"/>
    <cellStyle name="Normal 3 3 5 2 3 2 2 3 2 2 2" xfId="37035"/>
    <cellStyle name="Normal 3 3 5 2 3 2 2 3 2 2 3" xfId="46618"/>
    <cellStyle name="Normal 3 3 5 2 3 2 2 3 2 3" xfId="27632"/>
    <cellStyle name="Normal 3 3 5 2 3 2 2 3 2 4" xfId="46617"/>
    <cellStyle name="Normal 3 3 5 2 3 2 2 3 3" xfId="13541"/>
    <cellStyle name="Normal 3 3 5 2 3 2 2 3 3 2" xfId="32332"/>
    <cellStyle name="Normal 3 3 5 2 3 2 2 3 3 3" xfId="46619"/>
    <cellStyle name="Normal 3 3 5 2 3 2 2 3 4" xfId="22929"/>
    <cellStyle name="Normal 3 3 5 2 3 2 2 3 5" xfId="46616"/>
    <cellStyle name="Normal 3 3 5 2 3 2 2 4" xfId="5049"/>
    <cellStyle name="Normal 3 3 5 2 3 2 2 4 2" xfId="9774"/>
    <cellStyle name="Normal 3 3 5 2 3 2 2 4 2 2" xfId="19169"/>
    <cellStyle name="Normal 3 3 5 2 3 2 2 4 2 2 2" xfId="37966"/>
    <cellStyle name="Normal 3 3 5 2 3 2 2 4 2 2 3" xfId="46622"/>
    <cellStyle name="Normal 3 3 5 2 3 2 2 4 2 3" xfId="28563"/>
    <cellStyle name="Normal 3 3 5 2 3 2 2 4 2 4" xfId="46621"/>
    <cellStyle name="Normal 3 3 5 2 3 2 2 4 3" xfId="14472"/>
    <cellStyle name="Normal 3 3 5 2 3 2 2 4 3 2" xfId="33263"/>
    <cellStyle name="Normal 3 3 5 2 3 2 2 4 3 3" xfId="46623"/>
    <cellStyle name="Normal 3 3 5 2 3 2 2 4 4" xfId="23860"/>
    <cellStyle name="Normal 3 3 5 2 3 2 2 4 5" xfId="46620"/>
    <cellStyle name="Normal 3 3 5 2 3 2 2 5" xfId="6983"/>
    <cellStyle name="Normal 3 3 5 2 3 2 2 5 2" xfId="16378"/>
    <cellStyle name="Normal 3 3 5 2 3 2 2 5 2 2" xfId="35175"/>
    <cellStyle name="Normal 3 3 5 2 3 2 2 5 2 3" xfId="46625"/>
    <cellStyle name="Normal 3 3 5 2 3 2 2 5 3" xfId="25772"/>
    <cellStyle name="Normal 3 3 5 2 3 2 2 5 4" xfId="46624"/>
    <cellStyle name="Normal 3 3 5 2 3 2 2 6" xfId="11681"/>
    <cellStyle name="Normal 3 3 5 2 3 2 2 6 2" xfId="30470"/>
    <cellStyle name="Normal 3 3 5 2 3 2 2 6 3" xfId="46626"/>
    <cellStyle name="Normal 3 3 5 2 3 2 2 7" xfId="21067"/>
    <cellStyle name="Normal 3 3 5 2 3 2 2 8" xfId="39383"/>
    <cellStyle name="Normal 3 3 5 2 3 2 2 9" xfId="46607"/>
    <cellStyle name="Normal 3 3 5 2 3 2 3" xfId="2721"/>
    <cellStyle name="Normal 3 3 5 2 3 2 3 2" xfId="5514"/>
    <cellStyle name="Normal 3 3 5 2 3 2 3 2 2" xfId="10239"/>
    <cellStyle name="Normal 3 3 5 2 3 2 3 2 2 2" xfId="19634"/>
    <cellStyle name="Normal 3 3 5 2 3 2 3 2 2 2 2" xfId="38431"/>
    <cellStyle name="Normal 3 3 5 2 3 2 3 2 2 2 3" xfId="46630"/>
    <cellStyle name="Normal 3 3 5 2 3 2 3 2 2 3" xfId="29028"/>
    <cellStyle name="Normal 3 3 5 2 3 2 3 2 2 4" xfId="46629"/>
    <cellStyle name="Normal 3 3 5 2 3 2 3 2 3" xfId="14937"/>
    <cellStyle name="Normal 3 3 5 2 3 2 3 2 3 2" xfId="33728"/>
    <cellStyle name="Normal 3 3 5 2 3 2 3 2 3 3" xfId="46631"/>
    <cellStyle name="Normal 3 3 5 2 3 2 3 2 4" xfId="24325"/>
    <cellStyle name="Normal 3 3 5 2 3 2 3 2 5" xfId="46628"/>
    <cellStyle name="Normal 3 3 5 2 3 2 3 3" xfId="7448"/>
    <cellStyle name="Normal 3 3 5 2 3 2 3 3 2" xfId="16843"/>
    <cellStyle name="Normal 3 3 5 2 3 2 3 3 2 2" xfId="35640"/>
    <cellStyle name="Normal 3 3 5 2 3 2 3 3 2 3" xfId="46633"/>
    <cellStyle name="Normal 3 3 5 2 3 2 3 3 3" xfId="26237"/>
    <cellStyle name="Normal 3 3 5 2 3 2 3 3 4" xfId="46632"/>
    <cellStyle name="Normal 3 3 5 2 3 2 3 4" xfId="12146"/>
    <cellStyle name="Normal 3 3 5 2 3 2 3 4 2" xfId="30935"/>
    <cellStyle name="Normal 3 3 5 2 3 2 3 4 3" xfId="46634"/>
    <cellStyle name="Normal 3 3 5 2 3 2 3 5" xfId="21532"/>
    <cellStyle name="Normal 3 3 5 2 3 2 3 6" xfId="46627"/>
    <cellStyle name="Normal 3 3 5 2 3 2 4" xfId="3652"/>
    <cellStyle name="Normal 3 3 5 2 3 2 4 2" xfId="8378"/>
    <cellStyle name="Normal 3 3 5 2 3 2 4 2 2" xfId="17773"/>
    <cellStyle name="Normal 3 3 5 2 3 2 4 2 2 2" xfId="36570"/>
    <cellStyle name="Normal 3 3 5 2 3 2 4 2 2 3" xfId="46637"/>
    <cellStyle name="Normal 3 3 5 2 3 2 4 2 3" xfId="27167"/>
    <cellStyle name="Normal 3 3 5 2 3 2 4 2 4" xfId="46636"/>
    <cellStyle name="Normal 3 3 5 2 3 2 4 3" xfId="13076"/>
    <cellStyle name="Normal 3 3 5 2 3 2 4 3 2" xfId="31866"/>
    <cellStyle name="Normal 3 3 5 2 3 2 4 3 3" xfId="46638"/>
    <cellStyle name="Normal 3 3 5 2 3 2 4 4" xfId="22463"/>
    <cellStyle name="Normal 3 3 5 2 3 2 4 5" xfId="46635"/>
    <cellStyle name="Normal 3 3 5 2 3 2 5" xfId="4583"/>
    <cellStyle name="Normal 3 3 5 2 3 2 5 2" xfId="9308"/>
    <cellStyle name="Normal 3 3 5 2 3 2 5 2 2" xfId="18703"/>
    <cellStyle name="Normal 3 3 5 2 3 2 5 2 2 2" xfId="37500"/>
    <cellStyle name="Normal 3 3 5 2 3 2 5 2 2 3" xfId="46641"/>
    <cellStyle name="Normal 3 3 5 2 3 2 5 2 3" xfId="28097"/>
    <cellStyle name="Normal 3 3 5 2 3 2 5 2 4" xfId="46640"/>
    <cellStyle name="Normal 3 3 5 2 3 2 5 3" xfId="14006"/>
    <cellStyle name="Normal 3 3 5 2 3 2 5 3 2" xfId="32797"/>
    <cellStyle name="Normal 3 3 5 2 3 2 5 3 3" xfId="46642"/>
    <cellStyle name="Normal 3 3 5 2 3 2 5 4" xfId="23394"/>
    <cellStyle name="Normal 3 3 5 2 3 2 5 5" xfId="46639"/>
    <cellStyle name="Normal 3 3 5 2 3 2 6" xfId="6519"/>
    <cellStyle name="Normal 3 3 5 2 3 2 6 2" xfId="15914"/>
    <cellStyle name="Normal 3 3 5 2 3 2 6 2 2" xfId="34711"/>
    <cellStyle name="Normal 3 3 5 2 3 2 6 2 3" xfId="46644"/>
    <cellStyle name="Normal 3 3 5 2 3 2 6 3" xfId="25308"/>
    <cellStyle name="Normal 3 3 5 2 3 2 6 4" xfId="46643"/>
    <cellStyle name="Normal 3 3 5 2 3 2 7" xfId="11217"/>
    <cellStyle name="Normal 3 3 5 2 3 2 7 2" xfId="30004"/>
    <cellStyle name="Normal 3 3 5 2 3 2 7 3" xfId="46645"/>
    <cellStyle name="Normal 3 3 5 2 3 2 8" xfId="20601"/>
    <cellStyle name="Normal 3 3 5 2 3 2 9" xfId="39382"/>
    <cellStyle name="Normal 3 3 5 2 3 3" xfId="1995"/>
    <cellStyle name="Normal 3 3 5 2 3 3 2" xfId="2926"/>
    <cellStyle name="Normal 3 3 5 2 3 3 2 2" xfId="5719"/>
    <cellStyle name="Normal 3 3 5 2 3 3 2 2 2" xfId="10444"/>
    <cellStyle name="Normal 3 3 5 2 3 3 2 2 2 2" xfId="19839"/>
    <cellStyle name="Normal 3 3 5 2 3 3 2 2 2 2 2" xfId="38636"/>
    <cellStyle name="Normal 3 3 5 2 3 3 2 2 2 2 3" xfId="46650"/>
    <cellStyle name="Normal 3 3 5 2 3 3 2 2 2 3" xfId="29233"/>
    <cellStyle name="Normal 3 3 5 2 3 3 2 2 2 4" xfId="46649"/>
    <cellStyle name="Normal 3 3 5 2 3 3 2 2 3" xfId="15142"/>
    <cellStyle name="Normal 3 3 5 2 3 3 2 2 3 2" xfId="33933"/>
    <cellStyle name="Normal 3 3 5 2 3 3 2 2 3 3" xfId="46651"/>
    <cellStyle name="Normal 3 3 5 2 3 3 2 2 4" xfId="24530"/>
    <cellStyle name="Normal 3 3 5 2 3 3 2 2 5" xfId="46648"/>
    <cellStyle name="Normal 3 3 5 2 3 3 2 3" xfId="7652"/>
    <cellStyle name="Normal 3 3 5 2 3 3 2 3 2" xfId="17047"/>
    <cellStyle name="Normal 3 3 5 2 3 3 2 3 2 2" xfId="35844"/>
    <cellStyle name="Normal 3 3 5 2 3 3 2 3 2 3" xfId="46653"/>
    <cellStyle name="Normal 3 3 5 2 3 3 2 3 3" xfId="26441"/>
    <cellStyle name="Normal 3 3 5 2 3 3 2 3 4" xfId="46652"/>
    <cellStyle name="Normal 3 3 5 2 3 3 2 4" xfId="12350"/>
    <cellStyle name="Normal 3 3 5 2 3 3 2 4 2" xfId="31140"/>
    <cellStyle name="Normal 3 3 5 2 3 3 2 4 3" xfId="46654"/>
    <cellStyle name="Normal 3 3 5 2 3 3 2 5" xfId="21737"/>
    <cellStyle name="Normal 3 3 5 2 3 3 2 6" xfId="46647"/>
    <cellStyle name="Normal 3 3 5 2 3 3 3" xfId="3857"/>
    <cellStyle name="Normal 3 3 5 2 3 3 3 2" xfId="8583"/>
    <cellStyle name="Normal 3 3 5 2 3 3 3 2 2" xfId="17978"/>
    <cellStyle name="Normal 3 3 5 2 3 3 3 2 2 2" xfId="36775"/>
    <cellStyle name="Normal 3 3 5 2 3 3 3 2 2 3" xfId="46657"/>
    <cellStyle name="Normal 3 3 5 2 3 3 3 2 3" xfId="27372"/>
    <cellStyle name="Normal 3 3 5 2 3 3 3 2 4" xfId="46656"/>
    <cellStyle name="Normal 3 3 5 2 3 3 3 3" xfId="13281"/>
    <cellStyle name="Normal 3 3 5 2 3 3 3 3 2" xfId="32071"/>
    <cellStyle name="Normal 3 3 5 2 3 3 3 3 3" xfId="46658"/>
    <cellStyle name="Normal 3 3 5 2 3 3 3 4" xfId="22668"/>
    <cellStyle name="Normal 3 3 5 2 3 3 3 5" xfId="46655"/>
    <cellStyle name="Normal 3 3 5 2 3 3 4" xfId="4788"/>
    <cellStyle name="Normal 3 3 5 2 3 3 4 2" xfId="9513"/>
    <cellStyle name="Normal 3 3 5 2 3 3 4 2 2" xfId="18908"/>
    <cellStyle name="Normal 3 3 5 2 3 3 4 2 2 2" xfId="37705"/>
    <cellStyle name="Normal 3 3 5 2 3 3 4 2 2 3" xfId="46661"/>
    <cellStyle name="Normal 3 3 5 2 3 3 4 2 3" xfId="28302"/>
    <cellStyle name="Normal 3 3 5 2 3 3 4 2 4" xfId="46660"/>
    <cellStyle name="Normal 3 3 5 2 3 3 4 3" xfId="14211"/>
    <cellStyle name="Normal 3 3 5 2 3 3 4 3 2" xfId="33002"/>
    <cellStyle name="Normal 3 3 5 2 3 3 4 3 3" xfId="46662"/>
    <cellStyle name="Normal 3 3 5 2 3 3 4 4" xfId="23599"/>
    <cellStyle name="Normal 3 3 5 2 3 3 4 5" xfId="46659"/>
    <cellStyle name="Normal 3 3 5 2 3 3 5" xfId="6723"/>
    <cellStyle name="Normal 3 3 5 2 3 3 5 2" xfId="16118"/>
    <cellStyle name="Normal 3 3 5 2 3 3 5 2 2" xfId="34915"/>
    <cellStyle name="Normal 3 3 5 2 3 3 5 2 3" xfId="46664"/>
    <cellStyle name="Normal 3 3 5 2 3 3 5 3" xfId="25512"/>
    <cellStyle name="Normal 3 3 5 2 3 3 5 4" xfId="46663"/>
    <cellStyle name="Normal 3 3 5 2 3 3 6" xfId="11421"/>
    <cellStyle name="Normal 3 3 5 2 3 3 6 2" xfId="30209"/>
    <cellStyle name="Normal 3 3 5 2 3 3 6 3" xfId="46665"/>
    <cellStyle name="Normal 3 3 5 2 3 3 7" xfId="20806"/>
    <cellStyle name="Normal 3 3 5 2 3 3 8" xfId="39384"/>
    <cellStyle name="Normal 3 3 5 2 3 3 9" xfId="46646"/>
    <cellStyle name="Normal 3 3 5 2 3 4" xfId="2460"/>
    <cellStyle name="Normal 3 3 5 2 3 4 2" xfId="5253"/>
    <cellStyle name="Normal 3 3 5 2 3 4 2 2" xfId="9978"/>
    <cellStyle name="Normal 3 3 5 2 3 4 2 2 2" xfId="19373"/>
    <cellStyle name="Normal 3 3 5 2 3 4 2 2 2 2" xfId="38170"/>
    <cellStyle name="Normal 3 3 5 2 3 4 2 2 2 3" xfId="46669"/>
    <cellStyle name="Normal 3 3 5 2 3 4 2 2 3" xfId="28767"/>
    <cellStyle name="Normal 3 3 5 2 3 4 2 2 4" xfId="46668"/>
    <cellStyle name="Normal 3 3 5 2 3 4 2 3" xfId="14676"/>
    <cellStyle name="Normal 3 3 5 2 3 4 2 3 2" xfId="33467"/>
    <cellStyle name="Normal 3 3 5 2 3 4 2 3 3" xfId="46670"/>
    <cellStyle name="Normal 3 3 5 2 3 4 2 4" xfId="24064"/>
    <cellStyle name="Normal 3 3 5 2 3 4 2 5" xfId="46667"/>
    <cellStyle name="Normal 3 3 5 2 3 4 3" xfId="7187"/>
    <cellStyle name="Normal 3 3 5 2 3 4 3 2" xfId="16582"/>
    <cellStyle name="Normal 3 3 5 2 3 4 3 2 2" xfId="35379"/>
    <cellStyle name="Normal 3 3 5 2 3 4 3 2 3" xfId="46672"/>
    <cellStyle name="Normal 3 3 5 2 3 4 3 3" xfId="25976"/>
    <cellStyle name="Normal 3 3 5 2 3 4 3 4" xfId="46671"/>
    <cellStyle name="Normal 3 3 5 2 3 4 4" xfId="11885"/>
    <cellStyle name="Normal 3 3 5 2 3 4 4 2" xfId="30674"/>
    <cellStyle name="Normal 3 3 5 2 3 4 4 3" xfId="46673"/>
    <cellStyle name="Normal 3 3 5 2 3 4 5" xfId="21271"/>
    <cellStyle name="Normal 3 3 5 2 3 4 6" xfId="46666"/>
    <cellStyle name="Normal 3 3 5 2 3 5" xfId="3391"/>
    <cellStyle name="Normal 3 3 5 2 3 5 2" xfId="8117"/>
    <cellStyle name="Normal 3 3 5 2 3 5 2 2" xfId="17512"/>
    <cellStyle name="Normal 3 3 5 2 3 5 2 2 2" xfId="36309"/>
    <cellStyle name="Normal 3 3 5 2 3 5 2 2 3" xfId="46676"/>
    <cellStyle name="Normal 3 3 5 2 3 5 2 3" xfId="26906"/>
    <cellStyle name="Normal 3 3 5 2 3 5 2 4" xfId="46675"/>
    <cellStyle name="Normal 3 3 5 2 3 5 3" xfId="12815"/>
    <cellStyle name="Normal 3 3 5 2 3 5 3 2" xfId="31605"/>
    <cellStyle name="Normal 3 3 5 2 3 5 3 3" xfId="46677"/>
    <cellStyle name="Normal 3 3 5 2 3 5 4" xfId="22202"/>
    <cellStyle name="Normal 3 3 5 2 3 5 5" xfId="46674"/>
    <cellStyle name="Normal 3 3 5 2 3 6" xfId="4322"/>
    <cellStyle name="Normal 3 3 5 2 3 6 2" xfId="9047"/>
    <cellStyle name="Normal 3 3 5 2 3 6 2 2" xfId="18442"/>
    <cellStyle name="Normal 3 3 5 2 3 6 2 2 2" xfId="37239"/>
    <cellStyle name="Normal 3 3 5 2 3 6 2 2 3" xfId="46680"/>
    <cellStyle name="Normal 3 3 5 2 3 6 2 3" xfId="27836"/>
    <cellStyle name="Normal 3 3 5 2 3 6 2 4" xfId="46679"/>
    <cellStyle name="Normal 3 3 5 2 3 6 3" xfId="13745"/>
    <cellStyle name="Normal 3 3 5 2 3 6 3 2" xfId="32536"/>
    <cellStyle name="Normal 3 3 5 2 3 6 3 3" xfId="46681"/>
    <cellStyle name="Normal 3 3 5 2 3 6 4" xfId="23133"/>
    <cellStyle name="Normal 3 3 5 2 3 6 5" xfId="46678"/>
    <cellStyle name="Normal 3 3 5 2 3 7" xfId="6418"/>
    <cellStyle name="Normal 3 3 5 2 3 7 2" xfId="15814"/>
    <cellStyle name="Normal 3 3 5 2 3 7 2 2" xfId="34611"/>
    <cellStyle name="Normal 3 3 5 2 3 7 2 3" xfId="46683"/>
    <cellStyle name="Normal 3 3 5 2 3 7 3" xfId="25208"/>
    <cellStyle name="Normal 3 3 5 2 3 7 4" xfId="46682"/>
    <cellStyle name="Normal 3 3 5 2 3 8" xfId="10958"/>
    <cellStyle name="Normal 3 3 5 2 3 8 2" xfId="29743"/>
    <cellStyle name="Normal 3 3 5 2 3 8 3" xfId="46684"/>
    <cellStyle name="Normal 3 3 5 2 3 9" xfId="20340"/>
    <cellStyle name="Normal 3 3 5 2 4" xfId="928"/>
    <cellStyle name="Normal 3 3 5 2 4 10" xfId="46685"/>
    <cellStyle name="Normal 3 3 5 2 4 11" xfId="1671"/>
    <cellStyle name="Normal 3 3 5 2 4 2" xfId="2140"/>
    <cellStyle name="Normal 3 3 5 2 4 2 2" xfId="3071"/>
    <cellStyle name="Normal 3 3 5 2 4 2 2 2" xfId="5864"/>
    <cellStyle name="Normal 3 3 5 2 4 2 2 2 2" xfId="10589"/>
    <cellStyle name="Normal 3 3 5 2 4 2 2 2 2 2" xfId="19984"/>
    <cellStyle name="Normal 3 3 5 2 4 2 2 2 2 2 2" xfId="38781"/>
    <cellStyle name="Normal 3 3 5 2 4 2 2 2 2 2 3" xfId="46690"/>
    <cellStyle name="Normal 3 3 5 2 4 2 2 2 2 3" xfId="29378"/>
    <cellStyle name="Normal 3 3 5 2 4 2 2 2 2 4" xfId="46689"/>
    <cellStyle name="Normal 3 3 5 2 4 2 2 2 3" xfId="15287"/>
    <cellStyle name="Normal 3 3 5 2 4 2 2 2 3 2" xfId="34078"/>
    <cellStyle name="Normal 3 3 5 2 4 2 2 2 3 3" xfId="46691"/>
    <cellStyle name="Normal 3 3 5 2 4 2 2 2 4" xfId="24675"/>
    <cellStyle name="Normal 3 3 5 2 4 2 2 2 5" xfId="46688"/>
    <cellStyle name="Normal 3 3 5 2 4 2 2 3" xfId="7797"/>
    <cellStyle name="Normal 3 3 5 2 4 2 2 3 2" xfId="17192"/>
    <cellStyle name="Normal 3 3 5 2 4 2 2 3 2 2" xfId="35989"/>
    <cellStyle name="Normal 3 3 5 2 4 2 2 3 2 3" xfId="46693"/>
    <cellStyle name="Normal 3 3 5 2 4 2 2 3 3" xfId="26586"/>
    <cellStyle name="Normal 3 3 5 2 4 2 2 3 4" xfId="46692"/>
    <cellStyle name="Normal 3 3 5 2 4 2 2 4" xfId="12495"/>
    <cellStyle name="Normal 3 3 5 2 4 2 2 4 2" xfId="31285"/>
    <cellStyle name="Normal 3 3 5 2 4 2 2 4 3" xfId="46694"/>
    <cellStyle name="Normal 3 3 5 2 4 2 2 5" xfId="21882"/>
    <cellStyle name="Normal 3 3 5 2 4 2 2 6" xfId="46687"/>
    <cellStyle name="Normal 3 3 5 2 4 2 3" xfId="4002"/>
    <cellStyle name="Normal 3 3 5 2 4 2 3 2" xfId="8727"/>
    <cellStyle name="Normal 3 3 5 2 4 2 3 2 2" xfId="18122"/>
    <cellStyle name="Normal 3 3 5 2 4 2 3 2 2 2" xfId="36919"/>
    <cellStyle name="Normal 3 3 5 2 4 2 3 2 2 3" xfId="46697"/>
    <cellStyle name="Normal 3 3 5 2 4 2 3 2 3" xfId="27516"/>
    <cellStyle name="Normal 3 3 5 2 4 2 3 2 4" xfId="46696"/>
    <cellStyle name="Normal 3 3 5 2 4 2 3 3" xfId="13425"/>
    <cellStyle name="Normal 3 3 5 2 4 2 3 3 2" xfId="32216"/>
    <cellStyle name="Normal 3 3 5 2 4 2 3 3 3" xfId="46698"/>
    <cellStyle name="Normal 3 3 5 2 4 2 3 4" xfId="22813"/>
    <cellStyle name="Normal 3 3 5 2 4 2 3 5" xfId="46695"/>
    <cellStyle name="Normal 3 3 5 2 4 2 4" xfId="4933"/>
    <cellStyle name="Normal 3 3 5 2 4 2 4 2" xfId="9658"/>
    <cellStyle name="Normal 3 3 5 2 4 2 4 2 2" xfId="19053"/>
    <cellStyle name="Normal 3 3 5 2 4 2 4 2 2 2" xfId="37850"/>
    <cellStyle name="Normal 3 3 5 2 4 2 4 2 2 3" xfId="46701"/>
    <cellStyle name="Normal 3 3 5 2 4 2 4 2 3" xfId="28447"/>
    <cellStyle name="Normal 3 3 5 2 4 2 4 2 4" xfId="46700"/>
    <cellStyle name="Normal 3 3 5 2 4 2 4 3" xfId="14356"/>
    <cellStyle name="Normal 3 3 5 2 4 2 4 3 2" xfId="33147"/>
    <cellStyle name="Normal 3 3 5 2 4 2 4 3 3" xfId="46702"/>
    <cellStyle name="Normal 3 3 5 2 4 2 4 4" xfId="23744"/>
    <cellStyle name="Normal 3 3 5 2 4 2 4 5" xfId="46699"/>
    <cellStyle name="Normal 3 3 5 2 4 2 5" xfId="6867"/>
    <cellStyle name="Normal 3 3 5 2 4 2 5 2" xfId="16262"/>
    <cellStyle name="Normal 3 3 5 2 4 2 5 2 2" xfId="35059"/>
    <cellStyle name="Normal 3 3 5 2 4 2 5 2 3" xfId="46704"/>
    <cellStyle name="Normal 3 3 5 2 4 2 5 3" xfId="25656"/>
    <cellStyle name="Normal 3 3 5 2 4 2 5 4" xfId="46703"/>
    <cellStyle name="Normal 3 3 5 2 4 2 6" xfId="11565"/>
    <cellStyle name="Normal 3 3 5 2 4 2 6 2" xfId="30354"/>
    <cellStyle name="Normal 3 3 5 2 4 2 6 3" xfId="46705"/>
    <cellStyle name="Normal 3 3 5 2 4 2 7" xfId="20951"/>
    <cellStyle name="Normal 3 3 5 2 4 2 8" xfId="39386"/>
    <cellStyle name="Normal 3 3 5 2 4 2 9" xfId="46686"/>
    <cellStyle name="Normal 3 3 5 2 4 3" xfId="2605"/>
    <cellStyle name="Normal 3 3 5 2 4 3 2" xfId="5398"/>
    <cellStyle name="Normal 3 3 5 2 4 3 2 2" xfId="10123"/>
    <cellStyle name="Normal 3 3 5 2 4 3 2 2 2" xfId="19518"/>
    <cellStyle name="Normal 3 3 5 2 4 3 2 2 2 2" xfId="38315"/>
    <cellStyle name="Normal 3 3 5 2 4 3 2 2 2 3" xfId="46709"/>
    <cellStyle name="Normal 3 3 5 2 4 3 2 2 3" xfId="28912"/>
    <cellStyle name="Normal 3 3 5 2 4 3 2 2 4" xfId="46708"/>
    <cellStyle name="Normal 3 3 5 2 4 3 2 3" xfId="14821"/>
    <cellStyle name="Normal 3 3 5 2 4 3 2 3 2" xfId="33612"/>
    <cellStyle name="Normal 3 3 5 2 4 3 2 3 3" xfId="46710"/>
    <cellStyle name="Normal 3 3 5 2 4 3 2 4" xfId="24209"/>
    <cellStyle name="Normal 3 3 5 2 4 3 2 5" xfId="46707"/>
    <cellStyle name="Normal 3 3 5 2 4 3 3" xfId="7332"/>
    <cellStyle name="Normal 3 3 5 2 4 3 3 2" xfId="16727"/>
    <cellStyle name="Normal 3 3 5 2 4 3 3 2 2" xfId="35524"/>
    <cellStyle name="Normal 3 3 5 2 4 3 3 2 3" xfId="46712"/>
    <cellStyle name="Normal 3 3 5 2 4 3 3 3" xfId="26121"/>
    <cellStyle name="Normal 3 3 5 2 4 3 3 4" xfId="46711"/>
    <cellStyle name="Normal 3 3 5 2 4 3 4" xfId="12030"/>
    <cellStyle name="Normal 3 3 5 2 4 3 4 2" xfId="30819"/>
    <cellStyle name="Normal 3 3 5 2 4 3 4 3" xfId="46713"/>
    <cellStyle name="Normal 3 3 5 2 4 3 5" xfId="21416"/>
    <cellStyle name="Normal 3 3 5 2 4 3 6" xfId="46706"/>
    <cellStyle name="Normal 3 3 5 2 4 4" xfId="3536"/>
    <cellStyle name="Normal 3 3 5 2 4 4 2" xfId="8262"/>
    <cellStyle name="Normal 3 3 5 2 4 4 2 2" xfId="17657"/>
    <cellStyle name="Normal 3 3 5 2 4 4 2 2 2" xfId="36454"/>
    <cellStyle name="Normal 3 3 5 2 4 4 2 2 3" xfId="46716"/>
    <cellStyle name="Normal 3 3 5 2 4 4 2 3" xfId="27051"/>
    <cellStyle name="Normal 3 3 5 2 4 4 2 4" xfId="46715"/>
    <cellStyle name="Normal 3 3 5 2 4 4 3" xfId="12960"/>
    <cellStyle name="Normal 3 3 5 2 4 4 3 2" xfId="31750"/>
    <cellStyle name="Normal 3 3 5 2 4 4 3 3" xfId="46717"/>
    <cellStyle name="Normal 3 3 5 2 4 4 4" xfId="22347"/>
    <cellStyle name="Normal 3 3 5 2 4 4 5" xfId="46714"/>
    <cellStyle name="Normal 3 3 5 2 4 5" xfId="4467"/>
    <cellStyle name="Normal 3 3 5 2 4 5 2" xfId="9192"/>
    <cellStyle name="Normal 3 3 5 2 4 5 2 2" xfId="18587"/>
    <cellStyle name="Normal 3 3 5 2 4 5 2 2 2" xfId="37384"/>
    <cellStyle name="Normal 3 3 5 2 4 5 2 2 3" xfId="46720"/>
    <cellStyle name="Normal 3 3 5 2 4 5 2 3" xfId="27981"/>
    <cellStyle name="Normal 3 3 5 2 4 5 2 4" xfId="46719"/>
    <cellStyle name="Normal 3 3 5 2 4 5 3" xfId="13890"/>
    <cellStyle name="Normal 3 3 5 2 4 5 3 2" xfId="32681"/>
    <cellStyle name="Normal 3 3 5 2 4 5 3 3" xfId="46721"/>
    <cellStyle name="Normal 3 3 5 2 4 5 4" xfId="23278"/>
    <cellStyle name="Normal 3 3 5 2 4 5 5" xfId="46718"/>
    <cellStyle name="Normal 3 3 5 2 4 6" xfId="6335"/>
    <cellStyle name="Normal 3 3 5 2 4 6 2" xfId="15731"/>
    <cellStyle name="Normal 3 3 5 2 4 6 2 2" xfId="34528"/>
    <cellStyle name="Normal 3 3 5 2 4 6 2 3" xfId="46723"/>
    <cellStyle name="Normal 3 3 5 2 4 6 3" xfId="25125"/>
    <cellStyle name="Normal 3 3 5 2 4 6 4" xfId="46722"/>
    <cellStyle name="Normal 3 3 5 2 4 7" xfId="11101"/>
    <cellStyle name="Normal 3 3 5 2 4 7 2" xfId="29888"/>
    <cellStyle name="Normal 3 3 5 2 4 7 3" xfId="46724"/>
    <cellStyle name="Normal 3 3 5 2 4 8" xfId="20485"/>
    <cellStyle name="Normal 3 3 5 2 4 9" xfId="39385"/>
    <cellStyle name="Normal 3 3 5 2 5" xfId="1323"/>
    <cellStyle name="Normal 3 3 5 2 5 10" xfId="46725"/>
    <cellStyle name="Normal 3 3 5 2 5 11" xfId="1613"/>
    <cellStyle name="Normal 3 3 5 2 5 2" xfId="2082"/>
    <cellStyle name="Normal 3 3 5 2 5 2 2" xfId="3013"/>
    <cellStyle name="Normal 3 3 5 2 5 2 2 2" xfId="5806"/>
    <cellStyle name="Normal 3 3 5 2 5 2 2 2 2" xfId="10531"/>
    <cellStyle name="Normal 3 3 5 2 5 2 2 2 2 2" xfId="19926"/>
    <cellStyle name="Normal 3 3 5 2 5 2 2 2 2 2 2" xfId="38723"/>
    <cellStyle name="Normal 3 3 5 2 5 2 2 2 2 2 3" xfId="46730"/>
    <cellStyle name="Normal 3 3 5 2 5 2 2 2 2 3" xfId="29320"/>
    <cellStyle name="Normal 3 3 5 2 5 2 2 2 2 4" xfId="46729"/>
    <cellStyle name="Normal 3 3 5 2 5 2 2 2 3" xfId="15229"/>
    <cellStyle name="Normal 3 3 5 2 5 2 2 2 3 2" xfId="34020"/>
    <cellStyle name="Normal 3 3 5 2 5 2 2 2 3 3" xfId="46731"/>
    <cellStyle name="Normal 3 3 5 2 5 2 2 2 4" xfId="24617"/>
    <cellStyle name="Normal 3 3 5 2 5 2 2 2 5" xfId="46728"/>
    <cellStyle name="Normal 3 3 5 2 5 2 2 3" xfId="7739"/>
    <cellStyle name="Normal 3 3 5 2 5 2 2 3 2" xfId="17134"/>
    <cellStyle name="Normal 3 3 5 2 5 2 2 3 2 2" xfId="35931"/>
    <cellStyle name="Normal 3 3 5 2 5 2 2 3 2 3" xfId="46733"/>
    <cellStyle name="Normal 3 3 5 2 5 2 2 3 3" xfId="26528"/>
    <cellStyle name="Normal 3 3 5 2 5 2 2 3 4" xfId="46732"/>
    <cellStyle name="Normal 3 3 5 2 5 2 2 4" xfId="12437"/>
    <cellStyle name="Normal 3 3 5 2 5 2 2 4 2" xfId="31227"/>
    <cellStyle name="Normal 3 3 5 2 5 2 2 4 3" xfId="46734"/>
    <cellStyle name="Normal 3 3 5 2 5 2 2 5" xfId="21824"/>
    <cellStyle name="Normal 3 3 5 2 5 2 2 6" xfId="46727"/>
    <cellStyle name="Normal 3 3 5 2 5 2 3" xfId="3944"/>
    <cellStyle name="Normal 3 3 5 2 5 2 3 2" xfId="8669"/>
    <cellStyle name="Normal 3 3 5 2 5 2 3 2 2" xfId="18064"/>
    <cellStyle name="Normal 3 3 5 2 5 2 3 2 2 2" xfId="36861"/>
    <cellStyle name="Normal 3 3 5 2 5 2 3 2 2 3" xfId="46737"/>
    <cellStyle name="Normal 3 3 5 2 5 2 3 2 3" xfId="27458"/>
    <cellStyle name="Normal 3 3 5 2 5 2 3 2 4" xfId="46736"/>
    <cellStyle name="Normal 3 3 5 2 5 2 3 3" xfId="13367"/>
    <cellStyle name="Normal 3 3 5 2 5 2 3 3 2" xfId="32158"/>
    <cellStyle name="Normal 3 3 5 2 5 2 3 3 3" xfId="46738"/>
    <cellStyle name="Normal 3 3 5 2 5 2 3 4" xfId="22755"/>
    <cellStyle name="Normal 3 3 5 2 5 2 3 5" xfId="46735"/>
    <cellStyle name="Normal 3 3 5 2 5 2 4" xfId="4875"/>
    <cellStyle name="Normal 3 3 5 2 5 2 4 2" xfId="9600"/>
    <cellStyle name="Normal 3 3 5 2 5 2 4 2 2" xfId="18995"/>
    <cellStyle name="Normal 3 3 5 2 5 2 4 2 2 2" xfId="37792"/>
    <cellStyle name="Normal 3 3 5 2 5 2 4 2 2 3" xfId="46741"/>
    <cellStyle name="Normal 3 3 5 2 5 2 4 2 3" xfId="28389"/>
    <cellStyle name="Normal 3 3 5 2 5 2 4 2 4" xfId="46740"/>
    <cellStyle name="Normal 3 3 5 2 5 2 4 3" xfId="14298"/>
    <cellStyle name="Normal 3 3 5 2 5 2 4 3 2" xfId="33089"/>
    <cellStyle name="Normal 3 3 5 2 5 2 4 3 3" xfId="46742"/>
    <cellStyle name="Normal 3 3 5 2 5 2 4 4" xfId="23686"/>
    <cellStyle name="Normal 3 3 5 2 5 2 4 5" xfId="46739"/>
    <cellStyle name="Normal 3 3 5 2 5 2 5" xfId="6809"/>
    <cellStyle name="Normal 3 3 5 2 5 2 5 2" xfId="16204"/>
    <cellStyle name="Normal 3 3 5 2 5 2 5 2 2" xfId="35001"/>
    <cellStyle name="Normal 3 3 5 2 5 2 5 2 3" xfId="46744"/>
    <cellStyle name="Normal 3 3 5 2 5 2 5 3" xfId="25598"/>
    <cellStyle name="Normal 3 3 5 2 5 2 5 4" xfId="46743"/>
    <cellStyle name="Normal 3 3 5 2 5 2 6" xfId="11507"/>
    <cellStyle name="Normal 3 3 5 2 5 2 6 2" xfId="30296"/>
    <cellStyle name="Normal 3 3 5 2 5 2 6 3" xfId="46745"/>
    <cellStyle name="Normal 3 3 5 2 5 2 7" xfId="20893"/>
    <cellStyle name="Normal 3 3 5 2 5 2 8" xfId="39388"/>
    <cellStyle name="Normal 3 3 5 2 5 2 9" xfId="46726"/>
    <cellStyle name="Normal 3 3 5 2 5 3" xfId="2547"/>
    <cellStyle name="Normal 3 3 5 2 5 3 2" xfId="5340"/>
    <cellStyle name="Normal 3 3 5 2 5 3 2 2" xfId="10065"/>
    <cellStyle name="Normal 3 3 5 2 5 3 2 2 2" xfId="19460"/>
    <cellStyle name="Normal 3 3 5 2 5 3 2 2 2 2" xfId="38257"/>
    <cellStyle name="Normal 3 3 5 2 5 3 2 2 2 3" xfId="46749"/>
    <cellStyle name="Normal 3 3 5 2 5 3 2 2 3" xfId="28854"/>
    <cellStyle name="Normal 3 3 5 2 5 3 2 2 4" xfId="46748"/>
    <cellStyle name="Normal 3 3 5 2 5 3 2 3" xfId="14763"/>
    <cellStyle name="Normal 3 3 5 2 5 3 2 3 2" xfId="33554"/>
    <cellStyle name="Normal 3 3 5 2 5 3 2 3 3" xfId="46750"/>
    <cellStyle name="Normal 3 3 5 2 5 3 2 4" xfId="24151"/>
    <cellStyle name="Normal 3 3 5 2 5 3 2 5" xfId="46747"/>
    <cellStyle name="Normal 3 3 5 2 5 3 3" xfId="7274"/>
    <cellStyle name="Normal 3 3 5 2 5 3 3 2" xfId="16669"/>
    <cellStyle name="Normal 3 3 5 2 5 3 3 2 2" xfId="35466"/>
    <cellStyle name="Normal 3 3 5 2 5 3 3 2 3" xfId="46752"/>
    <cellStyle name="Normal 3 3 5 2 5 3 3 3" xfId="26063"/>
    <cellStyle name="Normal 3 3 5 2 5 3 3 4" xfId="46751"/>
    <cellStyle name="Normal 3 3 5 2 5 3 4" xfId="11972"/>
    <cellStyle name="Normal 3 3 5 2 5 3 4 2" xfId="30761"/>
    <cellStyle name="Normal 3 3 5 2 5 3 4 3" xfId="46753"/>
    <cellStyle name="Normal 3 3 5 2 5 3 5" xfId="21358"/>
    <cellStyle name="Normal 3 3 5 2 5 3 6" xfId="46746"/>
    <cellStyle name="Normal 3 3 5 2 5 4" xfId="3478"/>
    <cellStyle name="Normal 3 3 5 2 5 4 2" xfId="8204"/>
    <cellStyle name="Normal 3 3 5 2 5 4 2 2" xfId="17599"/>
    <cellStyle name="Normal 3 3 5 2 5 4 2 2 2" xfId="36396"/>
    <cellStyle name="Normal 3 3 5 2 5 4 2 2 3" xfId="46756"/>
    <cellStyle name="Normal 3 3 5 2 5 4 2 3" xfId="26993"/>
    <cellStyle name="Normal 3 3 5 2 5 4 2 4" xfId="46755"/>
    <cellStyle name="Normal 3 3 5 2 5 4 3" xfId="12902"/>
    <cellStyle name="Normal 3 3 5 2 5 4 3 2" xfId="31692"/>
    <cellStyle name="Normal 3 3 5 2 5 4 3 3" xfId="46757"/>
    <cellStyle name="Normal 3 3 5 2 5 4 4" xfId="22289"/>
    <cellStyle name="Normal 3 3 5 2 5 4 5" xfId="46754"/>
    <cellStyle name="Normal 3 3 5 2 5 5" xfId="4409"/>
    <cellStyle name="Normal 3 3 5 2 5 5 2" xfId="9134"/>
    <cellStyle name="Normal 3 3 5 2 5 5 2 2" xfId="18529"/>
    <cellStyle name="Normal 3 3 5 2 5 5 2 2 2" xfId="37326"/>
    <cellStyle name="Normal 3 3 5 2 5 5 2 2 3" xfId="46760"/>
    <cellStyle name="Normal 3 3 5 2 5 5 2 3" xfId="27923"/>
    <cellStyle name="Normal 3 3 5 2 5 5 2 4" xfId="46759"/>
    <cellStyle name="Normal 3 3 5 2 5 5 3" xfId="13832"/>
    <cellStyle name="Normal 3 3 5 2 5 5 3 2" xfId="32623"/>
    <cellStyle name="Normal 3 3 5 2 5 5 3 3" xfId="46761"/>
    <cellStyle name="Normal 3 3 5 2 5 5 4" xfId="23220"/>
    <cellStyle name="Normal 3 3 5 2 5 5 5" xfId="46758"/>
    <cellStyle name="Normal 3 3 5 2 5 6" xfId="6369"/>
    <cellStyle name="Normal 3 3 5 2 5 6 2" xfId="15765"/>
    <cellStyle name="Normal 3 3 5 2 5 6 2 2" xfId="34562"/>
    <cellStyle name="Normal 3 3 5 2 5 6 2 3" xfId="46763"/>
    <cellStyle name="Normal 3 3 5 2 5 6 3" xfId="25159"/>
    <cellStyle name="Normal 3 3 5 2 5 6 4" xfId="46762"/>
    <cellStyle name="Normal 3 3 5 2 5 7" xfId="11043"/>
    <cellStyle name="Normal 3 3 5 2 5 7 2" xfId="29830"/>
    <cellStyle name="Normal 3 3 5 2 5 7 3" xfId="46764"/>
    <cellStyle name="Normal 3 3 5 2 5 8" xfId="20427"/>
    <cellStyle name="Normal 3 3 5 2 5 9" xfId="39387"/>
    <cellStyle name="Normal 3 3 5 2 6" xfId="1879"/>
    <cellStyle name="Normal 3 3 5 2 6 2" xfId="2810"/>
    <cellStyle name="Normal 3 3 5 2 6 2 2" xfId="5603"/>
    <cellStyle name="Normal 3 3 5 2 6 2 2 2" xfId="10328"/>
    <cellStyle name="Normal 3 3 5 2 6 2 2 2 2" xfId="19723"/>
    <cellStyle name="Normal 3 3 5 2 6 2 2 2 2 2" xfId="38520"/>
    <cellStyle name="Normal 3 3 5 2 6 2 2 2 2 3" xfId="46769"/>
    <cellStyle name="Normal 3 3 5 2 6 2 2 2 3" xfId="29117"/>
    <cellStyle name="Normal 3 3 5 2 6 2 2 2 4" xfId="46768"/>
    <cellStyle name="Normal 3 3 5 2 6 2 2 3" xfId="15026"/>
    <cellStyle name="Normal 3 3 5 2 6 2 2 3 2" xfId="33817"/>
    <cellStyle name="Normal 3 3 5 2 6 2 2 3 3" xfId="46770"/>
    <cellStyle name="Normal 3 3 5 2 6 2 2 4" xfId="24414"/>
    <cellStyle name="Normal 3 3 5 2 6 2 2 5" xfId="46767"/>
    <cellStyle name="Normal 3 3 5 2 6 2 3" xfId="7536"/>
    <cellStyle name="Normal 3 3 5 2 6 2 3 2" xfId="16931"/>
    <cellStyle name="Normal 3 3 5 2 6 2 3 2 2" xfId="35728"/>
    <cellStyle name="Normal 3 3 5 2 6 2 3 2 3" xfId="46772"/>
    <cellStyle name="Normal 3 3 5 2 6 2 3 3" xfId="26325"/>
    <cellStyle name="Normal 3 3 5 2 6 2 3 4" xfId="46771"/>
    <cellStyle name="Normal 3 3 5 2 6 2 4" xfId="12234"/>
    <cellStyle name="Normal 3 3 5 2 6 2 4 2" xfId="31024"/>
    <cellStyle name="Normal 3 3 5 2 6 2 4 3" xfId="46773"/>
    <cellStyle name="Normal 3 3 5 2 6 2 5" xfId="21621"/>
    <cellStyle name="Normal 3 3 5 2 6 2 6" xfId="46766"/>
    <cellStyle name="Normal 3 3 5 2 6 3" xfId="3741"/>
    <cellStyle name="Normal 3 3 5 2 6 3 2" xfId="8467"/>
    <cellStyle name="Normal 3 3 5 2 6 3 2 2" xfId="17862"/>
    <cellStyle name="Normal 3 3 5 2 6 3 2 2 2" xfId="36659"/>
    <cellStyle name="Normal 3 3 5 2 6 3 2 2 3" xfId="46776"/>
    <cellStyle name="Normal 3 3 5 2 6 3 2 3" xfId="27256"/>
    <cellStyle name="Normal 3 3 5 2 6 3 2 4" xfId="46775"/>
    <cellStyle name="Normal 3 3 5 2 6 3 3" xfId="13165"/>
    <cellStyle name="Normal 3 3 5 2 6 3 3 2" xfId="31955"/>
    <cellStyle name="Normal 3 3 5 2 6 3 3 3" xfId="46777"/>
    <cellStyle name="Normal 3 3 5 2 6 3 4" xfId="22552"/>
    <cellStyle name="Normal 3 3 5 2 6 3 5" xfId="46774"/>
    <cellStyle name="Normal 3 3 5 2 6 4" xfId="4672"/>
    <cellStyle name="Normal 3 3 5 2 6 4 2" xfId="9397"/>
    <cellStyle name="Normal 3 3 5 2 6 4 2 2" xfId="18792"/>
    <cellStyle name="Normal 3 3 5 2 6 4 2 2 2" xfId="37589"/>
    <cellStyle name="Normal 3 3 5 2 6 4 2 2 3" xfId="46780"/>
    <cellStyle name="Normal 3 3 5 2 6 4 2 3" xfId="28186"/>
    <cellStyle name="Normal 3 3 5 2 6 4 2 4" xfId="46779"/>
    <cellStyle name="Normal 3 3 5 2 6 4 3" xfId="14095"/>
    <cellStyle name="Normal 3 3 5 2 6 4 3 2" xfId="32886"/>
    <cellStyle name="Normal 3 3 5 2 6 4 3 3" xfId="46781"/>
    <cellStyle name="Normal 3 3 5 2 6 4 4" xfId="23483"/>
    <cellStyle name="Normal 3 3 5 2 6 4 5" xfId="46778"/>
    <cellStyle name="Normal 3 3 5 2 6 5" xfId="6607"/>
    <cellStyle name="Normal 3 3 5 2 6 5 2" xfId="16002"/>
    <cellStyle name="Normal 3 3 5 2 6 5 2 2" xfId="34799"/>
    <cellStyle name="Normal 3 3 5 2 6 5 2 3" xfId="46783"/>
    <cellStyle name="Normal 3 3 5 2 6 5 3" xfId="25396"/>
    <cellStyle name="Normal 3 3 5 2 6 5 4" xfId="46782"/>
    <cellStyle name="Normal 3 3 5 2 6 6" xfId="11305"/>
    <cellStyle name="Normal 3 3 5 2 6 6 2" xfId="30093"/>
    <cellStyle name="Normal 3 3 5 2 6 6 3" xfId="46784"/>
    <cellStyle name="Normal 3 3 5 2 6 7" xfId="20690"/>
    <cellStyle name="Normal 3 3 5 2 6 8" xfId="39389"/>
    <cellStyle name="Normal 3 3 5 2 6 9" xfId="46765"/>
    <cellStyle name="Normal 3 3 5 2 7" xfId="2344"/>
    <cellStyle name="Normal 3 3 5 2 7 2" xfId="5137"/>
    <cellStyle name="Normal 3 3 5 2 7 2 2" xfId="9862"/>
    <cellStyle name="Normal 3 3 5 2 7 2 2 2" xfId="19257"/>
    <cellStyle name="Normal 3 3 5 2 7 2 2 2 2" xfId="38054"/>
    <cellStyle name="Normal 3 3 5 2 7 2 2 2 3" xfId="46788"/>
    <cellStyle name="Normal 3 3 5 2 7 2 2 3" xfId="28651"/>
    <cellStyle name="Normal 3 3 5 2 7 2 2 4" xfId="46787"/>
    <cellStyle name="Normal 3 3 5 2 7 2 3" xfId="14560"/>
    <cellStyle name="Normal 3 3 5 2 7 2 3 2" xfId="33351"/>
    <cellStyle name="Normal 3 3 5 2 7 2 3 3" xfId="46789"/>
    <cellStyle name="Normal 3 3 5 2 7 2 4" xfId="23948"/>
    <cellStyle name="Normal 3 3 5 2 7 2 5" xfId="46786"/>
    <cellStyle name="Normal 3 3 5 2 7 3" xfId="7071"/>
    <cellStyle name="Normal 3 3 5 2 7 3 2" xfId="16466"/>
    <cellStyle name="Normal 3 3 5 2 7 3 2 2" xfId="35263"/>
    <cellStyle name="Normal 3 3 5 2 7 3 2 3" xfId="46791"/>
    <cellStyle name="Normal 3 3 5 2 7 3 3" xfId="25860"/>
    <cellStyle name="Normal 3 3 5 2 7 3 4" xfId="46790"/>
    <cellStyle name="Normal 3 3 5 2 7 4" xfId="11769"/>
    <cellStyle name="Normal 3 3 5 2 7 4 2" xfId="30558"/>
    <cellStyle name="Normal 3 3 5 2 7 4 3" xfId="46792"/>
    <cellStyle name="Normal 3 3 5 2 7 5" xfId="21155"/>
    <cellStyle name="Normal 3 3 5 2 7 6" xfId="46785"/>
    <cellStyle name="Normal 3 3 5 2 8" xfId="3275"/>
    <cellStyle name="Normal 3 3 5 2 8 2" xfId="8001"/>
    <cellStyle name="Normal 3 3 5 2 8 2 2" xfId="17396"/>
    <cellStyle name="Normal 3 3 5 2 8 2 2 2" xfId="36193"/>
    <cellStyle name="Normal 3 3 5 2 8 2 2 3" xfId="46795"/>
    <cellStyle name="Normal 3 3 5 2 8 2 3" xfId="26790"/>
    <cellStyle name="Normal 3 3 5 2 8 2 4" xfId="46794"/>
    <cellStyle name="Normal 3 3 5 2 8 3" xfId="12699"/>
    <cellStyle name="Normal 3 3 5 2 8 3 2" xfId="31489"/>
    <cellStyle name="Normal 3 3 5 2 8 3 3" xfId="46796"/>
    <cellStyle name="Normal 3 3 5 2 8 4" xfId="22086"/>
    <cellStyle name="Normal 3 3 5 2 8 5" xfId="46793"/>
    <cellStyle name="Normal 3 3 5 2 9" xfId="4206"/>
    <cellStyle name="Normal 3 3 5 2 9 2" xfId="8931"/>
    <cellStyle name="Normal 3 3 5 2 9 2 2" xfId="18326"/>
    <cellStyle name="Normal 3 3 5 2 9 2 2 2" xfId="37123"/>
    <cellStyle name="Normal 3 3 5 2 9 2 2 3" xfId="46799"/>
    <cellStyle name="Normal 3 3 5 2 9 2 3" xfId="27720"/>
    <cellStyle name="Normal 3 3 5 2 9 2 4" xfId="46798"/>
    <cellStyle name="Normal 3 3 5 2 9 3" xfId="13629"/>
    <cellStyle name="Normal 3 3 5 2 9 3 2" xfId="32420"/>
    <cellStyle name="Normal 3 3 5 2 9 3 3" xfId="46800"/>
    <cellStyle name="Normal 3 3 5 2 9 4" xfId="23017"/>
    <cellStyle name="Normal 3 3 5 2 9 5" xfId="46797"/>
    <cellStyle name="Normal 3 3 5 20" xfId="58870"/>
    <cellStyle name="Normal 3 3 5 21" xfId="58926"/>
    <cellStyle name="Normal 3 3 5 22" xfId="58982"/>
    <cellStyle name="Normal 3 3 5 23" xfId="59038"/>
    <cellStyle name="Normal 3 3 5 24" xfId="59097"/>
    <cellStyle name="Normal 3 3 5 25" xfId="59689"/>
    <cellStyle name="Normal 3 3 5 26" xfId="1380"/>
    <cellStyle name="Normal 3 3 5 3" xfId="1060"/>
    <cellStyle name="Normal 3 3 5 3 10" xfId="39390"/>
    <cellStyle name="Normal 3 3 5 3 11" xfId="46801"/>
    <cellStyle name="Normal 3 3 5 3 12" xfId="1448"/>
    <cellStyle name="Normal 3 3 5 3 2" xfId="1714"/>
    <cellStyle name="Normal 3 3 5 3 2 10" xfId="46802"/>
    <cellStyle name="Normal 3 3 5 3 2 2" xfId="2180"/>
    <cellStyle name="Normal 3 3 5 3 2 2 2" xfId="3111"/>
    <cellStyle name="Normal 3 3 5 3 2 2 2 2" xfId="5904"/>
    <cellStyle name="Normal 3 3 5 3 2 2 2 2 2" xfId="10629"/>
    <cellStyle name="Normal 3 3 5 3 2 2 2 2 2 2" xfId="20024"/>
    <cellStyle name="Normal 3 3 5 3 2 2 2 2 2 2 2" xfId="38821"/>
    <cellStyle name="Normal 3 3 5 3 2 2 2 2 2 2 3" xfId="46807"/>
    <cellStyle name="Normal 3 3 5 3 2 2 2 2 2 3" xfId="29418"/>
    <cellStyle name="Normal 3 3 5 3 2 2 2 2 2 4" xfId="46806"/>
    <cellStyle name="Normal 3 3 5 3 2 2 2 2 3" xfId="15327"/>
    <cellStyle name="Normal 3 3 5 3 2 2 2 2 3 2" xfId="34118"/>
    <cellStyle name="Normal 3 3 5 3 2 2 2 2 3 3" xfId="46808"/>
    <cellStyle name="Normal 3 3 5 3 2 2 2 2 4" xfId="24715"/>
    <cellStyle name="Normal 3 3 5 3 2 2 2 2 5" xfId="46805"/>
    <cellStyle name="Normal 3 3 5 3 2 2 2 3" xfId="7837"/>
    <cellStyle name="Normal 3 3 5 3 2 2 2 3 2" xfId="17232"/>
    <cellStyle name="Normal 3 3 5 3 2 2 2 3 2 2" xfId="36029"/>
    <cellStyle name="Normal 3 3 5 3 2 2 2 3 2 3" xfId="46810"/>
    <cellStyle name="Normal 3 3 5 3 2 2 2 3 3" xfId="26626"/>
    <cellStyle name="Normal 3 3 5 3 2 2 2 3 4" xfId="46809"/>
    <cellStyle name="Normal 3 3 5 3 2 2 2 4" xfId="12535"/>
    <cellStyle name="Normal 3 3 5 3 2 2 2 4 2" xfId="31325"/>
    <cellStyle name="Normal 3 3 5 3 2 2 2 4 3" xfId="46811"/>
    <cellStyle name="Normal 3 3 5 3 2 2 2 5" xfId="21922"/>
    <cellStyle name="Normal 3 3 5 3 2 2 2 6" xfId="46804"/>
    <cellStyle name="Normal 3 3 5 3 2 2 3" xfId="4042"/>
    <cellStyle name="Normal 3 3 5 3 2 2 3 2" xfId="8767"/>
    <cellStyle name="Normal 3 3 5 3 2 2 3 2 2" xfId="18162"/>
    <cellStyle name="Normal 3 3 5 3 2 2 3 2 2 2" xfId="36959"/>
    <cellStyle name="Normal 3 3 5 3 2 2 3 2 2 3" xfId="46814"/>
    <cellStyle name="Normal 3 3 5 3 2 2 3 2 3" xfId="27556"/>
    <cellStyle name="Normal 3 3 5 3 2 2 3 2 4" xfId="46813"/>
    <cellStyle name="Normal 3 3 5 3 2 2 3 3" xfId="13465"/>
    <cellStyle name="Normal 3 3 5 3 2 2 3 3 2" xfId="32256"/>
    <cellStyle name="Normal 3 3 5 3 2 2 3 3 3" xfId="46815"/>
    <cellStyle name="Normal 3 3 5 3 2 2 3 4" xfId="22853"/>
    <cellStyle name="Normal 3 3 5 3 2 2 3 5" xfId="46812"/>
    <cellStyle name="Normal 3 3 5 3 2 2 4" xfId="4973"/>
    <cellStyle name="Normal 3 3 5 3 2 2 4 2" xfId="9698"/>
    <cellStyle name="Normal 3 3 5 3 2 2 4 2 2" xfId="19093"/>
    <cellStyle name="Normal 3 3 5 3 2 2 4 2 2 2" xfId="37890"/>
    <cellStyle name="Normal 3 3 5 3 2 2 4 2 2 3" xfId="46818"/>
    <cellStyle name="Normal 3 3 5 3 2 2 4 2 3" xfId="28487"/>
    <cellStyle name="Normal 3 3 5 3 2 2 4 2 4" xfId="46817"/>
    <cellStyle name="Normal 3 3 5 3 2 2 4 3" xfId="14396"/>
    <cellStyle name="Normal 3 3 5 3 2 2 4 3 2" xfId="33187"/>
    <cellStyle name="Normal 3 3 5 3 2 2 4 3 3" xfId="46819"/>
    <cellStyle name="Normal 3 3 5 3 2 2 4 4" xfId="23784"/>
    <cellStyle name="Normal 3 3 5 3 2 2 4 5" xfId="46816"/>
    <cellStyle name="Normal 3 3 5 3 2 2 5" xfId="6907"/>
    <cellStyle name="Normal 3 3 5 3 2 2 5 2" xfId="16302"/>
    <cellStyle name="Normal 3 3 5 3 2 2 5 2 2" xfId="35099"/>
    <cellStyle name="Normal 3 3 5 3 2 2 5 2 3" xfId="46821"/>
    <cellStyle name="Normal 3 3 5 3 2 2 5 3" xfId="25696"/>
    <cellStyle name="Normal 3 3 5 3 2 2 5 4" xfId="46820"/>
    <cellStyle name="Normal 3 3 5 3 2 2 6" xfId="11605"/>
    <cellStyle name="Normal 3 3 5 3 2 2 6 2" xfId="30394"/>
    <cellStyle name="Normal 3 3 5 3 2 2 6 3" xfId="46822"/>
    <cellStyle name="Normal 3 3 5 3 2 2 7" xfId="20991"/>
    <cellStyle name="Normal 3 3 5 3 2 2 8" xfId="39392"/>
    <cellStyle name="Normal 3 3 5 3 2 2 9" xfId="46803"/>
    <cellStyle name="Normal 3 3 5 3 2 3" xfId="2645"/>
    <cellStyle name="Normal 3 3 5 3 2 3 2" xfId="5438"/>
    <cellStyle name="Normal 3 3 5 3 2 3 2 2" xfId="10163"/>
    <cellStyle name="Normal 3 3 5 3 2 3 2 2 2" xfId="19558"/>
    <cellStyle name="Normal 3 3 5 3 2 3 2 2 2 2" xfId="38355"/>
    <cellStyle name="Normal 3 3 5 3 2 3 2 2 2 3" xfId="46826"/>
    <cellStyle name="Normal 3 3 5 3 2 3 2 2 3" xfId="28952"/>
    <cellStyle name="Normal 3 3 5 3 2 3 2 2 4" xfId="46825"/>
    <cellStyle name="Normal 3 3 5 3 2 3 2 3" xfId="14861"/>
    <cellStyle name="Normal 3 3 5 3 2 3 2 3 2" xfId="33652"/>
    <cellStyle name="Normal 3 3 5 3 2 3 2 3 3" xfId="46827"/>
    <cellStyle name="Normal 3 3 5 3 2 3 2 4" xfId="24249"/>
    <cellStyle name="Normal 3 3 5 3 2 3 2 5" xfId="46824"/>
    <cellStyle name="Normal 3 3 5 3 2 3 3" xfId="7372"/>
    <cellStyle name="Normal 3 3 5 3 2 3 3 2" xfId="16767"/>
    <cellStyle name="Normal 3 3 5 3 2 3 3 2 2" xfId="35564"/>
    <cellStyle name="Normal 3 3 5 3 2 3 3 2 3" xfId="46829"/>
    <cellStyle name="Normal 3 3 5 3 2 3 3 3" xfId="26161"/>
    <cellStyle name="Normal 3 3 5 3 2 3 3 4" xfId="46828"/>
    <cellStyle name="Normal 3 3 5 3 2 3 4" xfId="12070"/>
    <cellStyle name="Normal 3 3 5 3 2 3 4 2" xfId="30859"/>
    <cellStyle name="Normal 3 3 5 3 2 3 4 3" xfId="46830"/>
    <cellStyle name="Normal 3 3 5 3 2 3 5" xfId="21456"/>
    <cellStyle name="Normal 3 3 5 3 2 3 6" xfId="46823"/>
    <cellStyle name="Normal 3 3 5 3 2 4" xfId="3576"/>
    <cellStyle name="Normal 3 3 5 3 2 4 2" xfId="8302"/>
    <cellStyle name="Normal 3 3 5 3 2 4 2 2" xfId="17697"/>
    <cellStyle name="Normal 3 3 5 3 2 4 2 2 2" xfId="36494"/>
    <cellStyle name="Normal 3 3 5 3 2 4 2 2 3" xfId="46833"/>
    <cellStyle name="Normal 3 3 5 3 2 4 2 3" xfId="27091"/>
    <cellStyle name="Normal 3 3 5 3 2 4 2 4" xfId="46832"/>
    <cellStyle name="Normal 3 3 5 3 2 4 3" xfId="13000"/>
    <cellStyle name="Normal 3 3 5 3 2 4 3 2" xfId="31790"/>
    <cellStyle name="Normal 3 3 5 3 2 4 3 3" xfId="46834"/>
    <cellStyle name="Normal 3 3 5 3 2 4 4" xfId="22387"/>
    <cellStyle name="Normal 3 3 5 3 2 4 5" xfId="46831"/>
    <cellStyle name="Normal 3 3 5 3 2 5" xfId="4507"/>
    <cellStyle name="Normal 3 3 5 3 2 5 2" xfId="9232"/>
    <cellStyle name="Normal 3 3 5 3 2 5 2 2" xfId="18627"/>
    <cellStyle name="Normal 3 3 5 3 2 5 2 2 2" xfId="37424"/>
    <cellStyle name="Normal 3 3 5 3 2 5 2 2 3" xfId="46837"/>
    <cellStyle name="Normal 3 3 5 3 2 5 2 3" xfId="28021"/>
    <cellStyle name="Normal 3 3 5 3 2 5 2 4" xfId="46836"/>
    <cellStyle name="Normal 3 3 5 3 2 5 3" xfId="13930"/>
    <cellStyle name="Normal 3 3 5 3 2 5 3 2" xfId="32721"/>
    <cellStyle name="Normal 3 3 5 3 2 5 3 3" xfId="46838"/>
    <cellStyle name="Normal 3 3 5 3 2 5 4" xfId="23318"/>
    <cellStyle name="Normal 3 3 5 3 2 5 5" xfId="46835"/>
    <cellStyle name="Normal 3 3 5 3 2 6" xfId="6309"/>
    <cellStyle name="Normal 3 3 5 3 2 6 2" xfId="15705"/>
    <cellStyle name="Normal 3 3 5 3 2 6 2 2" xfId="34502"/>
    <cellStyle name="Normal 3 3 5 3 2 6 2 3" xfId="46840"/>
    <cellStyle name="Normal 3 3 5 3 2 6 3" xfId="25099"/>
    <cellStyle name="Normal 3 3 5 3 2 6 4" xfId="46839"/>
    <cellStyle name="Normal 3 3 5 3 2 7" xfId="11141"/>
    <cellStyle name="Normal 3 3 5 3 2 7 2" xfId="29928"/>
    <cellStyle name="Normal 3 3 5 3 2 7 3" xfId="46841"/>
    <cellStyle name="Normal 3 3 5 3 2 8" xfId="20525"/>
    <cellStyle name="Normal 3 3 5 3 2 9" xfId="39391"/>
    <cellStyle name="Normal 3 3 5 3 3" xfId="1919"/>
    <cellStyle name="Normal 3 3 5 3 3 2" xfId="2850"/>
    <cellStyle name="Normal 3 3 5 3 3 2 2" xfId="5643"/>
    <cellStyle name="Normal 3 3 5 3 3 2 2 2" xfId="10368"/>
    <cellStyle name="Normal 3 3 5 3 3 2 2 2 2" xfId="19763"/>
    <cellStyle name="Normal 3 3 5 3 3 2 2 2 2 2" xfId="38560"/>
    <cellStyle name="Normal 3 3 5 3 3 2 2 2 2 3" xfId="46846"/>
    <cellStyle name="Normal 3 3 5 3 3 2 2 2 3" xfId="29157"/>
    <cellStyle name="Normal 3 3 5 3 3 2 2 2 4" xfId="46845"/>
    <cellStyle name="Normal 3 3 5 3 3 2 2 3" xfId="15066"/>
    <cellStyle name="Normal 3 3 5 3 3 2 2 3 2" xfId="33857"/>
    <cellStyle name="Normal 3 3 5 3 3 2 2 3 3" xfId="46847"/>
    <cellStyle name="Normal 3 3 5 3 3 2 2 4" xfId="24454"/>
    <cellStyle name="Normal 3 3 5 3 3 2 2 5" xfId="46844"/>
    <cellStyle name="Normal 3 3 5 3 3 2 3" xfId="7576"/>
    <cellStyle name="Normal 3 3 5 3 3 2 3 2" xfId="16971"/>
    <cellStyle name="Normal 3 3 5 3 3 2 3 2 2" xfId="35768"/>
    <cellStyle name="Normal 3 3 5 3 3 2 3 2 3" xfId="46849"/>
    <cellStyle name="Normal 3 3 5 3 3 2 3 3" xfId="26365"/>
    <cellStyle name="Normal 3 3 5 3 3 2 3 4" xfId="46848"/>
    <cellStyle name="Normal 3 3 5 3 3 2 4" xfId="12274"/>
    <cellStyle name="Normal 3 3 5 3 3 2 4 2" xfId="31064"/>
    <cellStyle name="Normal 3 3 5 3 3 2 4 3" xfId="46850"/>
    <cellStyle name="Normal 3 3 5 3 3 2 5" xfId="21661"/>
    <cellStyle name="Normal 3 3 5 3 3 2 6" xfId="46843"/>
    <cellStyle name="Normal 3 3 5 3 3 3" xfId="3781"/>
    <cellStyle name="Normal 3 3 5 3 3 3 2" xfId="8507"/>
    <cellStyle name="Normal 3 3 5 3 3 3 2 2" xfId="17902"/>
    <cellStyle name="Normal 3 3 5 3 3 3 2 2 2" xfId="36699"/>
    <cellStyle name="Normal 3 3 5 3 3 3 2 2 3" xfId="46853"/>
    <cellStyle name="Normal 3 3 5 3 3 3 2 3" xfId="27296"/>
    <cellStyle name="Normal 3 3 5 3 3 3 2 4" xfId="46852"/>
    <cellStyle name="Normal 3 3 5 3 3 3 3" xfId="13205"/>
    <cellStyle name="Normal 3 3 5 3 3 3 3 2" xfId="31995"/>
    <cellStyle name="Normal 3 3 5 3 3 3 3 3" xfId="46854"/>
    <cellStyle name="Normal 3 3 5 3 3 3 4" xfId="22592"/>
    <cellStyle name="Normal 3 3 5 3 3 3 5" xfId="46851"/>
    <cellStyle name="Normal 3 3 5 3 3 4" xfId="4712"/>
    <cellStyle name="Normal 3 3 5 3 3 4 2" xfId="9437"/>
    <cellStyle name="Normal 3 3 5 3 3 4 2 2" xfId="18832"/>
    <cellStyle name="Normal 3 3 5 3 3 4 2 2 2" xfId="37629"/>
    <cellStyle name="Normal 3 3 5 3 3 4 2 2 3" xfId="46857"/>
    <cellStyle name="Normal 3 3 5 3 3 4 2 3" xfId="28226"/>
    <cellStyle name="Normal 3 3 5 3 3 4 2 4" xfId="46856"/>
    <cellStyle name="Normal 3 3 5 3 3 4 3" xfId="14135"/>
    <cellStyle name="Normal 3 3 5 3 3 4 3 2" xfId="32926"/>
    <cellStyle name="Normal 3 3 5 3 3 4 3 3" xfId="46858"/>
    <cellStyle name="Normal 3 3 5 3 3 4 4" xfId="23523"/>
    <cellStyle name="Normal 3 3 5 3 3 4 5" xfId="46855"/>
    <cellStyle name="Normal 3 3 5 3 3 5" xfId="6647"/>
    <cellStyle name="Normal 3 3 5 3 3 5 2" xfId="16042"/>
    <cellStyle name="Normal 3 3 5 3 3 5 2 2" xfId="34839"/>
    <cellStyle name="Normal 3 3 5 3 3 5 2 3" xfId="46860"/>
    <cellStyle name="Normal 3 3 5 3 3 5 3" xfId="25436"/>
    <cellStyle name="Normal 3 3 5 3 3 5 4" xfId="46859"/>
    <cellStyle name="Normal 3 3 5 3 3 6" xfId="11345"/>
    <cellStyle name="Normal 3 3 5 3 3 6 2" xfId="30133"/>
    <cellStyle name="Normal 3 3 5 3 3 6 3" xfId="46861"/>
    <cellStyle name="Normal 3 3 5 3 3 7" xfId="20730"/>
    <cellStyle name="Normal 3 3 5 3 3 8" xfId="39393"/>
    <cellStyle name="Normal 3 3 5 3 3 9" xfId="46842"/>
    <cellStyle name="Normal 3 3 5 3 4" xfId="2384"/>
    <cellStyle name="Normal 3 3 5 3 4 2" xfId="5177"/>
    <cellStyle name="Normal 3 3 5 3 4 2 2" xfId="9902"/>
    <cellStyle name="Normal 3 3 5 3 4 2 2 2" xfId="19297"/>
    <cellStyle name="Normal 3 3 5 3 4 2 2 2 2" xfId="38094"/>
    <cellStyle name="Normal 3 3 5 3 4 2 2 2 3" xfId="46865"/>
    <cellStyle name="Normal 3 3 5 3 4 2 2 3" xfId="28691"/>
    <cellStyle name="Normal 3 3 5 3 4 2 2 4" xfId="46864"/>
    <cellStyle name="Normal 3 3 5 3 4 2 3" xfId="14600"/>
    <cellStyle name="Normal 3 3 5 3 4 2 3 2" xfId="33391"/>
    <cellStyle name="Normal 3 3 5 3 4 2 3 3" xfId="46866"/>
    <cellStyle name="Normal 3 3 5 3 4 2 4" xfId="23988"/>
    <cellStyle name="Normal 3 3 5 3 4 2 5" xfId="46863"/>
    <cellStyle name="Normal 3 3 5 3 4 3" xfId="7111"/>
    <cellStyle name="Normal 3 3 5 3 4 3 2" xfId="16506"/>
    <cellStyle name="Normal 3 3 5 3 4 3 2 2" xfId="35303"/>
    <cellStyle name="Normal 3 3 5 3 4 3 2 3" xfId="46868"/>
    <cellStyle name="Normal 3 3 5 3 4 3 3" xfId="25900"/>
    <cellStyle name="Normal 3 3 5 3 4 3 4" xfId="46867"/>
    <cellStyle name="Normal 3 3 5 3 4 4" xfId="11809"/>
    <cellStyle name="Normal 3 3 5 3 4 4 2" xfId="30598"/>
    <cellStyle name="Normal 3 3 5 3 4 4 3" xfId="46869"/>
    <cellStyle name="Normal 3 3 5 3 4 5" xfId="21195"/>
    <cellStyle name="Normal 3 3 5 3 4 6" xfId="46862"/>
    <cellStyle name="Normal 3 3 5 3 5" xfId="3315"/>
    <cellStyle name="Normal 3 3 5 3 5 2" xfId="8041"/>
    <cellStyle name="Normal 3 3 5 3 5 2 2" xfId="17436"/>
    <cellStyle name="Normal 3 3 5 3 5 2 2 2" xfId="36233"/>
    <cellStyle name="Normal 3 3 5 3 5 2 2 3" xfId="46872"/>
    <cellStyle name="Normal 3 3 5 3 5 2 3" xfId="26830"/>
    <cellStyle name="Normal 3 3 5 3 5 2 4" xfId="46871"/>
    <cellStyle name="Normal 3 3 5 3 5 3" xfId="12739"/>
    <cellStyle name="Normal 3 3 5 3 5 3 2" xfId="31529"/>
    <cellStyle name="Normal 3 3 5 3 5 3 3" xfId="46873"/>
    <cellStyle name="Normal 3 3 5 3 5 4" xfId="22126"/>
    <cellStyle name="Normal 3 3 5 3 5 5" xfId="46870"/>
    <cellStyle name="Normal 3 3 5 3 6" xfId="4246"/>
    <cellStyle name="Normal 3 3 5 3 6 2" xfId="8971"/>
    <cellStyle name="Normal 3 3 5 3 6 2 2" xfId="18366"/>
    <cellStyle name="Normal 3 3 5 3 6 2 2 2" xfId="37163"/>
    <cellStyle name="Normal 3 3 5 3 6 2 2 3" xfId="46876"/>
    <cellStyle name="Normal 3 3 5 3 6 2 3" xfId="27760"/>
    <cellStyle name="Normal 3 3 5 3 6 2 4" xfId="46875"/>
    <cellStyle name="Normal 3 3 5 3 6 3" xfId="13669"/>
    <cellStyle name="Normal 3 3 5 3 6 3 2" xfId="32460"/>
    <cellStyle name="Normal 3 3 5 3 6 3 3" xfId="46877"/>
    <cellStyle name="Normal 3 3 5 3 6 4" xfId="23057"/>
    <cellStyle name="Normal 3 3 5 3 6 5" xfId="46874"/>
    <cellStyle name="Normal 3 3 5 3 7" xfId="6467"/>
    <cellStyle name="Normal 3 3 5 3 7 2" xfId="15862"/>
    <cellStyle name="Normal 3 3 5 3 7 2 2" xfId="34659"/>
    <cellStyle name="Normal 3 3 5 3 7 2 3" xfId="46879"/>
    <cellStyle name="Normal 3 3 5 3 7 3" xfId="25256"/>
    <cellStyle name="Normal 3 3 5 3 7 4" xfId="46878"/>
    <cellStyle name="Normal 3 3 5 3 8" xfId="10883"/>
    <cellStyle name="Normal 3 3 5 3 8 2" xfId="29667"/>
    <cellStyle name="Normal 3 3 5 3 8 3" xfId="46880"/>
    <cellStyle name="Normal 3 3 5 3 9" xfId="20264"/>
    <cellStyle name="Normal 3 3 5 4" xfId="1192"/>
    <cellStyle name="Normal 3 3 5 4 10" xfId="39394"/>
    <cellStyle name="Normal 3 3 5 4 11" xfId="46881"/>
    <cellStyle name="Normal 3 3 5 4 12" xfId="1498"/>
    <cellStyle name="Normal 3 3 5 4 2" xfId="1762"/>
    <cellStyle name="Normal 3 3 5 4 2 10" xfId="46882"/>
    <cellStyle name="Normal 3 3 5 4 2 2" xfId="2228"/>
    <cellStyle name="Normal 3 3 5 4 2 2 2" xfId="3159"/>
    <cellStyle name="Normal 3 3 5 4 2 2 2 2" xfId="5952"/>
    <cellStyle name="Normal 3 3 5 4 2 2 2 2 2" xfId="10677"/>
    <cellStyle name="Normal 3 3 5 4 2 2 2 2 2 2" xfId="20072"/>
    <cellStyle name="Normal 3 3 5 4 2 2 2 2 2 2 2" xfId="38869"/>
    <cellStyle name="Normal 3 3 5 4 2 2 2 2 2 2 3" xfId="46887"/>
    <cellStyle name="Normal 3 3 5 4 2 2 2 2 2 3" xfId="29466"/>
    <cellStyle name="Normal 3 3 5 4 2 2 2 2 2 4" xfId="46886"/>
    <cellStyle name="Normal 3 3 5 4 2 2 2 2 3" xfId="15375"/>
    <cellStyle name="Normal 3 3 5 4 2 2 2 2 3 2" xfId="34166"/>
    <cellStyle name="Normal 3 3 5 4 2 2 2 2 3 3" xfId="46888"/>
    <cellStyle name="Normal 3 3 5 4 2 2 2 2 4" xfId="24763"/>
    <cellStyle name="Normal 3 3 5 4 2 2 2 2 5" xfId="46885"/>
    <cellStyle name="Normal 3 3 5 4 2 2 2 3" xfId="7885"/>
    <cellStyle name="Normal 3 3 5 4 2 2 2 3 2" xfId="17280"/>
    <cellStyle name="Normal 3 3 5 4 2 2 2 3 2 2" xfId="36077"/>
    <cellStyle name="Normal 3 3 5 4 2 2 2 3 2 3" xfId="46890"/>
    <cellStyle name="Normal 3 3 5 4 2 2 2 3 3" xfId="26674"/>
    <cellStyle name="Normal 3 3 5 4 2 2 2 3 4" xfId="46889"/>
    <cellStyle name="Normal 3 3 5 4 2 2 2 4" xfId="12583"/>
    <cellStyle name="Normal 3 3 5 4 2 2 2 4 2" xfId="31373"/>
    <cellStyle name="Normal 3 3 5 4 2 2 2 4 3" xfId="46891"/>
    <cellStyle name="Normal 3 3 5 4 2 2 2 5" xfId="21970"/>
    <cellStyle name="Normal 3 3 5 4 2 2 2 6" xfId="46884"/>
    <cellStyle name="Normal 3 3 5 4 2 2 3" xfId="4090"/>
    <cellStyle name="Normal 3 3 5 4 2 2 3 2" xfId="8815"/>
    <cellStyle name="Normal 3 3 5 4 2 2 3 2 2" xfId="18210"/>
    <cellStyle name="Normal 3 3 5 4 2 2 3 2 2 2" xfId="37007"/>
    <cellStyle name="Normal 3 3 5 4 2 2 3 2 2 3" xfId="46894"/>
    <cellStyle name="Normal 3 3 5 4 2 2 3 2 3" xfId="27604"/>
    <cellStyle name="Normal 3 3 5 4 2 2 3 2 4" xfId="46893"/>
    <cellStyle name="Normal 3 3 5 4 2 2 3 3" xfId="13513"/>
    <cellStyle name="Normal 3 3 5 4 2 2 3 3 2" xfId="32304"/>
    <cellStyle name="Normal 3 3 5 4 2 2 3 3 3" xfId="46895"/>
    <cellStyle name="Normal 3 3 5 4 2 2 3 4" xfId="22901"/>
    <cellStyle name="Normal 3 3 5 4 2 2 3 5" xfId="46892"/>
    <cellStyle name="Normal 3 3 5 4 2 2 4" xfId="5021"/>
    <cellStyle name="Normal 3 3 5 4 2 2 4 2" xfId="9746"/>
    <cellStyle name="Normal 3 3 5 4 2 2 4 2 2" xfId="19141"/>
    <cellStyle name="Normal 3 3 5 4 2 2 4 2 2 2" xfId="37938"/>
    <cellStyle name="Normal 3 3 5 4 2 2 4 2 2 3" xfId="46898"/>
    <cellStyle name="Normal 3 3 5 4 2 2 4 2 3" xfId="28535"/>
    <cellStyle name="Normal 3 3 5 4 2 2 4 2 4" xfId="46897"/>
    <cellStyle name="Normal 3 3 5 4 2 2 4 3" xfId="14444"/>
    <cellStyle name="Normal 3 3 5 4 2 2 4 3 2" xfId="33235"/>
    <cellStyle name="Normal 3 3 5 4 2 2 4 3 3" xfId="46899"/>
    <cellStyle name="Normal 3 3 5 4 2 2 4 4" xfId="23832"/>
    <cellStyle name="Normal 3 3 5 4 2 2 4 5" xfId="46896"/>
    <cellStyle name="Normal 3 3 5 4 2 2 5" xfId="6955"/>
    <cellStyle name="Normal 3 3 5 4 2 2 5 2" xfId="16350"/>
    <cellStyle name="Normal 3 3 5 4 2 2 5 2 2" xfId="35147"/>
    <cellStyle name="Normal 3 3 5 4 2 2 5 2 3" xfId="46901"/>
    <cellStyle name="Normal 3 3 5 4 2 2 5 3" xfId="25744"/>
    <cellStyle name="Normal 3 3 5 4 2 2 5 4" xfId="46900"/>
    <cellStyle name="Normal 3 3 5 4 2 2 6" xfId="11653"/>
    <cellStyle name="Normal 3 3 5 4 2 2 6 2" xfId="30442"/>
    <cellStyle name="Normal 3 3 5 4 2 2 6 3" xfId="46902"/>
    <cellStyle name="Normal 3 3 5 4 2 2 7" xfId="21039"/>
    <cellStyle name="Normal 3 3 5 4 2 2 8" xfId="39396"/>
    <cellStyle name="Normal 3 3 5 4 2 2 9" xfId="46883"/>
    <cellStyle name="Normal 3 3 5 4 2 3" xfId="2693"/>
    <cellStyle name="Normal 3 3 5 4 2 3 2" xfId="5486"/>
    <cellStyle name="Normal 3 3 5 4 2 3 2 2" xfId="10211"/>
    <cellStyle name="Normal 3 3 5 4 2 3 2 2 2" xfId="19606"/>
    <cellStyle name="Normal 3 3 5 4 2 3 2 2 2 2" xfId="38403"/>
    <cellStyle name="Normal 3 3 5 4 2 3 2 2 2 3" xfId="46906"/>
    <cellStyle name="Normal 3 3 5 4 2 3 2 2 3" xfId="29000"/>
    <cellStyle name="Normal 3 3 5 4 2 3 2 2 4" xfId="46905"/>
    <cellStyle name="Normal 3 3 5 4 2 3 2 3" xfId="14909"/>
    <cellStyle name="Normal 3 3 5 4 2 3 2 3 2" xfId="33700"/>
    <cellStyle name="Normal 3 3 5 4 2 3 2 3 3" xfId="46907"/>
    <cellStyle name="Normal 3 3 5 4 2 3 2 4" xfId="24297"/>
    <cellStyle name="Normal 3 3 5 4 2 3 2 5" xfId="46904"/>
    <cellStyle name="Normal 3 3 5 4 2 3 3" xfId="7420"/>
    <cellStyle name="Normal 3 3 5 4 2 3 3 2" xfId="16815"/>
    <cellStyle name="Normal 3 3 5 4 2 3 3 2 2" xfId="35612"/>
    <cellStyle name="Normal 3 3 5 4 2 3 3 2 3" xfId="46909"/>
    <cellStyle name="Normal 3 3 5 4 2 3 3 3" xfId="26209"/>
    <cellStyle name="Normal 3 3 5 4 2 3 3 4" xfId="46908"/>
    <cellStyle name="Normal 3 3 5 4 2 3 4" xfId="12118"/>
    <cellStyle name="Normal 3 3 5 4 2 3 4 2" xfId="30907"/>
    <cellStyle name="Normal 3 3 5 4 2 3 4 3" xfId="46910"/>
    <cellStyle name="Normal 3 3 5 4 2 3 5" xfId="21504"/>
    <cellStyle name="Normal 3 3 5 4 2 3 6" xfId="46903"/>
    <cellStyle name="Normal 3 3 5 4 2 4" xfId="3624"/>
    <cellStyle name="Normal 3 3 5 4 2 4 2" xfId="8350"/>
    <cellStyle name="Normal 3 3 5 4 2 4 2 2" xfId="17745"/>
    <cellStyle name="Normal 3 3 5 4 2 4 2 2 2" xfId="36542"/>
    <cellStyle name="Normal 3 3 5 4 2 4 2 2 3" xfId="46913"/>
    <cellStyle name="Normal 3 3 5 4 2 4 2 3" xfId="27139"/>
    <cellStyle name="Normal 3 3 5 4 2 4 2 4" xfId="46912"/>
    <cellStyle name="Normal 3 3 5 4 2 4 3" xfId="13048"/>
    <cellStyle name="Normal 3 3 5 4 2 4 3 2" xfId="31838"/>
    <cellStyle name="Normal 3 3 5 4 2 4 3 3" xfId="46914"/>
    <cellStyle name="Normal 3 3 5 4 2 4 4" xfId="22435"/>
    <cellStyle name="Normal 3 3 5 4 2 4 5" xfId="46911"/>
    <cellStyle name="Normal 3 3 5 4 2 5" xfId="4555"/>
    <cellStyle name="Normal 3 3 5 4 2 5 2" xfId="9280"/>
    <cellStyle name="Normal 3 3 5 4 2 5 2 2" xfId="18675"/>
    <cellStyle name="Normal 3 3 5 4 2 5 2 2 2" xfId="37472"/>
    <cellStyle name="Normal 3 3 5 4 2 5 2 2 3" xfId="46917"/>
    <cellStyle name="Normal 3 3 5 4 2 5 2 3" xfId="28069"/>
    <cellStyle name="Normal 3 3 5 4 2 5 2 4" xfId="46916"/>
    <cellStyle name="Normal 3 3 5 4 2 5 3" xfId="13978"/>
    <cellStyle name="Normal 3 3 5 4 2 5 3 2" xfId="32769"/>
    <cellStyle name="Normal 3 3 5 4 2 5 3 3" xfId="46918"/>
    <cellStyle name="Normal 3 3 5 4 2 5 4" xfId="23366"/>
    <cellStyle name="Normal 3 3 5 4 2 5 5" xfId="46915"/>
    <cellStyle name="Normal 3 3 5 4 2 6" xfId="6491"/>
    <cellStyle name="Normal 3 3 5 4 2 6 2" xfId="15886"/>
    <cellStyle name="Normal 3 3 5 4 2 6 2 2" xfId="34683"/>
    <cellStyle name="Normal 3 3 5 4 2 6 2 3" xfId="46920"/>
    <cellStyle name="Normal 3 3 5 4 2 6 3" xfId="25280"/>
    <cellStyle name="Normal 3 3 5 4 2 6 4" xfId="46919"/>
    <cellStyle name="Normal 3 3 5 4 2 7" xfId="11189"/>
    <cellStyle name="Normal 3 3 5 4 2 7 2" xfId="29976"/>
    <cellStyle name="Normal 3 3 5 4 2 7 3" xfId="46921"/>
    <cellStyle name="Normal 3 3 5 4 2 8" xfId="20573"/>
    <cellStyle name="Normal 3 3 5 4 2 9" xfId="39395"/>
    <cellStyle name="Normal 3 3 5 4 3" xfId="1967"/>
    <cellStyle name="Normal 3 3 5 4 3 2" xfId="2898"/>
    <cellStyle name="Normal 3 3 5 4 3 2 2" xfId="5691"/>
    <cellStyle name="Normal 3 3 5 4 3 2 2 2" xfId="10416"/>
    <cellStyle name="Normal 3 3 5 4 3 2 2 2 2" xfId="19811"/>
    <cellStyle name="Normal 3 3 5 4 3 2 2 2 2 2" xfId="38608"/>
    <cellStyle name="Normal 3 3 5 4 3 2 2 2 2 3" xfId="46926"/>
    <cellStyle name="Normal 3 3 5 4 3 2 2 2 3" xfId="29205"/>
    <cellStyle name="Normal 3 3 5 4 3 2 2 2 4" xfId="46925"/>
    <cellStyle name="Normal 3 3 5 4 3 2 2 3" xfId="15114"/>
    <cellStyle name="Normal 3 3 5 4 3 2 2 3 2" xfId="33905"/>
    <cellStyle name="Normal 3 3 5 4 3 2 2 3 3" xfId="46927"/>
    <cellStyle name="Normal 3 3 5 4 3 2 2 4" xfId="24502"/>
    <cellStyle name="Normal 3 3 5 4 3 2 2 5" xfId="46924"/>
    <cellStyle name="Normal 3 3 5 4 3 2 3" xfId="7624"/>
    <cellStyle name="Normal 3 3 5 4 3 2 3 2" xfId="17019"/>
    <cellStyle name="Normal 3 3 5 4 3 2 3 2 2" xfId="35816"/>
    <cellStyle name="Normal 3 3 5 4 3 2 3 2 3" xfId="46929"/>
    <cellStyle name="Normal 3 3 5 4 3 2 3 3" xfId="26413"/>
    <cellStyle name="Normal 3 3 5 4 3 2 3 4" xfId="46928"/>
    <cellStyle name="Normal 3 3 5 4 3 2 4" xfId="12322"/>
    <cellStyle name="Normal 3 3 5 4 3 2 4 2" xfId="31112"/>
    <cellStyle name="Normal 3 3 5 4 3 2 4 3" xfId="46930"/>
    <cellStyle name="Normal 3 3 5 4 3 2 5" xfId="21709"/>
    <cellStyle name="Normal 3 3 5 4 3 2 6" xfId="46923"/>
    <cellStyle name="Normal 3 3 5 4 3 3" xfId="3829"/>
    <cellStyle name="Normal 3 3 5 4 3 3 2" xfId="8555"/>
    <cellStyle name="Normal 3 3 5 4 3 3 2 2" xfId="17950"/>
    <cellStyle name="Normal 3 3 5 4 3 3 2 2 2" xfId="36747"/>
    <cellStyle name="Normal 3 3 5 4 3 3 2 2 3" xfId="46933"/>
    <cellStyle name="Normal 3 3 5 4 3 3 2 3" xfId="27344"/>
    <cellStyle name="Normal 3 3 5 4 3 3 2 4" xfId="46932"/>
    <cellStyle name="Normal 3 3 5 4 3 3 3" xfId="13253"/>
    <cellStyle name="Normal 3 3 5 4 3 3 3 2" xfId="32043"/>
    <cellStyle name="Normal 3 3 5 4 3 3 3 3" xfId="46934"/>
    <cellStyle name="Normal 3 3 5 4 3 3 4" xfId="22640"/>
    <cellStyle name="Normal 3 3 5 4 3 3 5" xfId="46931"/>
    <cellStyle name="Normal 3 3 5 4 3 4" xfId="4760"/>
    <cellStyle name="Normal 3 3 5 4 3 4 2" xfId="9485"/>
    <cellStyle name="Normal 3 3 5 4 3 4 2 2" xfId="18880"/>
    <cellStyle name="Normal 3 3 5 4 3 4 2 2 2" xfId="37677"/>
    <cellStyle name="Normal 3 3 5 4 3 4 2 2 3" xfId="46937"/>
    <cellStyle name="Normal 3 3 5 4 3 4 2 3" xfId="28274"/>
    <cellStyle name="Normal 3 3 5 4 3 4 2 4" xfId="46936"/>
    <cellStyle name="Normal 3 3 5 4 3 4 3" xfId="14183"/>
    <cellStyle name="Normal 3 3 5 4 3 4 3 2" xfId="32974"/>
    <cellStyle name="Normal 3 3 5 4 3 4 3 3" xfId="46938"/>
    <cellStyle name="Normal 3 3 5 4 3 4 4" xfId="23571"/>
    <cellStyle name="Normal 3 3 5 4 3 4 5" xfId="46935"/>
    <cellStyle name="Normal 3 3 5 4 3 5" xfId="6695"/>
    <cellStyle name="Normal 3 3 5 4 3 5 2" xfId="16090"/>
    <cellStyle name="Normal 3 3 5 4 3 5 2 2" xfId="34887"/>
    <cellStyle name="Normal 3 3 5 4 3 5 2 3" xfId="46940"/>
    <cellStyle name="Normal 3 3 5 4 3 5 3" xfId="25484"/>
    <cellStyle name="Normal 3 3 5 4 3 5 4" xfId="46939"/>
    <cellStyle name="Normal 3 3 5 4 3 6" xfId="11393"/>
    <cellStyle name="Normal 3 3 5 4 3 6 2" xfId="30181"/>
    <cellStyle name="Normal 3 3 5 4 3 6 3" xfId="46941"/>
    <cellStyle name="Normal 3 3 5 4 3 7" xfId="20778"/>
    <cellStyle name="Normal 3 3 5 4 3 8" xfId="39397"/>
    <cellStyle name="Normal 3 3 5 4 3 9" xfId="46922"/>
    <cellStyle name="Normal 3 3 5 4 4" xfId="2432"/>
    <cellStyle name="Normal 3 3 5 4 4 2" xfId="5225"/>
    <cellStyle name="Normal 3 3 5 4 4 2 2" xfId="9950"/>
    <cellStyle name="Normal 3 3 5 4 4 2 2 2" xfId="19345"/>
    <cellStyle name="Normal 3 3 5 4 4 2 2 2 2" xfId="38142"/>
    <cellStyle name="Normal 3 3 5 4 4 2 2 2 3" xfId="46945"/>
    <cellStyle name="Normal 3 3 5 4 4 2 2 3" xfId="28739"/>
    <cellStyle name="Normal 3 3 5 4 4 2 2 4" xfId="46944"/>
    <cellStyle name="Normal 3 3 5 4 4 2 3" xfId="14648"/>
    <cellStyle name="Normal 3 3 5 4 4 2 3 2" xfId="33439"/>
    <cellStyle name="Normal 3 3 5 4 4 2 3 3" xfId="46946"/>
    <cellStyle name="Normal 3 3 5 4 4 2 4" xfId="24036"/>
    <cellStyle name="Normal 3 3 5 4 4 2 5" xfId="46943"/>
    <cellStyle name="Normal 3 3 5 4 4 3" xfId="7159"/>
    <cellStyle name="Normal 3 3 5 4 4 3 2" xfId="16554"/>
    <cellStyle name="Normal 3 3 5 4 4 3 2 2" xfId="35351"/>
    <cellStyle name="Normal 3 3 5 4 4 3 2 3" xfId="46948"/>
    <cellStyle name="Normal 3 3 5 4 4 3 3" xfId="25948"/>
    <cellStyle name="Normal 3 3 5 4 4 3 4" xfId="46947"/>
    <cellStyle name="Normal 3 3 5 4 4 4" xfId="11857"/>
    <cellStyle name="Normal 3 3 5 4 4 4 2" xfId="30646"/>
    <cellStyle name="Normal 3 3 5 4 4 4 3" xfId="46949"/>
    <cellStyle name="Normal 3 3 5 4 4 5" xfId="21243"/>
    <cellStyle name="Normal 3 3 5 4 4 6" xfId="46942"/>
    <cellStyle name="Normal 3 3 5 4 5" xfId="3363"/>
    <cellStyle name="Normal 3 3 5 4 5 2" xfId="8089"/>
    <cellStyle name="Normal 3 3 5 4 5 2 2" xfId="17484"/>
    <cellStyle name="Normal 3 3 5 4 5 2 2 2" xfId="36281"/>
    <cellStyle name="Normal 3 3 5 4 5 2 2 3" xfId="46952"/>
    <cellStyle name="Normal 3 3 5 4 5 2 3" xfId="26878"/>
    <cellStyle name="Normal 3 3 5 4 5 2 4" xfId="46951"/>
    <cellStyle name="Normal 3 3 5 4 5 3" xfId="12787"/>
    <cellStyle name="Normal 3 3 5 4 5 3 2" xfId="31577"/>
    <cellStyle name="Normal 3 3 5 4 5 3 3" xfId="46953"/>
    <cellStyle name="Normal 3 3 5 4 5 4" xfId="22174"/>
    <cellStyle name="Normal 3 3 5 4 5 5" xfId="46950"/>
    <cellStyle name="Normal 3 3 5 4 6" xfId="4294"/>
    <cellStyle name="Normal 3 3 5 4 6 2" xfId="9019"/>
    <cellStyle name="Normal 3 3 5 4 6 2 2" xfId="18414"/>
    <cellStyle name="Normal 3 3 5 4 6 2 2 2" xfId="37211"/>
    <cellStyle name="Normal 3 3 5 4 6 2 2 3" xfId="46956"/>
    <cellStyle name="Normal 3 3 5 4 6 2 3" xfId="27808"/>
    <cellStyle name="Normal 3 3 5 4 6 2 4" xfId="46955"/>
    <cellStyle name="Normal 3 3 5 4 6 3" xfId="13717"/>
    <cellStyle name="Normal 3 3 5 4 6 3 2" xfId="32508"/>
    <cellStyle name="Normal 3 3 5 4 6 3 3" xfId="46957"/>
    <cellStyle name="Normal 3 3 5 4 6 4" xfId="23105"/>
    <cellStyle name="Normal 3 3 5 4 6 5" xfId="46954"/>
    <cellStyle name="Normal 3 3 5 4 7" xfId="6435"/>
    <cellStyle name="Normal 3 3 5 4 7 2" xfId="15831"/>
    <cellStyle name="Normal 3 3 5 4 7 2 2" xfId="34628"/>
    <cellStyle name="Normal 3 3 5 4 7 2 3" xfId="46959"/>
    <cellStyle name="Normal 3 3 5 4 7 3" xfId="25225"/>
    <cellStyle name="Normal 3 3 5 4 7 4" xfId="46958"/>
    <cellStyle name="Normal 3 3 5 4 8" xfId="10931"/>
    <cellStyle name="Normal 3 3 5 4 8 2" xfId="29715"/>
    <cellStyle name="Normal 3 3 5 4 8 3" xfId="46960"/>
    <cellStyle name="Normal 3 3 5 4 9" xfId="20312"/>
    <cellStyle name="Normal 3 3 5 5" xfId="927"/>
    <cellStyle name="Normal 3 3 5 5 10" xfId="39398"/>
    <cellStyle name="Normal 3 3 5 5 11" xfId="46961"/>
    <cellStyle name="Normal 3 3 5 5 12" xfId="1559"/>
    <cellStyle name="Normal 3 3 5 5 2" xfId="1823"/>
    <cellStyle name="Normal 3 3 5 5 2 10" xfId="46962"/>
    <cellStyle name="Normal 3 3 5 5 2 2" xfId="2289"/>
    <cellStyle name="Normal 3 3 5 5 2 2 2" xfId="3220"/>
    <cellStyle name="Normal 3 3 5 5 2 2 2 2" xfId="6013"/>
    <cellStyle name="Normal 3 3 5 5 2 2 2 2 2" xfId="10738"/>
    <cellStyle name="Normal 3 3 5 5 2 2 2 2 2 2" xfId="20133"/>
    <cellStyle name="Normal 3 3 5 5 2 2 2 2 2 2 2" xfId="38930"/>
    <cellStyle name="Normal 3 3 5 5 2 2 2 2 2 2 3" xfId="46967"/>
    <cellStyle name="Normal 3 3 5 5 2 2 2 2 2 3" xfId="29527"/>
    <cellStyle name="Normal 3 3 5 5 2 2 2 2 2 4" xfId="46966"/>
    <cellStyle name="Normal 3 3 5 5 2 2 2 2 3" xfId="15436"/>
    <cellStyle name="Normal 3 3 5 5 2 2 2 2 3 2" xfId="34227"/>
    <cellStyle name="Normal 3 3 5 5 2 2 2 2 3 3" xfId="46968"/>
    <cellStyle name="Normal 3 3 5 5 2 2 2 2 4" xfId="24824"/>
    <cellStyle name="Normal 3 3 5 5 2 2 2 2 5" xfId="46965"/>
    <cellStyle name="Normal 3 3 5 5 2 2 2 3" xfId="7946"/>
    <cellStyle name="Normal 3 3 5 5 2 2 2 3 2" xfId="17341"/>
    <cellStyle name="Normal 3 3 5 5 2 2 2 3 2 2" xfId="36138"/>
    <cellStyle name="Normal 3 3 5 5 2 2 2 3 2 3" xfId="46970"/>
    <cellStyle name="Normal 3 3 5 5 2 2 2 3 3" xfId="26735"/>
    <cellStyle name="Normal 3 3 5 5 2 2 2 3 4" xfId="46969"/>
    <cellStyle name="Normal 3 3 5 5 2 2 2 4" xfId="12644"/>
    <cellStyle name="Normal 3 3 5 5 2 2 2 4 2" xfId="31434"/>
    <cellStyle name="Normal 3 3 5 5 2 2 2 4 3" xfId="46971"/>
    <cellStyle name="Normal 3 3 5 5 2 2 2 5" xfId="22031"/>
    <cellStyle name="Normal 3 3 5 5 2 2 2 6" xfId="46964"/>
    <cellStyle name="Normal 3 3 5 5 2 2 3" xfId="4151"/>
    <cellStyle name="Normal 3 3 5 5 2 2 3 2" xfId="8876"/>
    <cellStyle name="Normal 3 3 5 5 2 2 3 2 2" xfId="18271"/>
    <cellStyle name="Normal 3 3 5 5 2 2 3 2 2 2" xfId="37068"/>
    <cellStyle name="Normal 3 3 5 5 2 2 3 2 2 3" xfId="46974"/>
    <cellStyle name="Normal 3 3 5 5 2 2 3 2 3" xfId="27665"/>
    <cellStyle name="Normal 3 3 5 5 2 2 3 2 4" xfId="46973"/>
    <cellStyle name="Normal 3 3 5 5 2 2 3 3" xfId="13574"/>
    <cellStyle name="Normal 3 3 5 5 2 2 3 3 2" xfId="32365"/>
    <cellStyle name="Normal 3 3 5 5 2 2 3 3 3" xfId="46975"/>
    <cellStyle name="Normal 3 3 5 5 2 2 3 4" xfId="22962"/>
    <cellStyle name="Normal 3 3 5 5 2 2 3 5" xfId="46972"/>
    <cellStyle name="Normal 3 3 5 5 2 2 4" xfId="5082"/>
    <cellStyle name="Normal 3 3 5 5 2 2 4 2" xfId="9807"/>
    <cellStyle name="Normal 3 3 5 5 2 2 4 2 2" xfId="19202"/>
    <cellStyle name="Normal 3 3 5 5 2 2 4 2 2 2" xfId="37999"/>
    <cellStyle name="Normal 3 3 5 5 2 2 4 2 2 3" xfId="46978"/>
    <cellStyle name="Normal 3 3 5 5 2 2 4 2 3" xfId="28596"/>
    <cellStyle name="Normal 3 3 5 5 2 2 4 2 4" xfId="46977"/>
    <cellStyle name="Normal 3 3 5 5 2 2 4 3" xfId="14505"/>
    <cellStyle name="Normal 3 3 5 5 2 2 4 3 2" xfId="33296"/>
    <cellStyle name="Normal 3 3 5 5 2 2 4 3 3" xfId="46979"/>
    <cellStyle name="Normal 3 3 5 5 2 2 4 4" xfId="23893"/>
    <cellStyle name="Normal 3 3 5 5 2 2 4 5" xfId="46976"/>
    <cellStyle name="Normal 3 3 5 5 2 2 5" xfId="7016"/>
    <cellStyle name="Normal 3 3 5 5 2 2 5 2" xfId="16411"/>
    <cellStyle name="Normal 3 3 5 5 2 2 5 2 2" xfId="35208"/>
    <cellStyle name="Normal 3 3 5 5 2 2 5 2 3" xfId="46981"/>
    <cellStyle name="Normal 3 3 5 5 2 2 5 3" xfId="25805"/>
    <cellStyle name="Normal 3 3 5 5 2 2 5 4" xfId="46980"/>
    <cellStyle name="Normal 3 3 5 5 2 2 6" xfId="11714"/>
    <cellStyle name="Normal 3 3 5 5 2 2 6 2" xfId="30503"/>
    <cellStyle name="Normal 3 3 5 5 2 2 6 3" xfId="46982"/>
    <cellStyle name="Normal 3 3 5 5 2 2 7" xfId="21100"/>
    <cellStyle name="Normal 3 3 5 5 2 2 8" xfId="39400"/>
    <cellStyle name="Normal 3 3 5 5 2 2 9" xfId="46963"/>
    <cellStyle name="Normal 3 3 5 5 2 3" xfId="2754"/>
    <cellStyle name="Normal 3 3 5 5 2 3 2" xfId="5547"/>
    <cellStyle name="Normal 3 3 5 5 2 3 2 2" xfId="10272"/>
    <cellStyle name="Normal 3 3 5 5 2 3 2 2 2" xfId="19667"/>
    <cellStyle name="Normal 3 3 5 5 2 3 2 2 2 2" xfId="38464"/>
    <cellStyle name="Normal 3 3 5 5 2 3 2 2 2 3" xfId="46986"/>
    <cellStyle name="Normal 3 3 5 5 2 3 2 2 3" xfId="29061"/>
    <cellStyle name="Normal 3 3 5 5 2 3 2 2 4" xfId="46985"/>
    <cellStyle name="Normal 3 3 5 5 2 3 2 3" xfId="14970"/>
    <cellStyle name="Normal 3 3 5 5 2 3 2 3 2" xfId="33761"/>
    <cellStyle name="Normal 3 3 5 5 2 3 2 3 3" xfId="46987"/>
    <cellStyle name="Normal 3 3 5 5 2 3 2 4" xfId="24358"/>
    <cellStyle name="Normal 3 3 5 5 2 3 2 5" xfId="46984"/>
    <cellStyle name="Normal 3 3 5 5 2 3 3" xfId="7480"/>
    <cellStyle name="Normal 3 3 5 5 2 3 3 2" xfId="16875"/>
    <cellStyle name="Normal 3 3 5 5 2 3 3 2 2" xfId="35672"/>
    <cellStyle name="Normal 3 3 5 5 2 3 3 2 3" xfId="46989"/>
    <cellStyle name="Normal 3 3 5 5 2 3 3 3" xfId="26269"/>
    <cellStyle name="Normal 3 3 5 5 2 3 3 4" xfId="46988"/>
    <cellStyle name="Normal 3 3 5 5 2 3 4" xfId="12178"/>
    <cellStyle name="Normal 3 3 5 5 2 3 4 2" xfId="30968"/>
    <cellStyle name="Normal 3 3 5 5 2 3 4 3" xfId="46990"/>
    <cellStyle name="Normal 3 3 5 5 2 3 5" xfId="21565"/>
    <cellStyle name="Normal 3 3 5 5 2 3 6" xfId="46983"/>
    <cellStyle name="Normal 3 3 5 5 2 4" xfId="3685"/>
    <cellStyle name="Normal 3 3 5 5 2 4 2" xfId="8411"/>
    <cellStyle name="Normal 3 3 5 5 2 4 2 2" xfId="17806"/>
    <cellStyle name="Normal 3 3 5 5 2 4 2 2 2" xfId="36603"/>
    <cellStyle name="Normal 3 3 5 5 2 4 2 2 3" xfId="46993"/>
    <cellStyle name="Normal 3 3 5 5 2 4 2 3" xfId="27200"/>
    <cellStyle name="Normal 3 3 5 5 2 4 2 4" xfId="46992"/>
    <cellStyle name="Normal 3 3 5 5 2 4 3" xfId="13109"/>
    <cellStyle name="Normal 3 3 5 5 2 4 3 2" xfId="31899"/>
    <cellStyle name="Normal 3 3 5 5 2 4 3 3" xfId="46994"/>
    <cellStyle name="Normal 3 3 5 5 2 4 4" xfId="22496"/>
    <cellStyle name="Normal 3 3 5 5 2 4 5" xfId="46991"/>
    <cellStyle name="Normal 3 3 5 5 2 5" xfId="4616"/>
    <cellStyle name="Normal 3 3 5 5 2 5 2" xfId="9341"/>
    <cellStyle name="Normal 3 3 5 5 2 5 2 2" xfId="18736"/>
    <cellStyle name="Normal 3 3 5 5 2 5 2 2 2" xfId="37533"/>
    <cellStyle name="Normal 3 3 5 5 2 5 2 2 3" xfId="46997"/>
    <cellStyle name="Normal 3 3 5 5 2 5 2 3" xfId="28130"/>
    <cellStyle name="Normal 3 3 5 5 2 5 2 4" xfId="46996"/>
    <cellStyle name="Normal 3 3 5 5 2 5 3" xfId="14039"/>
    <cellStyle name="Normal 3 3 5 5 2 5 3 2" xfId="32830"/>
    <cellStyle name="Normal 3 3 5 5 2 5 3 3" xfId="46998"/>
    <cellStyle name="Normal 3 3 5 5 2 5 4" xfId="23427"/>
    <cellStyle name="Normal 3 3 5 5 2 5 5" xfId="46995"/>
    <cellStyle name="Normal 3 3 5 5 2 6" xfId="6551"/>
    <cellStyle name="Normal 3 3 5 5 2 6 2" xfId="15946"/>
    <cellStyle name="Normal 3 3 5 5 2 6 2 2" xfId="34743"/>
    <cellStyle name="Normal 3 3 5 5 2 6 2 3" xfId="47000"/>
    <cellStyle name="Normal 3 3 5 5 2 6 3" xfId="25340"/>
    <cellStyle name="Normal 3 3 5 5 2 6 4" xfId="46999"/>
    <cellStyle name="Normal 3 3 5 5 2 7" xfId="11249"/>
    <cellStyle name="Normal 3 3 5 5 2 7 2" xfId="30037"/>
    <cellStyle name="Normal 3 3 5 5 2 7 3" xfId="47001"/>
    <cellStyle name="Normal 3 3 5 5 2 8" xfId="20634"/>
    <cellStyle name="Normal 3 3 5 5 2 9" xfId="39399"/>
    <cellStyle name="Normal 3 3 5 5 3" xfId="2028"/>
    <cellStyle name="Normal 3 3 5 5 3 2" xfId="2959"/>
    <cellStyle name="Normal 3 3 5 5 3 2 2" xfId="5752"/>
    <cellStyle name="Normal 3 3 5 5 3 2 2 2" xfId="10477"/>
    <cellStyle name="Normal 3 3 5 5 3 2 2 2 2" xfId="19872"/>
    <cellStyle name="Normal 3 3 5 5 3 2 2 2 2 2" xfId="38669"/>
    <cellStyle name="Normal 3 3 5 5 3 2 2 2 2 3" xfId="47006"/>
    <cellStyle name="Normal 3 3 5 5 3 2 2 2 3" xfId="29266"/>
    <cellStyle name="Normal 3 3 5 5 3 2 2 2 4" xfId="47005"/>
    <cellStyle name="Normal 3 3 5 5 3 2 2 3" xfId="15175"/>
    <cellStyle name="Normal 3 3 5 5 3 2 2 3 2" xfId="33966"/>
    <cellStyle name="Normal 3 3 5 5 3 2 2 3 3" xfId="47007"/>
    <cellStyle name="Normal 3 3 5 5 3 2 2 4" xfId="24563"/>
    <cellStyle name="Normal 3 3 5 5 3 2 2 5" xfId="47004"/>
    <cellStyle name="Normal 3 3 5 5 3 2 3" xfId="7685"/>
    <cellStyle name="Normal 3 3 5 5 3 2 3 2" xfId="17080"/>
    <cellStyle name="Normal 3 3 5 5 3 2 3 2 2" xfId="35877"/>
    <cellStyle name="Normal 3 3 5 5 3 2 3 2 3" xfId="47009"/>
    <cellStyle name="Normal 3 3 5 5 3 2 3 3" xfId="26474"/>
    <cellStyle name="Normal 3 3 5 5 3 2 3 4" xfId="47008"/>
    <cellStyle name="Normal 3 3 5 5 3 2 4" xfId="12383"/>
    <cellStyle name="Normal 3 3 5 5 3 2 4 2" xfId="31173"/>
    <cellStyle name="Normal 3 3 5 5 3 2 4 3" xfId="47010"/>
    <cellStyle name="Normal 3 3 5 5 3 2 5" xfId="21770"/>
    <cellStyle name="Normal 3 3 5 5 3 2 6" xfId="47003"/>
    <cellStyle name="Normal 3 3 5 5 3 3" xfId="3890"/>
    <cellStyle name="Normal 3 3 5 5 3 3 2" xfId="8615"/>
    <cellStyle name="Normal 3 3 5 5 3 3 2 2" xfId="18010"/>
    <cellStyle name="Normal 3 3 5 5 3 3 2 2 2" xfId="36807"/>
    <cellStyle name="Normal 3 3 5 5 3 3 2 2 3" xfId="47013"/>
    <cellStyle name="Normal 3 3 5 5 3 3 2 3" xfId="27404"/>
    <cellStyle name="Normal 3 3 5 5 3 3 2 4" xfId="47012"/>
    <cellStyle name="Normal 3 3 5 5 3 3 3" xfId="13313"/>
    <cellStyle name="Normal 3 3 5 5 3 3 3 2" xfId="32104"/>
    <cellStyle name="Normal 3 3 5 5 3 3 3 3" xfId="47014"/>
    <cellStyle name="Normal 3 3 5 5 3 3 4" xfId="22701"/>
    <cellStyle name="Normal 3 3 5 5 3 3 5" xfId="47011"/>
    <cellStyle name="Normal 3 3 5 5 3 4" xfId="4821"/>
    <cellStyle name="Normal 3 3 5 5 3 4 2" xfId="9546"/>
    <cellStyle name="Normal 3 3 5 5 3 4 2 2" xfId="18941"/>
    <cellStyle name="Normal 3 3 5 5 3 4 2 2 2" xfId="37738"/>
    <cellStyle name="Normal 3 3 5 5 3 4 2 2 3" xfId="47017"/>
    <cellStyle name="Normal 3 3 5 5 3 4 2 3" xfId="28335"/>
    <cellStyle name="Normal 3 3 5 5 3 4 2 4" xfId="47016"/>
    <cellStyle name="Normal 3 3 5 5 3 4 3" xfId="14244"/>
    <cellStyle name="Normal 3 3 5 5 3 4 3 2" xfId="33035"/>
    <cellStyle name="Normal 3 3 5 5 3 4 3 3" xfId="47018"/>
    <cellStyle name="Normal 3 3 5 5 3 4 4" xfId="23632"/>
    <cellStyle name="Normal 3 3 5 5 3 4 5" xfId="47015"/>
    <cellStyle name="Normal 3 3 5 5 3 5" xfId="6755"/>
    <cellStyle name="Normal 3 3 5 5 3 5 2" xfId="16150"/>
    <cellStyle name="Normal 3 3 5 5 3 5 2 2" xfId="34947"/>
    <cellStyle name="Normal 3 3 5 5 3 5 2 3" xfId="47020"/>
    <cellStyle name="Normal 3 3 5 5 3 5 3" xfId="25544"/>
    <cellStyle name="Normal 3 3 5 5 3 5 4" xfId="47019"/>
    <cellStyle name="Normal 3 3 5 5 3 6" xfId="11453"/>
    <cellStyle name="Normal 3 3 5 5 3 6 2" xfId="30242"/>
    <cellStyle name="Normal 3 3 5 5 3 6 3" xfId="47021"/>
    <cellStyle name="Normal 3 3 5 5 3 7" xfId="20839"/>
    <cellStyle name="Normal 3 3 5 5 3 8" xfId="39401"/>
    <cellStyle name="Normal 3 3 5 5 3 9" xfId="47002"/>
    <cellStyle name="Normal 3 3 5 5 4" xfId="2493"/>
    <cellStyle name="Normal 3 3 5 5 4 2" xfId="5286"/>
    <cellStyle name="Normal 3 3 5 5 4 2 2" xfId="10011"/>
    <cellStyle name="Normal 3 3 5 5 4 2 2 2" xfId="19406"/>
    <cellStyle name="Normal 3 3 5 5 4 2 2 2 2" xfId="38203"/>
    <cellStyle name="Normal 3 3 5 5 4 2 2 2 3" xfId="47025"/>
    <cellStyle name="Normal 3 3 5 5 4 2 2 3" xfId="28800"/>
    <cellStyle name="Normal 3 3 5 5 4 2 2 4" xfId="47024"/>
    <cellStyle name="Normal 3 3 5 5 4 2 3" xfId="14709"/>
    <cellStyle name="Normal 3 3 5 5 4 2 3 2" xfId="33500"/>
    <cellStyle name="Normal 3 3 5 5 4 2 3 3" xfId="47026"/>
    <cellStyle name="Normal 3 3 5 5 4 2 4" xfId="24097"/>
    <cellStyle name="Normal 3 3 5 5 4 2 5" xfId="47023"/>
    <cellStyle name="Normal 3 3 5 5 4 3" xfId="7220"/>
    <cellStyle name="Normal 3 3 5 5 4 3 2" xfId="16615"/>
    <cellStyle name="Normal 3 3 5 5 4 3 2 2" xfId="35412"/>
    <cellStyle name="Normal 3 3 5 5 4 3 2 3" xfId="47028"/>
    <cellStyle name="Normal 3 3 5 5 4 3 3" xfId="26009"/>
    <cellStyle name="Normal 3 3 5 5 4 3 4" xfId="47027"/>
    <cellStyle name="Normal 3 3 5 5 4 4" xfId="11918"/>
    <cellStyle name="Normal 3 3 5 5 4 4 2" xfId="30707"/>
    <cellStyle name="Normal 3 3 5 5 4 4 3" xfId="47029"/>
    <cellStyle name="Normal 3 3 5 5 4 5" xfId="21304"/>
    <cellStyle name="Normal 3 3 5 5 4 6" xfId="47022"/>
    <cellStyle name="Normal 3 3 5 5 5" xfId="3424"/>
    <cellStyle name="Normal 3 3 5 5 5 2" xfId="8150"/>
    <cellStyle name="Normal 3 3 5 5 5 2 2" xfId="17545"/>
    <cellStyle name="Normal 3 3 5 5 5 2 2 2" xfId="36342"/>
    <cellStyle name="Normal 3 3 5 5 5 2 2 3" xfId="47032"/>
    <cellStyle name="Normal 3 3 5 5 5 2 3" xfId="26939"/>
    <cellStyle name="Normal 3 3 5 5 5 2 4" xfId="47031"/>
    <cellStyle name="Normal 3 3 5 5 5 3" xfId="12848"/>
    <cellStyle name="Normal 3 3 5 5 5 3 2" xfId="31638"/>
    <cellStyle name="Normal 3 3 5 5 5 3 3" xfId="47033"/>
    <cellStyle name="Normal 3 3 5 5 5 4" xfId="22235"/>
    <cellStyle name="Normal 3 3 5 5 5 5" xfId="47030"/>
    <cellStyle name="Normal 3 3 5 5 6" xfId="4355"/>
    <cellStyle name="Normal 3 3 5 5 6 2" xfId="9080"/>
    <cellStyle name="Normal 3 3 5 5 6 2 2" xfId="18475"/>
    <cellStyle name="Normal 3 3 5 5 6 2 2 2" xfId="37272"/>
    <cellStyle name="Normal 3 3 5 5 6 2 2 3" xfId="47036"/>
    <cellStyle name="Normal 3 3 5 5 6 2 3" xfId="27869"/>
    <cellStyle name="Normal 3 3 5 5 6 2 4" xfId="47035"/>
    <cellStyle name="Normal 3 3 5 5 6 3" xfId="13778"/>
    <cellStyle name="Normal 3 3 5 5 6 3 2" xfId="32569"/>
    <cellStyle name="Normal 3 3 5 5 6 3 3" xfId="47037"/>
    <cellStyle name="Normal 3 3 5 5 6 4" xfId="23166"/>
    <cellStyle name="Normal 3 3 5 5 6 5" xfId="47034"/>
    <cellStyle name="Normal 3 3 5 5 7" xfId="6229"/>
    <cellStyle name="Normal 3 3 5 5 7 2" xfId="15625"/>
    <cellStyle name="Normal 3 3 5 5 7 2 2" xfId="34422"/>
    <cellStyle name="Normal 3 3 5 5 7 2 3" xfId="47039"/>
    <cellStyle name="Normal 3 3 5 5 7 3" xfId="25019"/>
    <cellStyle name="Normal 3 3 5 5 7 4" xfId="47038"/>
    <cellStyle name="Normal 3 3 5 5 8" xfId="10989"/>
    <cellStyle name="Normal 3 3 5 5 8 2" xfId="29776"/>
    <cellStyle name="Normal 3 3 5 5 8 3" xfId="47040"/>
    <cellStyle name="Normal 3 3 5 5 9" xfId="20373"/>
    <cellStyle name="Normal 3 3 5 6" xfId="1322"/>
    <cellStyle name="Normal 3 3 5 6 10" xfId="47041"/>
    <cellStyle name="Normal 3 3 5 6 11" xfId="1643"/>
    <cellStyle name="Normal 3 3 5 6 2" xfId="2112"/>
    <cellStyle name="Normal 3 3 5 6 2 2" xfId="3043"/>
    <cellStyle name="Normal 3 3 5 6 2 2 2" xfId="5836"/>
    <cellStyle name="Normal 3 3 5 6 2 2 2 2" xfId="10561"/>
    <cellStyle name="Normal 3 3 5 6 2 2 2 2 2" xfId="19956"/>
    <cellStyle name="Normal 3 3 5 6 2 2 2 2 2 2" xfId="38753"/>
    <cellStyle name="Normal 3 3 5 6 2 2 2 2 2 3" xfId="47046"/>
    <cellStyle name="Normal 3 3 5 6 2 2 2 2 3" xfId="29350"/>
    <cellStyle name="Normal 3 3 5 6 2 2 2 2 4" xfId="47045"/>
    <cellStyle name="Normal 3 3 5 6 2 2 2 3" xfId="15259"/>
    <cellStyle name="Normal 3 3 5 6 2 2 2 3 2" xfId="34050"/>
    <cellStyle name="Normal 3 3 5 6 2 2 2 3 3" xfId="47047"/>
    <cellStyle name="Normal 3 3 5 6 2 2 2 4" xfId="24647"/>
    <cellStyle name="Normal 3 3 5 6 2 2 2 5" xfId="47044"/>
    <cellStyle name="Normal 3 3 5 6 2 2 3" xfId="7769"/>
    <cellStyle name="Normal 3 3 5 6 2 2 3 2" xfId="17164"/>
    <cellStyle name="Normal 3 3 5 6 2 2 3 2 2" xfId="35961"/>
    <cellStyle name="Normal 3 3 5 6 2 2 3 2 3" xfId="47049"/>
    <cellStyle name="Normal 3 3 5 6 2 2 3 3" xfId="26558"/>
    <cellStyle name="Normal 3 3 5 6 2 2 3 4" xfId="47048"/>
    <cellStyle name="Normal 3 3 5 6 2 2 4" xfId="12467"/>
    <cellStyle name="Normal 3 3 5 6 2 2 4 2" xfId="31257"/>
    <cellStyle name="Normal 3 3 5 6 2 2 4 3" xfId="47050"/>
    <cellStyle name="Normal 3 3 5 6 2 2 5" xfId="21854"/>
    <cellStyle name="Normal 3 3 5 6 2 2 6" xfId="47043"/>
    <cellStyle name="Normal 3 3 5 6 2 3" xfId="3974"/>
    <cellStyle name="Normal 3 3 5 6 2 3 2" xfId="8699"/>
    <cellStyle name="Normal 3 3 5 6 2 3 2 2" xfId="18094"/>
    <cellStyle name="Normal 3 3 5 6 2 3 2 2 2" xfId="36891"/>
    <cellStyle name="Normal 3 3 5 6 2 3 2 2 3" xfId="47053"/>
    <cellStyle name="Normal 3 3 5 6 2 3 2 3" xfId="27488"/>
    <cellStyle name="Normal 3 3 5 6 2 3 2 4" xfId="47052"/>
    <cellStyle name="Normal 3 3 5 6 2 3 3" xfId="13397"/>
    <cellStyle name="Normal 3 3 5 6 2 3 3 2" xfId="32188"/>
    <cellStyle name="Normal 3 3 5 6 2 3 3 3" xfId="47054"/>
    <cellStyle name="Normal 3 3 5 6 2 3 4" xfId="22785"/>
    <cellStyle name="Normal 3 3 5 6 2 3 5" xfId="47051"/>
    <cellStyle name="Normal 3 3 5 6 2 4" xfId="4905"/>
    <cellStyle name="Normal 3 3 5 6 2 4 2" xfId="9630"/>
    <cellStyle name="Normal 3 3 5 6 2 4 2 2" xfId="19025"/>
    <cellStyle name="Normal 3 3 5 6 2 4 2 2 2" xfId="37822"/>
    <cellStyle name="Normal 3 3 5 6 2 4 2 2 3" xfId="47057"/>
    <cellStyle name="Normal 3 3 5 6 2 4 2 3" xfId="28419"/>
    <cellStyle name="Normal 3 3 5 6 2 4 2 4" xfId="47056"/>
    <cellStyle name="Normal 3 3 5 6 2 4 3" xfId="14328"/>
    <cellStyle name="Normal 3 3 5 6 2 4 3 2" xfId="33119"/>
    <cellStyle name="Normal 3 3 5 6 2 4 3 3" xfId="47058"/>
    <cellStyle name="Normal 3 3 5 6 2 4 4" xfId="23716"/>
    <cellStyle name="Normal 3 3 5 6 2 4 5" xfId="47055"/>
    <cellStyle name="Normal 3 3 5 6 2 5" xfId="6839"/>
    <cellStyle name="Normal 3 3 5 6 2 5 2" xfId="16234"/>
    <cellStyle name="Normal 3 3 5 6 2 5 2 2" xfId="35031"/>
    <cellStyle name="Normal 3 3 5 6 2 5 2 3" xfId="47060"/>
    <cellStyle name="Normal 3 3 5 6 2 5 3" xfId="25628"/>
    <cellStyle name="Normal 3 3 5 6 2 5 4" xfId="47059"/>
    <cellStyle name="Normal 3 3 5 6 2 6" xfId="11537"/>
    <cellStyle name="Normal 3 3 5 6 2 6 2" xfId="30326"/>
    <cellStyle name="Normal 3 3 5 6 2 6 3" xfId="47061"/>
    <cellStyle name="Normal 3 3 5 6 2 7" xfId="20923"/>
    <cellStyle name="Normal 3 3 5 6 2 8" xfId="39403"/>
    <cellStyle name="Normal 3 3 5 6 2 9" xfId="47042"/>
    <cellStyle name="Normal 3 3 5 6 3" xfId="2577"/>
    <cellStyle name="Normal 3 3 5 6 3 2" xfId="5370"/>
    <cellStyle name="Normal 3 3 5 6 3 2 2" xfId="10095"/>
    <cellStyle name="Normal 3 3 5 6 3 2 2 2" xfId="19490"/>
    <cellStyle name="Normal 3 3 5 6 3 2 2 2 2" xfId="38287"/>
    <cellStyle name="Normal 3 3 5 6 3 2 2 2 3" xfId="47065"/>
    <cellStyle name="Normal 3 3 5 6 3 2 2 3" xfId="28884"/>
    <cellStyle name="Normal 3 3 5 6 3 2 2 4" xfId="47064"/>
    <cellStyle name="Normal 3 3 5 6 3 2 3" xfId="14793"/>
    <cellStyle name="Normal 3 3 5 6 3 2 3 2" xfId="33584"/>
    <cellStyle name="Normal 3 3 5 6 3 2 3 3" xfId="47066"/>
    <cellStyle name="Normal 3 3 5 6 3 2 4" xfId="24181"/>
    <cellStyle name="Normal 3 3 5 6 3 2 5" xfId="47063"/>
    <cellStyle name="Normal 3 3 5 6 3 3" xfId="7304"/>
    <cellStyle name="Normal 3 3 5 6 3 3 2" xfId="16699"/>
    <cellStyle name="Normal 3 3 5 6 3 3 2 2" xfId="35496"/>
    <cellStyle name="Normal 3 3 5 6 3 3 2 3" xfId="47068"/>
    <cellStyle name="Normal 3 3 5 6 3 3 3" xfId="26093"/>
    <cellStyle name="Normal 3 3 5 6 3 3 4" xfId="47067"/>
    <cellStyle name="Normal 3 3 5 6 3 4" xfId="12002"/>
    <cellStyle name="Normal 3 3 5 6 3 4 2" xfId="30791"/>
    <cellStyle name="Normal 3 3 5 6 3 4 3" xfId="47069"/>
    <cellStyle name="Normal 3 3 5 6 3 5" xfId="21388"/>
    <cellStyle name="Normal 3 3 5 6 3 6" xfId="47062"/>
    <cellStyle name="Normal 3 3 5 6 4" xfId="3508"/>
    <cellStyle name="Normal 3 3 5 6 4 2" xfId="8234"/>
    <cellStyle name="Normal 3 3 5 6 4 2 2" xfId="17629"/>
    <cellStyle name="Normal 3 3 5 6 4 2 2 2" xfId="36426"/>
    <cellStyle name="Normal 3 3 5 6 4 2 2 3" xfId="47072"/>
    <cellStyle name="Normal 3 3 5 6 4 2 3" xfId="27023"/>
    <cellStyle name="Normal 3 3 5 6 4 2 4" xfId="47071"/>
    <cellStyle name="Normal 3 3 5 6 4 3" xfId="12932"/>
    <cellStyle name="Normal 3 3 5 6 4 3 2" xfId="31722"/>
    <cellStyle name="Normal 3 3 5 6 4 3 3" xfId="47073"/>
    <cellStyle name="Normal 3 3 5 6 4 4" xfId="22319"/>
    <cellStyle name="Normal 3 3 5 6 4 5" xfId="47070"/>
    <cellStyle name="Normal 3 3 5 6 5" xfId="4439"/>
    <cellStyle name="Normal 3 3 5 6 5 2" xfId="9164"/>
    <cellStyle name="Normal 3 3 5 6 5 2 2" xfId="18559"/>
    <cellStyle name="Normal 3 3 5 6 5 2 2 2" xfId="37356"/>
    <cellStyle name="Normal 3 3 5 6 5 2 2 3" xfId="47076"/>
    <cellStyle name="Normal 3 3 5 6 5 2 3" xfId="27953"/>
    <cellStyle name="Normal 3 3 5 6 5 2 4" xfId="47075"/>
    <cellStyle name="Normal 3 3 5 6 5 3" xfId="13862"/>
    <cellStyle name="Normal 3 3 5 6 5 3 2" xfId="32653"/>
    <cellStyle name="Normal 3 3 5 6 5 3 3" xfId="47077"/>
    <cellStyle name="Normal 3 3 5 6 5 4" xfId="23250"/>
    <cellStyle name="Normal 3 3 5 6 5 5" xfId="47074"/>
    <cellStyle name="Normal 3 3 5 6 6" xfId="6161"/>
    <cellStyle name="Normal 3 3 5 6 6 2" xfId="15557"/>
    <cellStyle name="Normal 3 3 5 6 6 2 2" xfId="34354"/>
    <cellStyle name="Normal 3 3 5 6 6 2 3" xfId="47079"/>
    <cellStyle name="Normal 3 3 5 6 6 3" xfId="24951"/>
    <cellStyle name="Normal 3 3 5 6 6 4" xfId="47078"/>
    <cellStyle name="Normal 3 3 5 6 7" xfId="11073"/>
    <cellStyle name="Normal 3 3 5 6 7 2" xfId="29860"/>
    <cellStyle name="Normal 3 3 5 6 7 3" xfId="47080"/>
    <cellStyle name="Normal 3 3 5 6 8" xfId="20457"/>
    <cellStyle name="Normal 3 3 5 6 9" xfId="39402"/>
    <cellStyle name="Normal 3 3 5 7" xfId="1585"/>
    <cellStyle name="Normal 3 3 5 7 10" xfId="47081"/>
    <cellStyle name="Normal 3 3 5 7 2" xfId="2054"/>
    <cellStyle name="Normal 3 3 5 7 2 2" xfId="2985"/>
    <cellStyle name="Normal 3 3 5 7 2 2 2" xfId="5778"/>
    <cellStyle name="Normal 3 3 5 7 2 2 2 2" xfId="10503"/>
    <cellStyle name="Normal 3 3 5 7 2 2 2 2 2" xfId="19898"/>
    <cellStyle name="Normal 3 3 5 7 2 2 2 2 2 2" xfId="38695"/>
    <cellStyle name="Normal 3 3 5 7 2 2 2 2 2 3" xfId="47086"/>
    <cellStyle name="Normal 3 3 5 7 2 2 2 2 3" xfId="29292"/>
    <cellStyle name="Normal 3 3 5 7 2 2 2 2 4" xfId="47085"/>
    <cellStyle name="Normal 3 3 5 7 2 2 2 3" xfId="15201"/>
    <cellStyle name="Normal 3 3 5 7 2 2 2 3 2" xfId="33992"/>
    <cellStyle name="Normal 3 3 5 7 2 2 2 3 3" xfId="47087"/>
    <cellStyle name="Normal 3 3 5 7 2 2 2 4" xfId="24589"/>
    <cellStyle name="Normal 3 3 5 7 2 2 2 5" xfId="47084"/>
    <cellStyle name="Normal 3 3 5 7 2 2 3" xfId="7711"/>
    <cellStyle name="Normal 3 3 5 7 2 2 3 2" xfId="17106"/>
    <cellStyle name="Normal 3 3 5 7 2 2 3 2 2" xfId="35903"/>
    <cellStyle name="Normal 3 3 5 7 2 2 3 2 3" xfId="47089"/>
    <cellStyle name="Normal 3 3 5 7 2 2 3 3" xfId="26500"/>
    <cellStyle name="Normal 3 3 5 7 2 2 3 4" xfId="47088"/>
    <cellStyle name="Normal 3 3 5 7 2 2 4" xfId="12409"/>
    <cellStyle name="Normal 3 3 5 7 2 2 4 2" xfId="31199"/>
    <cellStyle name="Normal 3 3 5 7 2 2 4 3" xfId="47090"/>
    <cellStyle name="Normal 3 3 5 7 2 2 5" xfId="21796"/>
    <cellStyle name="Normal 3 3 5 7 2 2 6" xfId="47083"/>
    <cellStyle name="Normal 3 3 5 7 2 3" xfId="3916"/>
    <cellStyle name="Normal 3 3 5 7 2 3 2" xfId="8641"/>
    <cellStyle name="Normal 3 3 5 7 2 3 2 2" xfId="18036"/>
    <cellStyle name="Normal 3 3 5 7 2 3 2 2 2" xfId="36833"/>
    <cellStyle name="Normal 3 3 5 7 2 3 2 2 3" xfId="47093"/>
    <cellStyle name="Normal 3 3 5 7 2 3 2 3" xfId="27430"/>
    <cellStyle name="Normal 3 3 5 7 2 3 2 4" xfId="47092"/>
    <cellStyle name="Normal 3 3 5 7 2 3 3" xfId="13339"/>
    <cellStyle name="Normal 3 3 5 7 2 3 3 2" xfId="32130"/>
    <cellStyle name="Normal 3 3 5 7 2 3 3 3" xfId="47094"/>
    <cellStyle name="Normal 3 3 5 7 2 3 4" xfId="22727"/>
    <cellStyle name="Normal 3 3 5 7 2 3 5" xfId="47091"/>
    <cellStyle name="Normal 3 3 5 7 2 4" xfId="4847"/>
    <cellStyle name="Normal 3 3 5 7 2 4 2" xfId="9572"/>
    <cellStyle name="Normal 3 3 5 7 2 4 2 2" xfId="18967"/>
    <cellStyle name="Normal 3 3 5 7 2 4 2 2 2" xfId="37764"/>
    <cellStyle name="Normal 3 3 5 7 2 4 2 2 3" xfId="47097"/>
    <cellStyle name="Normal 3 3 5 7 2 4 2 3" xfId="28361"/>
    <cellStyle name="Normal 3 3 5 7 2 4 2 4" xfId="47096"/>
    <cellStyle name="Normal 3 3 5 7 2 4 3" xfId="14270"/>
    <cellStyle name="Normal 3 3 5 7 2 4 3 2" xfId="33061"/>
    <cellStyle name="Normal 3 3 5 7 2 4 3 3" xfId="47098"/>
    <cellStyle name="Normal 3 3 5 7 2 4 4" xfId="23658"/>
    <cellStyle name="Normal 3 3 5 7 2 4 5" xfId="47095"/>
    <cellStyle name="Normal 3 3 5 7 2 5" xfId="6781"/>
    <cellStyle name="Normal 3 3 5 7 2 5 2" xfId="16176"/>
    <cellStyle name="Normal 3 3 5 7 2 5 2 2" xfId="34973"/>
    <cellStyle name="Normal 3 3 5 7 2 5 2 3" xfId="47100"/>
    <cellStyle name="Normal 3 3 5 7 2 5 3" xfId="25570"/>
    <cellStyle name="Normal 3 3 5 7 2 5 4" xfId="47099"/>
    <cellStyle name="Normal 3 3 5 7 2 6" xfId="11479"/>
    <cellStyle name="Normal 3 3 5 7 2 6 2" xfId="30268"/>
    <cellStyle name="Normal 3 3 5 7 2 6 3" xfId="47101"/>
    <cellStyle name="Normal 3 3 5 7 2 7" xfId="20865"/>
    <cellStyle name="Normal 3 3 5 7 2 8" xfId="39405"/>
    <cellStyle name="Normal 3 3 5 7 2 9" xfId="47082"/>
    <cellStyle name="Normal 3 3 5 7 3" xfId="2519"/>
    <cellStyle name="Normal 3 3 5 7 3 2" xfId="5312"/>
    <cellStyle name="Normal 3 3 5 7 3 2 2" xfId="10037"/>
    <cellStyle name="Normal 3 3 5 7 3 2 2 2" xfId="19432"/>
    <cellStyle name="Normal 3 3 5 7 3 2 2 2 2" xfId="38229"/>
    <cellStyle name="Normal 3 3 5 7 3 2 2 2 3" xfId="47105"/>
    <cellStyle name="Normal 3 3 5 7 3 2 2 3" xfId="28826"/>
    <cellStyle name="Normal 3 3 5 7 3 2 2 4" xfId="47104"/>
    <cellStyle name="Normal 3 3 5 7 3 2 3" xfId="14735"/>
    <cellStyle name="Normal 3 3 5 7 3 2 3 2" xfId="33526"/>
    <cellStyle name="Normal 3 3 5 7 3 2 3 3" xfId="47106"/>
    <cellStyle name="Normal 3 3 5 7 3 2 4" xfId="24123"/>
    <cellStyle name="Normal 3 3 5 7 3 2 5" xfId="47103"/>
    <cellStyle name="Normal 3 3 5 7 3 3" xfId="7246"/>
    <cellStyle name="Normal 3 3 5 7 3 3 2" xfId="16641"/>
    <cellStyle name="Normal 3 3 5 7 3 3 2 2" xfId="35438"/>
    <cellStyle name="Normal 3 3 5 7 3 3 2 3" xfId="47108"/>
    <cellStyle name="Normal 3 3 5 7 3 3 3" xfId="26035"/>
    <cellStyle name="Normal 3 3 5 7 3 3 4" xfId="47107"/>
    <cellStyle name="Normal 3 3 5 7 3 4" xfId="11944"/>
    <cellStyle name="Normal 3 3 5 7 3 4 2" xfId="30733"/>
    <cellStyle name="Normal 3 3 5 7 3 4 3" xfId="47109"/>
    <cellStyle name="Normal 3 3 5 7 3 5" xfId="21330"/>
    <cellStyle name="Normal 3 3 5 7 3 6" xfId="47102"/>
    <cellStyle name="Normal 3 3 5 7 4" xfId="3450"/>
    <cellStyle name="Normal 3 3 5 7 4 2" xfId="8176"/>
    <cellStyle name="Normal 3 3 5 7 4 2 2" xfId="17571"/>
    <cellStyle name="Normal 3 3 5 7 4 2 2 2" xfId="36368"/>
    <cellStyle name="Normal 3 3 5 7 4 2 2 3" xfId="47112"/>
    <cellStyle name="Normal 3 3 5 7 4 2 3" xfId="26965"/>
    <cellStyle name="Normal 3 3 5 7 4 2 4" xfId="47111"/>
    <cellStyle name="Normal 3 3 5 7 4 3" xfId="12874"/>
    <cellStyle name="Normal 3 3 5 7 4 3 2" xfId="31664"/>
    <cellStyle name="Normal 3 3 5 7 4 3 3" xfId="47113"/>
    <cellStyle name="Normal 3 3 5 7 4 4" xfId="22261"/>
    <cellStyle name="Normal 3 3 5 7 4 5" xfId="47110"/>
    <cellStyle name="Normal 3 3 5 7 5" xfId="4381"/>
    <cellStyle name="Normal 3 3 5 7 5 2" xfId="9106"/>
    <cellStyle name="Normal 3 3 5 7 5 2 2" xfId="18501"/>
    <cellStyle name="Normal 3 3 5 7 5 2 2 2" xfId="37298"/>
    <cellStyle name="Normal 3 3 5 7 5 2 2 3" xfId="47116"/>
    <cellStyle name="Normal 3 3 5 7 5 2 3" xfId="27895"/>
    <cellStyle name="Normal 3 3 5 7 5 2 4" xfId="47115"/>
    <cellStyle name="Normal 3 3 5 7 5 3" xfId="13804"/>
    <cellStyle name="Normal 3 3 5 7 5 3 2" xfId="32595"/>
    <cellStyle name="Normal 3 3 5 7 5 3 3" xfId="47117"/>
    <cellStyle name="Normal 3 3 5 7 5 4" xfId="23192"/>
    <cellStyle name="Normal 3 3 5 7 5 5" xfId="47114"/>
    <cellStyle name="Normal 3 3 5 7 6" xfId="6200"/>
    <cellStyle name="Normal 3 3 5 7 6 2" xfId="15596"/>
    <cellStyle name="Normal 3 3 5 7 6 2 2" xfId="34393"/>
    <cellStyle name="Normal 3 3 5 7 6 2 3" xfId="47119"/>
    <cellStyle name="Normal 3 3 5 7 6 3" xfId="24990"/>
    <cellStyle name="Normal 3 3 5 7 6 4" xfId="47118"/>
    <cellStyle name="Normal 3 3 5 7 7" xfId="11015"/>
    <cellStyle name="Normal 3 3 5 7 7 2" xfId="29802"/>
    <cellStyle name="Normal 3 3 5 7 7 3" xfId="47120"/>
    <cellStyle name="Normal 3 3 5 7 8" xfId="20399"/>
    <cellStyle name="Normal 3 3 5 7 9" xfId="39404"/>
    <cellStyle name="Normal 3 3 5 8" xfId="1851"/>
    <cellStyle name="Normal 3 3 5 8 2" xfId="2782"/>
    <cellStyle name="Normal 3 3 5 8 2 2" xfId="5575"/>
    <cellStyle name="Normal 3 3 5 8 2 2 2" xfId="10300"/>
    <cellStyle name="Normal 3 3 5 8 2 2 2 2" xfId="19695"/>
    <cellStyle name="Normal 3 3 5 8 2 2 2 2 2" xfId="38492"/>
    <cellStyle name="Normal 3 3 5 8 2 2 2 2 3" xfId="47125"/>
    <cellStyle name="Normal 3 3 5 8 2 2 2 3" xfId="29089"/>
    <cellStyle name="Normal 3 3 5 8 2 2 2 4" xfId="47124"/>
    <cellStyle name="Normal 3 3 5 8 2 2 3" xfId="14998"/>
    <cellStyle name="Normal 3 3 5 8 2 2 3 2" xfId="33789"/>
    <cellStyle name="Normal 3 3 5 8 2 2 3 3" xfId="47126"/>
    <cellStyle name="Normal 3 3 5 8 2 2 4" xfId="24386"/>
    <cellStyle name="Normal 3 3 5 8 2 2 5" xfId="47123"/>
    <cellStyle name="Normal 3 3 5 8 2 3" xfId="7508"/>
    <cellStyle name="Normal 3 3 5 8 2 3 2" xfId="16903"/>
    <cellStyle name="Normal 3 3 5 8 2 3 2 2" xfId="35700"/>
    <cellStyle name="Normal 3 3 5 8 2 3 2 3" xfId="47128"/>
    <cellStyle name="Normal 3 3 5 8 2 3 3" xfId="26297"/>
    <cellStyle name="Normal 3 3 5 8 2 3 4" xfId="47127"/>
    <cellStyle name="Normal 3 3 5 8 2 4" xfId="12206"/>
    <cellStyle name="Normal 3 3 5 8 2 4 2" xfId="30996"/>
    <cellStyle name="Normal 3 3 5 8 2 4 3" xfId="47129"/>
    <cellStyle name="Normal 3 3 5 8 2 5" xfId="21593"/>
    <cellStyle name="Normal 3 3 5 8 2 6" xfId="47122"/>
    <cellStyle name="Normal 3 3 5 8 3" xfId="3713"/>
    <cellStyle name="Normal 3 3 5 8 3 2" xfId="8439"/>
    <cellStyle name="Normal 3 3 5 8 3 2 2" xfId="17834"/>
    <cellStyle name="Normal 3 3 5 8 3 2 2 2" xfId="36631"/>
    <cellStyle name="Normal 3 3 5 8 3 2 2 3" xfId="47132"/>
    <cellStyle name="Normal 3 3 5 8 3 2 3" xfId="27228"/>
    <cellStyle name="Normal 3 3 5 8 3 2 4" xfId="47131"/>
    <cellStyle name="Normal 3 3 5 8 3 3" xfId="13137"/>
    <cellStyle name="Normal 3 3 5 8 3 3 2" xfId="31927"/>
    <cellStyle name="Normal 3 3 5 8 3 3 3" xfId="47133"/>
    <cellStyle name="Normal 3 3 5 8 3 4" xfId="22524"/>
    <cellStyle name="Normal 3 3 5 8 3 5" xfId="47130"/>
    <cellStyle name="Normal 3 3 5 8 4" xfId="4644"/>
    <cellStyle name="Normal 3 3 5 8 4 2" xfId="9369"/>
    <cellStyle name="Normal 3 3 5 8 4 2 2" xfId="18764"/>
    <cellStyle name="Normal 3 3 5 8 4 2 2 2" xfId="37561"/>
    <cellStyle name="Normal 3 3 5 8 4 2 2 3" xfId="47136"/>
    <cellStyle name="Normal 3 3 5 8 4 2 3" xfId="28158"/>
    <cellStyle name="Normal 3 3 5 8 4 2 4" xfId="47135"/>
    <cellStyle name="Normal 3 3 5 8 4 3" xfId="14067"/>
    <cellStyle name="Normal 3 3 5 8 4 3 2" xfId="32858"/>
    <cellStyle name="Normal 3 3 5 8 4 3 3" xfId="47137"/>
    <cellStyle name="Normal 3 3 5 8 4 4" xfId="23455"/>
    <cellStyle name="Normal 3 3 5 8 4 5" xfId="47134"/>
    <cellStyle name="Normal 3 3 5 8 5" xfId="6579"/>
    <cellStyle name="Normal 3 3 5 8 5 2" xfId="15974"/>
    <cellStyle name="Normal 3 3 5 8 5 2 2" xfId="34771"/>
    <cellStyle name="Normal 3 3 5 8 5 2 3" xfId="47139"/>
    <cellStyle name="Normal 3 3 5 8 5 3" xfId="25368"/>
    <cellStyle name="Normal 3 3 5 8 5 4" xfId="47138"/>
    <cellStyle name="Normal 3 3 5 8 6" xfId="11277"/>
    <cellStyle name="Normal 3 3 5 8 6 2" xfId="30065"/>
    <cellStyle name="Normal 3 3 5 8 6 3" xfId="47140"/>
    <cellStyle name="Normal 3 3 5 8 7" xfId="20662"/>
    <cellStyle name="Normal 3 3 5 8 8" xfId="39406"/>
    <cellStyle name="Normal 3 3 5 8 9" xfId="47121"/>
    <cellStyle name="Normal 3 3 5 9" xfId="2316"/>
    <cellStyle name="Normal 3 3 5 9 2" xfId="5109"/>
    <cellStyle name="Normal 3 3 5 9 2 2" xfId="9834"/>
    <cellStyle name="Normal 3 3 5 9 2 2 2" xfId="19229"/>
    <cellStyle name="Normal 3 3 5 9 2 2 2 2" xfId="38026"/>
    <cellStyle name="Normal 3 3 5 9 2 2 2 3" xfId="47144"/>
    <cellStyle name="Normal 3 3 5 9 2 2 3" xfId="28623"/>
    <cellStyle name="Normal 3 3 5 9 2 2 4" xfId="47143"/>
    <cellStyle name="Normal 3 3 5 9 2 3" xfId="14532"/>
    <cellStyle name="Normal 3 3 5 9 2 3 2" xfId="33323"/>
    <cellStyle name="Normal 3 3 5 9 2 3 3" xfId="47145"/>
    <cellStyle name="Normal 3 3 5 9 2 4" xfId="23920"/>
    <cellStyle name="Normal 3 3 5 9 2 5" xfId="47142"/>
    <cellStyle name="Normal 3 3 5 9 3" xfId="7043"/>
    <cellStyle name="Normal 3 3 5 9 3 2" xfId="16438"/>
    <cellStyle name="Normal 3 3 5 9 3 2 2" xfId="35235"/>
    <cellStyle name="Normal 3 3 5 9 3 2 3" xfId="47147"/>
    <cellStyle name="Normal 3 3 5 9 3 3" xfId="25832"/>
    <cellStyle name="Normal 3 3 5 9 3 4" xfId="47146"/>
    <cellStyle name="Normal 3 3 5 9 4" xfId="11741"/>
    <cellStyle name="Normal 3 3 5 9 4 2" xfId="30530"/>
    <cellStyle name="Normal 3 3 5 9 4 3" xfId="47148"/>
    <cellStyle name="Normal 3 3 5 9 5" xfId="21127"/>
    <cellStyle name="Normal 3 3 5 9 6" xfId="47141"/>
    <cellStyle name="Normal 3 3 6" xfId="638"/>
    <cellStyle name="Normal 3 3 6 10" xfId="3251"/>
    <cellStyle name="Normal 3 3 6 10 2" xfId="7977"/>
    <cellStyle name="Normal 3 3 6 10 2 2" xfId="17372"/>
    <cellStyle name="Normal 3 3 6 10 2 2 2" xfId="36169"/>
    <cellStyle name="Normal 3 3 6 10 2 2 3" xfId="47152"/>
    <cellStyle name="Normal 3 3 6 10 2 3" xfId="26766"/>
    <cellStyle name="Normal 3 3 6 10 2 4" xfId="47151"/>
    <cellStyle name="Normal 3 3 6 10 3" xfId="12675"/>
    <cellStyle name="Normal 3 3 6 10 3 2" xfId="31465"/>
    <cellStyle name="Normal 3 3 6 10 3 3" xfId="47153"/>
    <cellStyle name="Normal 3 3 6 10 4" xfId="22062"/>
    <cellStyle name="Normal 3 3 6 10 5" xfId="47150"/>
    <cellStyle name="Normal 3 3 6 11" xfId="4182"/>
    <cellStyle name="Normal 3 3 6 11 2" xfId="8907"/>
    <cellStyle name="Normal 3 3 6 11 2 2" xfId="18302"/>
    <cellStyle name="Normal 3 3 6 11 2 2 2" xfId="37099"/>
    <cellStyle name="Normal 3 3 6 11 2 2 3" xfId="47156"/>
    <cellStyle name="Normal 3 3 6 11 2 3" xfId="27696"/>
    <cellStyle name="Normal 3 3 6 11 2 4" xfId="47155"/>
    <cellStyle name="Normal 3 3 6 11 3" xfId="13605"/>
    <cellStyle name="Normal 3 3 6 11 3 2" xfId="32396"/>
    <cellStyle name="Normal 3 3 6 11 3 3" xfId="47157"/>
    <cellStyle name="Normal 3 3 6 11 4" xfId="22993"/>
    <cellStyle name="Normal 3 3 6 11 5" xfId="47154"/>
    <cellStyle name="Normal 3 3 6 12" xfId="6048"/>
    <cellStyle name="Normal 3 3 6 12 2" xfId="10773"/>
    <cellStyle name="Normal 3 3 6 12 2 2" xfId="20168"/>
    <cellStyle name="Normal 3 3 6 12 2 2 2" xfId="38965"/>
    <cellStyle name="Normal 3 3 6 12 2 2 3" xfId="47160"/>
    <cellStyle name="Normal 3 3 6 12 2 3" xfId="29562"/>
    <cellStyle name="Normal 3 3 6 12 2 4" xfId="47159"/>
    <cellStyle name="Normal 3 3 6 12 3" xfId="15471"/>
    <cellStyle name="Normal 3 3 6 12 3 2" xfId="34262"/>
    <cellStyle name="Normal 3 3 6 12 3 3" xfId="47161"/>
    <cellStyle name="Normal 3 3 6 12 4" xfId="24859"/>
    <cellStyle name="Normal 3 3 6 12 5" xfId="47158"/>
    <cellStyle name="Normal 3 3 6 13" xfId="6111"/>
    <cellStyle name="Normal 3 3 6 13 2" xfId="15507"/>
    <cellStyle name="Normal 3 3 6 13 2 2" xfId="34304"/>
    <cellStyle name="Normal 3 3 6 13 2 3" xfId="47163"/>
    <cellStyle name="Normal 3 3 6 13 3" xfId="24901"/>
    <cellStyle name="Normal 3 3 6 13 4" xfId="47162"/>
    <cellStyle name="Normal 3 3 6 14" xfId="10809"/>
    <cellStyle name="Normal 3 3 6 14 2" xfId="29603"/>
    <cellStyle name="Normal 3 3 6 14 3" xfId="47164"/>
    <cellStyle name="Normal 3 3 6 15" xfId="20200"/>
    <cellStyle name="Normal 3 3 6 16" xfId="39263"/>
    <cellStyle name="Normal 3 3 6 17" xfId="47149"/>
    <cellStyle name="Normal 3 3 6 18" xfId="58723"/>
    <cellStyle name="Normal 3 3 6 19" xfId="58816"/>
    <cellStyle name="Normal 3 3 6 2" xfId="639"/>
    <cellStyle name="Normal 3 3 6 2 10" xfId="6261"/>
    <cellStyle name="Normal 3 3 6 2 10 2" xfId="15657"/>
    <cellStyle name="Normal 3 3 6 2 10 2 2" xfId="34454"/>
    <cellStyle name="Normal 3 3 6 2 10 2 3" xfId="47167"/>
    <cellStyle name="Normal 3 3 6 2 10 3" xfId="25051"/>
    <cellStyle name="Normal 3 3 6 2 10 4" xfId="47166"/>
    <cellStyle name="Normal 3 3 6 2 11" xfId="10848"/>
    <cellStyle name="Normal 3 3 6 2 11 2" xfId="29631"/>
    <cellStyle name="Normal 3 3 6 2 11 3" xfId="47168"/>
    <cellStyle name="Normal 3 3 6 2 12" xfId="20228"/>
    <cellStyle name="Normal 3 3 6 2 13" xfId="39407"/>
    <cellStyle name="Normal 3 3 6 2 14" xfId="47165"/>
    <cellStyle name="Normal 3 3 6 2 15" xfId="1412"/>
    <cellStyle name="Normal 3 3 6 2 2" xfId="1063"/>
    <cellStyle name="Normal 3 3 6 2 2 10" xfId="39408"/>
    <cellStyle name="Normal 3 3 6 2 2 11" xfId="47169"/>
    <cellStyle name="Normal 3 3 6 2 2 12" xfId="1451"/>
    <cellStyle name="Normal 3 3 6 2 2 2" xfId="1717"/>
    <cellStyle name="Normal 3 3 6 2 2 2 10" xfId="47170"/>
    <cellStyle name="Normal 3 3 6 2 2 2 2" xfId="2183"/>
    <cellStyle name="Normal 3 3 6 2 2 2 2 2" xfId="3114"/>
    <cellStyle name="Normal 3 3 6 2 2 2 2 2 2" xfId="5907"/>
    <cellStyle name="Normal 3 3 6 2 2 2 2 2 2 2" xfId="10632"/>
    <cellStyle name="Normal 3 3 6 2 2 2 2 2 2 2 2" xfId="20027"/>
    <cellStyle name="Normal 3 3 6 2 2 2 2 2 2 2 2 2" xfId="38824"/>
    <cellStyle name="Normal 3 3 6 2 2 2 2 2 2 2 2 3" xfId="47175"/>
    <cellStyle name="Normal 3 3 6 2 2 2 2 2 2 2 3" xfId="29421"/>
    <cellStyle name="Normal 3 3 6 2 2 2 2 2 2 2 4" xfId="47174"/>
    <cellStyle name="Normal 3 3 6 2 2 2 2 2 2 3" xfId="15330"/>
    <cellStyle name="Normal 3 3 6 2 2 2 2 2 2 3 2" xfId="34121"/>
    <cellStyle name="Normal 3 3 6 2 2 2 2 2 2 3 3" xfId="47176"/>
    <cellStyle name="Normal 3 3 6 2 2 2 2 2 2 4" xfId="24718"/>
    <cellStyle name="Normal 3 3 6 2 2 2 2 2 2 5" xfId="47173"/>
    <cellStyle name="Normal 3 3 6 2 2 2 2 2 3" xfId="7840"/>
    <cellStyle name="Normal 3 3 6 2 2 2 2 2 3 2" xfId="17235"/>
    <cellStyle name="Normal 3 3 6 2 2 2 2 2 3 2 2" xfId="36032"/>
    <cellStyle name="Normal 3 3 6 2 2 2 2 2 3 2 3" xfId="47178"/>
    <cellStyle name="Normal 3 3 6 2 2 2 2 2 3 3" xfId="26629"/>
    <cellStyle name="Normal 3 3 6 2 2 2 2 2 3 4" xfId="47177"/>
    <cellStyle name="Normal 3 3 6 2 2 2 2 2 4" xfId="12538"/>
    <cellStyle name="Normal 3 3 6 2 2 2 2 2 4 2" xfId="31328"/>
    <cellStyle name="Normal 3 3 6 2 2 2 2 2 4 3" xfId="47179"/>
    <cellStyle name="Normal 3 3 6 2 2 2 2 2 5" xfId="21925"/>
    <cellStyle name="Normal 3 3 6 2 2 2 2 2 6" xfId="47172"/>
    <cellStyle name="Normal 3 3 6 2 2 2 2 3" xfId="4045"/>
    <cellStyle name="Normal 3 3 6 2 2 2 2 3 2" xfId="8770"/>
    <cellStyle name="Normal 3 3 6 2 2 2 2 3 2 2" xfId="18165"/>
    <cellStyle name="Normal 3 3 6 2 2 2 2 3 2 2 2" xfId="36962"/>
    <cellStyle name="Normal 3 3 6 2 2 2 2 3 2 2 3" xfId="47182"/>
    <cellStyle name="Normal 3 3 6 2 2 2 2 3 2 3" xfId="27559"/>
    <cellStyle name="Normal 3 3 6 2 2 2 2 3 2 4" xfId="47181"/>
    <cellStyle name="Normal 3 3 6 2 2 2 2 3 3" xfId="13468"/>
    <cellStyle name="Normal 3 3 6 2 2 2 2 3 3 2" xfId="32259"/>
    <cellStyle name="Normal 3 3 6 2 2 2 2 3 3 3" xfId="47183"/>
    <cellStyle name="Normal 3 3 6 2 2 2 2 3 4" xfId="22856"/>
    <cellStyle name="Normal 3 3 6 2 2 2 2 3 5" xfId="47180"/>
    <cellStyle name="Normal 3 3 6 2 2 2 2 4" xfId="4976"/>
    <cellStyle name="Normal 3 3 6 2 2 2 2 4 2" xfId="9701"/>
    <cellStyle name="Normal 3 3 6 2 2 2 2 4 2 2" xfId="19096"/>
    <cellStyle name="Normal 3 3 6 2 2 2 2 4 2 2 2" xfId="37893"/>
    <cellStyle name="Normal 3 3 6 2 2 2 2 4 2 2 3" xfId="47186"/>
    <cellStyle name="Normal 3 3 6 2 2 2 2 4 2 3" xfId="28490"/>
    <cellStyle name="Normal 3 3 6 2 2 2 2 4 2 4" xfId="47185"/>
    <cellStyle name="Normal 3 3 6 2 2 2 2 4 3" xfId="14399"/>
    <cellStyle name="Normal 3 3 6 2 2 2 2 4 3 2" xfId="33190"/>
    <cellStyle name="Normal 3 3 6 2 2 2 2 4 3 3" xfId="47187"/>
    <cellStyle name="Normal 3 3 6 2 2 2 2 4 4" xfId="23787"/>
    <cellStyle name="Normal 3 3 6 2 2 2 2 4 5" xfId="47184"/>
    <cellStyle name="Normal 3 3 6 2 2 2 2 5" xfId="6910"/>
    <cellStyle name="Normal 3 3 6 2 2 2 2 5 2" xfId="16305"/>
    <cellStyle name="Normal 3 3 6 2 2 2 2 5 2 2" xfId="35102"/>
    <cellStyle name="Normal 3 3 6 2 2 2 2 5 2 3" xfId="47189"/>
    <cellStyle name="Normal 3 3 6 2 2 2 2 5 3" xfId="25699"/>
    <cellStyle name="Normal 3 3 6 2 2 2 2 5 4" xfId="47188"/>
    <cellStyle name="Normal 3 3 6 2 2 2 2 6" xfId="11608"/>
    <cellStyle name="Normal 3 3 6 2 2 2 2 6 2" xfId="30397"/>
    <cellStyle name="Normal 3 3 6 2 2 2 2 6 3" xfId="47190"/>
    <cellStyle name="Normal 3 3 6 2 2 2 2 7" xfId="20994"/>
    <cellStyle name="Normal 3 3 6 2 2 2 2 8" xfId="39410"/>
    <cellStyle name="Normal 3 3 6 2 2 2 2 9" xfId="47171"/>
    <cellStyle name="Normal 3 3 6 2 2 2 3" xfId="2648"/>
    <cellStyle name="Normal 3 3 6 2 2 2 3 2" xfId="5441"/>
    <cellStyle name="Normal 3 3 6 2 2 2 3 2 2" xfId="10166"/>
    <cellStyle name="Normal 3 3 6 2 2 2 3 2 2 2" xfId="19561"/>
    <cellStyle name="Normal 3 3 6 2 2 2 3 2 2 2 2" xfId="38358"/>
    <cellStyle name="Normal 3 3 6 2 2 2 3 2 2 2 3" xfId="47194"/>
    <cellStyle name="Normal 3 3 6 2 2 2 3 2 2 3" xfId="28955"/>
    <cellStyle name="Normal 3 3 6 2 2 2 3 2 2 4" xfId="47193"/>
    <cellStyle name="Normal 3 3 6 2 2 2 3 2 3" xfId="14864"/>
    <cellStyle name="Normal 3 3 6 2 2 2 3 2 3 2" xfId="33655"/>
    <cellStyle name="Normal 3 3 6 2 2 2 3 2 3 3" xfId="47195"/>
    <cellStyle name="Normal 3 3 6 2 2 2 3 2 4" xfId="24252"/>
    <cellStyle name="Normal 3 3 6 2 2 2 3 2 5" xfId="47192"/>
    <cellStyle name="Normal 3 3 6 2 2 2 3 3" xfId="7375"/>
    <cellStyle name="Normal 3 3 6 2 2 2 3 3 2" xfId="16770"/>
    <cellStyle name="Normal 3 3 6 2 2 2 3 3 2 2" xfId="35567"/>
    <cellStyle name="Normal 3 3 6 2 2 2 3 3 2 3" xfId="47197"/>
    <cellStyle name="Normal 3 3 6 2 2 2 3 3 3" xfId="26164"/>
    <cellStyle name="Normal 3 3 6 2 2 2 3 3 4" xfId="47196"/>
    <cellStyle name="Normal 3 3 6 2 2 2 3 4" xfId="12073"/>
    <cellStyle name="Normal 3 3 6 2 2 2 3 4 2" xfId="30862"/>
    <cellStyle name="Normal 3 3 6 2 2 2 3 4 3" xfId="47198"/>
    <cellStyle name="Normal 3 3 6 2 2 2 3 5" xfId="21459"/>
    <cellStyle name="Normal 3 3 6 2 2 2 3 6" xfId="47191"/>
    <cellStyle name="Normal 3 3 6 2 2 2 4" xfId="3579"/>
    <cellStyle name="Normal 3 3 6 2 2 2 4 2" xfId="8305"/>
    <cellStyle name="Normal 3 3 6 2 2 2 4 2 2" xfId="17700"/>
    <cellStyle name="Normal 3 3 6 2 2 2 4 2 2 2" xfId="36497"/>
    <cellStyle name="Normal 3 3 6 2 2 2 4 2 2 3" xfId="47201"/>
    <cellStyle name="Normal 3 3 6 2 2 2 4 2 3" xfId="27094"/>
    <cellStyle name="Normal 3 3 6 2 2 2 4 2 4" xfId="47200"/>
    <cellStyle name="Normal 3 3 6 2 2 2 4 3" xfId="13003"/>
    <cellStyle name="Normal 3 3 6 2 2 2 4 3 2" xfId="31793"/>
    <cellStyle name="Normal 3 3 6 2 2 2 4 3 3" xfId="47202"/>
    <cellStyle name="Normal 3 3 6 2 2 2 4 4" xfId="22390"/>
    <cellStyle name="Normal 3 3 6 2 2 2 4 5" xfId="47199"/>
    <cellStyle name="Normal 3 3 6 2 2 2 5" xfId="4510"/>
    <cellStyle name="Normal 3 3 6 2 2 2 5 2" xfId="9235"/>
    <cellStyle name="Normal 3 3 6 2 2 2 5 2 2" xfId="18630"/>
    <cellStyle name="Normal 3 3 6 2 2 2 5 2 2 2" xfId="37427"/>
    <cellStyle name="Normal 3 3 6 2 2 2 5 2 2 3" xfId="47205"/>
    <cellStyle name="Normal 3 3 6 2 2 2 5 2 3" xfId="28024"/>
    <cellStyle name="Normal 3 3 6 2 2 2 5 2 4" xfId="47204"/>
    <cellStyle name="Normal 3 3 6 2 2 2 5 3" xfId="13933"/>
    <cellStyle name="Normal 3 3 6 2 2 2 5 3 2" xfId="32724"/>
    <cellStyle name="Normal 3 3 6 2 2 2 5 3 3" xfId="47206"/>
    <cellStyle name="Normal 3 3 6 2 2 2 5 4" xfId="23321"/>
    <cellStyle name="Normal 3 3 6 2 2 2 5 5" xfId="47203"/>
    <cellStyle name="Normal 3 3 6 2 2 2 6" xfId="6306"/>
    <cellStyle name="Normal 3 3 6 2 2 2 6 2" xfId="15702"/>
    <cellStyle name="Normal 3 3 6 2 2 2 6 2 2" xfId="34499"/>
    <cellStyle name="Normal 3 3 6 2 2 2 6 2 3" xfId="47208"/>
    <cellStyle name="Normal 3 3 6 2 2 2 6 3" xfId="25096"/>
    <cellStyle name="Normal 3 3 6 2 2 2 6 4" xfId="47207"/>
    <cellStyle name="Normal 3 3 6 2 2 2 7" xfId="11144"/>
    <cellStyle name="Normal 3 3 6 2 2 2 7 2" xfId="29931"/>
    <cellStyle name="Normal 3 3 6 2 2 2 7 3" xfId="47209"/>
    <cellStyle name="Normal 3 3 6 2 2 2 8" xfId="20528"/>
    <cellStyle name="Normal 3 3 6 2 2 2 9" xfId="39409"/>
    <cellStyle name="Normal 3 3 6 2 2 3" xfId="1922"/>
    <cellStyle name="Normal 3 3 6 2 2 3 2" xfId="2853"/>
    <cellStyle name="Normal 3 3 6 2 2 3 2 2" xfId="5646"/>
    <cellStyle name="Normal 3 3 6 2 2 3 2 2 2" xfId="10371"/>
    <cellStyle name="Normal 3 3 6 2 2 3 2 2 2 2" xfId="19766"/>
    <cellStyle name="Normal 3 3 6 2 2 3 2 2 2 2 2" xfId="38563"/>
    <cellStyle name="Normal 3 3 6 2 2 3 2 2 2 2 3" xfId="47214"/>
    <cellStyle name="Normal 3 3 6 2 2 3 2 2 2 3" xfId="29160"/>
    <cellStyle name="Normal 3 3 6 2 2 3 2 2 2 4" xfId="47213"/>
    <cellStyle name="Normal 3 3 6 2 2 3 2 2 3" xfId="15069"/>
    <cellStyle name="Normal 3 3 6 2 2 3 2 2 3 2" xfId="33860"/>
    <cellStyle name="Normal 3 3 6 2 2 3 2 2 3 3" xfId="47215"/>
    <cellStyle name="Normal 3 3 6 2 2 3 2 2 4" xfId="24457"/>
    <cellStyle name="Normal 3 3 6 2 2 3 2 2 5" xfId="47212"/>
    <cellStyle name="Normal 3 3 6 2 2 3 2 3" xfId="7579"/>
    <cellStyle name="Normal 3 3 6 2 2 3 2 3 2" xfId="16974"/>
    <cellStyle name="Normal 3 3 6 2 2 3 2 3 2 2" xfId="35771"/>
    <cellStyle name="Normal 3 3 6 2 2 3 2 3 2 3" xfId="47217"/>
    <cellStyle name="Normal 3 3 6 2 2 3 2 3 3" xfId="26368"/>
    <cellStyle name="Normal 3 3 6 2 2 3 2 3 4" xfId="47216"/>
    <cellStyle name="Normal 3 3 6 2 2 3 2 4" xfId="12277"/>
    <cellStyle name="Normal 3 3 6 2 2 3 2 4 2" xfId="31067"/>
    <cellStyle name="Normal 3 3 6 2 2 3 2 4 3" xfId="47218"/>
    <cellStyle name="Normal 3 3 6 2 2 3 2 5" xfId="21664"/>
    <cellStyle name="Normal 3 3 6 2 2 3 2 6" xfId="47211"/>
    <cellStyle name="Normal 3 3 6 2 2 3 3" xfId="3784"/>
    <cellStyle name="Normal 3 3 6 2 2 3 3 2" xfId="8510"/>
    <cellStyle name="Normal 3 3 6 2 2 3 3 2 2" xfId="17905"/>
    <cellStyle name="Normal 3 3 6 2 2 3 3 2 2 2" xfId="36702"/>
    <cellStyle name="Normal 3 3 6 2 2 3 3 2 2 3" xfId="47221"/>
    <cellStyle name="Normal 3 3 6 2 2 3 3 2 3" xfId="27299"/>
    <cellStyle name="Normal 3 3 6 2 2 3 3 2 4" xfId="47220"/>
    <cellStyle name="Normal 3 3 6 2 2 3 3 3" xfId="13208"/>
    <cellStyle name="Normal 3 3 6 2 2 3 3 3 2" xfId="31998"/>
    <cellStyle name="Normal 3 3 6 2 2 3 3 3 3" xfId="47222"/>
    <cellStyle name="Normal 3 3 6 2 2 3 3 4" xfId="22595"/>
    <cellStyle name="Normal 3 3 6 2 2 3 3 5" xfId="47219"/>
    <cellStyle name="Normal 3 3 6 2 2 3 4" xfId="4715"/>
    <cellStyle name="Normal 3 3 6 2 2 3 4 2" xfId="9440"/>
    <cellStyle name="Normal 3 3 6 2 2 3 4 2 2" xfId="18835"/>
    <cellStyle name="Normal 3 3 6 2 2 3 4 2 2 2" xfId="37632"/>
    <cellStyle name="Normal 3 3 6 2 2 3 4 2 2 3" xfId="47225"/>
    <cellStyle name="Normal 3 3 6 2 2 3 4 2 3" xfId="28229"/>
    <cellStyle name="Normal 3 3 6 2 2 3 4 2 4" xfId="47224"/>
    <cellStyle name="Normal 3 3 6 2 2 3 4 3" xfId="14138"/>
    <cellStyle name="Normal 3 3 6 2 2 3 4 3 2" xfId="32929"/>
    <cellStyle name="Normal 3 3 6 2 2 3 4 3 3" xfId="47226"/>
    <cellStyle name="Normal 3 3 6 2 2 3 4 4" xfId="23526"/>
    <cellStyle name="Normal 3 3 6 2 2 3 4 5" xfId="47223"/>
    <cellStyle name="Normal 3 3 6 2 2 3 5" xfId="6650"/>
    <cellStyle name="Normal 3 3 6 2 2 3 5 2" xfId="16045"/>
    <cellStyle name="Normal 3 3 6 2 2 3 5 2 2" xfId="34842"/>
    <cellStyle name="Normal 3 3 6 2 2 3 5 2 3" xfId="47228"/>
    <cellStyle name="Normal 3 3 6 2 2 3 5 3" xfId="25439"/>
    <cellStyle name="Normal 3 3 6 2 2 3 5 4" xfId="47227"/>
    <cellStyle name="Normal 3 3 6 2 2 3 6" xfId="11348"/>
    <cellStyle name="Normal 3 3 6 2 2 3 6 2" xfId="30136"/>
    <cellStyle name="Normal 3 3 6 2 2 3 6 3" xfId="47229"/>
    <cellStyle name="Normal 3 3 6 2 2 3 7" xfId="20733"/>
    <cellStyle name="Normal 3 3 6 2 2 3 8" xfId="39411"/>
    <cellStyle name="Normal 3 3 6 2 2 3 9" xfId="47210"/>
    <cellStyle name="Normal 3 3 6 2 2 4" xfId="2387"/>
    <cellStyle name="Normal 3 3 6 2 2 4 2" xfId="5180"/>
    <cellStyle name="Normal 3 3 6 2 2 4 2 2" xfId="9905"/>
    <cellStyle name="Normal 3 3 6 2 2 4 2 2 2" xfId="19300"/>
    <cellStyle name="Normal 3 3 6 2 2 4 2 2 2 2" xfId="38097"/>
    <cellStyle name="Normal 3 3 6 2 2 4 2 2 2 3" xfId="47233"/>
    <cellStyle name="Normal 3 3 6 2 2 4 2 2 3" xfId="28694"/>
    <cellStyle name="Normal 3 3 6 2 2 4 2 2 4" xfId="47232"/>
    <cellStyle name="Normal 3 3 6 2 2 4 2 3" xfId="14603"/>
    <cellStyle name="Normal 3 3 6 2 2 4 2 3 2" xfId="33394"/>
    <cellStyle name="Normal 3 3 6 2 2 4 2 3 3" xfId="47234"/>
    <cellStyle name="Normal 3 3 6 2 2 4 2 4" xfId="23991"/>
    <cellStyle name="Normal 3 3 6 2 2 4 2 5" xfId="47231"/>
    <cellStyle name="Normal 3 3 6 2 2 4 3" xfId="7114"/>
    <cellStyle name="Normal 3 3 6 2 2 4 3 2" xfId="16509"/>
    <cellStyle name="Normal 3 3 6 2 2 4 3 2 2" xfId="35306"/>
    <cellStyle name="Normal 3 3 6 2 2 4 3 2 3" xfId="47236"/>
    <cellStyle name="Normal 3 3 6 2 2 4 3 3" xfId="25903"/>
    <cellStyle name="Normal 3 3 6 2 2 4 3 4" xfId="47235"/>
    <cellStyle name="Normal 3 3 6 2 2 4 4" xfId="11812"/>
    <cellStyle name="Normal 3 3 6 2 2 4 4 2" xfId="30601"/>
    <cellStyle name="Normal 3 3 6 2 2 4 4 3" xfId="47237"/>
    <cellStyle name="Normal 3 3 6 2 2 4 5" xfId="21198"/>
    <cellStyle name="Normal 3 3 6 2 2 4 6" xfId="47230"/>
    <cellStyle name="Normal 3 3 6 2 2 5" xfId="3318"/>
    <cellStyle name="Normal 3 3 6 2 2 5 2" xfId="8044"/>
    <cellStyle name="Normal 3 3 6 2 2 5 2 2" xfId="17439"/>
    <cellStyle name="Normal 3 3 6 2 2 5 2 2 2" xfId="36236"/>
    <cellStyle name="Normal 3 3 6 2 2 5 2 2 3" xfId="47240"/>
    <cellStyle name="Normal 3 3 6 2 2 5 2 3" xfId="26833"/>
    <cellStyle name="Normal 3 3 6 2 2 5 2 4" xfId="47239"/>
    <cellStyle name="Normal 3 3 6 2 2 5 3" xfId="12742"/>
    <cellStyle name="Normal 3 3 6 2 2 5 3 2" xfId="31532"/>
    <cellStyle name="Normal 3 3 6 2 2 5 3 3" xfId="47241"/>
    <cellStyle name="Normal 3 3 6 2 2 5 4" xfId="22129"/>
    <cellStyle name="Normal 3 3 6 2 2 5 5" xfId="47238"/>
    <cellStyle name="Normal 3 3 6 2 2 6" xfId="4249"/>
    <cellStyle name="Normal 3 3 6 2 2 6 2" xfId="8974"/>
    <cellStyle name="Normal 3 3 6 2 2 6 2 2" xfId="18369"/>
    <cellStyle name="Normal 3 3 6 2 2 6 2 2 2" xfId="37166"/>
    <cellStyle name="Normal 3 3 6 2 2 6 2 2 3" xfId="47244"/>
    <cellStyle name="Normal 3 3 6 2 2 6 2 3" xfId="27763"/>
    <cellStyle name="Normal 3 3 6 2 2 6 2 4" xfId="47243"/>
    <cellStyle name="Normal 3 3 6 2 2 6 3" xfId="13672"/>
    <cellStyle name="Normal 3 3 6 2 2 6 3 2" xfId="32463"/>
    <cellStyle name="Normal 3 3 6 2 2 6 3 3" xfId="47245"/>
    <cellStyle name="Normal 3 3 6 2 2 6 4" xfId="23060"/>
    <cellStyle name="Normal 3 3 6 2 2 6 5" xfId="47242"/>
    <cellStyle name="Normal 3 3 6 2 2 7" xfId="6180"/>
    <cellStyle name="Normal 3 3 6 2 2 7 2" xfId="15576"/>
    <cellStyle name="Normal 3 3 6 2 2 7 2 2" xfId="34373"/>
    <cellStyle name="Normal 3 3 6 2 2 7 2 3" xfId="47247"/>
    <cellStyle name="Normal 3 3 6 2 2 7 3" xfId="24970"/>
    <cellStyle name="Normal 3 3 6 2 2 7 4" xfId="47246"/>
    <cellStyle name="Normal 3 3 6 2 2 8" xfId="10886"/>
    <cellStyle name="Normal 3 3 6 2 2 8 2" xfId="29670"/>
    <cellStyle name="Normal 3 3 6 2 2 8 3" xfId="47248"/>
    <cellStyle name="Normal 3 3 6 2 2 9" xfId="20267"/>
    <cellStyle name="Normal 3 3 6 2 3" xfId="1195"/>
    <cellStyle name="Normal 3 3 6 2 3 10" xfId="39412"/>
    <cellStyle name="Normal 3 3 6 2 3 11" xfId="47249"/>
    <cellStyle name="Normal 3 3 6 2 3 12" xfId="1530"/>
    <cellStyle name="Normal 3 3 6 2 3 2" xfId="1794"/>
    <cellStyle name="Normal 3 3 6 2 3 2 10" xfId="47250"/>
    <cellStyle name="Normal 3 3 6 2 3 2 2" xfId="2260"/>
    <cellStyle name="Normal 3 3 6 2 3 2 2 2" xfId="3191"/>
    <cellStyle name="Normal 3 3 6 2 3 2 2 2 2" xfId="5984"/>
    <cellStyle name="Normal 3 3 6 2 3 2 2 2 2 2" xfId="10709"/>
    <cellStyle name="Normal 3 3 6 2 3 2 2 2 2 2 2" xfId="20104"/>
    <cellStyle name="Normal 3 3 6 2 3 2 2 2 2 2 2 2" xfId="38901"/>
    <cellStyle name="Normal 3 3 6 2 3 2 2 2 2 2 2 3" xfId="47255"/>
    <cellStyle name="Normal 3 3 6 2 3 2 2 2 2 2 3" xfId="29498"/>
    <cellStyle name="Normal 3 3 6 2 3 2 2 2 2 2 4" xfId="47254"/>
    <cellStyle name="Normal 3 3 6 2 3 2 2 2 2 3" xfId="15407"/>
    <cellStyle name="Normal 3 3 6 2 3 2 2 2 2 3 2" xfId="34198"/>
    <cellStyle name="Normal 3 3 6 2 3 2 2 2 2 3 3" xfId="47256"/>
    <cellStyle name="Normal 3 3 6 2 3 2 2 2 2 4" xfId="24795"/>
    <cellStyle name="Normal 3 3 6 2 3 2 2 2 2 5" xfId="47253"/>
    <cellStyle name="Normal 3 3 6 2 3 2 2 2 3" xfId="7917"/>
    <cellStyle name="Normal 3 3 6 2 3 2 2 2 3 2" xfId="17312"/>
    <cellStyle name="Normal 3 3 6 2 3 2 2 2 3 2 2" xfId="36109"/>
    <cellStyle name="Normal 3 3 6 2 3 2 2 2 3 2 3" xfId="47258"/>
    <cellStyle name="Normal 3 3 6 2 3 2 2 2 3 3" xfId="26706"/>
    <cellStyle name="Normal 3 3 6 2 3 2 2 2 3 4" xfId="47257"/>
    <cellStyle name="Normal 3 3 6 2 3 2 2 2 4" xfId="12615"/>
    <cellStyle name="Normal 3 3 6 2 3 2 2 2 4 2" xfId="31405"/>
    <cellStyle name="Normal 3 3 6 2 3 2 2 2 4 3" xfId="47259"/>
    <cellStyle name="Normal 3 3 6 2 3 2 2 2 5" xfId="22002"/>
    <cellStyle name="Normal 3 3 6 2 3 2 2 2 6" xfId="47252"/>
    <cellStyle name="Normal 3 3 6 2 3 2 2 3" xfId="4122"/>
    <cellStyle name="Normal 3 3 6 2 3 2 2 3 2" xfId="8847"/>
    <cellStyle name="Normal 3 3 6 2 3 2 2 3 2 2" xfId="18242"/>
    <cellStyle name="Normal 3 3 6 2 3 2 2 3 2 2 2" xfId="37039"/>
    <cellStyle name="Normal 3 3 6 2 3 2 2 3 2 2 3" xfId="47262"/>
    <cellStyle name="Normal 3 3 6 2 3 2 2 3 2 3" xfId="27636"/>
    <cellStyle name="Normal 3 3 6 2 3 2 2 3 2 4" xfId="47261"/>
    <cellStyle name="Normal 3 3 6 2 3 2 2 3 3" xfId="13545"/>
    <cellStyle name="Normal 3 3 6 2 3 2 2 3 3 2" xfId="32336"/>
    <cellStyle name="Normal 3 3 6 2 3 2 2 3 3 3" xfId="47263"/>
    <cellStyle name="Normal 3 3 6 2 3 2 2 3 4" xfId="22933"/>
    <cellStyle name="Normal 3 3 6 2 3 2 2 3 5" xfId="47260"/>
    <cellStyle name="Normal 3 3 6 2 3 2 2 4" xfId="5053"/>
    <cellStyle name="Normal 3 3 6 2 3 2 2 4 2" xfId="9778"/>
    <cellStyle name="Normal 3 3 6 2 3 2 2 4 2 2" xfId="19173"/>
    <cellStyle name="Normal 3 3 6 2 3 2 2 4 2 2 2" xfId="37970"/>
    <cellStyle name="Normal 3 3 6 2 3 2 2 4 2 2 3" xfId="47266"/>
    <cellStyle name="Normal 3 3 6 2 3 2 2 4 2 3" xfId="28567"/>
    <cellStyle name="Normal 3 3 6 2 3 2 2 4 2 4" xfId="47265"/>
    <cellStyle name="Normal 3 3 6 2 3 2 2 4 3" xfId="14476"/>
    <cellStyle name="Normal 3 3 6 2 3 2 2 4 3 2" xfId="33267"/>
    <cellStyle name="Normal 3 3 6 2 3 2 2 4 3 3" xfId="47267"/>
    <cellStyle name="Normal 3 3 6 2 3 2 2 4 4" xfId="23864"/>
    <cellStyle name="Normal 3 3 6 2 3 2 2 4 5" xfId="47264"/>
    <cellStyle name="Normal 3 3 6 2 3 2 2 5" xfId="6987"/>
    <cellStyle name="Normal 3 3 6 2 3 2 2 5 2" xfId="16382"/>
    <cellStyle name="Normal 3 3 6 2 3 2 2 5 2 2" xfId="35179"/>
    <cellStyle name="Normal 3 3 6 2 3 2 2 5 2 3" xfId="47269"/>
    <cellStyle name="Normal 3 3 6 2 3 2 2 5 3" xfId="25776"/>
    <cellStyle name="Normal 3 3 6 2 3 2 2 5 4" xfId="47268"/>
    <cellStyle name="Normal 3 3 6 2 3 2 2 6" xfId="11685"/>
    <cellStyle name="Normal 3 3 6 2 3 2 2 6 2" xfId="30474"/>
    <cellStyle name="Normal 3 3 6 2 3 2 2 6 3" xfId="47270"/>
    <cellStyle name="Normal 3 3 6 2 3 2 2 7" xfId="21071"/>
    <cellStyle name="Normal 3 3 6 2 3 2 2 8" xfId="39414"/>
    <cellStyle name="Normal 3 3 6 2 3 2 2 9" xfId="47251"/>
    <cellStyle name="Normal 3 3 6 2 3 2 3" xfId="2725"/>
    <cellStyle name="Normal 3 3 6 2 3 2 3 2" xfId="5518"/>
    <cellStyle name="Normal 3 3 6 2 3 2 3 2 2" xfId="10243"/>
    <cellStyle name="Normal 3 3 6 2 3 2 3 2 2 2" xfId="19638"/>
    <cellStyle name="Normal 3 3 6 2 3 2 3 2 2 2 2" xfId="38435"/>
    <cellStyle name="Normal 3 3 6 2 3 2 3 2 2 2 3" xfId="47274"/>
    <cellStyle name="Normal 3 3 6 2 3 2 3 2 2 3" xfId="29032"/>
    <cellStyle name="Normal 3 3 6 2 3 2 3 2 2 4" xfId="47273"/>
    <cellStyle name="Normal 3 3 6 2 3 2 3 2 3" xfId="14941"/>
    <cellStyle name="Normal 3 3 6 2 3 2 3 2 3 2" xfId="33732"/>
    <cellStyle name="Normal 3 3 6 2 3 2 3 2 3 3" xfId="47275"/>
    <cellStyle name="Normal 3 3 6 2 3 2 3 2 4" xfId="24329"/>
    <cellStyle name="Normal 3 3 6 2 3 2 3 2 5" xfId="47272"/>
    <cellStyle name="Normal 3 3 6 2 3 2 3 3" xfId="7452"/>
    <cellStyle name="Normal 3 3 6 2 3 2 3 3 2" xfId="16847"/>
    <cellStyle name="Normal 3 3 6 2 3 2 3 3 2 2" xfId="35644"/>
    <cellStyle name="Normal 3 3 6 2 3 2 3 3 2 3" xfId="47277"/>
    <cellStyle name="Normal 3 3 6 2 3 2 3 3 3" xfId="26241"/>
    <cellStyle name="Normal 3 3 6 2 3 2 3 3 4" xfId="47276"/>
    <cellStyle name="Normal 3 3 6 2 3 2 3 4" xfId="12150"/>
    <cellStyle name="Normal 3 3 6 2 3 2 3 4 2" xfId="30939"/>
    <cellStyle name="Normal 3 3 6 2 3 2 3 4 3" xfId="47278"/>
    <cellStyle name="Normal 3 3 6 2 3 2 3 5" xfId="21536"/>
    <cellStyle name="Normal 3 3 6 2 3 2 3 6" xfId="47271"/>
    <cellStyle name="Normal 3 3 6 2 3 2 4" xfId="3656"/>
    <cellStyle name="Normal 3 3 6 2 3 2 4 2" xfId="8382"/>
    <cellStyle name="Normal 3 3 6 2 3 2 4 2 2" xfId="17777"/>
    <cellStyle name="Normal 3 3 6 2 3 2 4 2 2 2" xfId="36574"/>
    <cellStyle name="Normal 3 3 6 2 3 2 4 2 2 3" xfId="47281"/>
    <cellStyle name="Normal 3 3 6 2 3 2 4 2 3" xfId="27171"/>
    <cellStyle name="Normal 3 3 6 2 3 2 4 2 4" xfId="47280"/>
    <cellStyle name="Normal 3 3 6 2 3 2 4 3" xfId="13080"/>
    <cellStyle name="Normal 3 3 6 2 3 2 4 3 2" xfId="31870"/>
    <cellStyle name="Normal 3 3 6 2 3 2 4 3 3" xfId="47282"/>
    <cellStyle name="Normal 3 3 6 2 3 2 4 4" xfId="22467"/>
    <cellStyle name="Normal 3 3 6 2 3 2 4 5" xfId="47279"/>
    <cellStyle name="Normal 3 3 6 2 3 2 5" xfId="4587"/>
    <cellStyle name="Normal 3 3 6 2 3 2 5 2" xfId="9312"/>
    <cellStyle name="Normal 3 3 6 2 3 2 5 2 2" xfId="18707"/>
    <cellStyle name="Normal 3 3 6 2 3 2 5 2 2 2" xfId="37504"/>
    <cellStyle name="Normal 3 3 6 2 3 2 5 2 2 3" xfId="47285"/>
    <cellStyle name="Normal 3 3 6 2 3 2 5 2 3" xfId="28101"/>
    <cellStyle name="Normal 3 3 6 2 3 2 5 2 4" xfId="47284"/>
    <cellStyle name="Normal 3 3 6 2 3 2 5 3" xfId="14010"/>
    <cellStyle name="Normal 3 3 6 2 3 2 5 3 2" xfId="32801"/>
    <cellStyle name="Normal 3 3 6 2 3 2 5 3 3" xfId="47286"/>
    <cellStyle name="Normal 3 3 6 2 3 2 5 4" xfId="23398"/>
    <cellStyle name="Normal 3 3 6 2 3 2 5 5" xfId="47283"/>
    <cellStyle name="Normal 3 3 6 2 3 2 6" xfId="6523"/>
    <cellStyle name="Normal 3 3 6 2 3 2 6 2" xfId="15918"/>
    <cellStyle name="Normal 3 3 6 2 3 2 6 2 2" xfId="34715"/>
    <cellStyle name="Normal 3 3 6 2 3 2 6 2 3" xfId="47288"/>
    <cellStyle name="Normal 3 3 6 2 3 2 6 3" xfId="25312"/>
    <cellStyle name="Normal 3 3 6 2 3 2 6 4" xfId="47287"/>
    <cellStyle name="Normal 3 3 6 2 3 2 7" xfId="11221"/>
    <cellStyle name="Normal 3 3 6 2 3 2 7 2" xfId="30008"/>
    <cellStyle name="Normal 3 3 6 2 3 2 7 3" xfId="47289"/>
    <cellStyle name="Normal 3 3 6 2 3 2 8" xfId="20605"/>
    <cellStyle name="Normal 3 3 6 2 3 2 9" xfId="39413"/>
    <cellStyle name="Normal 3 3 6 2 3 3" xfId="1999"/>
    <cellStyle name="Normal 3 3 6 2 3 3 2" xfId="2930"/>
    <cellStyle name="Normal 3 3 6 2 3 3 2 2" xfId="5723"/>
    <cellStyle name="Normal 3 3 6 2 3 3 2 2 2" xfId="10448"/>
    <cellStyle name="Normal 3 3 6 2 3 3 2 2 2 2" xfId="19843"/>
    <cellStyle name="Normal 3 3 6 2 3 3 2 2 2 2 2" xfId="38640"/>
    <cellStyle name="Normal 3 3 6 2 3 3 2 2 2 2 3" xfId="47294"/>
    <cellStyle name="Normal 3 3 6 2 3 3 2 2 2 3" xfId="29237"/>
    <cellStyle name="Normal 3 3 6 2 3 3 2 2 2 4" xfId="47293"/>
    <cellStyle name="Normal 3 3 6 2 3 3 2 2 3" xfId="15146"/>
    <cellStyle name="Normal 3 3 6 2 3 3 2 2 3 2" xfId="33937"/>
    <cellStyle name="Normal 3 3 6 2 3 3 2 2 3 3" xfId="47295"/>
    <cellStyle name="Normal 3 3 6 2 3 3 2 2 4" xfId="24534"/>
    <cellStyle name="Normal 3 3 6 2 3 3 2 2 5" xfId="47292"/>
    <cellStyle name="Normal 3 3 6 2 3 3 2 3" xfId="7656"/>
    <cellStyle name="Normal 3 3 6 2 3 3 2 3 2" xfId="17051"/>
    <cellStyle name="Normal 3 3 6 2 3 3 2 3 2 2" xfId="35848"/>
    <cellStyle name="Normal 3 3 6 2 3 3 2 3 2 3" xfId="47297"/>
    <cellStyle name="Normal 3 3 6 2 3 3 2 3 3" xfId="26445"/>
    <cellStyle name="Normal 3 3 6 2 3 3 2 3 4" xfId="47296"/>
    <cellStyle name="Normal 3 3 6 2 3 3 2 4" xfId="12354"/>
    <cellStyle name="Normal 3 3 6 2 3 3 2 4 2" xfId="31144"/>
    <cellStyle name="Normal 3 3 6 2 3 3 2 4 3" xfId="47298"/>
    <cellStyle name="Normal 3 3 6 2 3 3 2 5" xfId="21741"/>
    <cellStyle name="Normal 3 3 6 2 3 3 2 6" xfId="47291"/>
    <cellStyle name="Normal 3 3 6 2 3 3 3" xfId="3861"/>
    <cellStyle name="Normal 3 3 6 2 3 3 3 2" xfId="8587"/>
    <cellStyle name="Normal 3 3 6 2 3 3 3 2 2" xfId="17982"/>
    <cellStyle name="Normal 3 3 6 2 3 3 3 2 2 2" xfId="36779"/>
    <cellStyle name="Normal 3 3 6 2 3 3 3 2 2 3" xfId="47301"/>
    <cellStyle name="Normal 3 3 6 2 3 3 3 2 3" xfId="27376"/>
    <cellStyle name="Normal 3 3 6 2 3 3 3 2 4" xfId="47300"/>
    <cellStyle name="Normal 3 3 6 2 3 3 3 3" xfId="13285"/>
    <cellStyle name="Normal 3 3 6 2 3 3 3 3 2" xfId="32075"/>
    <cellStyle name="Normal 3 3 6 2 3 3 3 3 3" xfId="47302"/>
    <cellStyle name="Normal 3 3 6 2 3 3 3 4" xfId="22672"/>
    <cellStyle name="Normal 3 3 6 2 3 3 3 5" xfId="47299"/>
    <cellStyle name="Normal 3 3 6 2 3 3 4" xfId="4792"/>
    <cellStyle name="Normal 3 3 6 2 3 3 4 2" xfId="9517"/>
    <cellStyle name="Normal 3 3 6 2 3 3 4 2 2" xfId="18912"/>
    <cellStyle name="Normal 3 3 6 2 3 3 4 2 2 2" xfId="37709"/>
    <cellStyle name="Normal 3 3 6 2 3 3 4 2 2 3" xfId="47305"/>
    <cellStyle name="Normal 3 3 6 2 3 3 4 2 3" xfId="28306"/>
    <cellStyle name="Normal 3 3 6 2 3 3 4 2 4" xfId="47304"/>
    <cellStyle name="Normal 3 3 6 2 3 3 4 3" xfId="14215"/>
    <cellStyle name="Normal 3 3 6 2 3 3 4 3 2" xfId="33006"/>
    <cellStyle name="Normal 3 3 6 2 3 3 4 3 3" xfId="47306"/>
    <cellStyle name="Normal 3 3 6 2 3 3 4 4" xfId="23603"/>
    <cellStyle name="Normal 3 3 6 2 3 3 4 5" xfId="47303"/>
    <cellStyle name="Normal 3 3 6 2 3 3 5" xfId="6727"/>
    <cellStyle name="Normal 3 3 6 2 3 3 5 2" xfId="16122"/>
    <cellStyle name="Normal 3 3 6 2 3 3 5 2 2" xfId="34919"/>
    <cellStyle name="Normal 3 3 6 2 3 3 5 2 3" xfId="47308"/>
    <cellStyle name="Normal 3 3 6 2 3 3 5 3" xfId="25516"/>
    <cellStyle name="Normal 3 3 6 2 3 3 5 4" xfId="47307"/>
    <cellStyle name="Normal 3 3 6 2 3 3 6" xfId="11425"/>
    <cellStyle name="Normal 3 3 6 2 3 3 6 2" xfId="30213"/>
    <cellStyle name="Normal 3 3 6 2 3 3 6 3" xfId="47309"/>
    <cellStyle name="Normal 3 3 6 2 3 3 7" xfId="20810"/>
    <cellStyle name="Normal 3 3 6 2 3 3 8" xfId="39415"/>
    <cellStyle name="Normal 3 3 6 2 3 3 9" xfId="47290"/>
    <cellStyle name="Normal 3 3 6 2 3 4" xfId="2464"/>
    <cellStyle name="Normal 3 3 6 2 3 4 2" xfId="5257"/>
    <cellStyle name="Normal 3 3 6 2 3 4 2 2" xfId="9982"/>
    <cellStyle name="Normal 3 3 6 2 3 4 2 2 2" xfId="19377"/>
    <cellStyle name="Normal 3 3 6 2 3 4 2 2 2 2" xfId="38174"/>
    <cellStyle name="Normal 3 3 6 2 3 4 2 2 2 3" xfId="47313"/>
    <cellStyle name="Normal 3 3 6 2 3 4 2 2 3" xfId="28771"/>
    <cellStyle name="Normal 3 3 6 2 3 4 2 2 4" xfId="47312"/>
    <cellStyle name="Normal 3 3 6 2 3 4 2 3" xfId="14680"/>
    <cellStyle name="Normal 3 3 6 2 3 4 2 3 2" xfId="33471"/>
    <cellStyle name="Normal 3 3 6 2 3 4 2 3 3" xfId="47314"/>
    <cellStyle name="Normal 3 3 6 2 3 4 2 4" xfId="24068"/>
    <cellStyle name="Normal 3 3 6 2 3 4 2 5" xfId="47311"/>
    <cellStyle name="Normal 3 3 6 2 3 4 3" xfId="7191"/>
    <cellStyle name="Normal 3 3 6 2 3 4 3 2" xfId="16586"/>
    <cellStyle name="Normal 3 3 6 2 3 4 3 2 2" xfId="35383"/>
    <cellStyle name="Normal 3 3 6 2 3 4 3 2 3" xfId="47316"/>
    <cellStyle name="Normal 3 3 6 2 3 4 3 3" xfId="25980"/>
    <cellStyle name="Normal 3 3 6 2 3 4 3 4" xfId="47315"/>
    <cellStyle name="Normal 3 3 6 2 3 4 4" xfId="11889"/>
    <cellStyle name="Normal 3 3 6 2 3 4 4 2" xfId="30678"/>
    <cellStyle name="Normal 3 3 6 2 3 4 4 3" xfId="47317"/>
    <cellStyle name="Normal 3 3 6 2 3 4 5" xfId="21275"/>
    <cellStyle name="Normal 3 3 6 2 3 4 6" xfId="47310"/>
    <cellStyle name="Normal 3 3 6 2 3 5" xfId="3395"/>
    <cellStyle name="Normal 3 3 6 2 3 5 2" xfId="8121"/>
    <cellStyle name="Normal 3 3 6 2 3 5 2 2" xfId="17516"/>
    <cellStyle name="Normal 3 3 6 2 3 5 2 2 2" xfId="36313"/>
    <cellStyle name="Normal 3 3 6 2 3 5 2 2 3" xfId="47320"/>
    <cellStyle name="Normal 3 3 6 2 3 5 2 3" xfId="26910"/>
    <cellStyle name="Normal 3 3 6 2 3 5 2 4" xfId="47319"/>
    <cellStyle name="Normal 3 3 6 2 3 5 3" xfId="12819"/>
    <cellStyle name="Normal 3 3 6 2 3 5 3 2" xfId="31609"/>
    <cellStyle name="Normal 3 3 6 2 3 5 3 3" xfId="47321"/>
    <cellStyle name="Normal 3 3 6 2 3 5 4" xfId="22206"/>
    <cellStyle name="Normal 3 3 6 2 3 5 5" xfId="47318"/>
    <cellStyle name="Normal 3 3 6 2 3 6" xfId="4326"/>
    <cellStyle name="Normal 3 3 6 2 3 6 2" xfId="9051"/>
    <cellStyle name="Normal 3 3 6 2 3 6 2 2" xfId="18446"/>
    <cellStyle name="Normal 3 3 6 2 3 6 2 2 2" xfId="37243"/>
    <cellStyle name="Normal 3 3 6 2 3 6 2 2 3" xfId="47324"/>
    <cellStyle name="Normal 3 3 6 2 3 6 2 3" xfId="27840"/>
    <cellStyle name="Normal 3 3 6 2 3 6 2 4" xfId="47323"/>
    <cellStyle name="Normal 3 3 6 2 3 6 3" xfId="13749"/>
    <cellStyle name="Normal 3 3 6 2 3 6 3 2" xfId="32540"/>
    <cellStyle name="Normal 3 3 6 2 3 6 3 3" xfId="47325"/>
    <cellStyle name="Normal 3 3 6 2 3 6 4" xfId="23137"/>
    <cellStyle name="Normal 3 3 6 2 3 6 5" xfId="47322"/>
    <cellStyle name="Normal 3 3 6 2 3 7" xfId="6414"/>
    <cellStyle name="Normal 3 3 6 2 3 7 2" xfId="15810"/>
    <cellStyle name="Normal 3 3 6 2 3 7 2 2" xfId="34607"/>
    <cellStyle name="Normal 3 3 6 2 3 7 2 3" xfId="47327"/>
    <cellStyle name="Normal 3 3 6 2 3 7 3" xfId="25204"/>
    <cellStyle name="Normal 3 3 6 2 3 7 4" xfId="47326"/>
    <cellStyle name="Normal 3 3 6 2 3 8" xfId="10962"/>
    <cellStyle name="Normal 3 3 6 2 3 8 2" xfId="29747"/>
    <cellStyle name="Normal 3 3 6 2 3 8 3" xfId="47328"/>
    <cellStyle name="Normal 3 3 6 2 3 9" xfId="20344"/>
    <cellStyle name="Normal 3 3 6 2 4" xfId="930"/>
    <cellStyle name="Normal 3 3 6 2 4 10" xfId="47329"/>
    <cellStyle name="Normal 3 3 6 2 4 11" xfId="1675"/>
    <cellStyle name="Normal 3 3 6 2 4 2" xfId="2144"/>
    <cellStyle name="Normal 3 3 6 2 4 2 2" xfId="3075"/>
    <cellStyle name="Normal 3 3 6 2 4 2 2 2" xfId="5868"/>
    <cellStyle name="Normal 3 3 6 2 4 2 2 2 2" xfId="10593"/>
    <cellStyle name="Normal 3 3 6 2 4 2 2 2 2 2" xfId="19988"/>
    <cellStyle name="Normal 3 3 6 2 4 2 2 2 2 2 2" xfId="38785"/>
    <cellStyle name="Normal 3 3 6 2 4 2 2 2 2 2 3" xfId="47334"/>
    <cellStyle name="Normal 3 3 6 2 4 2 2 2 2 3" xfId="29382"/>
    <cellStyle name="Normal 3 3 6 2 4 2 2 2 2 4" xfId="47333"/>
    <cellStyle name="Normal 3 3 6 2 4 2 2 2 3" xfId="15291"/>
    <cellStyle name="Normal 3 3 6 2 4 2 2 2 3 2" xfId="34082"/>
    <cellStyle name="Normal 3 3 6 2 4 2 2 2 3 3" xfId="47335"/>
    <cellStyle name="Normal 3 3 6 2 4 2 2 2 4" xfId="24679"/>
    <cellStyle name="Normal 3 3 6 2 4 2 2 2 5" xfId="47332"/>
    <cellStyle name="Normal 3 3 6 2 4 2 2 3" xfId="7801"/>
    <cellStyle name="Normal 3 3 6 2 4 2 2 3 2" xfId="17196"/>
    <cellStyle name="Normal 3 3 6 2 4 2 2 3 2 2" xfId="35993"/>
    <cellStyle name="Normal 3 3 6 2 4 2 2 3 2 3" xfId="47337"/>
    <cellStyle name="Normal 3 3 6 2 4 2 2 3 3" xfId="26590"/>
    <cellStyle name="Normal 3 3 6 2 4 2 2 3 4" xfId="47336"/>
    <cellStyle name="Normal 3 3 6 2 4 2 2 4" xfId="12499"/>
    <cellStyle name="Normal 3 3 6 2 4 2 2 4 2" xfId="31289"/>
    <cellStyle name="Normal 3 3 6 2 4 2 2 4 3" xfId="47338"/>
    <cellStyle name="Normal 3 3 6 2 4 2 2 5" xfId="21886"/>
    <cellStyle name="Normal 3 3 6 2 4 2 2 6" xfId="47331"/>
    <cellStyle name="Normal 3 3 6 2 4 2 3" xfId="4006"/>
    <cellStyle name="Normal 3 3 6 2 4 2 3 2" xfId="8731"/>
    <cellStyle name="Normal 3 3 6 2 4 2 3 2 2" xfId="18126"/>
    <cellStyle name="Normal 3 3 6 2 4 2 3 2 2 2" xfId="36923"/>
    <cellStyle name="Normal 3 3 6 2 4 2 3 2 2 3" xfId="47341"/>
    <cellStyle name="Normal 3 3 6 2 4 2 3 2 3" xfId="27520"/>
    <cellStyle name="Normal 3 3 6 2 4 2 3 2 4" xfId="47340"/>
    <cellStyle name="Normal 3 3 6 2 4 2 3 3" xfId="13429"/>
    <cellStyle name="Normal 3 3 6 2 4 2 3 3 2" xfId="32220"/>
    <cellStyle name="Normal 3 3 6 2 4 2 3 3 3" xfId="47342"/>
    <cellStyle name="Normal 3 3 6 2 4 2 3 4" xfId="22817"/>
    <cellStyle name="Normal 3 3 6 2 4 2 3 5" xfId="47339"/>
    <cellStyle name="Normal 3 3 6 2 4 2 4" xfId="4937"/>
    <cellStyle name="Normal 3 3 6 2 4 2 4 2" xfId="9662"/>
    <cellStyle name="Normal 3 3 6 2 4 2 4 2 2" xfId="19057"/>
    <cellStyle name="Normal 3 3 6 2 4 2 4 2 2 2" xfId="37854"/>
    <cellStyle name="Normal 3 3 6 2 4 2 4 2 2 3" xfId="47345"/>
    <cellStyle name="Normal 3 3 6 2 4 2 4 2 3" xfId="28451"/>
    <cellStyle name="Normal 3 3 6 2 4 2 4 2 4" xfId="47344"/>
    <cellStyle name="Normal 3 3 6 2 4 2 4 3" xfId="14360"/>
    <cellStyle name="Normal 3 3 6 2 4 2 4 3 2" xfId="33151"/>
    <cellStyle name="Normal 3 3 6 2 4 2 4 3 3" xfId="47346"/>
    <cellStyle name="Normal 3 3 6 2 4 2 4 4" xfId="23748"/>
    <cellStyle name="Normal 3 3 6 2 4 2 4 5" xfId="47343"/>
    <cellStyle name="Normal 3 3 6 2 4 2 5" xfId="6871"/>
    <cellStyle name="Normal 3 3 6 2 4 2 5 2" xfId="16266"/>
    <cellStyle name="Normal 3 3 6 2 4 2 5 2 2" xfId="35063"/>
    <cellStyle name="Normal 3 3 6 2 4 2 5 2 3" xfId="47348"/>
    <cellStyle name="Normal 3 3 6 2 4 2 5 3" xfId="25660"/>
    <cellStyle name="Normal 3 3 6 2 4 2 5 4" xfId="47347"/>
    <cellStyle name="Normal 3 3 6 2 4 2 6" xfId="11569"/>
    <cellStyle name="Normal 3 3 6 2 4 2 6 2" xfId="30358"/>
    <cellStyle name="Normal 3 3 6 2 4 2 6 3" xfId="47349"/>
    <cellStyle name="Normal 3 3 6 2 4 2 7" xfId="20955"/>
    <cellStyle name="Normal 3 3 6 2 4 2 8" xfId="39417"/>
    <cellStyle name="Normal 3 3 6 2 4 2 9" xfId="47330"/>
    <cellStyle name="Normal 3 3 6 2 4 3" xfId="2609"/>
    <cellStyle name="Normal 3 3 6 2 4 3 2" xfId="5402"/>
    <cellStyle name="Normal 3 3 6 2 4 3 2 2" xfId="10127"/>
    <cellStyle name="Normal 3 3 6 2 4 3 2 2 2" xfId="19522"/>
    <cellStyle name="Normal 3 3 6 2 4 3 2 2 2 2" xfId="38319"/>
    <cellStyle name="Normal 3 3 6 2 4 3 2 2 2 3" xfId="47353"/>
    <cellStyle name="Normal 3 3 6 2 4 3 2 2 3" xfId="28916"/>
    <cellStyle name="Normal 3 3 6 2 4 3 2 2 4" xfId="47352"/>
    <cellStyle name="Normal 3 3 6 2 4 3 2 3" xfId="14825"/>
    <cellStyle name="Normal 3 3 6 2 4 3 2 3 2" xfId="33616"/>
    <cellStyle name="Normal 3 3 6 2 4 3 2 3 3" xfId="47354"/>
    <cellStyle name="Normal 3 3 6 2 4 3 2 4" xfId="24213"/>
    <cellStyle name="Normal 3 3 6 2 4 3 2 5" xfId="47351"/>
    <cellStyle name="Normal 3 3 6 2 4 3 3" xfId="7336"/>
    <cellStyle name="Normal 3 3 6 2 4 3 3 2" xfId="16731"/>
    <cellStyle name="Normal 3 3 6 2 4 3 3 2 2" xfId="35528"/>
    <cellStyle name="Normal 3 3 6 2 4 3 3 2 3" xfId="47356"/>
    <cellStyle name="Normal 3 3 6 2 4 3 3 3" xfId="26125"/>
    <cellStyle name="Normal 3 3 6 2 4 3 3 4" xfId="47355"/>
    <cellStyle name="Normal 3 3 6 2 4 3 4" xfId="12034"/>
    <cellStyle name="Normal 3 3 6 2 4 3 4 2" xfId="30823"/>
    <cellStyle name="Normal 3 3 6 2 4 3 4 3" xfId="47357"/>
    <cellStyle name="Normal 3 3 6 2 4 3 5" xfId="21420"/>
    <cellStyle name="Normal 3 3 6 2 4 3 6" xfId="47350"/>
    <cellStyle name="Normal 3 3 6 2 4 4" xfId="3540"/>
    <cellStyle name="Normal 3 3 6 2 4 4 2" xfId="8266"/>
    <cellStyle name="Normal 3 3 6 2 4 4 2 2" xfId="17661"/>
    <cellStyle name="Normal 3 3 6 2 4 4 2 2 2" xfId="36458"/>
    <cellStyle name="Normal 3 3 6 2 4 4 2 2 3" xfId="47360"/>
    <cellStyle name="Normal 3 3 6 2 4 4 2 3" xfId="27055"/>
    <cellStyle name="Normal 3 3 6 2 4 4 2 4" xfId="47359"/>
    <cellStyle name="Normal 3 3 6 2 4 4 3" xfId="12964"/>
    <cellStyle name="Normal 3 3 6 2 4 4 3 2" xfId="31754"/>
    <cellStyle name="Normal 3 3 6 2 4 4 3 3" xfId="47361"/>
    <cellStyle name="Normal 3 3 6 2 4 4 4" xfId="22351"/>
    <cellStyle name="Normal 3 3 6 2 4 4 5" xfId="47358"/>
    <cellStyle name="Normal 3 3 6 2 4 5" xfId="4471"/>
    <cellStyle name="Normal 3 3 6 2 4 5 2" xfId="9196"/>
    <cellStyle name="Normal 3 3 6 2 4 5 2 2" xfId="18591"/>
    <cellStyle name="Normal 3 3 6 2 4 5 2 2 2" xfId="37388"/>
    <cellStyle name="Normal 3 3 6 2 4 5 2 2 3" xfId="47364"/>
    <cellStyle name="Normal 3 3 6 2 4 5 2 3" xfId="27985"/>
    <cellStyle name="Normal 3 3 6 2 4 5 2 4" xfId="47363"/>
    <cellStyle name="Normal 3 3 6 2 4 5 3" xfId="13894"/>
    <cellStyle name="Normal 3 3 6 2 4 5 3 2" xfId="32685"/>
    <cellStyle name="Normal 3 3 6 2 4 5 3 3" xfId="47365"/>
    <cellStyle name="Normal 3 3 6 2 4 5 4" xfId="23282"/>
    <cellStyle name="Normal 3 3 6 2 4 5 5" xfId="47362"/>
    <cellStyle name="Normal 3 3 6 2 4 6" xfId="6331"/>
    <cellStyle name="Normal 3 3 6 2 4 6 2" xfId="15727"/>
    <cellStyle name="Normal 3 3 6 2 4 6 2 2" xfId="34524"/>
    <cellStyle name="Normal 3 3 6 2 4 6 2 3" xfId="47367"/>
    <cellStyle name="Normal 3 3 6 2 4 6 3" xfId="25121"/>
    <cellStyle name="Normal 3 3 6 2 4 6 4" xfId="47366"/>
    <cellStyle name="Normal 3 3 6 2 4 7" xfId="11105"/>
    <cellStyle name="Normal 3 3 6 2 4 7 2" xfId="29892"/>
    <cellStyle name="Normal 3 3 6 2 4 7 3" xfId="47368"/>
    <cellStyle name="Normal 3 3 6 2 4 8" xfId="20489"/>
    <cellStyle name="Normal 3 3 6 2 4 9" xfId="39416"/>
    <cellStyle name="Normal 3 3 6 2 5" xfId="1325"/>
    <cellStyle name="Normal 3 3 6 2 5 10" xfId="47369"/>
    <cellStyle name="Normal 3 3 6 2 5 11" xfId="1617"/>
    <cellStyle name="Normal 3 3 6 2 5 2" xfId="2086"/>
    <cellStyle name="Normal 3 3 6 2 5 2 2" xfId="3017"/>
    <cellStyle name="Normal 3 3 6 2 5 2 2 2" xfId="5810"/>
    <cellStyle name="Normal 3 3 6 2 5 2 2 2 2" xfId="10535"/>
    <cellStyle name="Normal 3 3 6 2 5 2 2 2 2 2" xfId="19930"/>
    <cellStyle name="Normal 3 3 6 2 5 2 2 2 2 2 2" xfId="38727"/>
    <cellStyle name="Normal 3 3 6 2 5 2 2 2 2 2 3" xfId="47374"/>
    <cellStyle name="Normal 3 3 6 2 5 2 2 2 2 3" xfId="29324"/>
    <cellStyle name="Normal 3 3 6 2 5 2 2 2 2 4" xfId="47373"/>
    <cellStyle name="Normal 3 3 6 2 5 2 2 2 3" xfId="15233"/>
    <cellStyle name="Normal 3 3 6 2 5 2 2 2 3 2" xfId="34024"/>
    <cellStyle name="Normal 3 3 6 2 5 2 2 2 3 3" xfId="47375"/>
    <cellStyle name="Normal 3 3 6 2 5 2 2 2 4" xfId="24621"/>
    <cellStyle name="Normal 3 3 6 2 5 2 2 2 5" xfId="47372"/>
    <cellStyle name="Normal 3 3 6 2 5 2 2 3" xfId="7743"/>
    <cellStyle name="Normal 3 3 6 2 5 2 2 3 2" xfId="17138"/>
    <cellStyle name="Normal 3 3 6 2 5 2 2 3 2 2" xfId="35935"/>
    <cellStyle name="Normal 3 3 6 2 5 2 2 3 2 3" xfId="47377"/>
    <cellStyle name="Normal 3 3 6 2 5 2 2 3 3" xfId="26532"/>
    <cellStyle name="Normal 3 3 6 2 5 2 2 3 4" xfId="47376"/>
    <cellStyle name="Normal 3 3 6 2 5 2 2 4" xfId="12441"/>
    <cellStyle name="Normal 3 3 6 2 5 2 2 4 2" xfId="31231"/>
    <cellStyle name="Normal 3 3 6 2 5 2 2 4 3" xfId="47378"/>
    <cellStyle name="Normal 3 3 6 2 5 2 2 5" xfId="21828"/>
    <cellStyle name="Normal 3 3 6 2 5 2 2 6" xfId="47371"/>
    <cellStyle name="Normal 3 3 6 2 5 2 3" xfId="3948"/>
    <cellStyle name="Normal 3 3 6 2 5 2 3 2" xfId="8673"/>
    <cellStyle name="Normal 3 3 6 2 5 2 3 2 2" xfId="18068"/>
    <cellStyle name="Normal 3 3 6 2 5 2 3 2 2 2" xfId="36865"/>
    <cellStyle name="Normal 3 3 6 2 5 2 3 2 2 3" xfId="47381"/>
    <cellStyle name="Normal 3 3 6 2 5 2 3 2 3" xfId="27462"/>
    <cellStyle name="Normal 3 3 6 2 5 2 3 2 4" xfId="47380"/>
    <cellStyle name="Normal 3 3 6 2 5 2 3 3" xfId="13371"/>
    <cellStyle name="Normal 3 3 6 2 5 2 3 3 2" xfId="32162"/>
    <cellStyle name="Normal 3 3 6 2 5 2 3 3 3" xfId="47382"/>
    <cellStyle name="Normal 3 3 6 2 5 2 3 4" xfId="22759"/>
    <cellStyle name="Normal 3 3 6 2 5 2 3 5" xfId="47379"/>
    <cellStyle name="Normal 3 3 6 2 5 2 4" xfId="4879"/>
    <cellStyle name="Normal 3 3 6 2 5 2 4 2" xfId="9604"/>
    <cellStyle name="Normal 3 3 6 2 5 2 4 2 2" xfId="18999"/>
    <cellStyle name="Normal 3 3 6 2 5 2 4 2 2 2" xfId="37796"/>
    <cellStyle name="Normal 3 3 6 2 5 2 4 2 2 3" xfId="47385"/>
    <cellStyle name="Normal 3 3 6 2 5 2 4 2 3" xfId="28393"/>
    <cellStyle name="Normal 3 3 6 2 5 2 4 2 4" xfId="47384"/>
    <cellStyle name="Normal 3 3 6 2 5 2 4 3" xfId="14302"/>
    <cellStyle name="Normal 3 3 6 2 5 2 4 3 2" xfId="33093"/>
    <cellStyle name="Normal 3 3 6 2 5 2 4 3 3" xfId="47386"/>
    <cellStyle name="Normal 3 3 6 2 5 2 4 4" xfId="23690"/>
    <cellStyle name="Normal 3 3 6 2 5 2 4 5" xfId="47383"/>
    <cellStyle name="Normal 3 3 6 2 5 2 5" xfId="6813"/>
    <cellStyle name="Normal 3 3 6 2 5 2 5 2" xfId="16208"/>
    <cellStyle name="Normal 3 3 6 2 5 2 5 2 2" xfId="35005"/>
    <cellStyle name="Normal 3 3 6 2 5 2 5 2 3" xfId="47388"/>
    <cellStyle name="Normal 3 3 6 2 5 2 5 3" xfId="25602"/>
    <cellStyle name="Normal 3 3 6 2 5 2 5 4" xfId="47387"/>
    <cellStyle name="Normal 3 3 6 2 5 2 6" xfId="11511"/>
    <cellStyle name="Normal 3 3 6 2 5 2 6 2" xfId="30300"/>
    <cellStyle name="Normal 3 3 6 2 5 2 6 3" xfId="47389"/>
    <cellStyle name="Normal 3 3 6 2 5 2 7" xfId="20897"/>
    <cellStyle name="Normal 3 3 6 2 5 2 8" xfId="39423"/>
    <cellStyle name="Normal 3 3 6 2 5 2 9" xfId="47370"/>
    <cellStyle name="Normal 3 3 6 2 5 3" xfId="2551"/>
    <cellStyle name="Normal 3 3 6 2 5 3 2" xfId="5344"/>
    <cellStyle name="Normal 3 3 6 2 5 3 2 2" xfId="10069"/>
    <cellStyle name="Normal 3 3 6 2 5 3 2 2 2" xfId="19464"/>
    <cellStyle name="Normal 3 3 6 2 5 3 2 2 2 2" xfId="38261"/>
    <cellStyle name="Normal 3 3 6 2 5 3 2 2 2 3" xfId="47393"/>
    <cellStyle name="Normal 3 3 6 2 5 3 2 2 3" xfId="28858"/>
    <cellStyle name="Normal 3 3 6 2 5 3 2 2 4" xfId="47392"/>
    <cellStyle name="Normal 3 3 6 2 5 3 2 3" xfId="14767"/>
    <cellStyle name="Normal 3 3 6 2 5 3 2 3 2" xfId="33558"/>
    <cellStyle name="Normal 3 3 6 2 5 3 2 3 3" xfId="47394"/>
    <cellStyle name="Normal 3 3 6 2 5 3 2 4" xfId="24155"/>
    <cellStyle name="Normal 3 3 6 2 5 3 2 5" xfId="47391"/>
    <cellStyle name="Normal 3 3 6 2 5 3 3" xfId="7278"/>
    <cellStyle name="Normal 3 3 6 2 5 3 3 2" xfId="16673"/>
    <cellStyle name="Normal 3 3 6 2 5 3 3 2 2" xfId="35470"/>
    <cellStyle name="Normal 3 3 6 2 5 3 3 2 3" xfId="47396"/>
    <cellStyle name="Normal 3 3 6 2 5 3 3 3" xfId="26067"/>
    <cellStyle name="Normal 3 3 6 2 5 3 3 4" xfId="47395"/>
    <cellStyle name="Normal 3 3 6 2 5 3 4" xfId="11976"/>
    <cellStyle name="Normal 3 3 6 2 5 3 4 2" xfId="30765"/>
    <cellStyle name="Normal 3 3 6 2 5 3 4 3" xfId="47397"/>
    <cellStyle name="Normal 3 3 6 2 5 3 5" xfId="21362"/>
    <cellStyle name="Normal 3 3 6 2 5 3 6" xfId="47390"/>
    <cellStyle name="Normal 3 3 6 2 5 4" xfId="3482"/>
    <cellStyle name="Normal 3 3 6 2 5 4 2" xfId="8208"/>
    <cellStyle name="Normal 3 3 6 2 5 4 2 2" xfId="17603"/>
    <cellStyle name="Normal 3 3 6 2 5 4 2 2 2" xfId="36400"/>
    <cellStyle name="Normal 3 3 6 2 5 4 2 2 3" xfId="47400"/>
    <cellStyle name="Normal 3 3 6 2 5 4 2 3" xfId="26997"/>
    <cellStyle name="Normal 3 3 6 2 5 4 2 4" xfId="47399"/>
    <cellStyle name="Normal 3 3 6 2 5 4 3" xfId="12906"/>
    <cellStyle name="Normal 3 3 6 2 5 4 3 2" xfId="31696"/>
    <cellStyle name="Normal 3 3 6 2 5 4 3 3" xfId="47401"/>
    <cellStyle name="Normal 3 3 6 2 5 4 4" xfId="22293"/>
    <cellStyle name="Normal 3 3 6 2 5 4 5" xfId="47398"/>
    <cellStyle name="Normal 3 3 6 2 5 5" xfId="4413"/>
    <cellStyle name="Normal 3 3 6 2 5 5 2" xfId="9138"/>
    <cellStyle name="Normal 3 3 6 2 5 5 2 2" xfId="18533"/>
    <cellStyle name="Normal 3 3 6 2 5 5 2 2 2" xfId="37330"/>
    <cellStyle name="Normal 3 3 6 2 5 5 2 2 3" xfId="47404"/>
    <cellStyle name="Normal 3 3 6 2 5 5 2 3" xfId="27927"/>
    <cellStyle name="Normal 3 3 6 2 5 5 2 4" xfId="47403"/>
    <cellStyle name="Normal 3 3 6 2 5 5 3" xfId="13836"/>
    <cellStyle name="Normal 3 3 6 2 5 5 3 2" xfId="32627"/>
    <cellStyle name="Normal 3 3 6 2 5 5 3 3" xfId="47405"/>
    <cellStyle name="Normal 3 3 6 2 5 5 4" xfId="23224"/>
    <cellStyle name="Normal 3 3 6 2 5 5 5" xfId="47402"/>
    <cellStyle name="Normal 3 3 6 2 5 6" xfId="6237"/>
    <cellStyle name="Normal 3 3 6 2 5 6 2" xfId="15633"/>
    <cellStyle name="Normal 3 3 6 2 5 6 2 2" xfId="34430"/>
    <cellStyle name="Normal 3 3 6 2 5 6 2 3" xfId="47407"/>
    <cellStyle name="Normal 3 3 6 2 5 6 3" xfId="25027"/>
    <cellStyle name="Normal 3 3 6 2 5 6 4" xfId="47406"/>
    <cellStyle name="Normal 3 3 6 2 5 7" xfId="11047"/>
    <cellStyle name="Normal 3 3 6 2 5 7 2" xfId="29834"/>
    <cellStyle name="Normal 3 3 6 2 5 7 3" xfId="47408"/>
    <cellStyle name="Normal 3 3 6 2 5 8" xfId="20431"/>
    <cellStyle name="Normal 3 3 6 2 5 9" xfId="39422"/>
    <cellStyle name="Normal 3 3 6 2 6" xfId="1883"/>
    <cellStyle name="Normal 3 3 6 2 6 2" xfId="2814"/>
    <cellStyle name="Normal 3 3 6 2 6 2 2" xfId="5607"/>
    <cellStyle name="Normal 3 3 6 2 6 2 2 2" xfId="10332"/>
    <cellStyle name="Normal 3 3 6 2 6 2 2 2 2" xfId="19727"/>
    <cellStyle name="Normal 3 3 6 2 6 2 2 2 2 2" xfId="38524"/>
    <cellStyle name="Normal 3 3 6 2 6 2 2 2 2 3" xfId="47413"/>
    <cellStyle name="Normal 3 3 6 2 6 2 2 2 3" xfId="29121"/>
    <cellStyle name="Normal 3 3 6 2 6 2 2 2 4" xfId="47412"/>
    <cellStyle name="Normal 3 3 6 2 6 2 2 3" xfId="15030"/>
    <cellStyle name="Normal 3 3 6 2 6 2 2 3 2" xfId="33821"/>
    <cellStyle name="Normal 3 3 6 2 6 2 2 3 3" xfId="47414"/>
    <cellStyle name="Normal 3 3 6 2 6 2 2 4" xfId="24418"/>
    <cellStyle name="Normal 3 3 6 2 6 2 2 5" xfId="47411"/>
    <cellStyle name="Normal 3 3 6 2 6 2 3" xfId="7540"/>
    <cellStyle name="Normal 3 3 6 2 6 2 3 2" xfId="16935"/>
    <cellStyle name="Normal 3 3 6 2 6 2 3 2 2" xfId="35732"/>
    <cellStyle name="Normal 3 3 6 2 6 2 3 2 3" xfId="47416"/>
    <cellStyle name="Normal 3 3 6 2 6 2 3 3" xfId="26329"/>
    <cellStyle name="Normal 3 3 6 2 6 2 3 4" xfId="47415"/>
    <cellStyle name="Normal 3 3 6 2 6 2 4" xfId="12238"/>
    <cellStyle name="Normal 3 3 6 2 6 2 4 2" xfId="31028"/>
    <cellStyle name="Normal 3 3 6 2 6 2 4 3" xfId="47417"/>
    <cellStyle name="Normal 3 3 6 2 6 2 5" xfId="21625"/>
    <cellStyle name="Normal 3 3 6 2 6 2 6" xfId="47410"/>
    <cellStyle name="Normal 3 3 6 2 6 3" xfId="3745"/>
    <cellStyle name="Normal 3 3 6 2 6 3 2" xfId="8471"/>
    <cellStyle name="Normal 3 3 6 2 6 3 2 2" xfId="17866"/>
    <cellStyle name="Normal 3 3 6 2 6 3 2 2 2" xfId="36663"/>
    <cellStyle name="Normal 3 3 6 2 6 3 2 2 3" xfId="47420"/>
    <cellStyle name="Normal 3 3 6 2 6 3 2 3" xfId="27260"/>
    <cellStyle name="Normal 3 3 6 2 6 3 2 4" xfId="47419"/>
    <cellStyle name="Normal 3 3 6 2 6 3 3" xfId="13169"/>
    <cellStyle name="Normal 3 3 6 2 6 3 3 2" xfId="31959"/>
    <cellStyle name="Normal 3 3 6 2 6 3 3 3" xfId="47421"/>
    <cellStyle name="Normal 3 3 6 2 6 3 4" xfId="22556"/>
    <cellStyle name="Normal 3 3 6 2 6 3 5" xfId="47418"/>
    <cellStyle name="Normal 3 3 6 2 6 4" xfId="4676"/>
    <cellStyle name="Normal 3 3 6 2 6 4 2" xfId="9401"/>
    <cellStyle name="Normal 3 3 6 2 6 4 2 2" xfId="18796"/>
    <cellStyle name="Normal 3 3 6 2 6 4 2 2 2" xfId="37593"/>
    <cellStyle name="Normal 3 3 6 2 6 4 2 2 3" xfId="47424"/>
    <cellStyle name="Normal 3 3 6 2 6 4 2 3" xfId="28190"/>
    <cellStyle name="Normal 3 3 6 2 6 4 2 4" xfId="47423"/>
    <cellStyle name="Normal 3 3 6 2 6 4 3" xfId="14099"/>
    <cellStyle name="Normal 3 3 6 2 6 4 3 2" xfId="32890"/>
    <cellStyle name="Normal 3 3 6 2 6 4 3 3" xfId="47425"/>
    <cellStyle name="Normal 3 3 6 2 6 4 4" xfId="23487"/>
    <cellStyle name="Normal 3 3 6 2 6 4 5" xfId="47422"/>
    <cellStyle name="Normal 3 3 6 2 6 5" xfId="6611"/>
    <cellStyle name="Normal 3 3 6 2 6 5 2" xfId="16006"/>
    <cellStyle name="Normal 3 3 6 2 6 5 2 2" xfId="34803"/>
    <cellStyle name="Normal 3 3 6 2 6 5 2 3" xfId="47427"/>
    <cellStyle name="Normal 3 3 6 2 6 5 3" xfId="25400"/>
    <cellStyle name="Normal 3 3 6 2 6 5 4" xfId="47426"/>
    <cellStyle name="Normal 3 3 6 2 6 6" xfId="11309"/>
    <cellStyle name="Normal 3 3 6 2 6 6 2" xfId="30097"/>
    <cellStyle name="Normal 3 3 6 2 6 6 3" xfId="47428"/>
    <cellStyle name="Normal 3 3 6 2 6 7" xfId="20694"/>
    <cellStyle name="Normal 3 3 6 2 6 8" xfId="39424"/>
    <cellStyle name="Normal 3 3 6 2 6 9" xfId="47409"/>
    <cellStyle name="Normal 3 3 6 2 7" xfId="2348"/>
    <cellStyle name="Normal 3 3 6 2 7 2" xfId="5141"/>
    <cellStyle name="Normal 3 3 6 2 7 2 2" xfId="9866"/>
    <cellStyle name="Normal 3 3 6 2 7 2 2 2" xfId="19261"/>
    <cellStyle name="Normal 3 3 6 2 7 2 2 2 2" xfId="38058"/>
    <cellStyle name="Normal 3 3 6 2 7 2 2 2 3" xfId="47432"/>
    <cellStyle name="Normal 3 3 6 2 7 2 2 3" xfId="28655"/>
    <cellStyle name="Normal 3 3 6 2 7 2 2 4" xfId="47431"/>
    <cellStyle name="Normal 3 3 6 2 7 2 3" xfId="14564"/>
    <cellStyle name="Normal 3 3 6 2 7 2 3 2" xfId="33355"/>
    <cellStyle name="Normal 3 3 6 2 7 2 3 3" xfId="47433"/>
    <cellStyle name="Normal 3 3 6 2 7 2 4" xfId="23952"/>
    <cellStyle name="Normal 3 3 6 2 7 2 5" xfId="47430"/>
    <cellStyle name="Normal 3 3 6 2 7 3" xfId="7075"/>
    <cellStyle name="Normal 3 3 6 2 7 3 2" xfId="16470"/>
    <cellStyle name="Normal 3 3 6 2 7 3 2 2" xfId="35267"/>
    <cellStyle name="Normal 3 3 6 2 7 3 2 3" xfId="47435"/>
    <cellStyle name="Normal 3 3 6 2 7 3 3" xfId="25864"/>
    <cellStyle name="Normal 3 3 6 2 7 3 4" xfId="47434"/>
    <cellStyle name="Normal 3 3 6 2 7 4" xfId="11773"/>
    <cellStyle name="Normal 3 3 6 2 7 4 2" xfId="30562"/>
    <cellStyle name="Normal 3 3 6 2 7 4 3" xfId="47436"/>
    <cellStyle name="Normal 3 3 6 2 7 5" xfId="21159"/>
    <cellStyle name="Normal 3 3 6 2 7 6" xfId="47429"/>
    <cellStyle name="Normal 3 3 6 2 8" xfId="3279"/>
    <cellStyle name="Normal 3 3 6 2 8 2" xfId="8005"/>
    <cellStyle name="Normal 3 3 6 2 8 2 2" xfId="17400"/>
    <cellStyle name="Normal 3 3 6 2 8 2 2 2" xfId="36197"/>
    <cellStyle name="Normal 3 3 6 2 8 2 2 3" xfId="47439"/>
    <cellStyle name="Normal 3 3 6 2 8 2 3" xfId="26794"/>
    <cellStyle name="Normal 3 3 6 2 8 2 4" xfId="47438"/>
    <cellStyle name="Normal 3 3 6 2 8 3" xfId="12703"/>
    <cellStyle name="Normal 3 3 6 2 8 3 2" xfId="31493"/>
    <cellStyle name="Normal 3 3 6 2 8 3 3" xfId="47440"/>
    <cellStyle name="Normal 3 3 6 2 8 4" xfId="22090"/>
    <cellStyle name="Normal 3 3 6 2 8 5" xfId="47437"/>
    <cellStyle name="Normal 3 3 6 2 9" xfId="4210"/>
    <cellStyle name="Normal 3 3 6 2 9 2" xfId="8935"/>
    <cellStyle name="Normal 3 3 6 2 9 2 2" xfId="18330"/>
    <cellStyle name="Normal 3 3 6 2 9 2 2 2" xfId="37127"/>
    <cellStyle name="Normal 3 3 6 2 9 2 2 3" xfId="47443"/>
    <cellStyle name="Normal 3 3 6 2 9 2 3" xfId="27724"/>
    <cellStyle name="Normal 3 3 6 2 9 2 4" xfId="47442"/>
    <cellStyle name="Normal 3 3 6 2 9 3" xfId="13633"/>
    <cellStyle name="Normal 3 3 6 2 9 3 2" xfId="32424"/>
    <cellStyle name="Normal 3 3 6 2 9 3 3" xfId="47444"/>
    <cellStyle name="Normal 3 3 6 2 9 4" xfId="23021"/>
    <cellStyle name="Normal 3 3 6 2 9 5" xfId="47441"/>
    <cellStyle name="Normal 3 3 6 20" xfId="58874"/>
    <cellStyle name="Normal 3 3 6 21" xfId="58930"/>
    <cellStyle name="Normal 3 3 6 22" xfId="58986"/>
    <cellStyle name="Normal 3 3 6 23" xfId="59042"/>
    <cellStyle name="Normal 3 3 6 24" xfId="59101"/>
    <cellStyle name="Normal 3 3 6 25" xfId="59690"/>
    <cellStyle name="Normal 3 3 6 26" xfId="1384"/>
    <cellStyle name="Normal 3 3 6 3" xfId="1062"/>
    <cellStyle name="Normal 3 3 6 3 10" xfId="39425"/>
    <cellStyle name="Normal 3 3 6 3 11" xfId="47445"/>
    <cellStyle name="Normal 3 3 6 3 12" xfId="1450"/>
    <cellStyle name="Normal 3 3 6 3 2" xfId="1716"/>
    <cellStyle name="Normal 3 3 6 3 2 10" xfId="47446"/>
    <cellStyle name="Normal 3 3 6 3 2 2" xfId="2182"/>
    <cellStyle name="Normal 3 3 6 3 2 2 2" xfId="3113"/>
    <cellStyle name="Normal 3 3 6 3 2 2 2 2" xfId="5906"/>
    <cellStyle name="Normal 3 3 6 3 2 2 2 2 2" xfId="10631"/>
    <cellStyle name="Normal 3 3 6 3 2 2 2 2 2 2" xfId="20026"/>
    <cellStyle name="Normal 3 3 6 3 2 2 2 2 2 2 2" xfId="38823"/>
    <cellStyle name="Normal 3 3 6 3 2 2 2 2 2 2 3" xfId="47451"/>
    <cellStyle name="Normal 3 3 6 3 2 2 2 2 2 3" xfId="29420"/>
    <cellStyle name="Normal 3 3 6 3 2 2 2 2 2 4" xfId="47450"/>
    <cellStyle name="Normal 3 3 6 3 2 2 2 2 3" xfId="15329"/>
    <cellStyle name="Normal 3 3 6 3 2 2 2 2 3 2" xfId="34120"/>
    <cellStyle name="Normal 3 3 6 3 2 2 2 2 3 3" xfId="47452"/>
    <cellStyle name="Normal 3 3 6 3 2 2 2 2 4" xfId="24717"/>
    <cellStyle name="Normal 3 3 6 3 2 2 2 2 5" xfId="47449"/>
    <cellStyle name="Normal 3 3 6 3 2 2 2 3" xfId="7839"/>
    <cellStyle name="Normal 3 3 6 3 2 2 2 3 2" xfId="17234"/>
    <cellStyle name="Normal 3 3 6 3 2 2 2 3 2 2" xfId="36031"/>
    <cellStyle name="Normal 3 3 6 3 2 2 2 3 2 3" xfId="47454"/>
    <cellStyle name="Normal 3 3 6 3 2 2 2 3 3" xfId="26628"/>
    <cellStyle name="Normal 3 3 6 3 2 2 2 3 4" xfId="47453"/>
    <cellStyle name="Normal 3 3 6 3 2 2 2 4" xfId="12537"/>
    <cellStyle name="Normal 3 3 6 3 2 2 2 4 2" xfId="31327"/>
    <cellStyle name="Normal 3 3 6 3 2 2 2 4 3" xfId="47455"/>
    <cellStyle name="Normal 3 3 6 3 2 2 2 5" xfId="21924"/>
    <cellStyle name="Normal 3 3 6 3 2 2 2 6" xfId="47448"/>
    <cellStyle name="Normal 3 3 6 3 2 2 3" xfId="4044"/>
    <cellStyle name="Normal 3 3 6 3 2 2 3 2" xfId="8769"/>
    <cellStyle name="Normal 3 3 6 3 2 2 3 2 2" xfId="18164"/>
    <cellStyle name="Normal 3 3 6 3 2 2 3 2 2 2" xfId="36961"/>
    <cellStyle name="Normal 3 3 6 3 2 2 3 2 2 3" xfId="47458"/>
    <cellStyle name="Normal 3 3 6 3 2 2 3 2 3" xfId="27558"/>
    <cellStyle name="Normal 3 3 6 3 2 2 3 2 4" xfId="47457"/>
    <cellStyle name="Normal 3 3 6 3 2 2 3 3" xfId="13467"/>
    <cellStyle name="Normal 3 3 6 3 2 2 3 3 2" xfId="32258"/>
    <cellStyle name="Normal 3 3 6 3 2 2 3 3 3" xfId="47459"/>
    <cellStyle name="Normal 3 3 6 3 2 2 3 4" xfId="22855"/>
    <cellStyle name="Normal 3 3 6 3 2 2 3 5" xfId="47456"/>
    <cellStyle name="Normal 3 3 6 3 2 2 4" xfId="4975"/>
    <cellStyle name="Normal 3 3 6 3 2 2 4 2" xfId="9700"/>
    <cellStyle name="Normal 3 3 6 3 2 2 4 2 2" xfId="19095"/>
    <cellStyle name="Normal 3 3 6 3 2 2 4 2 2 2" xfId="37892"/>
    <cellStyle name="Normal 3 3 6 3 2 2 4 2 2 3" xfId="47462"/>
    <cellStyle name="Normal 3 3 6 3 2 2 4 2 3" xfId="28489"/>
    <cellStyle name="Normal 3 3 6 3 2 2 4 2 4" xfId="47461"/>
    <cellStyle name="Normal 3 3 6 3 2 2 4 3" xfId="14398"/>
    <cellStyle name="Normal 3 3 6 3 2 2 4 3 2" xfId="33189"/>
    <cellStyle name="Normal 3 3 6 3 2 2 4 3 3" xfId="47463"/>
    <cellStyle name="Normal 3 3 6 3 2 2 4 4" xfId="23786"/>
    <cellStyle name="Normal 3 3 6 3 2 2 4 5" xfId="47460"/>
    <cellStyle name="Normal 3 3 6 3 2 2 5" xfId="6909"/>
    <cellStyle name="Normal 3 3 6 3 2 2 5 2" xfId="16304"/>
    <cellStyle name="Normal 3 3 6 3 2 2 5 2 2" xfId="35101"/>
    <cellStyle name="Normal 3 3 6 3 2 2 5 2 3" xfId="47465"/>
    <cellStyle name="Normal 3 3 6 3 2 2 5 3" xfId="25698"/>
    <cellStyle name="Normal 3 3 6 3 2 2 5 4" xfId="47464"/>
    <cellStyle name="Normal 3 3 6 3 2 2 6" xfId="11607"/>
    <cellStyle name="Normal 3 3 6 3 2 2 6 2" xfId="30396"/>
    <cellStyle name="Normal 3 3 6 3 2 2 6 3" xfId="47466"/>
    <cellStyle name="Normal 3 3 6 3 2 2 7" xfId="20993"/>
    <cellStyle name="Normal 3 3 6 3 2 2 8" xfId="39427"/>
    <cellStyle name="Normal 3 3 6 3 2 2 9" xfId="47447"/>
    <cellStyle name="Normal 3 3 6 3 2 3" xfId="2647"/>
    <cellStyle name="Normal 3 3 6 3 2 3 2" xfId="5440"/>
    <cellStyle name="Normal 3 3 6 3 2 3 2 2" xfId="10165"/>
    <cellStyle name="Normal 3 3 6 3 2 3 2 2 2" xfId="19560"/>
    <cellStyle name="Normal 3 3 6 3 2 3 2 2 2 2" xfId="38357"/>
    <cellStyle name="Normal 3 3 6 3 2 3 2 2 2 3" xfId="47470"/>
    <cellStyle name="Normal 3 3 6 3 2 3 2 2 3" xfId="28954"/>
    <cellStyle name="Normal 3 3 6 3 2 3 2 2 4" xfId="47469"/>
    <cellStyle name="Normal 3 3 6 3 2 3 2 3" xfId="14863"/>
    <cellStyle name="Normal 3 3 6 3 2 3 2 3 2" xfId="33654"/>
    <cellStyle name="Normal 3 3 6 3 2 3 2 3 3" xfId="47471"/>
    <cellStyle name="Normal 3 3 6 3 2 3 2 4" xfId="24251"/>
    <cellStyle name="Normal 3 3 6 3 2 3 2 5" xfId="47468"/>
    <cellStyle name="Normal 3 3 6 3 2 3 3" xfId="7374"/>
    <cellStyle name="Normal 3 3 6 3 2 3 3 2" xfId="16769"/>
    <cellStyle name="Normal 3 3 6 3 2 3 3 2 2" xfId="35566"/>
    <cellStyle name="Normal 3 3 6 3 2 3 3 2 3" xfId="47473"/>
    <cellStyle name="Normal 3 3 6 3 2 3 3 3" xfId="26163"/>
    <cellStyle name="Normal 3 3 6 3 2 3 3 4" xfId="47472"/>
    <cellStyle name="Normal 3 3 6 3 2 3 4" xfId="12072"/>
    <cellStyle name="Normal 3 3 6 3 2 3 4 2" xfId="30861"/>
    <cellStyle name="Normal 3 3 6 3 2 3 4 3" xfId="47474"/>
    <cellStyle name="Normal 3 3 6 3 2 3 5" xfId="21458"/>
    <cellStyle name="Normal 3 3 6 3 2 3 6" xfId="47467"/>
    <cellStyle name="Normal 3 3 6 3 2 4" xfId="3578"/>
    <cellStyle name="Normal 3 3 6 3 2 4 2" xfId="8304"/>
    <cellStyle name="Normal 3 3 6 3 2 4 2 2" xfId="17699"/>
    <cellStyle name="Normal 3 3 6 3 2 4 2 2 2" xfId="36496"/>
    <cellStyle name="Normal 3 3 6 3 2 4 2 2 3" xfId="47477"/>
    <cellStyle name="Normal 3 3 6 3 2 4 2 3" xfId="27093"/>
    <cellStyle name="Normal 3 3 6 3 2 4 2 4" xfId="47476"/>
    <cellStyle name="Normal 3 3 6 3 2 4 3" xfId="13002"/>
    <cellStyle name="Normal 3 3 6 3 2 4 3 2" xfId="31792"/>
    <cellStyle name="Normal 3 3 6 3 2 4 3 3" xfId="47478"/>
    <cellStyle name="Normal 3 3 6 3 2 4 4" xfId="22389"/>
    <cellStyle name="Normal 3 3 6 3 2 4 5" xfId="47475"/>
    <cellStyle name="Normal 3 3 6 3 2 5" xfId="4509"/>
    <cellStyle name="Normal 3 3 6 3 2 5 2" xfId="9234"/>
    <cellStyle name="Normal 3 3 6 3 2 5 2 2" xfId="18629"/>
    <cellStyle name="Normal 3 3 6 3 2 5 2 2 2" xfId="37426"/>
    <cellStyle name="Normal 3 3 6 3 2 5 2 2 3" xfId="47481"/>
    <cellStyle name="Normal 3 3 6 3 2 5 2 3" xfId="28023"/>
    <cellStyle name="Normal 3 3 6 3 2 5 2 4" xfId="47480"/>
    <cellStyle name="Normal 3 3 6 3 2 5 3" xfId="13932"/>
    <cellStyle name="Normal 3 3 6 3 2 5 3 2" xfId="32723"/>
    <cellStyle name="Normal 3 3 6 3 2 5 3 3" xfId="47482"/>
    <cellStyle name="Normal 3 3 6 3 2 5 4" xfId="23320"/>
    <cellStyle name="Normal 3 3 6 3 2 5 5" xfId="47479"/>
    <cellStyle name="Normal 3 3 6 3 2 6" xfId="6307"/>
    <cellStyle name="Normal 3 3 6 3 2 6 2" xfId="15703"/>
    <cellStyle name="Normal 3 3 6 3 2 6 2 2" xfId="34500"/>
    <cellStyle name="Normal 3 3 6 3 2 6 2 3" xfId="47484"/>
    <cellStyle name="Normal 3 3 6 3 2 6 3" xfId="25097"/>
    <cellStyle name="Normal 3 3 6 3 2 6 4" xfId="47483"/>
    <cellStyle name="Normal 3 3 6 3 2 7" xfId="11143"/>
    <cellStyle name="Normal 3 3 6 3 2 7 2" xfId="29930"/>
    <cellStyle name="Normal 3 3 6 3 2 7 3" xfId="47485"/>
    <cellStyle name="Normal 3 3 6 3 2 8" xfId="20527"/>
    <cellStyle name="Normal 3 3 6 3 2 9" xfId="39426"/>
    <cellStyle name="Normal 3 3 6 3 3" xfId="1921"/>
    <cellStyle name="Normal 3 3 6 3 3 2" xfId="2852"/>
    <cellStyle name="Normal 3 3 6 3 3 2 2" xfId="5645"/>
    <cellStyle name="Normal 3 3 6 3 3 2 2 2" xfId="10370"/>
    <cellStyle name="Normal 3 3 6 3 3 2 2 2 2" xfId="19765"/>
    <cellStyle name="Normal 3 3 6 3 3 2 2 2 2 2" xfId="38562"/>
    <cellStyle name="Normal 3 3 6 3 3 2 2 2 2 3" xfId="47490"/>
    <cellStyle name="Normal 3 3 6 3 3 2 2 2 3" xfId="29159"/>
    <cellStyle name="Normal 3 3 6 3 3 2 2 2 4" xfId="47489"/>
    <cellStyle name="Normal 3 3 6 3 3 2 2 3" xfId="15068"/>
    <cellStyle name="Normal 3 3 6 3 3 2 2 3 2" xfId="33859"/>
    <cellStyle name="Normal 3 3 6 3 3 2 2 3 3" xfId="47491"/>
    <cellStyle name="Normal 3 3 6 3 3 2 2 4" xfId="24456"/>
    <cellStyle name="Normal 3 3 6 3 3 2 2 5" xfId="47488"/>
    <cellStyle name="Normal 3 3 6 3 3 2 3" xfId="7578"/>
    <cellStyle name="Normal 3 3 6 3 3 2 3 2" xfId="16973"/>
    <cellStyle name="Normal 3 3 6 3 3 2 3 2 2" xfId="35770"/>
    <cellStyle name="Normal 3 3 6 3 3 2 3 2 3" xfId="47493"/>
    <cellStyle name="Normal 3 3 6 3 3 2 3 3" xfId="26367"/>
    <cellStyle name="Normal 3 3 6 3 3 2 3 4" xfId="47492"/>
    <cellStyle name="Normal 3 3 6 3 3 2 4" xfId="12276"/>
    <cellStyle name="Normal 3 3 6 3 3 2 4 2" xfId="31066"/>
    <cellStyle name="Normal 3 3 6 3 3 2 4 3" xfId="47494"/>
    <cellStyle name="Normal 3 3 6 3 3 2 5" xfId="21663"/>
    <cellStyle name="Normal 3 3 6 3 3 2 6" xfId="47487"/>
    <cellStyle name="Normal 3 3 6 3 3 3" xfId="3783"/>
    <cellStyle name="Normal 3 3 6 3 3 3 2" xfId="8509"/>
    <cellStyle name="Normal 3 3 6 3 3 3 2 2" xfId="17904"/>
    <cellStyle name="Normal 3 3 6 3 3 3 2 2 2" xfId="36701"/>
    <cellStyle name="Normal 3 3 6 3 3 3 2 2 3" xfId="47497"/>
    <cellStyle name="Normal 3 3 6 3 3 3 2 3" xfId="27298"/>
    <cellStyle name="Normal 3 3 6 3 3 3 2 4" xfId="47496"/>
    <cellStyle name="Normal 3 3 6 3 3 3 3" xfId="13207"/>
    <cellStyle name="Normal 3 3 6 3 3 3 3 2" xfId="31997"/>
    <cellStyle name="Normal 3 3 6 3 3 3 3 3" xfId="47498"/>
    <cellStyle name="Normal 3 3 6 3 3 3 4" xfId="22594"/>
    <cellStyle name="Normal 3 3 6 3 3 3 5" xfId="47495"/>
    <cellStyle name="Normal 3 3 6 3 3 4" xfId="4714"/>
    <cellStyle name="Normal 3 3 6 3 3 4 2" xfId="9439"/>
    <cellStyle name="Normal 3 3 6 3 3 4 2 2" xfId="18834"/>
    <cellStyle name="Normal 3 3 6 3 3 4 2 2 2" xfId="37631"/>
    <cellStyle name="Normal 3 3 6 3 3 4 2 2 3" xfId="47501"/>
    <cellStyle name="Normal 3 3 6 3 3 4 2 3" xfId="28228"/>
    <cellStyle name="Normal 3 3 6 3 3 4 2 4" xfId="47500"/>
    <cellStyle name="Normal 3 3 6 3 3 4 3" xfId="14137"/>
    <cellStyle name="Normal 3 3 6 3 3 4 3 2" xfId="32928"/>
    <cellStyle name="Normal 3 3 6 3 3 4 3 3" xfId="47502"/>
    <cellStyle name="Normal 3 3 6 3 3 4 4" xfId="23525"/>
    <cellStyle name="Normal 3 3 6 3 3 4 5" xfId="47499"/>
    <cellStyle name="Normal 3 3 6 3 3 5" xfId="6649"/>
    <cellStyle name="Normal 3 3 6 3 3 5 2" xfId="16044"/>
    <cellStyle name="Normal 3 3 6 3 3 5 2 2" xfId="34841"/>
    <cellStyle name="Normal 3 3 6 3 3 5 2 3" xfId="47504"/>
    <cellStyle name="Normal 3 3 6 3 3 5 3" xfId="25438"/>
    <cellStyle name="Normal 3 3 6 3 3 5 4" xfId="47503"/>
    <cellStyle name="Normal 3 3 6 3 3 6" xfId="11347"/>
    <cellStyle name="Normal 3 3 6 3 3 6 2" xfId="30135"/>
    <cellStyle name="Normal 3 3 6 3 3 6 3" xfId="47505"/>
    <cellStyle name="Normal 3 3 6 3 3 7" xfId="20732"/>
    <cellStyle name="Normal 3 3 6 3 3 8" xfId="39428"/>
    <cellStyle name="Normal 3 3 6 3 3 9" xfId="47486"/>
    <cellStyle name="Normal 3 3 6 3 4" xfId="2386"/>
    <cellStyle name="Normal 3 3 6 3 4 2" xfId="5179"/>
    <cellStyle name="Normal 3 3 6 3 4 2 2" xfId="9904"/>
    <cellStyle name="Normal 3 3 6 3 4 2 2 2" xfId="19299"/>
    <cellStyle name="Normal 3 3 6 3 4 2 2 2 2" xfId="38096"/>
    <cellStyle name="Normal 3 3 6 3 4 2 2 2 3" xfId="47509"/>
    <cellStyle name="Normal 3 3 6 3 4 2 2 3" xfId="28693"/>
    <cellStyle name="Normal 3 3 6 3 4 2 2 4" xfId="47508"/>
    <cellStyle name="Normal 3 3 6 3 4 2 3" xfId="14602"/>
    <cellStyle name="Normal 3 3 6 3 4 2 3 2" xfId="33393"/>
    <cellStyle name="Normal 3 3 6 3 4 2 3 3" xfId="47510"/>
    <cellStyle name="Normal 3 3 6 3 4 2 4" xfId="23990"/>
    <cellStyle name="Normal 3 3 6 3 4 2 5" xfId="47507"/>
    <cellStyle name="Normal 3 3 6 3 4 3" xfId="7113"/>
    <cellStyle name="Normal 3 3 6 3 4 3 2" xfId="16508"/>
    <cellStyle name="Normal 3 3 6 3 4 3 2 2" xfId="35305"/>
    <cellStyle name="Normal 3 3 6 3 4 3 2 3" xfId="47512"/>
    <cellStyle name="Normal 3 3 6 3 4 3 3" xfId="25902"/>
    <cellStyle name="Normal 3 3 6 3 4 3 4" xfId="47511"/>
    <cellStyle name="Normal 3 3 6 3 4 4" xfId="11811"/>
    <cellStyle name="Normal 3 3 6 3 4 4 2" xfId="30600"/>
    <cellStyle name="Normal 3 3 6 3 4 4 3" xfId="47513"/>
    <cellStyle name="Normal 3 3 6 3 4 5" xfId="21197"/>
    <cellStyle name="Normal 3 3 6 3 4 6" xfId="47506"/>
    <cellStyle name="Normal 3 3 6 3 5" xfId="3317"/>
    <cellStyle name="Normal 3 3 6 3 5 2" xfId="8043"/>
    <cellStyle name="Normal 3 3 6 3 5 2 2" xfId="17438"/>
    <cellStyle name="Normal 3 3 6 3 5 2 2 2" xfId="36235"/>
    <cellStyle name="Normal 3 3 6 3 5 2 2 3" xfId="47516"/>
    <cellStyle name="Normal 3 3 6 3 5 2 3" xfId="26832"/>
    <cellStyle name="Normal 3 3 6 3 5 2 4" xfId="47515"/>
    <cellStyle name="Normal 3 3 6 3 5 3" xfId="12741"/>
    <cellStyle name="Normal 3 3 6 3 5 3 2" xfId="31531"/>
    <cellStyle name="Normal 3 3 6 3 5 3 3" xfId="47517"/>
    <cellStyle name="Normal 3 3 6 3 5 4" xfId="22128"/>
    <cellStyle name="Normal 3 3 6 3 5 5" xfId="47514"/>
    <cellStyle name="Normal 3 3 6 3 6" xfId="4248"/>
    <cellStyle name="Normal 3 3 6 3 6 2" xfId="8973"/>
    <cellStyle name="Normal 3 3 6 3 6 2 2" xfId="18368"/>
    <cellStyle name="Normal 3 3 6 3 6 2 2 2" xfId="37165"/>
    <cellStyle name="Normal 3 3 6 3 6 2 2 3" xfId="47520"/>
    <cellStyle name="Normal 3 3 6 3 6 2 3" xfId="27762"/>
    <cellStyle name="Normal 3 3 6 3 6 2 4" xfId="47519"/>
    <cellStyle name="Normal 3 3 6 3 6 3" xfId="13671"/>
    <cellStyle name="Normal 3 3 6 3 6 3 2" xfId="32462"/>
    <cellStyle name="Normal 3 3 6 3 6 3 3" xfId="47521"/>
    <cellStyle name="Normal 3 3 6 3 6 4" xfId="23059"/>
    <cellStyle name="Normal 3 3 6 3 6 5" xfId="47518"/>
    <cellStyle name="Normal 3 3 6 3 7" xfId="6465"/>
    <cellStyle name="Normal 3 3 6 3 7 2" xfId="15860"/>
    <cellStyle name="Normal 3 3 6 3 7 2 2" xfId="34657"/>
    <cellStyle name="Normal 3 3 6 3 7 2 3" xfId="47523"/>
    <cellStyle name="Normal 3 3 6 3 7 3" xfId="25254"/>
    <cellStyle name="Normal 3 3 6 3 7 4" xfId="47522"/>
    <cellStyle name="Normal 3 3 6 3 8" xfId="10885"/>
    <cellStyle name="Normal 3 3 6 3 8 2" xfId="29669"/>
    <cellStyle name="Normal 3 3 6 3 8 3" xfId="47524"/>
    <cellStyle name="Normal 3 3 6 3 9" xfId="20266"/>
    <cellStyle name="Normal 3 3 6 4" xfId="1194"/>
    <cellStyle name="Normal 3 3 6 4 10" xfId="39429"/>
    <cellStyle name="Normal 3 3 6 4 11" xfId="47525"/>
    <cellStyle name="Normal 3 3 6 4 12" xfId="1502"/>
    <cellStyle name="Normal 3 3 6 4 2" xfId="1766"/>
    <cellStyle name="Normal 3 3 6 4 2 10" xfId="47526"/>
    <cellStyle name="Normal 3 3 6 4 2 2" xfId="2232"/>
    <cellStyle name="Normal 3 3 6 4 2 2 2" xfId="3163"/>
    <cellStyle name="Normal 3 3 6 4 2 2 2 2" xfId="5956"/>
    <cellStyle name="Normal 3 3 6 4 2 2 2 2 2" xfId="10681"/>
    <cellStyle name="Normal 3 3 6 4 2 2 2 2 2 2" xfId="20076"/>
    <cellStyle name="Normal 3 3 6 4 2 2 2 2 2 2 2" xfId="38873"/>
    <cellStyle name="Normal 3 3 6 4 2 2 2 2 2 2 3" xfId="47531"/>
    <cellStyle name="Normal 3 3 6 4 2 2 2 2 2 3" xfId="29470"/>
    <cellStyle name="Normal 3 3 6 4 2 2 2 2 2 4" xfId="47530"/>
    <cellStyle name="Normal 3 3 6 4 2 2 2 2 3" xfId="15379"/>
    <cellStyle name="Normal 3 3 6 4 2 2 2 2 3 2" xfId="34170"/>
    <cellStyle name="Normal 3 3 6 4 2 2 2 2 3 3" xfId="47532"/>
    <cellStyle name="Normal 3 3 6 4 2 2 2 2 4" xfId="24767"/>
    <cellStyle name="Normal 3 3 6 4 2 2 2 2 5" xfId="47529"/>
    <cellStyle name="Normal 3 3 6 4 2 2 2 3" xfId="7889"/>
    <cellStyle name="Normal 3 3 6 4 2 2 2 3 2" xfId="17284"/>
    <cellStyle name="Normal 3 3 6 4 2 2 2 3 2 2" xfId="36081"/>
    <cellStyle name="Normal 3 3 6 4 2 2 2 3 2 3" xfId="47534"/>
    <cellStyle name="Normal 3 3 6 4 2 2 2 3 3" xfId="26678"/>
    <cellStyle name="Normal 3 3 6 4 2 2 2 3 4" xfId="47533"/>
    <cellStyle name="Normal 3 3 6 4 2 2 2 4" xfId="12587"/>
    <cellStyle name="Normal 3 3 6 4 2 2 2 4 2" xfId="31377"/>
    <cellStyle name="Normal 3 3 6 4 2 2 2 4 3" xfId="47535"/>
    <cellStyle name="Normal 3 3 6 4 2 2 2 5" xfId="21974"/>
    <cellStyle name="Normal 3 3 6 4 2 2 2 6" xfId="47528"/>
    <cellStyle name="Normal 3 3 6 4 2 2 3" xfId="4094"/>
    <cellStyle name="Normal 3 3 6 4 2 2 3 2" xfId="8819"/>
    <cellStyle name="Normal 3 3 6 4 2 2 3 2 2" xfId="18214"/>
    <cellStyle name="Normal 3 3 6 4 2 2 3 2 2 2" xfId="37011"/>
    <cellStyle name="Normal 3 3 6 4 2 2 3 2 2 3" xfId="47538"/>
    <cellStyle name="Normal 3 3 6 4 2 2 3 2 3" xfId="27608"/>
    <cellStyle name="Normal 3 3 6 4 2 2 3 2 4" xfId="47537"/>
    <cellStyle name="Normal 3 3 6 4 2 2 3 3" xfId="13517"/>
    <cellStyle name="Normal 3 3 6 4 2 2 3 3 2" xfId="32308"/>
    <cellStyle name="Normal 3 3 6 4 2 2 3 3 3" xfId="47539"/>
    <cellStyle name="Normal 3 3 6 4 2 2 3 4" xfId="22905"/>
    <cellStyle name="Normal 3 3 6 4 2 2 3 5" xfId="47536"/>
    <cellStyle name="Normal 3 3 6 4 2 2 4" xfId="5025"/>
    <cellStyle name="Normal 3 3 6 4 2 2 4 2" xfId="9750"/>
    <cellStyle name="Normal 3 3 6 4 2 2 4 2 2" xfId="19145"/>
    <cellStyle name="Normal 3 3 6 4 2 2 4 2 2 2" xfId="37942"/>
    <cellStyle name="Normal 3 3 6 4 2 2 4 2 2 3" xfId="47542"/>
    <cellStyle name="Normal 3 3 6 4 2 2 4 2 3" xfId="28539"/>
    <cellStyle name="Normal 3 3 6 4 2 2 4 2 4" xfId="47541"/>
    <cellStyle name="Normal 3 3 6 4 2 2 4 3" xfId="14448"/>
    <cellStyle name="Normal 3 3 6 4 2 2 4 3 2" xfId="33239"/>
    <cellStyle name="Normal 3 3 6 4 2 2 4 3 3" xfId="47543"/>
    <cellStyle name="Normal 3 3 6 4 2 2 4 4" xfId="23836"/>
    <cellStyle name="Normal 3 3 6 4 2 2 4 5" xfId="47540"/>
    <cellStyle name="Normal 3 3 6 4 2 2 5" xfId="6959"/>
    <cellStyle name="Normal 3 3 6 4 2 2 5 2" xfId="16354"/>
    <cellStyle name="Normal 3 3 6 4 2 2 5 2 2" xfId="35151"/>
    <cellStyle name="Normal 3 3 6 4 2 2 5 2 3" xfId="47545"/>
    <cellStyle name="Normal 3 3 6 4 2 2 5 3" xfId="25748"/>
    <cellStyle name="Normal 3 3 6 4 2 2 5 4" xfId="47544"/>
    <cellStyle name="Normal 3 3 6 4 2 2 6" xfId="11657"/>
    <cellStyle name="Normal 3 3 6 4 2 2 6 2" xfId="30446"/>
    <cellStyle name="Normal 3 3 6 4 2 2 6 3" xfId="47546"/>
    <cellStyle name="Normal 3 3 6 4 2 2 7" xfId="21043"/>
    <cellStyle name="Normal 3 3 6 4 2 2 8" xfId="39431"/>
    <cellStyle name="Normal 3 3 6 4 2 2 9" xfId="47527"/>
    <cellStyle name="Normal 3 3 6 4 2 3" xfId="2697"/>
    <cellStyle name="Normal 3 3 6 4 2 3 2" xfId="5490"/>
    <cellStyle name="Normal 3 3 6 4 2 3 2 2" xfId="10215"/>
    <cellStyle name="Normal 3 3 6 4 2 3 2 2 2" xfId="19610"/>
    <cellStyle name="Normal 3 3 6 4 2 3 2 2 2 2" xfId="38407"/>
    <cellStyle name="Normal 3 3 6 4 2 3 2 2 2 3" xfId="47550"/>
    <cellStyle name="Normal 3 3 6 4 2 3 2 2 3" xfId="29004"/>
    <cellStyle name="Normal 3 3 6 4 2 3 2 2 4" xfId="47549"/>
    <cellStyle name="Normal 3 3 6 4 2 3 2 3" xfId="14913"/>
    <cellStyle name="Normal 3 3 6 4 2 3 2 3 2" xfId="33704"/>
    <cellStyle name="Normal 3 3 6 4 2 3 2 3 3" xfId="47551"/>
    <cellStyle name="Normal 3 3 6 4 2 3 2 4" xfId="24301"/>
    <cellStyle name="Normal 3 3 6 4 2 3 2 5" xfId="47548"/>
    <cellStyle name="Normal 3 3 6 4 2 3 3" xfId="7424"/>
    <cellStyle name="Normal 3 3 6 4 2 3 3 2" xfId="16819"/>
    <cellStyle name="Normal 3 3 6 4 2 3 3 2 2" xfId="35616"/>
    <cellStyle name="Normal 3 3 6 4 2 3 3 2 3" xfId="47553"/>
    <cellStyle name="Normal 3 3 6 4 2 3 3 3" xfId="26213"/>
    <cellStyle name="Normal 3 3 6 4 2 3 3 4" xfId="47552"/>
    <cellStyle name="Normal 3 3 6 4 2 3 4" xfId="12122"/>
    <cellStyle name="Normal 3 3 6 4 2 3 4 2" xfId="30911"/>
    <cellStyle name="Normal 3 3 6 4 2 3 4 3" xfId="47554"/>
    <cellStyle name="Normal 3 3 6 4 2 3 5" xfId="21508"/>
    <cellStyle name="Normal 3 3 6 4 2 3 6" xfId="47547"/>
    <cellStyle name="Normal 3 3 6 4 2 4" xfId="3628"/>
    <cellStyle name="Normal 3 3 6 4 2 4 2" xfId="8354"/>
    <cellStyle name="Normal 3 3 6 4 2 4 2 2" xfId="17749"/>
    <cellStyle name="Normal 3 3 6 4 2 4 2 2 2" xfId="36546"/>
    <cellStyle name="Normal 3 3 6 4 2 4 2 2 3" xfId="47557"/>
    <cellStyle name="Normal 3 3 6 4 2 4 2 3" xfId="27143"/>
    <cellStyle name="Normal 3 3 6 4 2 4 2 4" xfId="47556"/>
    <cellStyle name="Normal 3 3 6 4 2 4 3" xfId="13052"/>
    <cellStyle name="Normal 3 3 6 4 2 4 3 2" xfId="31842"/>
    <cellStyle name="Normal 3 3 6 4 2 4 3 3" xfId="47558"/>
    <cellStyle name="Normal 3 3 6 4 2 4 4" xfId="22439"/>
    <cellStyle name="Normal 3 3 6 4 2 4 5" xfId="47555"/>
    <cellStyle name="Normal 3 3 6 4 2 5" xfId="4559"/>
    <cellStyle name="Normal 3 3 6 4 2 5 2" xfId="9284"/>
    <cellStyle name="Normal 3 3 6 4 2 5 2 2" xfId="18679"/>
    <cellStyle name="Normal 3 3 6 4 2 5 2 2 2" xfId="37476"/>
    <cellStyle name="Normal 3 3 6 4 2 5 2 2 3" xfId="47561"/>
    <cellStyle name="Normal 3 3 6 4 2 5 2 3" xfId="28073"/>
    <cellStyle name="Normal 3 3 6 4 2 5 2 4" xfId="47560"/>
    <cellStyle name="Normal 3 3 6 4 2 5 3" xfId="13982"/>
    <cellStyle name="Normal 3 3 6 4 2 5 3 2" xfId="32773"/>
    <cellStyle name="Normal 3 3 6 4 2 5 3 3" xfId="47562"/>
    <cellStyle name="Normal 3 3 6 4 2 5 4" xfId="23370"/>
    <cellStyle name="Normal 3 3 6 4 2 5 5" xfId="47559"/>
    <cellStyle name="Normal 3 3 6 4 2 6" xfId="6495"/>
    <cellStyle name="Normal 3 3 6 4 2 6 2" xfId="15890"/>
    <cellStyle name="Normal 3 3 6 4 2 6 2 2" xfId="34687"/>
    <cellStyle name="Normal 3 3 6 4 2 6 2 3" xfId="47564"/>
    <cellStyle name="Normal 3 3 6 4 2 6 3" xfId="25284"/>
    <cellStyle name="Normal 3 3 6 4 2 6 4" xfId="47563"/>
    <cellStyle name="Normal 3 3 6 4 2 7" xfId="11193"/>
    <cellStyle name="Normal 3 3 6 4 2 7 2" xfId="29980"/>
    <cellStyle name="Normal 3 3 6 4 2 7 3" xfId="47565"/>
    <cellStyle name="Normal 3 3 6 4 2 8" xfId="20577"/>
    <cellStyle name="Normal 3 3 6 4 2 9" xfId="39430"/>
    <cellStyle name="Normal 3 3 6 4 3" xfId="1971"/>
    <cellStyle name="Normal 3 3 6 4 3 2" xfId="2902"/>
    <cellStyle name="Normal 3 3 6 4 3 2 2" xfId="5695"/>
    <cellStyle name="Normal 3 3 6 4 3 2 2 2" xfId="10420"/>
    <cellStyle name="Normal 3 3 6 4 3 2 2 2 2" xfId="19815"/>
    <cellStyle name="Normal 3 3 6 4 3 2 2 2 2 2" xfId="38612"/>
    <cellStyle name="Normal 3 3 6 4 3 2 2 2 2 3" xfId="47570"/>
    <cellStyle name="Normal 3 3 6 4 3 2 2 2 3" xfId="29209"/>
    <cellStyle name="Normal 3 3 6 4 3 2 2 2 4" xfId="47569"/>
    <cellStyle name="Normal 3 3 6 4 3 2 2 3" xfId="15118"/>
    <cellStyle name="Normal 3 3 6 4 3 2 2 3 2" xfId="33909"/>
    <cellStyle name="Normal 3 3 6 4 3 2 2 3 3" xfId="47571"/>
    <cellStyle name="Normal 3 3 6 4 3 2 2 4" xfId="24506"/>
    <cellStyle name="Normal 3 3 6 4 3 2 2 5" xfId="47568"/>
    <cellStyle name="Normal 3 3 6 4 3 2 3" xfId="7628"/>
    <cellStyle name="Normal 3 3 6 4 3 2 3 2" xfId="17023"/>
    <cellStyle name="Normal 3 3 6 4 3 2 3 2 2" xfId="35820"/>
    <cellStyle name="Normal 3 3 6 4 3 2 3 2 3" xfId="47573"/>
    <cellStyle name="Normal 3 3 6 4 3 2 3 3" xfId="26417"/>
    <cellStyle name="Normal 3 3 6 4 3 2 3 4" xfId="47572"/>
    <cellStyle name="Normal 3 3 6 4 3 2 4" xfId="12326"/>
    <cellStyle name="Normal 3 3 6 4 3 2 4 2" xfId="31116"/>
    <cellStyle name="Normal 3 3 6 4 3 2 4 3" xfId="47574"/>
    <cellStyle name="Normal 3 3 6 4 3 2 5" xfId="21713"/>
    <cellStyle name="Normal 3 3 6 4 3 2 6" xfId="47567"/>
    <cellStyle name="Normal 3 3 6 4 3 3" xfId="3833"/>
    <cellStyle name="Normal 3 3 6 4 3 3 2" xfId="8559"/>
    <cellStyle name="Normal 3 3 6 4 3 3 2 2" xfId="17954"/>
    <cellStyle name="Normal 3 3 6 4 3 3 2 2 2" xfId="36751"/>
    <cellStyle name="Normal 3 3 6 4 3 3 2 2 3" xfId="47577"/>
    <cellStyle name="Normal 3 3 6 4 3 3 2 3" xfId="27348"/>
    <cellStyle name="Normal 3 3 6 4 3 3 2 4" xfId="47576"/>
    <cellStyle name="Normal 3 3 6 4 3 3 3" xfId="13257"/>
    <cellStyle name="Normal 3 3 6 4 3 3 3 2" xfId="32047"/>
    <cellStyle name="Normal 3 3 6 4 3 3 3 3" xfId="47578"/>
    <cellStyle name="Normal 3 3 6 4 3 3 4" xfId="22644"/>
    <cellStyle name="Normal 3 3 6 4 3 3 5" xfId="47575"/>
    <cellStyle name="Normal 3 3 6 4 3 4" xfId="4764"/>
    <cellStyle name="Normal 3 3 6 4 3 4 2" xfId="9489"/>
    <cellStyle name="Normal 3 3 6 4 3 4 2 2" xfId="18884"/>
    <cellStyle name="Normal 3 3 6 4 3 4 2 2 2" xfId="37681"/>
    <cellStyle name="Normal 3 3 6 4 3 4 2 2 3" xfId="47581"/>
    <cellStyle name="Normal 3 3 6 4 3 4 2 3" xfId="28278"/>
    <cellStyle name="Normal 3 3 6 4 3 4 2 4" xfId="47580"/>
    <cellStyle name="Normal 3 3 6 4 3 4 3" xfId="14187"/>
    <cellStyle name="Normal 3 3 6 4 3 4 3 2" xfId="32978"/>
    <cellStyle name="Normal 3 3 6 4 3 4 3 3" xfId="47582"/>
    <cellStyle name="Normal 3 3 6 4 3 4 4" xfId="23575"/>
    <cellStyle name="Normal 3 3 6 4 3 4 5" xfId="47579"/>
    <cellStyle name="Normal 3 3 6 4 3 5" xfId="6699"/>
    <cellStyle name="Normal 3 3 6 4 3 5 2" xfId="16094"/>
    <cellStyle name="Normal 3 3 6 4 3 5 2 2" xfId="34891"/>
    <cellStyle name="Normal 3 3 6 4 3 5 2 3" xfId="47584"/>
    <cellStyle name="Normal 3 3 6 4 3 5 3" xfId="25488"/>
    <cellStyle name="Normal 3 3 6 4 3 5 4" xfId="47583"/>
    <cellStyle name="Normal 3 3 6 4 3 6" xfId="11397"/>
    <cellStyle name="Normal 3 3 6 4 3 6 2" xfId="30185"/>
    <cellStyle name="Normal 3 3 6 4 3 6 3" xfId="47585"/>
    <cellStyle name="Normal 3 3 6 4 3 7" xfId="20782"/>
    <cellStyle name="Normal 3 3 6 4 3 8" xfId="39432"/>
    <cellStyle name="Normal 3 3 6 4 3 9" xfId="47566"/>
    <cellStyle name="Normal 3 3 6 4 4" xfId="2436"/>
    <cellStyle name="Normal 3 3 6 4 4 2" xfId="5229"/>
    <cellStyle name="Normal 3 3 6 4 4 2 2" xfId="9954"/>
    <cellStyle name="Normal 3 3 6 4 4 2 2 2" xfId="19349"/>
    <cellStyle name="Normal 3 3 6 4 4 2 2 2 2" xfId="38146"/>
    <cellStyle name="Normal 3 3 6 4 4 2 2 2 3" xfId="47589"/>
    <cellStyle name="Normal 3 3 6 4 4 2 2 3" xfId="28743"/>
    <cellStyle name="Normal 3 3 6 4 4 2 2 4" xfId="47588"/>
    <cellStyle name="Normal 3 3 6 4 4 2 3" xfId="14652"/>
    <cellStyle name="Normal 3 3 6 4 4 2 3 2" xfId="33443"/>
    <cellStyle name="Normal 3 3 6 4 4 2 3 3" xfId="47590"/>
    <cellStyle name="Normal 3 3 6 4 4 2 4" xfId="24040"/>
    <cellStyle name="Normal 3 3 6 4 4 2 5" xfId="47587"/>
    <cellStyle name="Normal 3 3 6 4 4 3" xfId="7163"/>
    <cellStyle name="Normal 3 3 6 4 4 3 2" xfId="16558"/>
    <cellStyle name="Normal 3 3 6 4 4 3 2 2" xfId="35355"/>
    <cellStyle name="Normal 3 3 6 4 4 3 2 3" xfId="47592"/>
    <cellStyle name="Normal 3 3 6 4 4 3 3" xfId="25952"/>
    <cellStyle name="Normal 3 3 6 4 4 3 4" xfId="47591"/>
    <cellStyle name="Normal 3 3 6 4 4 4" xfId="11861"/>
    <cellStyle name="Normal 3 3 6 4 4 4 2" xfId="30650"/>
    <cellStyle name="Normal 3 3 6 4 4 4 3" xfId="47593"/>
    <cellStyle name="Normal 3 3 6 4 4 5" xfId="21247"/>
    <cellStyle name="Normal 3 3 6 4 4 6" xfId="47586"/>
    <cellStyle name="Normal 3 3 6 4 5" xfId="3367"/>
    <cellStyle name="Normal 3 3 6 4 5 2" xfId="8093"/>
    <cellStyle name="Normal 3 3 6 4 5 2 2" xfId="17488"/>
    <cellStyle name="Normal 3 3 6 4 5 2 2 2" xfId="36285"/>
    <cellStyle name="Normal 3 3 6 4 5 2 2 3" xfId="47596"/>
    <cellStyle name="Normal 3 3 6 4 5 2 3" xfId="26882"/>
    <cellStyle name="Normal 3 3 6 4 5 2 4" xfId="47595"/>
    <cellStyle name="Normal 3 3 6 4 5 3" xfId="12791"/>
    <cellStyle name="Normal 3 3 6 4 5 3 2" xfId="31581"/>
    <cellStyle name="Normal 3 3 6 4 5 3 3" xfId="47597"/>
    <cellStyle name="Normal 3 3 6 4 5 4" xfId="22178"/>
    <cellStyle name="Normal 3 3 6 4 5 5" xfId="47594"/>
    <cellStyle name="Normal 3 3 6 4 6" xfId="4298"/>
    <cellStyle name="Normal 3 3 6 4 6 2" xfId="9023"/>
    <cellStyle name="Normal 3 3 6 4 6 2 2" xfId="18418"/>
    <cellStyle name="Normal 3 3 6 4 6 2 2 2" xfId="37215"/>
    <cellStyle name="Normal 3 3 6 4 6 2 2 3" xfId="47600"/>
    <cellStyle name="Normal 3 3 6 4 6 2 3" xfId="27812"/>
    <cellStyle name="Normal 3 3 6 4 6 2 4" xfId="47599"/>
    <cellStyle name="Normal 3 3 6 4 6 3" xfId="13721"/>
    <cellStyle name="Normal 3 3 6 4 6 3 2" xfId="32512"/>
    <cellStyle name="Normal 3 3 6 4 6 3 3" xfId="47601"/>
    <cellStyle name="Normal 3 3 6 4 6 4" xfId="23109"/>
    <cellStyle name="Normal 3 3 6 4 6 5" xfId="47598"/>
    <cellStyle name="Normal 3 3 6 4 7" xfId="6431"/>
    <cellStyle name="Normal 3 3 6 4 7 2" xfId="15827"/>
    <cellStyle name="Normal 3 3 6 4 7 2 2" xfId="34624"/>
    <cellStyle name="Normal 3 3 6 4 7 2 3" xfId="47603"/>
    <cellStyle name="Normal 3 3 6 4 7 3" xfId="25221"/>
    <cellStyle name="Normal 3 3 6 4 7 4" xfId="47602"/>
    <cellStyle name="Normal 3 3 6 4 8" xfId="10935"/>
    <cellStyle name="Normal 3 3 6 4 8 2" xfId="29719"/>
    <cellStyle name="Normal 3 3 6 4 8 3" xfId="47604"/>
    <cellStyle name="Normal 3 3 6 4 9" xfId="20316"/>
    <cellStyle name="Normal 3 3 6 5" xfId="929"/>
    <cellStyle name="Normal 3 3 6 5 10" xfId="39433"/>
    <cellStyle name="Normal 3 3 6 5 11" xfId="47605"/>
    <cellStyle name="Normal 3 3 6 5 12" xfId="1563"/>
    <cellStyle name="Normal 3 3 6 5 2" xfId="1827"/>
    <cellStyle name="Normal 3 3 6 5 2 10" xfId="47606"/>
    <cellStyle name="Normal 3 3 6 5 2 2" xfId="2293"/>
    <cellStyle name="Normal 3 3 6 5 2 2 2" xfId="3224"/>
    <cellStyle name="Normal 3 3 6 5 2 2 2 2" xfId="6017"/>
    <cellStyle name="Normal 3 3 6 5 2 2 2 2 2" xfId="10742"/>
    <cellStyle name="Normal 3 3 6 5 2 2 2 2 2 2" xfId="20137"/>
    <cellStyle name="Normal 3 3 6 5 2 2 2 2 2 2 2" xfId="38934"/>
    <cellStyle name="Normal 3 3 6 5 2 2 2 2 2 2 3" xfId="47611"/>
    <cellStyle name="Normal 3 3 6 5 2 2 2 2 2 3" xfId="29531"/>
    <cellStyle name="Normal 3 3 6 5 2 2 2 2 2 4" xfId="47610"/>
    <cellStyle name="Normal 3 3 6 5 2 2 2 2 3" xfId="15440"/>
    <cellStyle name="Normal 3 3 6 5 2 2 2 2 3 2" xfId="34231"/>
    <cellStyle name="Normal 3 3 6 5 2 2 2 2 3 3" xfId="47612"/>
    <cellStyle name="Normal 3 3 6 5 2 2 2 2 4" xfId="24828"/>
    <cellStyle name="Normal 3 3 6 5 2 2 2 2 5" xfId="47609"/>
    <cellStyle name="Normal 3 3 6 5 2 2 2 3" xfId="7950"/>
    <cellStyle name="Normal 3 3 6 5 2 2 2 3 2" xfId="17345"/>
    <cellStyle name="Normal 3 3 6 5 2 2 2 3 2 2" xfId="36142"/>
    <cellStyle name="Normal 3 3 6 5 2 2 2 3 2 3" xfId="47614"/>
    <cellStyle name="Normal 3 3 6 5 2 2 2 3 3" xfId="26739"/>
    <cellStyle name="Normal 3 3 6 5 2 2 2 3 4" xfId="47613"/>
    <cellStyle name="Normal 3 3 6 5 2 2 2 4" xfId="12648"/>
    <cellStyle name="Normal 3 3 6 5 2 2 2 4 2" xfId="31438"/>
    <cellStyle name="Normal 3 3 6 5 2 2 2 4 3" xfId="47615"/>
    <cellStyle name="Normal 3 3 6 5 2 2 2 5" xfId="22035"/>
    <cellStyle name="Normal 3 3 6 5 2 2 2 6" xfId="47608"/>
    <cellStyle name="Normal 3 3 6 5 2 2 3" xfId="4155"/>
    <cellStyle name="Normal 3 3 6 5 2 2 3 2" xfId="8880"/>
    <cellStyle name="Normal 3 3 6 5 2 2 3 2 2" xfId="18275"/>
    <cellStyle name="Normal 3 3 6 5 2 2 3 2 2 2" xfId="37072"/>
    <cellStyle name="Normal 3 3 6 5 2 2 3 2 2 3" xfId="47618"/>
    <cellStyle name="Normal 3 3 6 5 2 2 3 2 3" xfId="27669"/>
    <cellStyle name="Normal 3 3 6 5 2 2 3 2 4" xfId="47617"/>
    <cellStyle name="Normal 3 3 6 5 2 2 3 3" xfId="13578"/>
    <cellStyle name="Normal 3 3 6 5 2 2 3 3 2" xfId="32369"/>
    <cellStyle name="Normal 3 3 6 5 2 2 3 3 3" xfId="47619"/>
    <cellStyle name="Normal 3 3 6 5 2 2 3 4" xfId="22966"/>
    <cellStyle name="Normal 3 3 6 5 2 2 3 5" xfId="47616"/>
    <cellStyle name="Normal 3 3 6 5 2 2 4" xfId="5086"/>
    <cellStyle name="Normal 3 3 6 5 2 2 4 2" xfId="9811"/>
    <cellStyle name="Normal 3 3 6 5 2 2 4 2 2" xfId="19206"/>
    <cellStyle name="Normal 3 3 6 5 2 2 4 2 2 2" xfId="38003"/>
    <cellStyle name="Normal 3 3 6 5 2 2 4 2 2 3" xfId="47622"/>
    <cellStyle name="Normal 3 3 6 5 2 2 4 2 3" xfId="28600"/>
    <cellStyle name="Normal 3 3 6 5 2 2 4 2 4" xfId="47621"/>
    <cellStyle name="Normal 3 3 6 5 2 2 4 3" xfId="14509"/>
    <cellStyle name="Normal 3 3 6 5 2 2 4 3 2" xfId="33300"/>
    <cellStyle name="Normal 3 3 6 5 2 2 4 3 3" xfId="47623"/>
    <cellStyle name="Normal 3 3 6 5 2 2 4 4" xfId="23897"/>
    <cellStyle name="Normal 3 3 6 5 2 2 4 5" xfId="47620"/>
    <cellStyle name="Normal 3 3 6 5 2 2 5" xfId="7020"/>
    <cellStyle name="Normal 3 3 6 5 2 2 5 2" xfId="16415"/>
    <cellStyle name="Normal 3 3 6 5 2 2 5 2 2" xfId="35212"/>
    <cellStyle name="Normal 3 3 6 5 2 2 5 2 3" xfId="47625"/>
    <cellStyle name="Normal 3 3 6 5 2 2 5 3" xfId="25809"/>
    <cellStyle name="Normal 3 3 6 5 2 2 5 4" xfId="47624"/>
    <cellStyle name="Normal 3 3 6 5 2 2 6" xfId="11718"/>
    <cellStyle name="Normal 3 3 6 5 2 2 6 2" xfId="30507"/>
    <cellStyle name="Normal 3 3 6 5 2 2 6 3" xfId="47626"/>
    <cellStyle name="Normal 3 3 6 5 2 2 7" xfId="21104"/>
    <cellStyle name="Normal 3 3 6 5 2 2 8" xfId="39435"/>
    <cellStyle name="Normal 3 3 6 5 2 2 9" xfId="47607"/>
    <cellStyle name="Normal 3 3 6 5 2 3" xfId="2758"/>
    <cellStyle name="Normal 3 3 6 5 2 3 2" xfId="5551"/>
    <cellStyle name="Normal 3 3 6 5 2 3 2 2" xfId="10276"/>
    <cellStyle name="Normal 3 3 6 5 2 3 2 2 2" xfId="19671"/>
    <cellStyle name="Normal 3 3 6 5 2 3 2 2 2 2" xfId="38468"/>
    <cellStyle name="Normal 3 3 6 5 2 3 2 2 2 3" xfId="47630"/>
    <cellStyle name="Normal 3 3 6 5 2 3 2 2 3" xfId="29065"/>
    <cellStyle name="Normal 3 3 6 5 2 3 2 2 4" xfId="47629"/>
    <cellStyle name="Normal 3 3 6 5 2 3 2 3" xfId="14974"/>
    <cellStyle name="Normal 3 3 6 5 2 3 2 3 2" xfId="33765"/>
    <cellStyle name="Normal 3 3 6 5 2 3 2 3 3" xfId="47631"/>
    <cellStyle name="Normal 3 3 6 5 2 3 2 4" xfId="24362"/>
    <cellStyle name="Normal 3 3 6 5 2 3 2 5" xfId="47628"/>
    <cellStyle name="Normal 3 3 6 5 2 3 3" xfId="7484"/>
    <cellStyle name="Normal 3 3 6 5 2 3 3 2" xfId="16879"/>
    <cellStyle name="Normal 3 3 6 5 2 3 3 2 2" xfId="35676"/>
    <cellStyle name="Normal 3 3 6 5 2 3 3 2 3" xfId="47633"/>
    <cellStyle name="Normal 3 3 6 5 2 3 3 3" xfId="26273"/>
    <cellStyle name="Normal 3 3 6 5 2 3 3 4" xfId="47632"/>
    <cellStyle name="Normal 3 3 6 5 2 3 4" xfId="12182"/>
    <cellStyle name="Normal 3 3 6 5 2 3 4 2" xfId="30972"/>
    <cellStyle name="Normal 3 3 6 5 2 3 4 3" xfId="47634"/>
    <cellStyle name="Normal 3 3 6 5 2 3 5" xfId="21569"/>
    <cellStyle name="Normal 3 3 6 5 2 3 6" xfId="47627"/>
    <cellStyle name="Normal 3 3 6 5 2 4" xfId="3689"/>
    <cellStyle name="Normal 3 3 6 5 2 4 2" xfId="8415"/>
    <cellStyle name="Normal 3 3 6 5 2 4 2 2" xfId="17810"/>
    <cellStyle name="Normal 3 3 6 5 2 4 2 2 2" xfId="36607"/>
    <cellStyle name="Normal 3 3 6 5 2 4 2 2 3" xfId="47637"/>
    <cellStyle name="Normal 3 3 6 5 2 4 2 3" xfId="27204"/>
    <cellStyle name="Normal 3 3 6 5 2 4 2 4" xfId="47636"/>
    <cellStyle name="Normal 3 3 6 5 2 4 3" xfId="13113"/>
    <cellStyle name="Normal 3 3 6 5 2 4 3 2" xfId="31903"/>
    <cellStyle name="Normal 3 3 6 5 2 4 3 3" xfId="47638"/>
    <cellStyle name="Normal 3 3 6 5 2 4 4" xfId="22500"/>
    <cellStyle name="Normal 3 3 6 5 2 4 5" xfId="47635"/>
    <cellStyle name="Normal 3 3 6 5 2 5" xfId="4620"/>
    <cellStyle name="Normal 3 3 6 5 2 5 2" xfId="9345"/>
    <cellStyle name="Normal 3 3 6 5 2 5 2 2" xfId="18740"/>
    <cellStyle name="Normal 3 3 6 5 2 5 2 2 2" xfId="37537"/>
    <cellStyle name="Normal 3 3 6 5 2 5 2 2 3" xfId="47641"/>
    <cellStyle name="Normal 3 3 6 5 2 5 2 3" xfId="28134"/>
    <cellStyle name="Normal 3 3 6 5 2 5 2 4" xfId="47640"/>
    <cellStyle name="Normal 3 3 6 5 2 5 3" xfId="14043"/>
    <cellStyle name="Normal 3 3 6 5 2 5 3 2" xfId="32834"/>
    <cellStyle name="Normal 3 3 6 5 2 5 3 3" xfId="47642"/>
    <cellStyle name="Normal 3 3 6 5 2 5 4" xfId="23431"/>
    <cellStyle name="Normal 3 3 6 5 2 5 5" xfId="47639"/>
    <cellStyle name="Normal 3 3 6 5 2 6" xfId="6555"/>
    <cellStyle name="Normal 3 3 6 5 2 6 2" xfId="15950"/>
    <cellStyle name="Normal 3 3 6 5 2 6 2 2" xfId="34747"/>
    <cellStyle name="Normal 3 3 6 5 2 6 2 3" xfId="47644"/>
    <cellStyle name="Normal 3 3 6 5 2 6 3" xfId="25344"/>
    <cellStyle name="Normal 3 3 6 5 2 6 4" xfId="47643"/>
    <cellStyle name="Normal 3 3 6 5 2 7" xfId="11253"/>
    <cellStyle name="Normal 3 3 6 5 2 7 2" xfId="30041"/>
    <cellStyle name="Normal 3 3 6 5 2 7 3" xfId="47645"/>
    <cellStyle name="Normal 3 3 6 5 2 8" xfId="20638"/>
    <cellStyle name="Normal 3 3 6 5 2 9" xfId="39434"/>
    <cellStyle name="Normal 3 3 6 5 3" xfId="2032"/>
    <cellStyle name="Normal 3 3 6 5 3 2" xfId="2963"/>
    <cellStyle name="Normal 3 3 6 5 3 2 2" xfId="5756"/>
    <cellStyle name="Normal 3 3 6 5 3 2 2 2" xfId="10481"/>
    <cellStyle name="Normal 3 3 6 5 3 2 2 2 2" xfId="19876"/>
    <cellStyle name="Normal 3 3 6 5 3 2 2 2 2 2" xfId="38673"/>
    <cellStyle name="Normal 3 3 6 5 3 2 2 2 2 3" xfId="47650"/>
    <cellStyle name="Normal 3 3 6 5 3 2 2 2 3" xfId="29270"/>
    <cellStyle name="Normal 3 3 6 5 3 2 2 2 4" xfId="47649"/>
    <cellStyle name="Normal 3 3 6 5 3 2 2 3" xfId="15179"/>
    <cellStyle name="Normal 3 3 6 5 3 2 2 3 2" xfId="33970"/>
    <cellStyle name="Normal 3 3 6 5 3 2 2 3 3" xfId="47651"/>
    <cellStyle name="Normal 3 3 6 5 3 2 2 4" xfId="24567"/>
    <cellStyle name="Normal 3 3 6 5 3 2 2 5" xfId="47648"/>
    <cellStyle name="Normal 3 3 6 5 3 2 3" xfId="7689"/>
    <cellStyle name="Normal 3 3 6 5 3 2 3 2" xfId="17084"/>
    <cellStyle name="Normal 3 3 6 5 3 2 3 2 2" xfId="35881"/>
    <cellStyle name="Normal 3 3 6 5 3 2 3 2 3" xfId="47653"/>
    <cellStyle name="Normal 3 3 6 5 3 2 3 3" xfId="26478"/>
    <cellStyle name="Normal 3 3 6 5 3 2 3 4" xfId="47652"/>
    <cellStyle name="Normal 3 3 6 5 3 2 4" xfId="12387"/>
    <cellStyle name="Normal 3 3 6 5 3 2 4 2" xfId="31177"/>
    <cellStyle name="Normal 3 3 6 5 3 2 4 3" xfId="47654"/>
    <cellStyle name="Normal 3 3 6 5 3 2 5" xfId="21774"/>
    <cellStyle name="Normal 3 3 6 5 3 2 6" xfId="47647"/>
    <cellStyle name="Normal 3 3 6 5 3 3" xfId="3894"/>
    <cellStyle name="Normal 3 3 6 5 3 3 2" xfId="8619"/>
    <cellStyle name="Normal 3 3 6 5 3 3 2 2" xfId="18014"/>
    <cellStyle name="Normal 3 3 6 5 3 3 2 2 2" xfId="36811"/>
    <cellStyle name="Normal 3 3 6 5 3 3 2 2 3" xfId="47657"/>
    <cellStyle name="Normal 3 3 6 5 3 3 2 3" xfId="27408"/>
    <cellStyle name="Normal 3 3 6 5 3 3 2 4" xfId="47656"/>
    <cellStyle name="Normal 3 3 6 5 3 3 3" xfId="13317"/>
    <cellStyle name="Normal 3 3 6 5 3 3 3 2" xfId="32108"/>
    <cellStyle name="Normal 3 3 6 5 3 3 3 3" xfId="47658"/>
    <cellStyle name="Normal 3 3 6 5 3 3 4" xfId="22705"/>
    <cellStyle name="Normal 3 3 6 5 3 3 5" xfId="47655"/>
    <cellStyle name="Normal 3 3 6 5 3 4" xfId="4825"/>
    <cellStyle name="Normal 3 3 6 5 3 4 2" xfId="9550"/>
    <cellStyle name="Normal 3 3 6 5 3 4 2 2" xfId="18945"/>
    <cellStyle name="Normal 3 3 6 5 3 4 2 2 2" xfId="37742"/>
    <cellStyle name="Normal 3 3 6 5 3 4 2 2 3" xfId="47661"/>
    <cellStyle name="Normal 3 3 6 5 3 4 2 3" xfId="28339"/>
    <cellStyle name="Normal 3 3 6 5 3 4 2 4" xfId="47660"/>
    <cellStyle name="Normal 3 3 6 5 3 4 3" xfId="14248"/>
    <cellStyle name="Normal 3 3 6 5 3 4 3 2" xfId="33039"/>
    <cellStyle name="Normal 3 3 6 5 3 4 3 3" xfId="47662"/>
    <cellStyle name="Normal 3 3 6 5 3 4 4" xfId="23636"/>
    <cellStyle name="Normal 3 3 6 5 3 4 5" xfId="47659"/>
    <cellStyle name="Normal 3 3 6 5 3 5" xfId="6759"/>
    <cellStyle name="Normal 3 3 6 5 3 5 2" xfId="16154"/>
    <cellStyle name="Normal 3 3 6 5 3 5 2 2" xfId="34951"/>
    <cellStyle name="Normal 3 3 6 5 3 5 2 3" xfId="47664"/>
    <cellStyle name="Normal 3 3 6 5 3 5 3" xfId="25548"/>
    <cellStyle name="Normal 3 3 6 5 3 5 4" xfId="47663"/>
    <cellStyle name="Normal 3 3 6 5 3 6" xfId="11457"/>
    <cellStyle name="Normal 3 3 6 5 3 6 2" xfId="30246"/>
    <cellStyle name="Normal 3 3 6 5 3 6 3" xfId="47665"/>
    <cellStyle name="Normal 3 3 6 5 3 7" xfId="20843"/>
    <cellStyle name="Normal 3 3 6 5 3 8" xfId="39436"/>
    <cellStyle name="Normal 3 3 6 5 3 9" xfId="47646"/>
    <cellStyle name="Normal 3 3 6 5 4" xfId="2497"/>
    <cellStyle name="Normal 3 3 6 5 4 2" xfId="5290"/>
    <cellStyle name="Normal 3 3 6 5 4 2 2" xfId="10015"/>
    <cellStyle name="Normal 3 3 6 5 4 2 2 2" xfId="19410"/>
    <cellStyle name="Normal 3 3 6 5 4 2 2 2 2" xfId="38207"/>
    <cellStyle name="Normal 3 3 6 5 4 2 2 2 3" xfId="47669"/>
    <cellStyle name="Normal 3 3 6 5 4 2 2 3" xfId="28804"/>
    <cellStyle name="Normal 3 3 6 5 4 2 2 4" xfId="47668"/>
    <cellStyle name="Normal 3 3 6 5 4 2 3" xfId="14713"/>
    <cellStyle name="Normal 3 3 6 5 4 2 3 2" xfId="33504"/>
    <cellStyle name="Normal 3 3 6 5 4 2 3 3" xfId="47670"/>
    <cellStyle name="Normal 3 3 6 5 4 2 4" xfId="24101"/>
    <cellStyle name="Normal 3 3 6 5 4 2 5" xfId="47667"/>
    <cellStyle name="Normal 3 3 6 5 4 3" xfId="7224"/>
    <cellStyle name="Normal 3 3 6 5 4 3 2" xfId="16619"/>
    <cellStyle name="Normal 3 3 6 5 4 3 2 2" xfId="35416"/>
    <cellStyle name="Normal 3 3 6 5 4 3 2 3" xfId="47672"/>
    <cellStyle name="Normal 3 3 6 5 4 3 3" xfId="26013"/>
    <cellStyle name="Normal 3 3 6 5 4 3 4" xfId="47671"/>
    <cellStyle name="Normal 3 3 6 5 4 4" xfId="11922"/>
    <cellStyle name="Normal 3 3 6 5 4 4 2" xfId="30711"/>
    <cellStyle name="Normal 3 3 6 5 4 4 3" xfId="47673"/>
    <cellStyle name="Normal 3 3 6 5 4 5" xfId="21308"/>
    <cellStyle name="Normal 3 3 6 5 4 6" xfId="47666"/>
    <cellStyle name="Normal 3 3 6 5 5" xfId="3428"/>
    <cellStyle name="Normal 3 3 6 5 5 2" xfId="8154"/>
    <cellStyle name="Normal 3 3 6 5 5 2 2" xfId="17549"/>
    <cellStyle name="Normal 3 3 6 5 5 2 2 2" xfId="36346"/>
    <cellStyle name="Normal 3 3 6 5 5 2 2 3" xfId="47676"/>
    <cellStyle name="Normal 3 3 6 5 5 2 3" xfId="26943"/>
    <cellStyle name="Normal 3 3 6 5 5 2 4" xfId="47675"/>
    <cellStyle name="Normal 3 3 6 5 5 3" xfId="12852"/>
    <cellStyle name="Normal 3 3 6 5 5 3 2" xfId="31642"/>
    <cellStyle name="Normal 3 3 6 5 5 3 3" xfId="47677"/>
    <cellStyle name="Normal 3 3 6 5 5 4" xfId="22239"/>
    <cellStyle name="Normal 3 3 6 5 5 5" xfId="47674"/>
    <cellStyle name="Normal 3 3 6 5 6" xfId="4359"/>
    <cellStyle name="Normal 3 3 6 5 6 2" xfId="9084"/>
    <cellStyle name="Normal 3 3 6 5 6 2 2" xfId="18479"/>
    <cellStyle name="Normal 3 3 6 5 6 2 2 2" xfId="37276"/>
    <cellStyle name="Normal 3 3 6 5 6 2 2 3" xfId="47680"/>
    <cellStyle name="Normal 3 3 6 5 6 2 3" xfId="27873"/>
    <cellStyle name="Normal 3 3 6 5 6 2 4" xfId="47679"/>
    <cellStyle name="Normal 3 3 6 5 6 3" xfId="13782"/>
    <cellStyle name="Normal 3 3 6 5 6 3 2" xfId="32573"/>
    <cellStyle name="Normal 3 3 6 5 6 3 3" xfId="47681"/>
    <cellStyle name="Normal 3 3 6 5 6 4" xfId="23170"/>
    <cellStyle name="Normal 3 3 6 5 6 5" xfId="47678"/>
    <cellStyle name="Normal 3 3 6 5 7" xfId="6399"/>
    <cellStyle name="Normal 3 3 6 5 7 2" xfId="15795"/>
    <cellStyle name="Normal 3 3 6 5 7 2 2" xfId="34592"/>
    <cellStyle name="Normal 3 3 6 5 7 2 3" xfId="47683"/>
    <cellStyle name="Normal 3 3 6 5 7 3" xfId="25189"/>
    <cellStyle name="Normal 3 3 6 5 7 4" xfId="47682"/>
    <cellStyle name="Normal 3 3 6 5 8" xfId="10993"/>
    <cellStyle name="Normal 3 3 6 5 8 2" xfId="29780"/>
    <cellStyle name="Normal 3 3 6 5 8 3" xfId="47684"/>
    <cellStyle name="Normal 3 3 6 5 9" xfId="20377"/>
    <cellStyle name="Normal 3 3 6 6" xfId="1324"/>
    <cellStyle name="Normal 3 3 6 6 10" xfId="47685"/>
    <cellStyle name="Normal 3 3 6 6 11" xfId="1647"/>
    <cellStyle name="Normal 3 3 6 6 2" xfId="2116"/>
    <cellStyle name="Normal 3 3 6 6 2 2" xfId="3047"/>
    <cellStyle name="Normal 3 3 6 6 2 2 2" xfId="5840"/>
    <cellStyle name="Normal 3 3 6 6 2 2 2 2" xfId="10565"/>
    <cellStyle name="Normal 3 3 6 6 2 2 2 2 2" xfId="19960"/>
    <cellStyle name="Normal 3 3 6 6 2 2 2 2 2 2" xfId="38757"/>
    <cellStyle name="Normal 3 3 6 6 2 2 2 2 2 3" xfId="47690"/>
    <cellStyle name="Normal 3 3 6 6 2 2 2 2 3" xfId="29354"/>
    <cellStyle name="Normal 3 3 6 6 2 2 2 2 4" xfId="47689"/>
    <cellStyle name="Normal 3 3 6 6 2 2 2 3" xfId="15263"/>
    <cellStyle name="Normal 3 3 6 6 2 2 2 3 2" xfId="34054"/>
    <cellStyle name="Normal 3 3 6 6 2 2 2 3 3" xfId="47691"/>
    <cellStyle name="Normal 3 3 6 6 2 2 2 4" xfId="24651"/>
    <cellStyle name="Normal 3 3 6 6 2 2 2 5" xfId="47688"/>
    <cellStyle name="Normal 3 3 6 6 2 2 3" xfId="7773"/>
    <cellStyle name="Normal 3 3 6 6 2 2 3 2" xfId="17168"/>
    <cellStyle name="Normal 3 3 6 6 2 2 3 2 2" xfId="35965"/>
    <cellStyle name="Normal 3 3 6 6 2 2 3 2 3" xfId="47693"/>
    <cellStyle name="Normal 3 3 6 6 2 2 3 3" xfId="26562"/>
    <cellStyle name="Normal 3 3 6 6 2 2 3 4" xfId="47692"/>
    <cellStyle name="Normal 3 3 6 6 2 2 4" xfId="12471"/>
    <cellStyle name="Normal 3 3 6 6 2 2 4 2" xfId="31261"/>
    <cellStyle name="Normal 3 3 6 6 2 2 4 3" xfId="47694"/>
    <cellStyle name="Normal 3 3 6 6 2 2 5" xfId="21858"/>
    <cellStyle name="Normal 3 3 6 6 2 2 6" xfId="47687"/>
    <cellStyle name="Normal 3 3 6 6 2 3" xfId="3978"/>
    <cellStyle name="Normal 3 3 6 6 2 3 2" xfId="8703"/>
    <cellStyle name="Normal 3 3 6 6 2 3 2 2" xfId="18098"/>
    <cellStyle name="Normal 3 3 6 6 2 3 2 2 2" xfId="36895"/>
    <cellStyle name="Normal 3 3 6 6 2 3 2 2 3" xfId="47697"/>
    <cellStyle name="Normal 3 3 6 6 2 3 2 3" xfId="27492"/>
    <cellStyle name="Normal 3 3 6 6 2 3 2 4" xfId="47696"/>
    <cellStyle name="Normal 3 3 6 6 2 3 3" xfId="13401"/>
    <cellStyle name="Normal 3 3 6 6 2 3 3 2" xfId="32192"/>
    <cellStyle name="Normal 3 3 6 6 2 3 3 3" xfId="47698"/>
    <cellStyle name="Normal 3 3 6 6 2 3 4" xfId="22789"/>
    <cellStyle name="Normal 3 3 6 6 2 3 5" xfId="47695"/>
    <cellStyle name="Normal 3 3 6 6 2 4" xfId="4909"/>
    <cellStyle name="Normal 3 3 6 6 2 4 2" xfId="9634"/>
    <cellStyle name="Normal 3 3 6 6 2 4 2 2" xfId="19029"/>
    <cellStyle name="Normal 3 3 6 6 2 4 2 2 2" xfId="37826"/>
    <cellStyle name="Normal 3 3 6 6 2 4 2 2 3" xfId="47701"/>
    <cellStyle name="Normal 3 3 6 6 2 4 2 3" xfId="28423"/>
    <cellStyle name="Normal 3 3 6 6 2 4 2 4" xfId="47700"/>
    <cellStyle name="Normal 3 3 6 6 2 4 3" xfId="14332"/>
    <cellStyle name="Normal 3 3 6 6 2 4 3 2" xfId="33123"/>
    <cellStyle name="Normal 3 3 6 6 2 4 3 3" xfId="47702"/>
    <cellStyle name="Normal 3 3 6 6 2 4 4" xfId="23720"/>
    <cellStyle name="Normal 3 3 6 6 2 4 5" xfId="47699"/>
    <cellStyle name="Normal 3 3 6 6 2 5" xfId="6843"/>
    <cellStyle name="Normal 3 3 6 6 2 5 2" xfId="16238"/>
    <cellStyle name="Normal 3 3 6 6 2 5 2 2" xfId="35035"/>
    <cellStyle name="Normal 3 3 6 6 2 5 2 3" xfId="47704"/>
    <cellStyle name="Normal 3 3 6 6 2 5 3" xfId="25632"/>
    <cellStyle name="Normal 3 3 6 6 2 5 4" xfId="47703"/>
    <cellStyle name="Normal 3 3 6 6 2 6" xfId="11541"/>
    <cellStyle name="Normal 3 3 6 6 2 6 2" xfId="30330"/>
    <cellStyle name="Normal 3 3 6 6 2 6 3" xfId="47705"/>
    <cellStyle name="Normal 3 3 6 6 2 7" xfId="20927"/>
    <cellStyle name="Normal 3 3 6 6 2 8" xfId="39438"/>
    <cellStyle name="Normal 3 3 6 6 2 9" xfId="47686"/>
    <cellStyle name="Normal 3 3 6 6 3" xfId="2581"/>
    <cellStyle name="Normal 3 3 6 6 3 2" xfId="5374"/>
    <cellStyle name="Normal 3 3 6 6 3 2 2" xfId="10099"/>
    <cellStyle name="Normal 3 3 6 6 3 2 2 2" xfId="19494"/>
    <cellStyle name="Normal 3 3 6 6 3 2 2 2 2" xfId="38291"/>
    <cellStyle name="Normal 3 3 6 6 3 2 2 2 3" xfId="47709"/>
    <cellStyle name="Normal 3 3 6 6 3 2 2 3" xfId="28888"/>
    <cellStyle name="Normal 3 3 6 6 3 2 2 4" xfId="47708"/>
    <cellStyle name="Normal 3 3 6 6 3 2 3" xfId="14797"/>
    <cellStyle name="Normal 3 3 6 6 3 2 3 2" xfId="33588"/>
    <cellStyle name="Normal 3 3 6 6 3 2 3 3" xfId="47710"/>
    <cellStyle name="Normal 3 3 6 6 3 2 4" xfId="24185"/>
    <cellStyle name="Normal 3 3 6 6 3 2 5" xfId="47707"/>
    <cellStyle name="Normal 3 3 6 6 3 3" xfId="7308"/>
    <cellStyle name="Normal 3 3 6 6 3 3 2" xfId="16703"/>
    <cellStyle name="Normal 3 3 6 6 3 3 2 2" xfId="35500"/>
    <cellStyle name="Normal 3 3 6 6 3 3 2 3" xfId="47712"/>
    <cellStyle name="Normal 3 3 6 6 3 3 3" xfId="26097"/>
    <cellStyle name="Normal 3 3 6 6 3 3 4" xfId="47711"/>
    <cellStyle name="Normal 3 3 6 6 3 4" xfId="12006"/>
    <cellStyle name="Normal 3 3 6 6 3 4 2" xfId="30795"/>
    <cellStyle name="Normal 3 3 6 6 3 4 3" xfId="47713"/>
    <cellStyle name="Normal 3 3 6 6 3 5" xfId="21392"/>
    <cellStyle name="Normal 3 3 6 6 3 6" xfId="47706"/>
    <cellStyle name="Normal 3 3 6 6 4" xfId="3512"/>
    <cellStyle name="Normal 3 3 6 6 4 2" xfId="8238"/>
    <cellStyle name="Normal 3 3 6 6 4 2 2" xfId="17633"/>
    <cellStyle name="Normal 3 3 6 6 4 2 2 2" xfId="36430"/>
    <cellStyle name="Normal 3 3 6 6 4 2 2 3" xfId="47716"/>
    <cellStyle name="Normal 3 3 6 6 4 2 3" xfId="27027"/>
    <cellStyle name="Normal 3 3 6 6 4 2 4" xfId="47715"/>
    <cellStyle name="Normal 3 3 6 6 4 3" xfId="12936"/>
    <cellStyle name="Normal 3 3 6 6 4 3 2" xfId="31726"/>
    <cellStyle name="Normal 3 3 6 6 4 3 3" xfId="47717"/>
    <cellStyle name="Normal 3 3 6 6 4 4" xfId="22323"/>
    <cellStyle name="Normal 3 3 6 6 4 5" xfId="47714"/>
    <cellStyle name="Normal 3 3 6 6 5" xfId="4443"/>
    <cellStyle name="Normal 3 3 6 6 5 2" xfId="9168"/>
    <cellStyle name="Normal 3 3 6 6 5 2 2" xfId="18563"/>
    <cellStyle name="Normal 3 3 6 6 5 2 2 2" xfId="37360"/>
    <cellStyle name="Normal 3 3 6 6 5 2 2 3" xfId="47720"/>
    <cellStyle name="Normal 3 3 6 6 5 2 3" xfId="27957"/>
    <cellStyle name="Normal 3 3 6 6 5 2 4" xfId="47719"/>
    <cellStyle name="Normal 3 3 6 6 5 3" xfId="13866"/>
    <cellStyle name="Normal 3 3 6 6 5 3 2" xfId="32657"/>
    <cellStyle name="Normal 3 3 6 6 5 3 3" xfId="47721"/>
    <cellStyle name="Normal 3 3 6 6 5 4" xfId="23254"/>
    <cellStyle name="Normal 3 3 6 6 5 5" xfId="47718"/>
    <cellStyle name="Normal 3 3 6 6 6" xfId="6347"/>
    <cellStyle name="Normal 3 3 6 6 6 2" xfId="15743"/>
    <cellStyle name="Normal 3 3 6 6 6 2 2" xfId="34540"/>
    <cellStyle name="Normal 3 3 6 6 6 2 3" xfId="47723"/>
    <cellStyle name="Normal 3 3 6 6 6 3" xfId="25137"/>
    <cellStyle name="Normal 3 3 6 6 6 4" xfId="47722"/>
    <cellStyle name="Normal 3 3 6 6 7" xfId="11077"/>
    <cellStyle name="Normal 3 3 6 6 7 2" xfId="29864"/>
    <cellStyle name="Normal 3 3 6 6 7 3" xfId="47724"/>
    <cellStyle name="Normal 3 3 6 6 8" xfId="20461"/>
    <cellStyle name="Normal 3 3 6 6 9" xfId="39437"/>
    <cellStyle name="Normal 3 3 6 7" xfId="1589"/>
    <cellStyle name="Normal 3 3 6 7 10" xfId="47725"/>
    <cellStyle name="Normal 3 3 6 7 2" xfId="2058"/>
    <cellStyle name="Normal 3 3 6 7 2 2" xfId="2989"/>
    <cellStyle name="Normal 3 3 6 7 2 2 2" xfId="5782"/>
    <cellStyle name="Normal 3 3 6 7 2 2 2 2" xfId="10507"/>
    <cellStyle name="Normal 3 3 6 7 2 2 2 2 2" xfId="19902"/>
    <cellStyle name="Normal 3 3 6 7 2 2 2 2 2 2" xfId="38699"/>
    <cellStyle name="Normal 3 3 6 7 2 2 2 2 2 3" xfId="47730"/>
    <cellStyle name="Normal 3 3 6 7 2 2 2 2 3" xfId="29296"/>
    <cellStyle name="Normal 3 3 6 7 2 2 2 2 4" xfId="47729"/>
    <cellStyle name="Normal 3 3 6 7 2 2 2 3" xfId="15205"/>
    <cellStyle name="Normal 3 3 6 7 2 2 2 3 2" xfId="33996"/>
    <cellStyle name="Normal 3 3 6 7 2 2 2 3 3" xfId="47731"/>
    <cellStyle name="Normal 3 3 6 7 2 2 2 4" xfId="24593"/>
    <cellStyle name="Normal 3 3 6 7 2 2 2 5" xfId="47728"/>
    <cellStyle name="Normal 3 3 6 7 2 2 3" xfId="7715"/>
    <cellStyle name="Normal 3 3 6 7 2 2 3 2" xfId="17110"/>
    <cellStyle name="Normal 3 3 6 7 2 2 3 2 2" xfId="35907"/>
    <cellStyle name="Normal 3 3 6 7 2 2 3 2 3" xfId="47733"/>
    <cellStyle name="Normal 3 3 6 7 2 2 3 3" xfId="26504"/>
    <cellStyle name="Normal 3 3 6 7 2 2 3 4" xfId="47732"/>
    <cellStyle name="Normal 3 3 6 7 2 2 4" xfId="12413"/>
    <cellStyle name="Normal 3 3 6 7 2 2 4 2" xfId="31203"/>
    <cellStyle name="Normal 3 3 6 7 2 2 4 3" xfId="47734"/>
    <cellStyle name="Normal 3 3 6 7 2 2 5" xfId="21800"/>
    <cellStyle name="Normal 3 3 6 7 2 2 6" xfId="47727"/>
    <cellStyle name="Normal 3 3 6 7 2 3" xfId="3920"/>
    <cellStyle name="Normal 3 3 6 7 2 3 2" xfId="8645"/>
    <cellStyle name="Normal 3 3 6 7 2 3 2 2" xfId="18040"/>
    <cellStyle name="Normal 3 3 6 7 2 3 2 2 2" xfId="36837"/>
    <cellStyle name="Normal 3 3 6 7 2 3 2 2 3" xfId="47737"/>
    <cellStyle name="Normal 3 3 6 7 2 3 2 3" xfId="27434"/>
    <cellStyle name="Normal 3 3 6 7 2 3 2 4" xfId="47736"/>
    <cellStyle name="Normal 3 3 6 7 2 3 3" xfId="13343"/>
    <cellStyle name="Normal 3 3 6 7 2 3 3 2" xfId="32134"/>
    <cellStyle name="Normal 3 3 6 7 2 3 3 3" xfId="47738"/>
    <cellStyle name="Normal 3 3 6 7 2 3 4" xfId="22731"/>
    <cellStyle name="Normal 3 3 6 7 2 3 5" xfId="47735"/>
    <cellStyle name="Normal 3 3 6 7 2 4" xfId="4851"/>
    <cellStyle name="Normal 3 3 6 7 2 4 2" xfId="9576"/>
    <cellStyle name="Normal 3 3 6 7 2 4 2 2" xfId="18971"/>
    <cellStyle name="Normal 3 3 6 7 2 4 2 2 2" xfId="37768"/>
    <cellStyle name="Normal 3 3 6 7 2 4 2 2 3" xfId="47741"/>
    <cellStyle name="Normal 3 3 6 7 2 4 2 3" xfId="28365"/>
    <cellStyle name="Normal 3 3 6 7 2 4 2 4" xfId="47740"/>
    <cellStyle name="Normal 3 3 6 7 2 4 3" xfId="14274"/>
    <cellStyle name="Normal 3 3 6 7 2 4 3 2" xfId="33065"/>
    <cellStyle name="Normal 3 3 6 7 2 4 3 3" xfId="47742"/>
    <cellStyle name="Normal 3 3 6 7 2 4 4" xfId="23662"/>
    <cellStyle name="Normal 3 3 6 7 2 4 5" xfId="47739"/>
    <cellStyle name="Normal 3 3 6 7 2 5" xfId="6785"/>
    <cellStyle name="Normal 3 3 6 7 2 5 2" xfId="16180"/>
    <cellStyle name="Normal 3 3 6 7 2 5 2 2" xfId="34977"/>
    <cellStyle name="Normal 3 3 6 7 2 5 2 3" xfId="47744"/>
    <cellStyle name="Normal 3 3 6 7 2 5 3" xfId="25574"/>
    <cellStyle name="Normal 3 3 6 7 2 5 4" xfId="47743"/>
    <cellStyle name="Normal 3 3 6 7 2 6" xfId="11483"/>
    <cellStyle name="Normal 3 3 6 7 2 6 2" xfId="30272"/>
    <cellStyle name="Normal 3 3 6 7 2 6 3" xfId="47745"/>
    <cellStyle name="Normal 3 3 6 7 2 7" xfId="20869"/>
    <cellStyle name="Normal 3 3 6 7 2 8" xfId="39440"/>
    <cellStyle name="Normal 3 3 6 7 2 9" xfId="47726"/>
    <cellStyle name="Normal 3 3 6 7 3" xfId="2523"/>
    <cellStyle name="Normal 3 3 6 7 3 2" xfId="5316"/>
    <cellStyle name="Normal 3 3 6 7 3 2 2" xfId="10041"/>
    <cellStyle name="Normal 3 3 6 7 3 2 2 2" xfId="19436"/>
    <cellStyle name="Normal 3 3 6 7 3 2 2 2 2" xfId="38233"/>
    <cellStyle name="Normal 3 3 6 7 3 2 2 2 3" xfId="47749"/>
    <cellStyle name="Normal 3 3 6 7 3 2 2 3" xfId="28830"/>
    <cellStyle name="Normal 3 3 6 7 3 2 2 4" xfId="47748"/>
    <cellStyle name="Normal 3 3 6 7 3 2 3" xfId="14739"/>
    <cellStyle name="Normal 3 3 6 7 3 2 3 2" xfId="33530"/>
    <cellStyle name="Normal 3 3 6 7 3 2 3 3" xfId="47750"/>
    <cellStyle name="Normal 3 3 6 7 3 2 4" xfId="24127"/>
    <cellStyle name="Normal 3 3 6 7 3 2 5" xfId="47747"/>
    <cellStyle name="Normal 3 3 6 7 3 3" xfId="7250"/>
    <cellStyle name="Normal 3 3 6 7 3 3 2" xfId="16645"/>
    <cellStyle name="Normal 3 3 6 7 3 3 2 2" xfId="35442"/>
    <cellStyle name="Normal 3 3 6 7 3 3 2 3" xfId="47752"/>
    <cellStyle name="Normal 3 3 6 7 3 3 3" xfId="26039"/>
    <cellStyle name="Normal 3 3 6 7 3 3 4" xfId="47751"/>
    <cellStyle name="Normal 3 3 6 7 3 4" xfId="11948"/>
    <cellStyle name="Normal 3 3 6 7 3 4 2" xfId="30737"/>
    <cellStyle name="Normal 3 3 6 7 3 4 3" xfId="47753"/>
    <cellStyle name="Normal 3 3 6 7 3 5" xfId="21334"/>
    <cellStyle name="Normal 3 3 6 7 3 6" xfId="47746"/>
    <cellStyle name="Normal 3 3 6 7 4" xfId="3454"/>
    <cellStyle name="Normal 3 3 6 7 4 2" xfId="8180"/>
    <cellStyle name="Normal 3 3 6 7 4 2 2" xfId="17575"/>
    <cellStyle name="Normal 3 3 6 7 4 2 2 2" xfId="36372"/>
    <cellStyle name="Normal 3 3 6 7 4 2 2 3" xfId="47756"/>
    <cellStyle name="Normal 3 3 6 7 4 2 3" xfId="26969"/>
    <cellStyle name="Normal 3 3 6 7 4 2 4" xfId="47755"/>
    <cellStyle name="Normal 3 3 6 7 4 3" xfId="12878"/>
    <cellStyle name="Normal 3 3 6 7 4 3 2" xfId="31668"/>
    <cellStyle name="Normal 3 3 6 7 4 3 3" xfId="47757"/>
    <cellStyle name="Normal 3 3 6 7 4 4" xfId="22265"/>
    <cellStyle name="Normal 3 3 6 7 4 5" xfId="47754"/>
    <cellStyle name="Normal 3 3 6 7 5" xfId="4385"/>
    <cellStyle name="Normal 3 3 6 7 5 2" xfId="9110"/>
    <cellStyle name="Normal 3 3 6 7 5 2 2" xfId="18505"/>
    <cellStyle name="Normal 3 3 6 7 5 2 2 2" xfId="37302"/>
    <cellStyle name="Normal 3 3 6 7 5 2 2 3" xfId="47760"/>
    <cellStyle name="Normal 3 3 6 7 5 2 3" xfId="27899"/>
    <cellStyle name="Normal 3 3 6 7 5 2 4" xfId="47759"/>
    <cellStyle name="Normal 3 3 6 7 5 3" xfId="13808"/>
    <cellStyle name="Normal 3 3 6 7 5 3 2" xfId="32599"/>
    <cellStyle name="Normal 3 3 6 7 5 3 3" xfId="47761"/>
    <cellStyle name="Normal 3 3 6 7 5 4" xfId="23196"/>
    <cellStyle name="Normal 3 3 6 7 5 5" xfId="47758"/>
    <cellStyle name="Normal 3 3 6 7 6" xfId="6381"/>
    <cellStyle name="Normal 3 3 6 7 6 2" xfId="15777"/>
    <cellStyle name="Normal 3 3 6 7 6 2 2" xfId="34574"/>
    <cellStyle name="Normal 3 3 6 7 6 2 3" xfId="47763"/>
    <cellStyle name="Normal 3 3 6 7 6 3" xfId="25171"/>
    <cellStyle name="Normal 3 3 6 7 6 4" xfId="47762"/>
    <cellStyle name="Normal 3 3 6 7 7" xfId="11019"/>
    <cellStyle name="Normal 3 3 6 7 7 2" xfId="29806"/>
    <cellStyle name="Normal 3 3 6 7 7 3" xfId="47764"/>
    <cellStyle name="Normal 3 3 6 7 8" xfId="20403"/>
    <cellStyle name="Normal 3 3 6 7 9" xfId="39439"/>
    <cellStyle name="Normal 3 3 6 8" xfId="1855"/>
    <cellStyle name="Normal 3 3 6 8 2" xfId="2786"/>
    <cellStyle name="Normal 3 3 6 8 2 2" xfId="5579"/>
    <cellStyle name="Normal 3 3 6 8 2 2 2" xfId="10304"/>
    <cellStyle name="Normal 3 3 6 8 2 2 2 2" xfId="19699"/>
    <cellStyle name="Normal 3 3 6 8 2 2 2 2 2" xfId="38496"/>
    <cellStyle name="Normal 3 3 6 8 2 2 2 2 3" xfId="47769"/>
    <cellStyle name="Normal 3 3 6 8 2 2 2 3" xfId="29093"/>
    <cellStyle name="Normal 3 3 6 8 2 2 2 4" xfId="47768"/>
    <cellStyle name="Normal 3 3 6 8 2 2 3" xfId="15002"/>
    <cellStyle name="Normal 3 3 6 8 2 2 3 2" xfId="33793"/>
    <cellStyle name="Normal 3 3 6 8 2 2 3 3" xfId="47770"/>
    <cellStyle name="Normal 3 3 6 8 2 2 4" xfId="24390"/>
    <cellStyle name="Normal 3 3 6 8 2 2 5" xfId="47767"/>
    <cellStyle name="Normal 3 3 6 8 2 3" xfId="7512"/>
    <cellStyle name="Normal 3 3 6 8 2 3 2" xfId="16907"/>
    <cellStyle name="Normal 3 3 6 8 2 3 2 2" xfId="35704"/>
    <cellStyle name="Normal 3 3 6 8 2 3 2 3" xfId="47772"/>
    <cellStyle name="Normal 3 3 6 8 2 3 3" xfId="26301"/>
    <cellStyle name="Normal 3 3 6 8 2 3 4" xfId="47771"/>
    <cellStyle name="Normal 3 3 6 8 2 4" xfId="12210"/>
    <cellStyle name="Normal 3 3 6 8 2 4 2" xfId="31000"/>
    <cellStyle name="Normal 3 3 6 8 2 4 3" xfId="47773"/>
    <cellStyle name="Normal 3 3 6 8 2 5" xfId="21597"/>
    <cellStyle name="Normal 3 3 6 8 2 6" xfId="47766"/>
    <cellStyle name="Normal 3 3 6 8 3" xfId="3717"/>
    <cellStyle name="Normal 3 3 6 8 3 2" xfId="8443"/>
    <cellStyle name="Normal 3 3 6 8 3 2 2" xfId="17838"/>
    <cellStyle name="Normal 3 3 6 8 3 2 2 2" xfId="36635"/>
    <cellStyle name="Normal 3 3 6 8 3 2 2 3" xfId="47776"/>
    <cellStyle name="Normal 3 3 6 8 3 2 3" xfId="27232"/>
    <cellStyle name="Normal 3 3 6 8 3 2 4" xfId="47775"/>
    <cellStyle name="Normal 3 3 6 8 3 3" xfId="13141"/>
    <cellStyle name="Normal 3 3 6 8 3 3 2" xfId="31931"/>
    <cellStyle name="Normal 3 3 6 8 3 3 3" xfId="47777"/>
    <cellStyle name="Normal 3 3 6 8 3 4" xfId="22528"/>
    <cellStyle name="Normal 3 3 6 8 3 5" xfId="47774"/>
    <cellStyle name="Normal 3 3 6 8 4" xfId="4648"/>
    <cellStyle name="Normal 3 3 6 8 4 2" xfId="9373"/>
    <cellStyle name="Normal 3 3 6 8 4 2 2" xfId="18768"/>
    <cellStyle name="Normal 3 3 6 8 4 2 2 2" xfId="37565"/>
    <cellStyle name="Normal 3 3 6 8 4 2 2 3" xfId="47780"/>
    <cellStyle name="Normal 3 3 6 8 4 2 3" xfId="28162"/>
    <cellStyle name="Normal 3 3 6 8 4 2 4" xfId="47779"/>
    <cellStyle name="Normal 3 3 6 8 4 3" xfId="14071"/>
    <cellStyle name="Normal 3 3 6 8 4 3 2" xfId="32862"/>
    <cellStyle name="Normal 3 3 6 8 4 3 3" xfId="47781"/>
    <cellStyle name="Normal 3 3 6 8 4 4" xfId="23459"/>
    <cellStyle name="Normal 3 3 6 8 4 5" xfId="47778"/>
    <cellStyle name="Normal 3 3 6 8 5" xfId="6583"/>
    <cellStyle name="Normal 3 3 6 8 5 2" xfId="15978"/>
    <cellStyle name="Normal 3 3 6 8 5 2 2" xfId="34775"/>
    <cellStyle name="Normal 3 3 6 8 5 2 3" xfId="47783"/>
    <cellStyle name="Normal 3 3 6 8 5 3" xfId="25372"/>
    <cellStyle name="Normal 3 3 6 8 5 4" xfId="47782"/>
    <cellStyle name="Normal 3 3 6 8 6" xfId="11281"/>
    <cellStyle name="Normal 3 3 6 8 6 2" xfId="30069"/>
    <cellStyle name="Normal 3 3 6 8 6 3" xfId="47784"/>
    <cellStyle name="Normal 3 3 6 8 7" xfId="20666"/>
    <cellStyle name="Normal 3 3 6 8 8" xfId="39441"/>
    <cellStyle name="Normal 3 3 6 8 9" xfId="47765"/>
    <cellStyle name="Normal 3 3 6 9" xfId="2320"/>
    <cellStyle name="Normal 3 3 6 9 2" xfId="5113"/>
    <cellStyle name="Normal 3 3 6 9 2 2" xfId="9838"/>
    <cellStyle name="Normal 3 3 6 9 2 2 2" xfId="19233"/>
    <cellStyle name="Normal 3 3 6 9 2 2 2 2" xfId="38030"/>
    <cellStyle name="Normal 3 3 6 9 2 2 2 3" xfId="47788"/>
    <cellStyle name="Normal 3 3 6 9 2 2 3" xfId="28627"/>
    <cellStyle name="Normal 3 3 6 9 2 2 4" xfId="47787"/>
    <cellStyle name="Normal 3 3 6 9 2 3" xfId="14536"/>
    <cellStyle name="Normal 3 3 6 9 2 3 2" xfId="33327"/>
    <cellStyle name="Normal 3 3 6 9 2 3 3" xfId="47789"/>
    <cellStyle name="Normal 3 3 6 9 2 4" xfId="23924"/>
    <cellStyle name="Normal 3 3 6 9 2 5" xfId="47786"/>
    <cellStyle name="Normal 3 3 6 9 3" xfId="7047"/>
    <cellStyle name="Normal 3 3 6 9 3 2" xfId="16442"/>
    <cellStyle name="Normal 3 3 6 9 3 2 2" xfId="35239"/>
    <cellStyle name="Normal 3 3 6 9 3 2 3" xfId="47791"/>
    <cellStyle name="Normal 3 3 6 9 3 3" xfId="25836"/>
    <cellStyle name="Normal 3 3 6 9 3 4" xfId="47790"/>
    <cellStyle name="Normal 3 3 6 9 4" xfId="11745"/>
    <cellStyle name="Normal 3 3 6 9 4 2" xfId="30534"/>
    <cellStyle name="Normal 3 3 6 9 4 3" xfId="47792"/>
    <cellStyle name="Normal 3 3 6 9 5" xfId="21131"/>
    <cellStyle name="Normal 3 3 6 9 6" xfId="47785"/>
    <cellStyle name="Normal 3 3 7" xfId="640"/>
    <cellStyle name="Normal 3 3 7 10" xfId="6485"/>
    <cellStyle name="Normal 3 3 7 10 2" xfId="15880"/>
    <cellStyle name="Normal 3 3 7 10 2 2" xfId="34677"/>
    <cellStyle name="Normal 3 3 7 10 2 3" xfId="47795"/>
    <cellStyle name="Normal 3 3 7 10 3" xfId="25274"/>
    <cellStyle name="Normal 3 3 7 10 4" xfId="47794"/>
    <cellStyle name="Normal 3 3 7 11" xfId="10834"/>
    <cellStyle name="Normal 3 3 7 11 2" xfId="29617"/>
    <cellStyle name="Normal 3 3 7 11 3" xfId="47796"/>
    <cellStyle name="Normal 3 3 7 12" xfId="20214"/>
    <cellStyle name="Normal 3 3 7 13" xfId="39442"/>
    <cellStyle name="Normal 3 3 7 14" xfId="47793"/>
    <cellStyle name="Normal 3 3 7 15" xfId="1398"/>
    <cellStyle name="Normal 3 3 7 2" xfId="1064"/>
    <cellStyle name="Normal 3 3 7 2 10" xfId="39443"/>
    <cellStyle name="Normal 3 3 7 2 11" xfId="47797"/>
    <cellStyle name="Normal 3 3 7 2 12" xfId="1452"/>
    <cellStyle name="Normal 3 3 7 2 2" xfId="1718"/>
    <cellStyle name="Normal 3 3 7 2 2 10" xfId="47798"/>
    <cellStyle name="Normal 3 3 7 2 2 2" xfId="2184"/>
    <cellStyle name="Normal 3 3 7 2 2 2 2" xfId="3115"/>
    <cellStyle name="Normal 3 3 7 2 2 2 2 2" xfId="5908"/>
    <cellStyle name="Normal 3 3 7 2 2 2 2 2 2" xfId="10633"/>
    <cellStyle name="Normal 3 3 7 2 2 2 2 2 2 2" xfId="20028"/>
    <cellStyle name="Normal 3 3 7 2 2 2 2 2 2 2 2" xfId="38825"/>
    <cellStyle name="Normal 3 3 7 2 2 2 2 2 2 2 3" xfId="47803"/>
    <cellStyle name="Normal 3 3 7 2 2 2 2 2 2 3" xfId="29422"/>
    <cellStyle name="Normal 3 3 7 2 2 2 2 2 2 4" xfId="47802"/>
    <cellStyle name="Normal 3 3 7 2 2 2 2 2 3" xfId="15331"/>
    <cellStyle name="Normal 3 3 7 2 2 2 2 2 3 2" xfId="34122"/>
    <cellStyle name="Normal 3 3 7 2 2 2 2 2 3 3" xfId="47804"/>
    <cellStyle name="Normal 3 3 7 2 2 2 2 2 4" xfId="24719"/>
    <cellStyle name="Normal 3 3 7 2 2 2 2 2 5" xfId="47801"/>
    <cellStyle name="Normal 3 3 7 2 2 2 2 3" xfId="7841"/>
    <cellStyle name="Normal 3 3 7 2 2 2 2 3 2" xfId="17236"/>
    <cellStyle name="Normal 3 3 7 2 2 2 2 3 2 2" xfId="36033"/>
    <cellStyle name="Normal 3 3 7 2 2 2 2 3 2 3" xfId="47806"/>
    <cellStyle name="Normal 3 3 7 2 2 2 2 3 3" xfId="26630"/>
    <cellStyle name="Normal 3 3 7 2 2 2 2 3 4" xfId="47805"/>
    <cellStyle name="Normal 3 3 7 2 2 2 2 4" xfId="12539"/>
    <cellStyle name="Normal 3 3 7 2 2 2 2 4 2" xfId="31329"/>
    <cellStyle name="Normal 3 3 7 2 2 2 2 4 3" xfId="47807"/>
    <cellStyle name="Normal 3 3 7 2 2 2 2 5" xfId="21926"/>
    <cellStyle name="Normal 3 3 7 2 2 2 2 6" xfId="47800"/>
    <cellStyle name="Normal 3 3 7 2 2 2 3" xfId="4046"/>
    <cellStyle name="Normal 3 3 7 2 2 2 3 2" xfId="8771"/>
    <cellStyle name="Normal 3 3 7 2 2 2 3 2 2" xfId="18166"/>
    <cellStyle name="Normal 3 3 7 2 2 2 3 2 2 2" xfId="36963"/>
    <cellStyle name="Normal 3 3 7 2 2 2 3 2 2 3" xfId="47810"/>
    <cellStyle name="Normal 3 3 7 2 2 2 3 2 3" xfId="27560"/>
    <cellStyle name="Normal 3 3 7 2 2 2 3 2 4" xfId="47809"/>
    <cellStyle name="Normal 3 3 7 2 2 2 3 3" xfId="13469"/>
    <cellStyle name="Normal 3 3 7 2 2 2 3 3 2" xfId="32260"/>
    <cellStyle name="Normal 3 3 7 2 2 2 3 3 3" xfId="47811"/>
    <cellStyle name="Normal 3 3 7 2 2 2 3 4" xfId="22857"/>
    <cellStyle name="Normal 3 3 7 2 2 2 3 5" xfId="47808"/>
    <cellStyle name="Normal 3 3 7 2 2 2 4" xfId="4977"/>
    <cellStyle name="Normal 3 3 7 2 2 2 4 2" xfId="9702"/>
    <cellStyle name="Normal 3 3 7 2 2 2 4 2 2" xfId="19097"/>
    <cellStyle name="Normal 3 3 7 2 2 2 4 2 2 2" xfId="37894"/>
    <cellStyle name="Normal 3 3 7 2 2 2 4 2 2 3" xfId="47814"/>
    <cellStyle name="Normal 3 3 7 2 2 2 4 2 3" xfId="28491"/>
    <cellStyle name="Normal 3 3 7 2 2 2 4 2 4" xfId="47813"/>
    <cellStyle name="Normal 3 3 7 2 2 2 4 3" xfId="14400"/>
    <cellStyle name="Normal 3 3 7 2 2 2 4 3 2" xfId="33191"/>
    <cellStyle name="Normal 3 3 7 2 2 2 4 3 3" xfId="47815"/>
    <cellStyle name="Normal 3 3 7 2 2 2 4 4" xfId="23788"/>
    <cellStyle name="Normal 3 3 7 2 2 2 4 5" xfId="47812"/>
    <cellStyle name="Normal 3 3 7 2 2 2 5" xfId="6911"/>
    <cellStyle name="Normal 3 3 7 2 2 2 5 2" xfId="16306"/>
    <cellStyle name="Normal 3 3 7 2 2 2 5 2 2" xfId="35103"/>
    <cellStyle name="Normal 3 3 7 2 2 2 5 2 3" xfId="47817"/>
    <cellStyle name="Normal 3 3 7 2 2 2 5 3" xfId="25700"/>
    <cellStyle name="Normal 3 3 7 2 2 2 5 4" xfId="47816"/>
    <cellStyle name="Normal 3 3 7 2 2 2 6" xfId="11609"/>
    <cellStyle name="Normal 3 3 7 2 2 2 6 2" xfId="30398"/>
    <cellStyle name="Normal 3 3 7 2 2 2 6 3" xfId="47818"/>
    <cellStyle name="Normal 3 3 7 2 2 2 7" xfId="20995"/>
    <cellStyle name="Normal 3 3 7 2 2 2 8" xfId="39445"/>
    <cellStyle name="Normal 3 3 7 2 2 2 9" xfId="47799"/>
    <cellStyle name="Normal 3 3 7 2 2 3" xfId="2649"/>
    <cellStyle name="Normal 3 3 7 2 2 3 2" xfId="5442"/>
    <cellStyle name="Normal 3 3 7 2 2 3 2 2" xfId="10167"/>
    <cellStyle name="Normal 3 3 7 2 2 3 2 2 2" xfId="19562"/>
    <cellStyle name="Normal 3 3 7 2 2 3 2 2 2 2" xfId="38359"/>
    <cellStyle name="Normal 3 3 7 2 2 3 2 2 2 3" xfId="47822"/>
    <cellStyle name="Normal 3 3 7 2 2 3 2 2 3" xfId="28956"/>
    <cellStyle name="Normal 3 3 7 2 2 3 2 2 4" xfId="47821"/>
    <cellStyle name="Normal 3 3 7 2 2 3 2 3" xfId="14865"/>
    <cellStyle name="Normal 3 3 7 2 2 3 2 3 2" xfId="33656"/>
    <cellStyle name="Normal 3 3 7 2 2 3 2 3 3" xfId="47823"/>
    <cellStyle name="Normal 3 3 7 2 2 3 2 4" xfId="24253"/>
    <cellStyle name="Normal 3 3 7 2 2 3 2 5" xfId="47820"/>
    <cellStyle name="Normal 3 3 7 2 2 3 3" xfId="7376"/>
    <cellStyle name="Normal 3 3 7 2 2 3 3 2" xfId="16771"/>
    <cellStyle name="Normal 3 3 7 2 2 3 3 2 2" xfId="35568"/>
    <cellStyle name="Normal 3 3 7 2 2 3 3 2 3" xfId="47825"/>
    <cellStyle name="Normal 3 3 7 2 2 3 3 3" xfId="26165"/>
    <cellStyle name="Normal 3 3 7 2 2 3 3 4" xfId="47824"/>
    <cellStyle name="Normal 3 3 7 2 2 3 4" xfId="12074"/>
    <cellStyle name="Normal 3 3 7 2 2 3 4 2" xfId="30863"/>
    <cellStyle name="Normal 3 3 7 2 2 3 4 3" xfId="47826"/>
    <cellStyle name="Normal 3 3 7 2 2 3 5" xfId="21460"/>
    <cellStyle name="Normal 3 3 7 2 2 3 6" xfId="47819"/>
    <cellStyle name="Normal 3 3 7 2 2 4" xfId="3580"/>
    <cellStyle name="Normal 3 3 7 2 2 4 2" xfId="8306"/>
    <cellStyle name="Normal 3 3 7 2 2 4 2 2" xfId="17701"/>
    <cellStyle name="Normal 3 3 7 2 2 4 2 2 2" xfId="36498"/>
    <cellStyle name="Normal 3 3 7 2 2 4 2 2 3" xfId="47829"/>
    <cellStyle name="Normal 3 3 7 2 2 4 2 3" xfId="27095"/>
    <cellStyle name="Normal 3 3 7 2 2 4 2 4" xfId="47828"/>
    <cellStyle name="Normal 3 3 7 2 2 4 3" xfId="13004"/>
    <cellStyle name="Normal 3 3 7 2 2 4 3 2" xfId="31794"/>
    <cellStyle name="Normal 3 3 7 2 2 4 3 3" xfId="47830"/>
    <cellStyle name="Normal 3 3 7 2 2 4 4" xfId="22391"/>
    <cellStyle name="Normal 3 3 7 2 2 4 5" xfId="47827"/>
    <cellStyle name="Normal 3 3 7 2 2 5" xfId="4511"/>
    <cellStyle name="Normal 3 3 7 2 2 5 2" xfId="9236"/>
    <cellStyle name="Normal 3 3 7 2 2 5 2 2" xfId="18631"/>
    <cellStyle name="Normal 3 3 7 2 2 5 2 2 2" xfId="37428"/>
    <cellStyle name="Normal 3 3 7 2 2 5 2 2 3" xfId="47833"/>
    <cellStyle name="Normal 3 3 7 2 2 5 2 3" xfId="28025"/>
    <cellStyle name="Normal 3 3 7 2 2 5 2 4" xfId="47832"/>
    <cellStyle name="Normal 3 3 7 2 2 5 3" xfId="13934"/>
    <cellStyle name="Normal 3 3 7 2 2 5 3 2" xfId="32725"/>
    <cellStyle name="Normal 3 3 7 2 2 5 3 3" xfId="47834"/>
    <cellStyle name="Normal 3 3 7 2 2 5 4" xfId="23322"/>
    <cellStyle name="Normal 3 3 7 2 2 5 5" xfId="47831"/>
    <cellStyle name="Normal 3 3 7 2 2 6" xfId="6305"/>
    <cellStyle name="Normal 3 3 7 2 2 6 2" xfId="15701"/>
    <cellStyle name="Normal 3 3 7 2 2 6 2 2" xfId="34498"/>
    <cellStyle name="Normal 3 3 7 2 2 6 2 3" xfId="47836"/>
    <cellStyle name="Normal 3 3 7 2 2 6 3" xfId="25095"/>
    <cellStyle name="Normal 3 3 7 2 2 6 4" xfId="47835"/>
    <cellStyle name="Normal 3 3 7 2 2 7" xfId="11145"/>
    <cellStyle name="Normal 3 3 7 2 2 7 2" xfId="29932"/>
    <cellStyle name="Normal 3 3 7 2 2 7 3" xfId="47837"/>
    <cellStyle name="Normal 3 3 7 2 2 8" xfId="20529"/>
    <cellStyle name="Normal 3 3 7 2 2 9" xfId="39444"/>
    <cellStyle name="Normal 3 3 7 2 3" xfId="1923"/>
    <cellStyle name="Normal 3 3 7 2 3 2" xfId="2854"/>
    <cellStyle name="Normal 3 3 7 2 3 2 2" xfId="5647"/>
    <cellStyle name="Normal 3 3 7 2 3 2 2 2" xfId="10372"/>
    <cellStyle name="Normal 3 3 7 2 3 2 2 2 2" xfId="19767"/>
    <cellStyle name="Normal 3 3 7 2 3 2 2 2 2 2" xfId="38564"/>
    <cellStyle name="Normal 3 3 7 2 3 2 2 2 2 3" xfId="47842"/>
    <cellStyle name="Normal 3 3 7 2 3 2 2 2 3" xfId="29161"/>
    <cellStyle name="Normal 3 3 7 2 3 2 2 2 4" xfId="47841"/>
    <cellStyle name="Normal 3 3 7 2 3 2 2 3" xfId="15070"/>
    <cellStyle name="Normal 3 3 7 2 3 2 2 3 2" xfId="33861"/>
    <cellStyle name="Normal 3 3 7 2 3 2 2 3 3" xfId="47843"/>
    <cellStyle name="Normal 3 3 7 2 3 2 2 4" xfId="24458"/>
    <cellStyle name="Normal 3 3 7 2 3 2 2 5" xfId="47840"/>
    <cellStyle name="Normal 3 3 7 2 3 2 3" xfId="7580"/>
    <cellStyle name="Normal 3 3 7 2 3 2 3 2" xfId="16975"/>
    <cellStyle name="Normal 3 3 7 2 3 2 3 2 2" xfId="35772"/>
    <cellStyle name="Normal 3 3 7 2 3 2 3 2 3" xfId="47845"/>
    <cellStyle name="Normal 3 3 7 2 3 2 3 3" xfId="26369"/>
    <cellStyle name="Normal 3 3 7 2 3 2 3 4" xfId="47844"/>
    <cellStyle name="Normal 3 3 7 2 3 2 4" xfId="12278"/>
    <cellStyle name="Normal 3 3 7 2 3 2 4 2" xfId="31068"/>
    <cellStyle name="Normal 3 3 7 2 3 2 4 3" xfId="47846"/>
    <cellStyle name="Normal 3 3 7 2 3 2 5" xfId="21665"/>
    <cellStyle name="Normal 3 3 7 2 3 2 6" xfId="47839"/>
    <cellStyle name="Normal 3 3 7 2 3 3" xfId="3785"/>
    <cellStyle name="Normal 3 3 7 2 3 3 2" xfId="8511"/>
    <cellStyle name="Normal 3 3 7 2 3 3 2 2" xfId="17906"/>
    <cellStyle name="Normal 3 3 7 2 3 3 2 2 2" xfId="36703"/>
    <cellStyle name="Normal 3 3 7 2 3 3 2 2 3" xfId="47849"/>
    <cellStyle name="Normal 3 3 7 2 3 3 2 3" xfId="27300"/>
    <cellStyle name="Normal 3 3 7 2 3 3 2 4" xfId="47848"/>
    <cellStyle name="Normal 3 3 7 2 3 3 3" xfId="13209"/>
    <cellStyle name="Normal 3 3 7 2 3 3 3 2" xfId="31999"/>
    <cellStyle name="Normal 3 3 7 2 3 3 3 3" xfId="47850"/>
    <cellStyle name="Normal 3 3 7 2 3 3 4" xfId="22596"/>
    <cellStyle name="Normal 3 3 7 2 3 3 5" xfId="47847"/>
    <cellStyle name="Normal 3 3 7 2 3 4" xfId="4716"/>
    <cellStyle name="Normal 3 3 7 2 3 4 2" xfId="9441"/>
    <cellStyle name="Normal 3 3 7 2 3 4 2 2" xfId="18836"/>
    <cellStyle name="Normal 3 3 7 2 3 4 2 2 2" xfId="37633"/>
    <cellStyle name="Normal 3 3 7 2 3 4 2 2 3" xfId="47853"/>
    <cellStyle name="Normal 3 3 7 2 3 4 2 3" xfId="28230"/>
    <cellStyle name="Normal 3 3 7 2 3 4 2 4" xfId="47852"/>
    <cellStyle name="Normal 3 3 7 2 3 4 3" xfId="14139"/>
    <cellStyle name="Normal 3 3 7 2 3 4 3 2" xfId="32930"/>
    <cellStyle name="Normal 3 3 7 2 3 4 3 3" xfId="47854"/>
    <cellStyle name="Normal 3 3 7 2 3 4 4" xfId="23527"/>
    <cellStyle name="Normal 3 3 7 2 3 4 5" xfId="47851"/>
    <cellStyle name="Normal 3 3 7 2 3 5" xfId="6651"/>
    <cellStyle name="Normal 3 3 7 2 3 5 2" xfId="16046"/>
    <cellStyle name="Normal 3 3 7 2 3 5 2 2" xfId="34843"/>
    <cellStyle name="Normal 3 3 7 2 3 5 2 3" xfId="47856"/>
    <cellStyle name="Normal 3 3 7 2 3 5 3" xfId="25440"/>
    <cellStyle name="Normal 3 3 7 2 3 5 4" xfId="47855"/>
    <cellStyle name="Normal 3 3 7 2 3 6" xfId="11349"/>
    <cellStyle name="Normal 3 3 7 2 3 6 2" xfId="30137"/>
    <cellStyle name="Normal 3 3 7 2 3 6 3" xfId="47857"/>
    <cellStyle name="Normal 3 3 7 2 3 7" xfId="20734"/>
    <cellStyle name="Normal 3 3 7 2 3 8" xfId="39446"/>
    <cellStyle name="Normal 3 3 7 2 3 9" xfId="47838"/>
    <cellStyle name="Normal 3 3 7 2 4" xfId="2388"/>
    <cellStyle name="Normal 3 3 7 2 4 2" xfId="5181"/>
    <cellStyle name="Normal 3 3 7 2 4 2 2" xfId="9906"/>
    <cellStyle name="Normal 3 3 7 2 4 2 2 2" xfId="19301"/>
    <cellStyle name="Normal 3 3 7 2 4 2 2 2 2" xfId="38098"/>
    <cellStyle name="Normal 3 3 7 2 4 2 2 2 3" xfId="47861"/>
    <cellStyle name="Normal 3 3 7 2 4 2 2 3" xfId="28695"/>
    <cellStyle name="Normal 3 3 7 2 4 2 2 4" xfId="47860"/>
    <cellStyle name="Normal 3 3 7 2 4 2 3" xfId="14604"/>
    <cellStyle name="Normal 3 3 7 2 4 2 3 2" xfId="33395"/>
    <cellStyle name="Normal 3 3 7 2 4 2 3 3" xfId="47862"/>
    <cellStyle name="Normal 3 3 7 2 4 2 4" xfId="23992"/>
    <cellStyle name="Normal 3 3 7 2 4 2 5" xfId="47859"/>
    <cellStyle name="Normal 3 3 7 2 4 3" xfId="7115"/>
    <cellStyle name="Normal 3 3 7 2 4 3 2" xfId="16510"/>
    <cellStyle name="Normal 3 3 7 2 4 3 2 2" xfId="35307"/>
    <cellStyle name="Normal 3 3 7 2 4 3 2 3" xfId="47864"/>
    <cellStyle name="Normal 3 3 7 2 4 3 3" xfId="25904"/>
    <cellStyle name="Normal 3 3 7 2 4 3 4" xfId="47863"/>
    <cellStyle name="Normal 3 3 7 2 4 4" xfId="11813"/>
    <cellStyle name="Normal 3 3 7 2 4 4 2" xfId="30602"/>
    <cellStyle name="Normal 3 3 7 2 4 4 3" xfId="47865"/>
    <cellStyle name="Normal 3 3 7 2 4 5" xfId="21199"/>
    <cellStyle name="Normal 3 3 7 2 4 6" xfId="47858"/>
    <cellStyle name="Normal 3 3 7 2 5" xfId="3319"/>
    <cellStyle name="Normal 3 3 7 2 5 2" xfId="8045"/>
    <cellStyle name="Normal 3 3 7 2 5 2 2" xfId="17440"/>
    <cellStyle name="Normal 3 3 7 2 5 2 2 2" xfId="36237"/>
    <cellStyle name="Normal 3 3 7 2 5 2 2 3" xfId="47868"/>
    <cellStyle name="Normal 3 3 7 2 5 2 3" xfId="26834"/>
    <cellStyle name="Normal 3 3 7 2 5 2 4" xfId="47867"/>
    <cellStyle name="Normal 3 3 7 2 5 3" xfId="12743"/>
    <cellStyle name="Normal 3 3 7 2 5 3 2" xfId="31533"/>
    <cellStyle name="Normal 3 3 7 2 5 3 3" xfId="47869"/>
    <cellStyle name="Normal 3 3 7 2 5 4" xfId="22130"/>
    <cellStyle name="Normal 3 3 7 2 5 5" xfId="47866"/>
    <cellStyle name="Normal 3 3 7 2 6" xfId="4250"/>
    <cellStyle name="Normal 3 3 7 2 6 2" xfId="8975"/>
    <cellStyle name="Normal 3 3 7 2 6 2 2" xfId="18370"/>
    <cellStyle name="Normal 3 3 7 2 6 2 2 2" xfId="37167"/>
    <cellStyle name="Normal 3 3 7 2 6 2 2 3" xfId="47872"/>
    <cellStyle name="Normal 3 3 7 2 6 2 3" xfId="27764"/>
    <cellStyle name="Normal 3 3 7 2 6 2 4" xfId="47871"/>
    <cellStyle name="Normal 3 3 7 2 6 3" xfId="13673"/>
    <cellStyle name="Normal 3 3 7 2 6 3 2" xfId="32464"/>
    <cellStyle name="Normal 3 3 7 2 6 3 3" xfId="47873"/>
    <cellStyle name="Normal 3 3 7 2 6 4" xfId="23061"/>
    <cellStyle name="Normal 3 3 7 2 6 5" xfId="47870"/>
    <cellStyle name="Normal 3 3 7 2 7" xfId="6232"/>
    <cellStyle name="Normal 3 3 7 2 7 2" xfId="15628"/>
    <cellStyle name="Normal 3 3 7 2 7 2 2" xfId="34425"/>
    <cellStyle name="Normal 3 3 7 2 7 2 3" xfId="47875"/>
    <cellStyle name="Normal 3 3 7 2 7 3" xfId="25022"/>
    <cellStyle name="Normal 3 3 7 2 7 4" xfId="47874"/>
    <cellStyle name="Normal 3 3 7 2 8" xfId="10887"/>
    <cellStyle name="Normal 3 3 7 2 8 2" xfId="29671"/>
    <cellStyle name="Normal 3 3 7 2 8 3" xfId="47876"/>
    <cellStyle name="Normal 3 3 7 2 9" xfId="20268"/>
    <cellStyle name="Normal 3 3 7 3" xfId="1196"/>
    <cellStyle name="Normal 3 3 7 3 10" xfId="39447"/>
    <cellStyle name="Normal 3 3 7 3 11" xfId="47877"/>
    <cellStyle name="Normal 3 3 7 3 12" xfId="1516"/>
    <cellStyle name="Normal 3 3 7 3 2" xfId="1780"/>
    <cellStyle name="Normal 3 3 7 3 2 10" xfId="47878"/>
    <cellStyle name="Normal 3 3 7 3 2 2" xfId="2246"/>
    <cellStyle name="Normal 3 3 7 3 2 2 2" xfId="3177"/>
    <cellStyle name="Normal 3 3 7 3 2 2 2 2" xfId="5970"/>
    <cellStyle name="Normal 3 3 7 3 2 2 2 2 2" xfId="10695"/>
    <cellStyle name="Normal 3 3 7 3 2 2 2 2 2 2" xfId="20090"/>
    <cellStyle name="Normal 3 3 7 3 2 2 2 2 2 2 2" xfId="38887"/>
    <cellStyle name="Normal 3 3 7 3 2 2 2 2 2 2 3" xfId="47883"/>
    <cellStyle name="Normal 3 3 7 3 2 2 2 2 2 3" xfId="29484"/>
    <cellStyle name="Normal 3 3 7 3 2 2 2 2 2 4" xfId="47882"/>
    <cellStyle name="Normal 3 3 7 3 2 2 2 2 3" xfId="15393"/>
    <cellStyle name="Normal 3 3 7 3 2 2 2 2 3 2" xfId="34184"/>
    <cellStyle name="Normal 3 3 7 3 2 2 2 2 3 3" xfId="47884"/>
    <cellStyle name="Normal 3 3 7 3 2 2 2 2 4" xfId="24781"/>
    <cellStyle name="Normal 3 3 7 3 2 2 2 2 5" xfId="47881"/>
    <cellStyle name="Normal 3 3 7 3 2 2 2 3" xfId="7903"/>
    <cellStyle name="Normal 3 3 7 3 2 2 2 3 2" xfId="17298"/>
    <cellStyle name="Normal 3 3 7 3 2 2 2 3 2 2" xfId="36095"/>
    <cellStyle name="Normal 3 3 7 3 2 2 2 3 2 3" xfId="47886"/>
    <cellStyle name="Normal 3 3 7 3 2 2 2 3 3" xfId="26692"/>
    <cellStyle name="Normal 3 3 7 3 2 2 2 3 4" xfId="47885"/>
    <cellStyle name="Normal 3 3 7 3 2 2 2 4" xfId="12601"/>
    <cellStyle name="Normal 3 3 7 3 2 2 2 4 2" xfId="31391"/>
    <cellStyle name="Normal 3 3 7 3 2 2 2 4 3" xfId="47887"/>
    <cellStyle name="Normal 3 3 7 3 2 2 2 5" xfId="21988"/>
    <cellStyle name="Normal 3 3 7 3 2 2 2 6" xfId="47880"/>
    <cellStyle name="Normal 3 3 7 3 2 2 3" xfId="4108"/>
    <cellStyle name="Normal 3 3 7 3 2 2 3 2" xfId="8833"/>
    <cellStyle name="Normal 3 3 7 3 2 2 3 2 2" xfId="18228"/>
    <cellStyle name="Normal 3 3 7 3 2 2 3 2 2 2" xfId="37025"/>
    <cellStyle name="Normal 3 3 7 3 2 2 3 2 2 3" xfId="47890"/>
    <cellStyle name="Normal 3 3 7 3 2 2 3 2 3" xfId="27622"/>
    <cellStyle name="Normal 3 3 7 3 2 2 3 2 4" xfId="47889"/>
    <cellStyle name="Normal 3 3 7 3 2 2 3 3" xfId="13531"/>
    <cellStyle name="Normal 3 3 7 3 2 2 3 3 2" xfId="32322"/>
    <cellStyle name="Normal 3 3 7 3 2 2 3 3 3" xfId="47891"/>
    <cellStyle name="Normal 3 3 7 3 2 2 3 4" xfId="22919"/>
    <cellStyle name="Normal 3 3 7 3 2 2 3 5" xfId="47888"/>
    <cellStyle name="Normal 3 3 7 3 2 2 4" xfId="5039"/>
    <cellStyle name="Normal 3 3 7 3 2 2 4 2" xfId="9764"/>
    <cellStyle name="Normal 3 3 7 3 2 2 4 2 2" xfId="19159"/>
    <cellStyle name="Normal 3 3 7 3 2 2 4 2 2 2" xfId="37956"/>
    <cellStyle name="Normal 3 3 7 3 2 2 4 2 2 3" xfId="47894"/>
    <cellStyle name="Normal 3 3 7 3 2 2 4 2 3" xfId="28553"/>
    <cellStyle name="Normal 3 3 7 3 2 2 4 2 4" xfId="47893"/>
    <cellStyle name="Normal 3 3 7 3 2 2 4 3" xfId="14462"/>
    <cellStyle name="Normal 3 3 7 3 2 2 4 3 2" xfId="33253"/>
    <cellStyle name="Normal 3 3 7 3 2 2 4 3 3" xfId="47895"/>
    <cellStyle name="Normal 3 3 7 3 2 2 4 4" xfId="23850"/>
    <cellStyle name="Normal 3 3 7 3 2 2 4 5" xfId="47892"/>
    <cellStyle name="Normal 3 3 7 3 2 2 5" xfId="6973"/>
    <cellStyle name="Normal 3 3 7 3 2 2 5 2" xfId="16368"/>
    <cellStyle name="Normal 3 3 7 3 2 2 5 2 2" xfId="35165"/>
    <cellStyle name="Normal 3 3 7 3 2 2 5 2 3" xfId="47897"/>
    <cellStyle name="Normal 3 3 7 3 2 2 5 3" xfId="25762"/>
    <cellStyle name="Normal 3 3 7 3 2 2 5 4" xfId="47896"/>
    <cellStyle name="Normal 3 3 7 3 2 2 6" xfId="11671"/>
    <cellStyle name="Normal 3 3 7 3 2 2 6 2" xfId="30460"/>
    <cellStyle name="Normal 3 3 7 3 2 2 6 3" xfId="47898"/>
    <cellStyle name="Normal 3 3 7 3 2 2 7" xfId="21057"/>
    <cellStyle name="Normal 3 3 7 3 2 2 8" xfId="39449"/>
    <cellStyle name="Normal 3 3 7 3 2 2 9" xfId="47879"/>
    <cellStyle name="Normal 3 3 7 3 2 3" xfId="2711"/>
    <cellStyle name="Normal 3 3 7 3 2 3 2" xfId="5504"/>
    <cellStyle name="Normal 3 3 7 3 2 3 2 2" xfId="10229"/>
    <cellStyle name="Normal 3 3 7 3 2 3 2 2 2" xfId="19624"/>
    <cellStyle name="Normal 3 3 7 3 2 3 2 2 2 2" xfId="38421"/>
    <cellStyle name="Normal 3 3 7 3 2 3 2 2 2 3" xfId="47902"/>
    <cellStyle name="Normal 3 3 7 3 2 3 2 2 3" xfId="29018"/>
    <cellStyle name="Normal 3 3 7 3 2 3 2 2 4" xfId="47901"/>
    <cellStyle name="Normal 3 3 7 3 2 3 2 3" xfId="14927"/>
    <cellStyle name="Normal 3 3 7 3 2 3 2 3 2" xfId="33718"/>
    <cellStyle name="Normal 3 3 7 3 2 3 2 3 3" xfId="47903"/>
    <cellStyle name="Normal 3 3 7 3 2 3 2 4" xfId="24315"/>
    <cellStyle name="Normal 3 3 7 3 2 3 2 5" xfId="47900"/>
    <cellStyle name="Normal 3 3 7 3 2 3 3" xfId="7438"/>
    <cellStyle name="Normal 3 3 7 3 2 3 3 2" xfId="16833"/>
    <cellStyle name="Normal 3 3 7 3 2 3 3 2 2" xfId="35630"/>
    <cellStyle name="Normal 3 3 7 3 2 3 3 2 3" xfId="47905"/>
    <cellStyle name="Normal 3 3 7 3 2 3 3 3" xfId="26227"/>
    <cellStyle name="Normal 3 3 7 3 2 3 3 4" xfId="47904"/>
    <cellStyle name="Normal 3 3 7 3 2 3 4" xfId="12136"/>
    <cellStyle name="Normal 3 3 7 3 2 3 4 2" xfId="30925"/>
    <cellStyle name="Normal 3 3 7 3 2 3 4 3" xfId="47906"/>
    <cellStyle name="Normal 3 3 7 3 2 3 5" xfId="21522"/>
    <cellStyle name="Normal 3 3 7 3 2 3 6" xfId="47899"/>
    <cellStyle name="Normal 3 3 7 3 2 4" xfId="3642"/>
    <cellStyle name="Normal 3 3 7 3 2 4 2" xfId="8368"/>
    <cellStyle name="Normal 3 3 7 3 2 4 2 2" xfId="17763"/>
    <cellStyle name="Normal 3 3 7 3 2 4 2 2 2" xfId="36560"/>
    <cellStyle name="Normal 3 3 7 3 2 4 2 2 3" xfId="47909"/>
    <cellStyle name="Normal 3 3 7 3 2 4 2 3" xfId="27157"/>
    <cellStyle name="Normal 3 3 7 3 2 4 2 4" xfId="47908"/>
    <cellStyle name="Normal 3 3 7 3 2 4 3" xfId="13066"/>
    <cellStyle name="Normal 3 3 7 3 2 4 3 2" xfId="31856"/>
    <cellStyle name="Normal 3 3 7 3 2 4 3 3" xfId="47910"/>
    <cellStyle name="Normal 3 3 7 3 2 4 4" xfId="22453"/>
    <cellStyle name="Normal 3 3 7 3 2 4 5" xfId="47907"/>
    <cellStyle name="Normal 3 3 7 3 2 5" xfId="4573"/>
    <cellStyle name="Normal 3 3 7 3 2 5 2" xfId="9298"/>
    <cellStyle name="Normal 3 3 7 3 2 5 2 2" xfId="18693"/>
    <cellStyle name="Normal 3 3 7 3 2 5 2 2 2" xfId="37490"/>
    <cellStyle name="Normal 3 3 7 3 2 5 2 2 3" xfId="47913"/>
    <cellStyle name="Normal 3 3 7 3 2 5 2 3" xfId="28087"/>
    <cellStyle name="Normal 3 3 7 3 2 5 2 4" xfId="47912"/>
    <cellStyle name="Normal 3 3 7 3 2 5 3" xfId="13996"/>
    <cellStyle name="Normal 3 3 7 3 2 5 3 2" xfId="32787"/>
    <cellStyle name="Normal 3 3 7 3 2 5 3 3" xfId="47914"/>
    <cellStyle name="Normal 3 3 7 3 2 5 4" xfId="23384"/>
    <cellStyle name="Normal 3 3 7 3 2 5 5" xfId="47911"/>
    <cellStyle name="Normal 3 3 7 3 2 6" xfId="6509"/>
    <cellStyle name="Normal 3 3 7 3 2 6 2" xfId="15904"/>
    <cellStyle name="Normal 3 3 7 3 2 6 2 2" xfId="34701"/>
    <cellStyle name="Normal 3 3 7 3 2 6 2 3" xfId="47916"/>
    <cellStyle name="Normal 3 3 7 3 2 6 3" xfId="25298"/>
    <cellStyle name="Normal 3 3 7 3 2 6 4" xfId="47915"/>
    <cellStyle name="Normal 3 3 7 3 2 7" xfId="11207"/>
    <cellStyle name="Normal 3 3 7 3 2 7 2" xfId="29994"/>
    <cellStyle name="Normal 3 3 7 3 2 7 3" xfId="47917"/>
    <cellStyle name="Normal 3 3 7 3 2 8" xfId="20591"/>
    <cellStyle name="Normal 3 3 7 3 2 9" xfId="39448"/>
    <cellStyle name="Normal 3 3 7 3 3" xfId="1985"/>
    <cellStyle name="Normal 3 3 7 3 3 2" xfId="2916"/>
    <cellStyle name="Normal 3 3 7 3 3 2 2" xfId="5709"/>
    <cellStyle name="Normal 3 3 7 3 3 2 2 2" xfId="10434"/>
    <cellStyle name="Normal 3 3 7 3 3 2 2 2 2" xfId="19829"/>
    <cellStyle name="Normal 3 3 7 3 3 2 2 2 2 2" xfId="38626"/>
    <cellStyle name="Normal 3 3 7 3 3 2 2 2 2 3" xfId="47922"/>
    <cellStyle name="Normal 3 3 7 3 3 2 2 2 3" xfId="29223"/>
    <cellStyle name="Normal 3 3 7 3 3 2 2 2 4" xfId="47921"/>
    <cellStyle name="Normal 3 3 7 3 3 2 2 3" xfId="15132"/>
    <cellStyle name="Normal 3 3 7 3 3 2 2 3 2" xfId="33923"/>
    <cellStyle name="Normal 3 3 7 3 3 2 2 3 3" xfId="47923"/>
    <cellStyle name="Normal 3 3 7 3 3 2 2 4" xfId="24520"/>
    <cellStyle name="Normal 3 3 7 3 3 2 2 5" xfId="47920"/>
    <cellStyle name="Normal 3 3 7 3 3 2 3" xfId="7642"/>
    <cellStyle name="Normal 3 3 7 3 3 2 3 2" xfId="17037"/>
    <cellStyle name="Normal 3 3 7 3 3 2 3 2 2" xfId="35834"/>
    <cellStyle name="Normal 3 3 7 3 3 2 3 2 3" xfId="47925"/>
    <cellStyle name="Normal 3 3 7 3 3 2 3 3" xfId="26431"/>
    <cellStyle name="Normal 3 3 7 3 3 2 3 4" xfId="47924"/>
    <cellStyle name="Normal 3 3 7 3 3 2 4" xfId="12340"/>
    <cellStyle name="Normal 3 3 7 3 3 2 4 2" xfId="31130"/>
    <cellStyle name="Normal 3 3 7 3 3 2 4 3" xfId="47926"/>
    <cellStyle name="Normal 3 3 7 3 3 2 5" xfId="21727"/>
    <cellStyle name="Normal 3 3 7 3 3 2 6" xfId="47919"/>
    <cellStyle name="Normal 3 3 7 3 3 3" xfId="3847"/>
    <cellStyle name="Normal 3 3 7 3 3 3 2" xfId="8573"/>
    <cellStyle name="Normal 3 3 7 3 3 3 2 2" xfId="17968"/>
    <cellStyle name="Normal 3 3 7 3 3 3 2 2 2" xfId="36765"/>
    <cellStyle name="Normal 3 3 7 3 3 3 2 2 3" xfId="47929"/>
    <cellStyle name="Normal 3 3 7 3 3 3 2 3" xfId="27362"/>
    <cellStyle name="Normal 3 3 7 3 3 3 2 4" xfId="47928"/>
    <cellStyle name="Normal 3 3 7 3 3 3 3" xfId="13271"/>
    <cellStyle name="Normal 3 3 7 3 3 3 3 2" xfId="32061"/>
    <cellStyle name="Normal 3 3 7 3 3 3 3 3" xfId="47930"/>
    <cellStyle name="Normal 3 3 7 3 3 3 4" xfId="22658"/>
    <cellStyle name="Normal 3 3 7 3 3 3 5" xfId="47927"/>
    <cellStyle name="Normal 3 3 7 3 3 4" xfId="4778"/>
    <cellStyle name="Normal 3 3 7 3 3 4 2" xfId="9503"/>
    <cellStyle name="Normal 3 3 7 3 3 4 2 2" xfId="18898"/>
    <cellStyle name="Normal 3 3 7 3 3 4 2 2 2" xfId="37695"/>
    <cellStyle name="Normal 3 3 7 3 3 4 2 2 3" xfId="47933"/>
    <cellStyle name="Normal 3 3 7 3 3 4 2 3" xfId="28292"/>
    <cellStyle name="Normal 3 3 7 3 3 4 2 4" xfId="47932"/>
    <cellStyle name="Normal 3 3 7 3 3 4 3" xfId="14201"/>
    <cellStyle name="Normal 3 3 7 3 3 4 3 2" xfId="32992"/>
    <cellStyle name="Normal 3 3 7 3 3 4 3 3" xfId="47934"/>
    <cellStyle name="Normal 3 3 7 3 3 4 4" xfId="23589"/>
    <cellStyle name="Normal 3 3 7 3 3 4 5" xfId="47931"/>
    <cellStyle name="Normal 3 3 7 3 3 5" xfId="6713"/>
    <cellStyle name="Normal 3 3 7 3 3 5 2" xfId="16108"/>
    <cellStyle name="Normal 3 3 7 3 3 5 2 2" xfId="34905"/>
    <cellStyle name="Normal 3 3 7 3 3 5 2 3" xfId="47936"/>
    <cellStyle name="Normal 3 3 7 3 3 5 3" xfId="25502"/>
    <cellStyle name="Normal 3 3 7 3 3 5 4" xfId="47935"/>
    <cellStyle name="Normal 3 3 7 3 3 6" xfId="11411"/>
    <cellStyle name="Normal 3 3 7 3 3 6 2" xfId="30199"/>
    <cellStyle name="Normal 3 3 7 3 3 6 3" xfId="47937"/>
    <cellStyle name="Normal 3 3 7 3 3 7" xfId="20796"/>
    <cellStyle name="Normal 3 3 7 3 3 8" xfId="39450"/>
    <cellStyle name="Normal 3 3 7 3 3 9" xfId="47918"/>
    <cellStyle name="Normal 3 3 7 3 4" xfId="2450"/>
    <cellStyle name="Normal 3 3 7 3 4 2" xfId="5243"/>
    <cellStyle name="Normal 3 3 7 3 4 2 2" xfId="9968"/>
    <cellStyle name="Normal 3 3 7 3 4 2 2 2" xfId="19363"/>
    <cellStyle name="Normal 3 3 7 3 4 2 2 2 2" xfId="38160"/>
    <cellStyle name="Normal 3 3 7 3 4 2 2 2 3" xfId="47941"/>
    <cellStyle name="Normal 3 3 7 3 4 2 2 3" xfId="28757"/>
    <cellStyle name="Normal 3 3 7 3 4 2 2 4" xfId="47940"/>
    <cellStyle name="Normal 3 3 7 3 4 2 3" xfId="14666"/>
    <cellStyle name="Normal 3 3 7 3 4 2 3 2" xfId="33457"/>
    <cellStyle name="Normal 3 3 7 3 4 2 3 3" xfId="47942"/>
    <cellStyle name="Normal 3 3 7 3 4 2 4" xfId="24054"/>
    <cellStyle name="Normal 3 3 7 3 4 2 5" xfId="47939"/>
    <cellStyle name="Normal 3 3 7 3 4 3" xfId="7177"/>
    <cellStyle name="Normal 3 3 7 3 4 3 2" xfId="16572"/>
    <cellStyle name="Normal 3 3 7 3 4 3 2 2" xfId="35369"/>
    <cellStyle name="Normal 3 3 7 3 4 3 2 3" xfId="47944"/>
    <cellStyle name="Normal 3 3 7 3 4 3 3" xfId="25966"/>
    <cellStyle name="Normal 3 3 7 3 4 3 4" xfId="47943"/>
    <cellStyle name="Normal 3 3 7 3 4 4" xfId="11875"/>
    <cellStyle name="Normal 3 3 7 3 4 4 2" xfId="30664"/>
    <cellStyle name="Normal 3 3 7 3 4 4 3" xfId="47945"/>
    <cellStyle name="Normal 3 3 7 3 4 5" xfId="21261"/>
    <cellStyle name="Normal 3 3 7 3 4 6" xfId="47938"/>
    <cellStyle name="Normal 3 3 7 3 5" xfId="3381"/>
    <cellStyle name="Normal 3 3 7 3 5 2" xfId="8107"/>
    <cellStyle name="Normal 3 3 7 3 5 2 2" xfId="17502"/>
    <cellStyle name="Normal 3 3 7 3 5 2 2 2" xfId="36299"/>
    <cellStyle name="Normal 3 3 7 3 5 2 2 3" xfId="47948"/>
    <cellStyle name="Normal 3 3 7 3 5 2 3" xfId="26896"/>
    <cellStyle name="Normal 3 3 7 3 5 2 4" xfId="47947"/>
    <cellStyle name="Normal 3 3 7 3 5 3" xfId="12805"/>
    <cellStyle name="Normal 3 3 7 3 5 3 2" xfId="31595"/>
    <cellStyle name="Normal 3 3 7 3 5 3 3" xfId="47949"/>
    <cellStyle name="Normal 3 3 7 3 5 4" xfId="22192"/>
    <cellStyle name="Normal 3 3 7 3 5 5" xfId="47946"/>
    <cellStyle name="Normal 3 3 7 3 6" xfId="4312"/>
    <cellStyle name="Normal 3 3 7 3 6 2" xfId="9037"/>
    <cellStyle name="Normal 3 3 7 3 6 2 2" xfId="18432"/>
    <cellStyle name="Normal 3 3 7 3 6 2 2 2" xfId="37229"/>
    <cellStyle name="Normal 3 3 7 3 6 2 2 3" xfId="47952"/>
    <cellStyle name="Normal 3 3 7 3 6 2 3" xfId="27826"/>
    <cellStyle name="Normal 3 3 7 3 6 2 4" xfId="47951"/>
    <cellStyle name="Normal 3 3 7 3 6 3" xfId="13735"/>
    <cellStyle name="Normal 3 3 7 3 6 3 2" xfId="32526"/>
    <cellStyle name="Normal 3 3 7 3 6 3 3" xfId="47953"/>
    <cellStyle name="Normal 3 3 7 3 6 4" xfId="23123"/>
    <cellStyle name="Normal 3 3 7 3 6 5" xfId="47950"/>
    <cellStyle name="Normal 3 3 7 3 7" xfId="6207"/>
    <cellStyle name="Normal 3 3 7 3 7 2" xfId="15603"/>
    <cellStyle name="Normal 3 3 7 3 7 2 2" xfId="34400"/>
    <cellStyle name="Normal 3 3 7 3 7 2 3" xfId="47955"/>
    <cellStyle name="Normal 3 3 7 3 7 3" xfId="24997"/>
    <cellStyle name="Normal 3 3 7 3 7 4" xfId="47954"/>
    <cellStyle name="Normal 3 3 7 3 8" xfId="10948"/>
    <cellStyle name="Normal 3 3 7 3 8 2" xfId="29733"/>
    <cellStyle name="Normal 3 3 7 3 8 3" xfId="47956"/>
    <cellStyle name="Normal 3 3 7 3 9" xfId="20330"/>
    <cellStyle name="Normal 3 3 7 4" xfId="931"/>
    <cellStyle name="Normal 3 3 7 4 10" xfId="47957"/>
    <cellStyle name="Normal 3 3 7 4 11" xfId="1661"/>
    <cellStyle name="Normal 3 3 7 4 2" xfId="2130"/>
    <cellStyle name="Normal 3 3 7 4 2 2" xfId="3061"/>
    <cellStyle name="Normal 3 3 7 4 2 2 2" xfId="5854"/>
    <cellStyle name="Normal 3 3 7 4 2 2 2 2" xfId="10579"/>
    <cellStyle name="Normal 3 3 7 4 2 2 2 2 2" xfId="19974"/>
    <cellStyle name="Normal 3 3 7 4 2 2 2 2 2 2" xfId="38771"/>
    <cellStyle name="Normal 3 3 7 4 2 2 2 2 2 3" xfId="47962"/>
    <cellStyle name="Normal 3 3 7 4 2 2 2 2 3" xfId="29368"/>
    <cellStyle name="Normal 3 3 7 4 2 2 2 2 4" xfId="47961"/>
    <cellStyle name="Normal 3 3 7 4 2 2 2 3" xfId="15277"/>
    <cellStyle name="Normal 3 3 7 4 2 2 2 3 2" xfId="34068"/>
    <cellStyle name="Normal 3 3 7 4 2 2 2 3 3" xfId="47963"/>
    <cellStyle name="Normal 3 3 7 4 2 2 2 4" xfId="24665"/>
    <cellStyle name="Normal 3 3 7 4 2 2 2 5" xfId="47960"/>
    <cellStyle name="Normal 3 3 7 4 2 2 3" xfId="7787"/>
    <cellStyle name="Normal 3 3 7 4 2 2 3 2" xfId="17182"/>
    <cellStyle name="Normal 3 3 7 4 2 2 3 2 2" xfId="35979"/>
    <cellStyle name="Normal 3 3 7 4 2 2 3 2 3" xfId="47965"/>
    <cellStyle name="Normal 3 3 7 4 2 2 3 3" xfId="26576"/>
    <cellStyle name="Normal 3 3 7 4 2 2 3 4" xfId="47964"/>
    <cellStyle name="Normal 3 3 7 4 2 2 4" xfId="12485"/>
    <cellStyle name="Normal 3 3 7 4 2 2 4 2" xfId="31275"/>
    <cellStyle name="Normal 3 3 7 4 2 2 4 3" xfId="47966"/>
    <cellStyle name="Normal 3 3 7 4 2 2 5" xfId="21872"/>
    <cellStyle name="Normal 3 3 7 4 2 2 6" xfId="47959"/>
    <cellStyle name="Normal 3 3 7 4 2 3" xfId="3992"/>
    <cellStyle name="Normal 3 3 7 4 2 3 2" xfId="8717"/>
    <cellStyle name="Normal 3 3 7 4 2 3 2 2" xfId="18112"/>
    <cellStyle name="Normal 3 3 7 4 2 3 2 2 2" xfId="36909"/>
    <cellStyle name="Normal 3 3 7 4 2 3 2 2 3" xfId="47969"/>
    <cellStyle name="Normal 3 3 7 4 2 3 2 3" xfId="27506"/>
    <cellStyle name="Normal 3 3 7 4 2 3 2 4" xfId="47968"/>
    <cellStyle name="Normal 3 3 7 4 2 3 3" xfId="13415"/>
    <cellStyle name="Normal 3 3 7 4 2 3 3 2" xfId="32206"/>
    <cellStyle name="Normal 3 3 7 4 2 3 3 3" xfId="47970"/>
    <cellStyle name="Normal 3 3 7 4 2 3 4" xfId="22803"/>
    <cellStyle name="Normal 3 3 7 4 2 3 5" xfId="47967"/>
    <cellStyle name="Normal 3 3 7 4 2 4" xfId="4923"/>
    <cellStyle name="Normal 3 3 7 4 2 4 2" xfId="9648"/>
    <cellStyle name="Normal 3 3 7 4 2 4 2 2" xfId="19043"/>
    <cellStyle name="Normal 3 3 7 4 2 4 2 2 2" xfId="37840"/>
    <cellStyle name="Normal 3 3 7 4 2 4 2 2 3" xfId="47973"/>
    <cellStyle name="Normal 3 3 7 4 2 4 2 3" xfId="28437"/>
    <cellStyle name="Normal 3 3 7 4 2 4 2 4" xfId="47972"/>
    <cellStyle name="Normal 3 3 7 4 2 4 3" xfId="14346"/>
    <cellStyle name="Normal 3 3 7 4 2 4 3 2" xfId="33137"/>
    <cellStyle name="Normal 3 3 7 4 2 4 3 3" xfId="47974"/>
    <cellStyle name="Normal 3 3 7 4 2 4 4" xfId="23734"/>
    <cellStyle name="Normal 3 3 7 4 2 4 5" xfId="47971"/>
    <cellStyle name="Normal 3 3 7 4 2 5" xfId="6857"/>
    <cellStyle name="Normal 3 3 7 4 2 5 2" xfId="16252"/>
    <cellStyle name="Normal 3 3 7 4 2 5 2 2" xfId="35049"/>
    <cellStyle name="Normal 3 3 7 4 2 5 2 3" xfId="47976"/>
    <cellStyle name="Normal 3 3 7 4 2 5 3" xfId="25646"/>
    <cellStyle name="Normal 3 3 7 4 2 5 4" xfId="47975"/>
    <cellStyle name="Normal 3 3 7 4 2 6" xfId="11555"/>
    <cellStyle name="Normal 3 3 7 4 2 6 2" xfId="30344"/>
    <cellStyle name="Normal 3 3 7 4 2 6 3" xfId="47977"/>
    <cellStyle name="Normal 3 3 7 4 2 7" xfId="20941"/>
    <cellStyle name="Normal 3 3 7 4 2 8" xfId="39452"/>
    <cellStyle name="Normal 3 3 7 4 2 9" xfId="47958"/>
    <cellStyle name="Normal 3 3 7 4 3" xfId="2595"/>
    <cellStyle name="Normal 3 3 7 4 3 2" xfId="5388"/>
    <cellStyle name="Normal 3 3 7 4 3 2 2" xfId="10113"/>
    <cellStyle name="Normal 3 3 7 4 3 2 2 2" xfId="19508"/>
    <cellStyle name="Normal 3 3 7 4 3 2 2 2 2" xfId="38305"/>
    <cellStyle name="Normal 3 3 7 4 3 2 2 2 3" xfId="47981"/>
    <cellStyle name="Normal 3 3 7 4 3 2 2 3" xfId="28902"/>
    <cellStyle name="Normal 3 3 7 4 3 2 2 4" xfId="47980"/>
    <cellStyle name="Normal 3 3 7 4 3 2 3" xfId="14811"/>
    <cellStyle name="Normal 3 3 7 4 3 2 3 2" xfId="33602"/>
    <cellStyle name="Normal 3 3 7 4 3 2 3 3" xfId="47982"/>
    <cellStyle name="Normal 3 3 7 4 3 2 4" xfId="24199"/>
    <cellStyle name="Normal 3 3 7 4 3 2 5" xfId="47979"/>
    <cellStyle name="Normal 3 3 7 4 3 3" xfId="7322"/>
    <cellStyle name="Normal 3 3 7 4 3 3 2" xfId="16717"/>
    <cellStyle name="Normal 3 3 7 4 3 3 2 2" xfId="35514"/>
    <cellStyle name="Normal 3 3 7 4 3 3 2 3" xfId="47984"/>
    <cellStyle name="Normal 3 3 7 4 3 3 3" xfId="26111"/>
    <cellStyle name="Normal 3 3 7 4 3 3 4" xfId="47983"/>
    <cellStyle name="Normal 3 3 7 4 3 4" xfId="12020"/>
    <cellStyle name="Normal 3 3 7 4 3 4 2" xfId="30809"/>
    <cellStyle name="Normal 3 3 7 4 3 4 3" xfId="47985"/>
    <cellStyle name="Normal 3 3 7 4 3 5" xfId="21406"/>
    <cellStyle name="Normal 3 3 7 4 3 6" xfId="47978"/>
    <cellStyle name="Normal 3 3 7 4 4" xfId="3526"/>
    <cellStyle name="Normal 3 3 7 4 4 2" xfId="8252"/>
    <cellStyle name="Normal 3 3 7 4 4 2 2" xfId="17647"/>
    <cellStyle name="Normal 3 3 7 4 4 2 2 2" xfId="36444"/>
    <cellStyle name="Normal 3 3 7 4 4 2 2 3" xfId="47988"/>
    <cellStyle name="Normal 3 3 7 4 4 2 3" xfId="27041"/>
    <cellStyle name="Normal 3 3 7 4 4 2 4" xfId="47987"/>
    <cellStyle name="Normal 3 3 7 4 4 3" xfId="12950"/>
    <cellStyle name="Normal 3 3 7 4 4 3 2" xfId="31740"/>
    <cellStyle name="Normal 3 3 7 4 4 3 3" xfId="47989"/>
    <cellStyle name="Normal 3 3 7 4 4 4" xfId="22337"/>
    <cellStyle name="Normal 3 3 7 4 4 5" xfId="47986"/>
    <cellStyle name="Normal 3 3 7 4 5" xfId="4457"/>
    <cellStyle name="Normal 3 3 7 4 5 2" xfId="9182"/>
    <cellStyle name="Normal 3 3 7 4 5 2 2" xfId="18577"/>
    <cellStyle name="Normal 3 3 7 4 5 2 2 2" xfId="37374"/>
    <cellStyle name="Normal 3 3 7 4 5 2 2 3" xfId="47992"/>
    <cellStyle name="Normal 3 3 7 4 5 2 3" xfId="27971"/>
    <cellStyle name="Normal 3 3 7 4 5 2 4" xfId="47991"/>
    <cellStyle name="Normal 3 3 7 4 5 3" xfId="13880"/>
    <cellStyle name="Normal 3 3 7 4 5 3 2" xfId="32671"/>
    <cellStyle name="Normal 3 3 7 4 5 3 3" xfId="47993"/>
    <cellStyle name="Normal 3 3 7 4 5 4" xfId="23268"/>
    <cellStyle name="Normal 3 3 7 4 5 5" xfId="47990"/>
    <cellStyle name="Normal 3 3 7 4 6" xfId="6159"/>
    <cellStyle name="Normal 3 3 7 4 6 2" xfId="15555"/>
    <cellStyle name="Normal 3 3 7 4 6 2 2" xfId="34352"/>
    <cellStyle name="Normal 3 3 7 4 6 2 3" xfId="47995"/>
    <cellStyle name="Normal 3 3 7 4 6 3" xfId="24949"/>
    <cellStyle name="Normal 3 3 7 4 6 4" xfId="47994"/>
    <cellStyle name="Normal 3 3 7 4 7" xfId="11091"/>
    <cellStyle name="Normal 3 3 7 4 7 2" xfId="29878"/>
    <cellStyle name="Normal 3 3 7 4 7 3" xfId="47996"/>
    <cellStyle name="Normal 3 3 7 4 8" xfId="20475"/>
    <cellStyle name="Normal 3 3 7 4 9" xfId="39451"/>
    <cellStyle name="Normal 3 3 7 5" xfId="1326"/>
    <cellStyle name="Normal 3 3 7 5 10" xfId="47997"/>
    <cellStyle name="Normal 3 3 7 5 11" xfId="1603"/>
    <cellStyle name="Normal 3 3 7 5 2" xfId="2072"/>
    <cellStyle name="Normal 3 3 7 5 2 2" xfId="3003"/>
    <cellStyle name="Normal 3 3 7 5 2 2 2" xfId="5796"/>
    <cellStyle name="Normal 3 3 7 5 2 2 2 2" xfId="10521"/>
    <cellStyle name="Normal 3 3 7 5 2 2 2 2 2" xfId="19916"/>
    <cellStyle name="Normal 3 3 7 5 2 2 2 2 2 2" xfId="38713"/>
    <cellStyle name="Normal 3 3 7 5 2 2 2 2 2 3" xfId="48002"/>
    <cellStyle name="Normal 3 3 7 5 2 2 2 2 3" xfId="29310"/>
    <cellStyle name="Normal 3 3 7 5 2 2 2 2 4" xfId="48001"/>
    <cellStyle name="Normal 3 3 7 5 2 2 2 3" xfId="15219"/>
    <cellStyle name="Normal 3 3 7 5 2 2 2 3 2" xfId="34010"/>
    <cellStyle name="Normal 3 3 7 5 2 2 2 3 3" xfId="48003"/>
    <cellStyle name="Normal 3 3 7 5 2 2 2 4" xfId="24607"/>
    <cellStyle name="Normal 3 3 7 5 2 2 2 5" xfId="48000"/>
    <cellStyle name="Normal 3 3 7 5 2 2 3" xfId="7729"/>
    <cellStyle name="Normal 3 3 7 5 2 2 3 2" xfId="17124"/>
    <cellStyle name="Normal 3 3 7 5 2 2 3 2 2" xfId="35921"/>
    <cellStyle name="Normal 3 3 7 5 2 2 3 2 3" xfId="48005"/>
    <cellStyle name="Normal 3 3 7 5 2 2 3 3" xfId="26518"/>
    <cellStyle name="Normal 3 3 7 5 2 2 3 4" xfId="48004"/>
    <cellStyle name="Normal 3 3 7 5 2 2 4" xfId="12427"/>
    <cellStyle name="Normal 3 3 7 5 2 2 4 2" xfId="31217"/>
    <cellStyle name="Normal 3 3 7 5 2 2 4 3" xfId="48006"/>
    <cellStyle name="Normal 3 3 7 5 2 2 5" xfId="21814"/>
    <cellStyle name="Normal 3 3 7 5 2 2 6" xfId="47999"/>
    <cellStyle name="Normal 3 3 7 5 2 3" xfId="3934"/>
    <cellStyle name="Normal 3 3 7 5 2 3 2" xfId="8659"/>
    <cellStyle name="Normal 3 3 7 5 2 3 2 2" xfId="18054"/>
    <cellStyle name="Normal 3 3 7 5 2 3 2 2 2" xfId="36851"/>
    <cellStyle name="Normal 3 3 7 5 2 3 2 2 3" xfId="48009"/>
    <cellStyle name="Normal 3 3 7 5 2 3 2 3" xfId="27448"/>
    <cellStyle name="Normal 3 3 7 5 2 3 2 4" xfId="48008"/>
    <cellStyle name="Normal 3 3 7 5 2 3 3" xfId="13357"/>
    <cellStyle name="Normal 3 3 7 5 2 3 3 2" xfId="32148"/>
    <cellStyle name="Normal 3 3 7 5 2 3 3 3" xfId="48010"/>
    <cellStyle name="Normal 3 3 7 5 2 3 4" xfId="22745"/>
    <cellStyle name="Normal 3 3 7 5 2 3 5" xfId="48007"/>
    <cellStyle name="Normal 3 3 7 5 2 4" xfId="4865"/>
    <cellStyle name="Normal 3 3 7 5 2 4 2" xfId="9590"/>
    <cellStyle name="Normal 3 3 7 5 2 4 2 2" xfId="18985"/>
    <cellStyle name="Normal 3 3 7 5 2 4 2 2 2" xfId="37782"/>
    <cellStyle name="Normal 3 3 7 5 2 4 2 2 3" xfId="48013"/>
    <cellStyle name="Normal 3 3 7 5 2 4 2 3" xfId="28379"/>
    <cellStyle name="Normal 3 3 7 5 2 4 2 4" xfId="48012"/>
    <cellStyle name="Normal 3 3 7 5 2 4 3" xfId="14288"/>
    <cellStyle name="Normal 3 3 7 5 2 4 3 2" xfId="33079"/>
    <cellStyle name="Normal 3 3 7 5 2 4 3 3" xfId="48014"/>
    <cellStyle name="Normal 3 3 7 5 2 4 4" xfId="23676"/>
    <cellStyle name="Normal 3 3 7 5 2 4 5" xfId="48011"/>
    <cellStyle name="Normal 3 3 7 5 2 5" xfId="6799"/>
    <cellStyle name="Normal 3 3 7 5 2 5 2" xfId="16194"/>
    <cellStyle name="Normal 3 3 7 5 2 5 2 2" xfId="34991"/>
    <cellStyle name="Normal 3 3 7 5 2 5 2 3" xfId="48016"/>
    <cellStyle name="Normal 3 3 7 5 2 5 3" xfId="25588"/>
    <cellStyle name="Normal 3 3 7 5 2 5 4" xfId="48015"/>
    <cellStyle name="Normal 3 3 7 5 2 6" xfId="11497"/>
    <cellStyle name="Normal 3 3 7 5 2 6 2" xfId="30286"/>
    <cellStyle name="Normal 3 3 7 5 2 6 3" xfId="48017"/>
    <cellStyle name="Normal 3 3 7 5 2 7" xfId="20883"/>
    <cellStyle name="Normal 3 3 7 5 2 8" xfId="39454"/>
    <cellStyle name="Normal 3 3 7 5 2 9" xfId="47998"/>
    <cellStyle name="Normal 3 3 7 5 3" xfId="2537"/>
    <cellStyle name="Normal 3 3 7 5 3 2" xfId="5330"/>
    <cellStyle name="Normal 3 3 7 5 3 2 2" xfId="10055"/>
    <cellStyle name="Normal 3 3 7 5 3 2 2 2" xfId="19450"/>
    <cellStyle name="Normal 3 3 7 5 3 2 2 2 2" xfId="38247"/>
    <cellStyle name="Normal 3 3 7 5 3 2 2 2 3" xfId="48021"/>
    <cellStyle name="Normal 3 3 7 5 3 2 2 3" xfId="28844"/>
    <cellStyle name="Normal 3 3 7 5 3 2 2 4" xfId="48020"/>
    <cellStyle name="Normal 3 3 7 5 3 2 3" xfId="14753"/>
    <cellStyle name="Normal 3 3 7 5 3 2 3 2" xfId="33544"/>
    <cellStyle name="Normal 3 3 7 5 3 2 3 3" xfId="48022"/>
    <cellStyle name="Normal 3 3 7 5 3 2 4" xfId="24141"/>
    <cellStyle name="Normal 3 3 7 5 3 2 5" xfId="48019"/>
    <cellStyle name="Normal 3 3 7 5 3 3" xfId="7264"/>
    <cellStyle name="Normal 3 3 7 5 3 3 2" xfId="16659"/>
    <cellStyle name="Normal 3 3 7 5 3 3 2 2" xfId="35456"/>
    <cellStyle name="Normal 3 3 7 5 3 3 2 3" xfId="48024"/>
    <cellStyle name="Normal 3 3 7 5 3 3 3" xfId="26053"/>
    <cellStyle name="Normal 3 3 7 5 3 3 4" xfId="48023"/>
    <cellStyle name="Normal 3 3 7 5 3 4" xfId="11962"/>
    <cellStyle name="Normal 3 3 7 5 3 4 2" xfId="30751"/>
    <cellStyle name="Normal 3 3 7 5 3 4 3" xfId="48025"/>
    <cellStyle name="Normal 3 3 7 5 3 5" xfId="21348"/>
    <cellStyle name="Normal 3 3 7 5 3 6" xfId="48018"/>
    <cellStyle name="Normal 3 3 7 5 4" xfId="3468"/>
    <cellStyle name="Normal 3 3 7 5 4 2" xfId="8194"/>
    <cellStyle name="Normal 3 3 7 5 4 2 2" xfId="17589"/>
    <cellStyle name="Normal 3 3 7 5 4 2 2 2" xfId="36386"/>
    <cellStyle name="Normal 3 3 7 5 4 2 2 3" xfId="48028"/>
    <cellStyle name="Normal 3 3 7 5 4 2 3" xfId="26983"/>
    <cellStyle name="Normal 3 3 7 5 4 2 4" xfId="48027"/>
    <cellStyle name="Normal 3 3 7 5 4 3" xfId="12892"/>
    <cellStyle name="Normal 3 3 7 5 4 3 2" xfId="31682"/>
    <cellStyle name="Normal 3 3 7 5 4 3 3" xfId="48029"/>
    <cellStyle name="Normal 3 3 7 5 4 4" xfId="22279"/>
    <cellStyle name="Normal 3 3 7 5 4 5" xfId="48026"/>
    <cellStyle name="Normal 3 3 7 5 5" xfId="4399"/>
    <cellStyle name="Normal 3 3 7 5 5 2" xfId="9124"/>
    <cellStyle name="Normal 3 3 7 5 5 2 2" xfId="18519"/>
    <cellStyle name="Normal 3 3 7 5 5 2 2 2" xfId="37316"/>
    <cellStyle name="Normal 3 3 7 5 5 2 2 3" xfId="48032"/>
    <cellStyle name="Normal 3 3 7 5 5 2 3" xfId="27913"/>
    <cellStyle name="Normal 3 3 7 5 5 2 4" xfId="48031"/>
    <cellStyle name="Normal 3 3 7 5 5 3" xfId="13822"/>
    <cellStyle name="Normal 3 3 7 5 5 3 2" xfId="32613"/>
    <cellStyle name="Normal 3 3 7 5 5 3 3" xfId="48033"/>
    <cellStyle name="Normal 3 3 7 5 5 4" xfId="23210"/>
    <cellStyle name="Normal 3 3 7 5 5 5" xfId="48030"/>
    <cellStyle name="Normal 3 3 7 5 6" xfId="6198"/>
    <cellStyle name="Normal 3 3 7 5 6 2" xfId="15594"/>
    <cellStyle name="Normal 3 3 7 5 6 2 2" xfId="34391"/>
    <cellStyle name="Normal 3 3 7 5 6 2 3" xfId="48035"/>
    <cellStyle name="Normal 3 3 7 5 6 3" xfId="24988"/>
    <cellStyle name="Normal 3 3 7 5 6 4" xfId="48034"/>
    <cellStyle name="Normal 3 3 7 5 7" xfId="11033"/>
    <cellStyle name="Normal 3 3 7 5 7 2" xfId="29820"/>
    <cellStyle name="Normal 3 3 7 5 7 3" xfId="48036"/>
    <cellStyle name="Normal 3 3 7 5 8" xfId="20417"/>
    <cellStyle name="Normal 3 3 7 5 9" xfId="39453"/>
    <cellStyle name="Normal 3 3 7 6" xfId="1869"/>
    <cellStyle name="Normal 3 3 7 6 2" xfId="2800"/>
    <cellStyle name="Normal 3 3 7 6 2 2" xfId="5593"/>
    <cellStyle name="Normal 3 3 7 6 2 2 2" xfId="10318"/>
    <cellStyle name="Normal 3 3 7 6 2 2 2 2" xfId="19713"/>
    <cellStyle name="Normal 3 3 7 6 2 2 2 2 2" xfId="38510"/>
    <cellStyle name="Normal 3 3 7 6 2 2 2 2 3" xfId="48041"/>
    <cellStyle name="Normal 3 3 7 6 2 2 2 3" xfId="29107"/>
    <cellStyle name="Normal 3 3 7 6 2 2 2 4" xfId="48040"/>
    <cellStyle name="Normal 3 3 7 6 2 2 3" xfId="15016"/>
    <cellStyle name="Normal 3 3 7 6 2 2 3 2" xfId="33807"/>
    <cellStyle name="Normal 3 3 7 6 2 2 3 3" xfId="48042"/>
    <cellStyle name="Normal 3 3 7 6 2 2 4" xfId="24404"/>
    <cellStyle name="Normal 3 3 7 6 2 2 5" xfId="48039"/>
    <cellStyle name="Normal 3 3 7 6 2 3" xfId="7526"/>
    <cellStyle name="Normal 3 3 7 6 2 3 2" xfId="16921"/>
    <cellStyle name="Normal 3 3 7 6 2 3 2 2" xfId="35718"/>
    <cellStyle name="Normal 3 3 7 6 2 3 2 3" xfId="48044"/>
    <cellStyle name="Normal 3 3 7 6 2 3 3" xfId="26315"/>
    <cellStyle name="Normal 3 3 7 6 2 3 4" xfId="48043"/>
    <cellStyle name="Normal 3 3 7 6 2 4" xfId="12224"/>
    <cellStyle name="Normal 3 3 7 6 2 4 2" xfId="31014"/>
    <cellStyle name="Normal 3 3 7 6 2 4 3" xfId="48045"/>
    <cellStyle name="Normal 3 3 7 6 2 5" xfId="21611"/>
    <cellStyle name="Normal 3 3 7 6 2 6" xfId="48038"/>
    <cellStyle name="Normal 3 3 7 6 3" xfId="3731"/>
    <cellStyle name="Normal 3 3 7 6 3 2" xfId="8457"/>
    <cellStyle name="Normal 3 3 7 6 3 2 2" xfId="17852"/>
    <cellStyle name="Normal 3 3 7 6 3 2 2 2" xfId="36649"/>
    <cellStyle name="Normal 3 3 7 6 3 2 2 3" xfId="48048"/>
    <cellStyle name="Normal 3 3 7 6 3 2 3" xfId="27246"/>
    <cellStyle name="Normal 3 3 7 6 3 2 4" xfId="48047"/>
    <cellStyle name="Normal 3 3 7 6 3 3" xfId="13155"/>
    <cellStyle name="Normal 3 3 7 6 3 3 2" xfId="31945"/>
    <cellStyle name="Normal 3 3 7 6 3 3 3" xfId="48049"/>
    <cellStyle name="Normal 3 3 7 6 3 4" xfId="22542"/>
    <cellStyle name="Normal 3 3 7 6 3 5" xfId="48046"/>
    <cellStyle name="Normal 3 3 7 6 4" xfId="4662"/>
    <cellStyle name="Normal 3 3 7 6 4 2" xfId="9387"/>
    <cellStyle name="Normal 3 3 7 6 4 2 2" xfId="18782"/>
    <cellStyle name="Normal 3 3 7 6 4 2 2 2" xfId="37579"/>
    <cellStyle name="Normal 3 3 7 6 4 2 2 3" xfId="48052"/>
    <cellStyle name="Normal 3 3 7 6 4 2 3" xfId="28176"/>
    <cellStyle name="Normal 3 3 7 6 4 2 4" xfId="48051"/>
    <cellStyle name="Normal 3 3 7 6 4 3" xfId="14085"/>
    <cellStyle name="Normal 3 3 7 6 4 3 2" xfId="32876"/>
    <cellStyle name="Normal 3 3 7 6 4 3 3" xfId="48053"/>
    <cellStyle name="Normal 3 3 7 6 4 4" xfId="23473"/>
    <cellStyle name="Normal 3 3 7 6 4 5" xfId="48050"/>
    <cellStyle name="Normal 3 3 7 6 5" xfId="6597"/>
    <cellStyle name="Normal 3 3 7 6 5 2" xfId="15992"/>
    <cellStyle name="Normal 3 3 7 6 5 2 2" xfId="34789"/>
    <cellStyle name="Normal 3 3 7 6 5 2 3" xfId="48055"/>
    <cellStyle name="Normal 3 3 7 6 5 3" xfId="25386"/>
    <cellStyle name="Normal 3 3 7 6 5 4" xfId="48054"/>
    <cellStyle name="Normal 3 3 7 6 6" xfId="11295"/>
    <cellStyle name="Normal 3 3 7 6 6 2" xfId="30083"/>
    <cellStyle name="Normal 3 3 7 6 6 3" xfId="48056"/>
    <cellStyle name="Normal 3 3 7 6 7" xfId="20680"/>
    <cellStyle name="Normal 3 3 7 6 8" xfId="39455"/>
    <cellStyle name="Normal 3 3 7 6 9" xfId="48037"/>
    <cellStyle name="Normal 3 3 7 7" xfId="2334"/>
    <cellStyle name="Normal 3 3 7 7 2" xfId="5127"/>
    <cellStyle name="Normal 3 3 7 7 2 2" xfId="9852"/>
    <cellStyle name="Normal 3 3 7 7 2 2 2" xfId="19247"/>
    <cellStyle name="Normal 3 3 7 7 2 2 2 2" xfId="38044"/>
    <cellStyle name="Normal 3 3 7 7 2 2 2 3" xfId="48060"/>
    <cellStyle name="Normal 3 3 7 7 2 2 3" xfId="28641"/>
    <cellStyle name="Normal 3 3 7 7 2 2 4" xfId="48059"/>
    <cellStyle name="Normal 3 3 7 7 2 3" xfId="14550"/>
    <cellStyle name="Normal 3 3 7 7 2 3 2" xfId="33341"/>
    <cellStyle name="Normal 3 3 7 7 2 3 3" xfId="48061"/>
    <cellStyle name="Normal 3 3 7 7 2 4" xfId="23938"/>
    <cellStyle name="Normal 3 3 7 7 2 5" xfId="48058"/>
    <cellStyle name="Normal 3 3 7 7 3" xfId="7061"/>
    <cellStyle name="Normal 3 3 7 7 3 2" xfId="16456"/>
    <cellStyle name="Normal 3 3 7 7 3 2 2" xfId="35253"/>
    <cellStyle name="Normal 3 3 7 7 3 2 3" xfId="48063"/>
    <cellStyle name="Normal 3 3 7 7 3 3" xfId="25850"/>
    <cellStyle name="Normal 3 3 7 7 3 4" xfId="48062"/>
    <cellStyle name="Normal 3 3 7 7 4" xfId="11759"/>
    <cellStyle name="Normal 3 3 7 7 4 2" xfId="30548"/>
    <cellStyle name="Normal 3 3 7 7 4 3" xfId="48064"/>
    <cellStyle name="Normal 3 3 7 7 5" xfId="21145"/>
    <cellStyle name="Normal 3 3 7 7 6" xfId="48057"/>
    <cellStyle name="Normal 3 3 7 8" xfId="3265"/>
    <cellStyle name="Normal 3 3 7 8 2" xfId="7991"/>
    <cellStyle name="Normal 3 3 7 8 2 2" xfId="17386"/>
    <cellStyle name="Normal 3 3 7 8 2 2 2" xfId="36183"/>
    <cellStyle name="Normal 3 3 7 8 2 2 3" xfId="48067"/>
    <cellStyle name="Normal 3 3 7 8 2 3" xfId="26780"/>
    <cellStyle name="Normal 3 3 7 8 2 4" xfId="48066"/>
    <cellStyle name="Normal 3 3 7 8 3" xfId="12689"/>
    <cellStyle name="Normal 3 3 7 8 3 2" xfId="31479"/>
    <cellStyle name="Normal 3 3 7 8 3 3" xfId="48068"/>
    <cellStyle name="Normal 3 3 7 8 4" xfId="22076"/>
    <cellStyle name="Normal 3 3 7 8 5" xfId="48065"/>
    <cellStyle name="Normal 3 3 7 9" xfId="4196"/>
    <cellStyle name="Normal 3 3 7 9 2" xfId="8921"/>
    <cellStyle name="Normal 3 3 7 9 2 2" xfId="18316"/>
    <cellStyle name="Normal 3 3 7 9 2 2 2" xfId="37113"/>
    <cellStyle name="Normal 3 3 7 9 2 2 3" xfId="48071"/>
    <cellStyle name="Normal 3 3 7 9 2 3" xfId="27710"/>
    <cellStyle name="Normal 3 3 7 9 2 4" xfId="48070"/>
    <cellStyle name="Normal 3 3 7 9 3" xfId="13619"/>
    <cellStyle name="Normal 3 3 7 9 3 2" xfId="32410"/>
    <cellStyle name="Normal 3 3 7 9 3 3" xfId="48072"/>
    <cellStyle name="Normal 3 3 7 9 4" xfId="23007"/>
    <cellStyle name="Normal 3 3 7 9 5" xfId="48069"/>
    <cellStyle name="Normal 3 3 8" xfId="641"/>
    <cellStyle name="Normal 3 3 8 10" xfId="6244"/>
    <cellStyle name="Normal 3 3 8 10 2" xfId="15640"/>
    <cellStyle name="Normal 3 3 8 10 2 2" xfId="34437"/>
    <cellStyle name="Normal 3 3 8 10 2 3" xfId="48075"/>
    <cellStyle name="Normal 3 3 8 10 3" xfId="25034"/>
    <cellStyle name="Normal 3 3 8 10 4" xfId="48074"/>
    <cellStyle name="Normal 3 3 8 11" xfId="10858"/>
    <cellStyle name="Normal 3 3 8 11 2" xfId="29641"/>
    <cellStyle name="Normal 3 3 8 11 3" xfId="48076"/>
    <cellStyle name="Normal 3 3 8 12" xfId="20238"/>
    <cellStyle name="Normal 3 3 8 13" xfId="39456"/>
    <cellStyle name="Normal 3 3 8 14" xfId="48073"/>
    <cellStyle name="Normal 3 3 8 15" xfId="1422"/>
    <cellStyle name="Normal 3 3 8 2" xfId="1065"/>
    <cellStyle name="Normal 3 3 8 2 10" xfId="39457"/>
    <cellStyle name="Normal 3 3 8 2 11" xfId="48077"/>
    <cellStyle name="Normal 3 3 8 2 12" xfId="1453"/>
    <cellStyle name="Normal 3 3 8 2 2" xfId="1719"/>
    <cellStyle name="Normal 3 3 8 2 2 10" xfId="48078"/>
    <cellStyle name="Normal 3 3 8 2 2 2" xfId="2185"/>
    <cellStyle name="Normal 3 3 8 2 2 2 2" xfId="3116"/>
    <cellStyle name="Normal 3 3 8 2 2 2 2 2" xfId="5909"/>
    <cellStyle name="Normal 3 3 8 2 2 2 2 2 2" xfId="10634"/>
    <cellStyle name="Normal 3 3 8 2 2 2 2 2 2 2" xfId="20029"/>
    <cellStyle name="Normal 3 3 8 2 2 2 2 2 2 2 2" xfId="38826"/>
    <cellStyle name="Normal 3 3 8 2 2 2 2 2 2 2 3" xfId="48083"/>
    <cellStyle name="Normal 3 3 8 2 2 2 2 2 2 3" xfId="29423"/>
    <cellStyle name="Normal 3 3 8 2 2 2 2 2 2 4" xfId="48082"/>
    <cellStyle name="Normal 3 3 8 2 2 2 2 2 3" xfId="15332"/>
    <cellStyle name="Normal 3 3 8 2 2 2 2 2 3 2" xfId="34123"/>
    <cellStyle name="Normal 3 3 8 2 2 2 2 2 3 3" xfId="48084"/>
    <cellStyle name="Normal 3 3 8 2 2 2 2 2 4" xfId="24720"/>
    <cellStyle name="Normal 3 3 8 2 2 2 2 2 5" xfId="48081"/>
    <cellStyle name="Normal 3 3 8 2 2 2 2 3" xfId="7842"/>
    <cellStyle name="Normal 3 3 8 2 2 2 2 3 2" xfId="17237"/>
    <cellStyle name="Normal 3 3 8 2 2 2 2 3 2 2" xfId="36034"/>
    <cellStyle name="Normal 3 3 8 2 2 2 2 3 2 3" xfId="48086"/>
    <cellStyle name="Normal 3 3 8 2 2 2 2 3 3" xfId="26631"/>
    <cellStyle name="Normal 3 3 8 2 2 2 2 3 4" xfId="48085"/>
    <cellStyle name="Normal 3 3 8 2 2 2 2 4" xfId="12540"/>
    <cellStyle name="Normal 3 3 8 2 2 2 2 4 2" xfId="31330"/>
    <cellStyle name="Normal 3 3 8 2 2 2 2 4 3" xfId="48087"/>
    <cellStyle name="Normal 3 3 8 2 2 2 2 5" xfId="21927"/>
    <cellStyle name="Normal 3 3 8 2 2 2 2 6" xfId="48080"/>
    <cellStyle name="Normal 3 3 8 2 2 2 3" xfId="4047"/>
    <cellStyle name="Normal 3 3 8 2 2 2 3 2" xfId="8772"/>
    <cellStyle name="Normal 3 3 8 2 2 2 3 2 2" xfId="18167"/>
    <cellStyle name="Normal 3 3 8 2 2 2 3 2 2 2" xfId="36964"/>
    <cellStyle name="Normal 3 3 8 2 2 2 3 2 2 3" xfId="48090"/>
    <cellStyle name="Normal 3 3 8 2 2 2 3 2 3" xfId="27561"/>
    <cellStyle name="Normal 3 3 8 2 2 2 3 2 4" xfId="48089"/>
    <cellStyle name="Normal 3 3 8 2 2 2 3 3" xfId="13470"/>
    <cellStyle name="Normal 3 3 8 2 2 2 3 3 2" xfId="32261"/>
    <cellStyle name="Normal 3 3 8 2 2 2 3 3 3" xfId="48091"/>
    <cellStyle name="Normal 3 3 8 2 2 2 3 4" xfId="22858"/>
    <cellStyle name="Normal 3 3 8 2 2 2 3 5" xfId="48088"/>
    <cellStyle name="Normal 3 3 8 2 2 2 4" xfId="4978"/>
    <cellStyle name="Normal 3 3 8 2 2 2 4 2" xfId="9703"/>
    <cellStyle name="Normal 3 3 8 2 2 2 4 2 2" xfId="19098"/>
    <cellStyle name="Normal 3 3 8 2 2 2 4 2 2 2" xfId="37895"/>
    <cellStyle name="Normal 3 3 8 2 2 2 4 2 2 3" xfId="48094"/>
    <cellStyle name="Normal 3 3 8 2 2 2 4 2 3" xfId="28492"/>
    <cellStyle name="Normal 3 3 8 2 2 2 4 2 4" xfId="48093"/>
    <cellStyle name="Normal 3 3 8 2 2 2 4 3" xfId="14401"/>
    <cellStyle name="Normal 3 3 8 2 2 2 4 3 2" xfId="33192"/>
    <cellStyle name="Normal 3 3 8 2 2 2 4 3 3" xfId="48095"/>
    <cellStyle name="Normal 3 3 8 2 2 2 4 4" xfId="23789"/>
    <cellStyle name="Normal 3 3 8 2 2 2 4 5" xfId="48092"/>
    <cellStyle name="Normal 3 3 8 2 2 2 5" xfId="6912"/>
    <cellStyle name="Normal 3 3 8 2 2 2 5 2" xfId="16307"/>
    <cellStyle name="Normal 3 3 8 2 2 2 5 2 2" xfId="35104"/>
    <cellStyle name="Normal 3 3 8 2 2 2 5 2 3" xfId="48097"/>
    <cellStyle name="Normal 3 3 8 2 2 2 5 3" xfId="25701"/>
    <cellStyle name="Normal 3 3 8 2 2 2 5 4" xfId="48096"/>
    <cellStyle name="Normal 3 3 8 2 2 2 6" xfId="11610"/>
    <cellStyle name="Normal 3 3 8 2 2 2 6 2" xfId="30399"/>
    <cellStyle name="Normal 3 3 8 2 2 2 6 3" xfId="48098"/>
    <cellStyle name="Normal 3 3 8 2 2 2 7" xfId="20996"/>
    <cellStyle name="Normal 3 3 8 2 2 2 8" xfId="39459"/>
    <cellStyle name="Normal 3 3 8 2 2 2 9" xfId="48079"/>
    <cellStyle name="Normal 3 3 8 2 2 3" xfId="2650"/>
    <cellStyle name="Normal 3 3 8 2 2 3 2" xfId="5443"/>
    <cellStyle name="Normal 3 3 8 2 2 3 2 2" xfId="10168"/>
    <cellStyle name="Normal 3 3 8 2 2 3 2 2 2" xfId="19563"/>
    <cellStyle name="Normal 3 3 8 2 2 3 2 2 2 2" xfId="38360"/>
    <cellStyle name="Normal 3 3 8 2 2 3 2 2 2 3" xfId="48102"/>
    <cellStyle name="Normal 3 3 8 2 2 3 2 2 3" xfId="28957"/>
    <cellStyle name="Normal 3 3 8 2 2 3 2 2 4" xfId="48101"/>
    <cellStyle name="Normal 3 3 8 2 2 3 2 3" xfId="14866"/>
    <cellStyle name="Normal 3 3 8 2 2 3 2 3 2" xfId="33657"/>
    <cellStyle name="Normal 3 3 8 2 2 3 2 3 3" xfId="48103"/>
    <cellStyle name="Normal 3 3 8 2 2 3 2 4" xfId="24254"/>
    <cellStyle name="Normal 3 3 8 2 2 3 2 5" xfId="48100"/>
    <cellStyle name="Normal 3 3 8 2 2 3 3" xfId="7377"/>
    <cellStyle name="Normal 3 3 8 2 2 3 3 2" xfId="16772"/>
    <cellStyle name="Normal 3 3 8 2 2 3 3 2 2" xfId="35569"/>
    <cellStyle name="Normal 3 3 8 2 2 3 3 2 3" xfId="48105"/>
    <cellStyle name="Normal 3 3 8 2 2 3 3 3" xfId="26166"/>
    <cellStyle name="Normal 3 3 8 2 2 3 3 4" xfId="48104"/>
    <cellStyle name="Normal 3 3 8 2 2 3 4" xfId="12075"/>
    <cellStyle name="Normal 3 3 8 2 2 3 4 2" xfId="30864"/>
    <cellStyle name="Normal 3 3 8 2 2 3 4 3" xfId="48106"/>
    <cellStyle name="Normal 3 3 8 2 2 3 5" xfId="21461"/>
    <cellStyle name="Normal 3 3 8 2 2 3 6" xfId="48099"/>
    <cellStyle name="Normal 3 3 8 2 2 4" xfId="3581"/>
    <cellStyle name="Normal 3 3 8 2 2 4 2" xfId="8307"/>
    <cellStyle name="Normal 3 3 8 2 2 4 2 2" xfId="17702"/>
    <cellStyle name="Normal 3 3 8 2 2 4 2 2 2" xfId="36499"/>
    <cellStyle name="Normal 3 3 8 2 2 4 2 2 3" xfId="48109"/>
    <cellStyle name="Normal 3 3 8 2 2 4 2 3" xfId="27096"/>
    <cellStyle name="Normal 3 3 8 2 2 4 2 4" xfId="48108"/>
    <cellStyle name="Normal 3 3 8 2 2 4 3" xfId="13005"/>
    <cellStyle name="Normal 3 3 8 2 2 4 3 2" xfId="31795"/>
    <cellStyle name="Normal 3 3 8 2 2 4 3 3" xfId="48110"/>
    <cellStyle name="Normal 3 3 8 2 2 4 4" xfId="22392"/>
    <cellStyle name="Normal 3 3 8 2 2 4 5" xfId="48107"/>
    <cellStyle name="Normal 3 3 8 2 2 5" xfId="4512"/>
    <cellStyle name="Normal 3 3 8 2 2 5 2" xfId="9237"/>
    <cellStyle name="Normal 3 3 8 2 2 5 2 2" xfId="18632"/>
    <cellStyle name="Normal 3 3 8 2 2 5 2 2 2" xfId="37429"/>
    <cellStyle name="Normal 3 3 8 2 2 5 2 2 3" xfId="48113"/>
    <cellStyle name="Normal 3 3 8 2 2 5 2 3" xfId="28026"/>
    <cellStyle name="Normal 3 3 8 2 2 5 2 4" xfId="48112"/>
    <cellStyle name="Normal 3 3 8 2 2 5 3" xfId="13935"/>
    <cellStyle name="Normal 3 3 8 2 2 5 3 2" xfId="32726"/>
    <cellStyle name="Normal 3 3 8 2 2 5 3 3" xfId="48114"/>
    <cellStyle name="Normal 3 3 8 2 2 5 4" xfId="23323"/>
    <cellStyle name="Normal 3 3 8 2 2 5 5" xfId="48111"/>
    <cellStyle name="Normal 3 3 8 2 2 6" xfId="6304"/>
    <cellStyle name="Normal 3 3 8 2 2 6 2" xfId="15700"/>
    <cellStyle name="Normal 3 3 8 2 2 6 2 2" xfId="34497"/>
    <cellStyle name="Normal 3 3 8 2 2 6 2 3" xfId="48116"/>
    <cellStyle name="Normal 3 3 8 2 2 6 3" xfId="25094"/>
    <cellStyle name="Normal 3 3 8 2 2 6 4" xfId="48115"/>
    <cellStyle name="Normal 3 3 8 2 2 7" xfId="11146"/>
    <cellStyle name="Normal 3 3 8 2 2 7 2" xfId="29933"/>
    <cellStyle name="Normal 3 3 8 2 2 7 3" xfId="48117"/>
    <cellStyle name="Normal 3 3 8 2 2 8" xfId="20530"/>
    <cellStyle name="Normal 3 3 8 2 2 9" xfId="39458"/>
    <cellStyle name="Normal 3 3 8 2 3" xfId="1924"/>
    <cellStyle name="Normal 3 3 8 2 3 2" xfId="2855"/>
    <cellStyle name="Normal 3 3 8 2 3 2 2" xfId="5648"/>
    <cellStyle name="Normal 3 3 8 2 3 2 2 2" xfId="10373"/>
    <cellStyle name="Normal 3 3 8 2 3 2 2 2 2" xfId="19768"/>
    <cellStyle name="Normal 3 3 8 2 3 2 2 2 2 2" xfId="38565"/>
    <cellStyle name="Normal 3 3 8 2 3 2 2 2 2 3" xfId="48122"/>
    <cellStyle name="Normal 3 3 8 2 3 2 2 2 3" xfId="29162"/>
    <cellStyle name="Normal 3 3 8 2 3 2 2 2 4" xfId="48121"/>
    <cellStyle name="Normal 3 3 8 2 3 2 2 3" xfId="15071"/>
    <cellStyle name="Normal 3 3 8 2 3 2 2 3 2" xfId="33862"/>
    <cellStyle name="Normal 3 3 8 2 3 2 2 3 3" xfId="48123"/>
    <cellStyle name="Normal 3 3 8 2 3 2 2 4" xfId="24459"/>
    <cellStyle name="Normal 3 3 8 2 3 2 2 5" xfId="48120"/>
    <cellStyle name="Normal 3 3 8 2 3 2 3" xfId="7581"/>
    <cellStyle name="Normal 3 3 8 2 3 2 3 2" xfId="16976"/>
    <cellStyle name="Normal 3 3 8 2 3 2 3 2 2" xfId="35773"/>
    <cellStyle name="Normal 3 3 8 2 3 2 3 2 3" xfId="48125"/>
    <cellStyle name="Normal 3 3 8 2 3 2 3 3" xfId="26370"/>
    <cellStyle name="Normal 3 3 8 2 3 2 3 4" xfId="48124"/>
    <cellStyle name="Normal 3 3 8 2 3 2 4" xfId="12279"/>
    <cellStyle name="Normal 3 3 8 2 3 2 4 2" xfId="31069"/>
    <cellStyle name="Normal 3 3 8 2 3 2 4 3" xfId="48126"/>
    <cellStyle name="Normal 3 3 8 2 3 2 5" xfId="21666"/>
    <cellStyle name="Normal 3 3 8 2 3 2 6" xfId="48119"/>
    <cellStyle name="Normal 3 3 8 2 3 3" xfId="3786"/>
    <cellStyle name="Normal 3 3 8 2 3 3 2" xfId="8512"/>
    <cellStyle name="Normal 3 3 8 2 3 3 2 2" xfId="17907"/>
    <cellStyle name="Normal 3 3 8 2 3 3 2 2 2" xfId="36704"/>
    <cellStyle name="Normal 3 3 8 2 3 3 2 2 3" xfId="48129"/>
    <cellStyle name="Normal 3 3 8 2 3 3 2 3" xfId="27301"/>
    <cellStyle name="Normal 3 3 8 2 3 3 2 4" xfId="48128"/>
    <cellStyle name="Normal 3 3 8 2 3 3 3" xfId="13210"/>
    <cellStyle name="Normal 3 3 8 2 3 3 3 2" xfId="32000"/>
    <cellStyle name="Normal 3 3 8 2 3 3 3 3" xfId="48130"/>
    <cellStyle name="Normal 3 3 8 2 3 3 4" xfId="22597"/>
    <cellStyle name="Normal 3 3 8 2 3 3 5" xfId="48127"/>
    <cellStyle name="Normal 3 3 8 2 3 4" xfId="4717"/>
    <cellStyle name="Normal 3 3 8 2 3 4 2" xfId="9442"/>
    <cellStyle name="Normal 3 3 8 2 3 4 2 2" xfId="18837"/>
    <cellStyle name="Normal 3 3 8 2 3 4 2 2 2" xfId="37634"/>
    <cellStyle name="Normal 3 3 8 2 3 4 2 2 3" xfId="48133"/>
    <cellStyle name="Normal 3 3 8 2 3 4 2 3" xfId="28231"/>
    <cellStyle name="Normal 3 3 8 2 3 4 2 4" xfId="48132"/>
    <cellStyle name="Normal 3 3 8 2 3 4 3" xfId="14140"/>
    <cellStyle name="Normal 3 3 8 2 3 4 3 2" xfId="32931"/>
    <cellStyle name="Normal 3 3 8 2 3 4 3 3" xfId="48134"/>
    <cellStyle name="Normal 3 3 8 2 3 4 4" xfId="23528"/>
    <cellStyle name="Normal 3 3 8 2 3 4 5" xfId="48131"/>
    <cellStyle name="Normal 3 3 8 2 3 5" xfId="6652"/>
    <cellStyle name="Normal 3 3 8 2 3 5 2" xfId="16047"/>
    <cellStyle name="Normal 3 3 8 2 3 5 2 2" xfId="34844"/>
    <cellStyle name="Normal 3 3 8 2 3 5 2 3" xfId="48136"/>
    <cellStyle name="Normal 3 3 8 2 3 5 3" xfId="25441"/>
    <cellStyle name="Normal 3 3 8 2 3 5 4" xfId="48135"/>
    <cellStyle name="Normal 3 3 8 2 3 6" xfId="11350"/>
    <cellStyle name="Normal 3 3 8 2 3 6 2" xfId="30138"/>
    <cellStyle name="Normal 3 3 8 2 3 6 3" xfId="48137"/>
    <cellStyle name="Normal 3 3 8 2 3 7" xfId="20735"/>
    <cellStyle name="Normal 3 3 8 2 3 8" xfId="39460"/>
    <cellStyle name="Normal 3 3 8 2 3 9" xfId="48118"/>
    <cellStyle name="Normal 3 3 8 2 4" xfId="2389"/>
    <cellStyle name="Normal 3 3 8 2 4 2" xfId="5182"/>
    <cellStyle name="Normal 3 3 8 2 4 2 2" xfId="9907"/>
    <cellStyle name="Normal 3 3 8 2 4 2 2 2" xfId="19302"/>
    <cellStyle name="Normal 3 3 8 2 4 2 2 2 2" xfId="38099"/>
    <cellStyle name="Normal 3 3 8 2 4 2 2 2 3" xfId="48141"/>
    <cellStyle name="Normal 3 3 8 2 4 2 2 3" xfId="28696"/>
    <cellStyle name="Normal 3 3 8 2 4 2 2 4" xfId="48140"/>
    <cellStyle name="Normal 3 3 8 2 4 2 3" xfId="14605"/>
    <cellStyle name="Normal 3 3 8 2 4 2 3 2" xfId="33396"/>
    <cellStyle name="Normal 3 3 8 2 4 2 3 3" xfId="48142"/>
    <cellStyle name="Normal 3 3 8 2 4 2 4" xfId="23993"/>
    <cellStyle name="Normal 3 3 8 2 4 2 5" xfId="48139"/>
    <cellStyle name="Normal 3 3 8 2 4 3" xfId="7116"/>
    <cellStyle name="Normal 3 3 8 2 4 3 2" xfId="16511"/>
    <cellStyle name="Normal 3 3 8 2 4 3 2 2" xfId="35308"/>
    <cellStyle name="Normal 3 3 8 2 4 3 2 3" xfId="48144"/>
    <cellStyle name="Normal 3 3 8 2 4 3 3" xfId="25905"/>
    <cellStyle name="Normal 3 3 8 2 4 3 4" xfId="48143"/>
    <cellStyle name="Normal 3 3 8 2 4 4" xfId="11814"/>
    <cellStyle name="Normal 3 3 8 2 4 4 2" xfId="30603"/>
    <cellStyle name="Normal 3 3 8 2 4 4 3" xfId="48145"/>
    <cellStyle name="Normal 3 3 8 2 4 5" xfId="21200"/>
    <cellStyle name="Normal 3 3 8 2 4 6" xfId="48138"/>
    <cellStyle name="Normal 3 3 8 2 5" xfId="3320"/>
    <cellStyle name="Normal 3 3 8 2 5 2" xfId="8046"/>
    <cellStyle name="Normal 3 3 8 2 5 2 2" xfId="17441"/>
    <cellStyle name="Normal 3 3 8 2 5 2 2 2" xfId="36238"/>
    <cellStyle name="Normal 3 3 8 2 5 2 2 3" xfId="48148"/>
    <cellStyle name="Normal 3 3 8 2 5 2 3" xfId="26835"/>
    <cellStyle name="Normal 3 3 8 2 5 2 4" xfId="48147"/>
    <cellStyle name="Normal 3 3 8 2 5 3" xfId="12744"/>
    <cellStyle name="Normal 3 3 8 2 5 3 2" xfId="31534"/>
    <cellStyle name="Normal 3 3 8 2 5 3 3" xfId="48149"/>
    <cellStyle name="Normal 3 3 8 2 5 4" xfId="22131"/>
    <cellStyle name="Normal 3 3 8 2 5 5" xfId="48146"/>
    <cellStyle name="Normal 3 3 8 2 6" xfId="4251"/>
    <cellStyle name="Normal 3 3 8 2 6 2" xfId="8976"/>
    <cellStyle name="Normal 3 3 8 2 6 2 2" xfId="18371"/>
    <cellStyle name="Normal 3 3 8 2 6 2 2 2" xfId="37168"/>
    <cellStyle name="Normal 3 3 8 2 6 2 2 3" xfId="48152"/>
    <cellStyle name="Normal 3 3 8 2 6 2 3" xfId="27765"/>
    <cellStyle name="Normal 3 3 8 2 6 2 4" xfId="48151"/>
    <cellStyle name="Normal 3 3 8 2 6 3" xfId="13674"/>
    <cellStyle name="Normal 3 3 8 2 6 3 2" xfId="32465"/>
    <cellStyle name="Normal 3 3 8 2 6 3 3" xfId="48153"/>
    <cellStyle name="Normal 3 3 8 2 6 4" xfId="23062"/>
    <cellStyle name="Normal 3 3 8 2 6 5" xfId="48150"/>
    <cellStyle name="Normal 3 3 8 2 7" xfId="6214"/>
    <cellStyle name="Normal 3 3 8 2 7 2" xfId="15610"/>
    <cellStyle name="Normal 3 3 8 2 7 2 2" xfId="34407"/>
    <cellStyle name="Normal 3 3 8 2 7 2 3" xfId="48155"/>
    <cellStyle name="Normal 3 3 8 2 7 3" xfId="25004"/>
    <cellStyle name="Normal 3 3 8 2 7 4" xfId="48154"/>
    <cellStyle name="Normal 3 3 8 2 8" xfId="10888"/>
    <cellStyle name="Normal 3 3 8 2 8 2" xfId="29672"/>
    <cellStyle name="Normal 3 3 8 2 8 3" xfId="48156"/>
    <cellStyle name="Normal 3 3 8 2 9" xfId="20269"/>
    <cellStyle name="Normal 3 3 8 3" xfId="1197"/>
    <cellStyle name="Normal 3 3 8 3 10" xfId="39461"/>
    <cellStyle name="Normal 3 3 8 3 11" xfId="48157"/>
    <cellStyle name="Normal 3 3 8 3 12" xfId="1540"/>
    <cellStyle name="Normal 3 3 8 3 2" xfId="1804"/>
    <cellStyle name="Normal 3 3 8 3 2 10" xfId="48158"/>
    <cellStyle name="Normal 3 3 8 3 2 2" xfId="2270"/>
    <cellStyle name="Normal 3 3 8 3 2 2 2" xfId="3201"/>
    <cellStyle name="Normal 3 3 8 3 2 2 2 2" xfId="5994"/>
    <cellStyle name="Normal 3 3 8 3 2 2 2 2 2" xfId="10719"/>
    <cellStyle name="Normal 3 3 8 3 2 2 2 2 2 2" xfId="20114"/>
    <cellStyle name="Normal 3 3 8 3 2 2 2 2 2 2 2" xfId="38911"/>
    <cellStyle name="Normal 3 3 8 3 2 2 2 2 2 2 3" xfId="48163"/>
    <cellStyle name="Normal 3 3 8 3 2 2 2 2 2 3" xfId="29508"/>
    <cellStyle name="Normal 3 3 8 3 2 2 2 2 2 4" xfId="48162"/>
    <cellStyle name="Normal 3 3 8 3 2 2 2 2 3" xfId="15417"/>
    <cellStyle name="Normal 3 3 8 3 2 2 2 2 3 2" xfId="34208"/>
    <cellStyle name="Normal 3 3 8 3 2 2 2 2 3 3" xfId="48164"/>
    <cellStyle name="Normal 3 3 8 3 2 2 2 2 4" xfId="24805"/>
    <cellStyle name="Normal 3 3 8 3 2 2 2 2 5" xfId="48161"/>
    <cellStyle name="Normal 3 3 8 3 2 2 2 3" xfId="7927"/>
    <cellStyle name="Normal 3 3 8 3 2 2 2 3 2" xfId="17322"/>
    <cellStyle name="Normal 3 3 8 3 2 2 2 3 2 2" xfId="36119"/>
    <cellStyle name="Normal 3 3 8 3 2 2 2 3 2 3" xfId="48166"/>
    <cellStyle name="Normal 3 3 8 3 2 2 2 3 3" xfId="26716"/>
    <cellStyle name="Normal 3 3 8 3 2 2 2 3 4" xfId="48165"/>
    <cellStyle name="Normal 3 3 8 3 2 2 2 4" xfId="12625"/>
    <cellStyle name="Normal 3 3 8 3 2 2 2 4 2" xfId="31415"/>
    <cellStyle name="Normal 3 3 8 3 2 2 2 4 3" xfId="48167"/>
    <cellStyle name="Normal 3 3 8 3 2 2 2 5" xfId="22012"/>
    <cellStyle name="Normal 3 3 8 3 2 2 2 6" xfId="48160"/>
    <cellStyle name="Normal 3 3 8 3 2 2 3" xfId="4132"/>
    <cellStyle name="Normal 3 3 8 3 2 2 3 2" xfId="8857"/>
    <cellStyle name="Normal 3 3 8 3 2 2 3 2 2" xfId="18252"/>
    <cellStyle name="Normal 3 3 8 3 2 2 3 2 2 2" xfId="37049"/>
    <cellStyle name="Normal 3 3 8 3 2 2 3 2 2 3" xfId="48170"/>
    <cellStyle name="Normal 3 3 8 3 2 2 3 2 3" xfId="27646"/>
    <cellStyle name="Normal 3 3 8 3 2 2 3 2 4" xfId="48169"/>
    <cellStyle name="Normal 3 3 8 3 2 2 3 3" xfId="13555"/>
    <cellStyle name="Normal 3 3 8 3 2 2 3 3 2" xfId="32346"/>
    <cellStyle name="Normal 3 3 8 3 2 2 3 3 3" xfId="48171"/>
    <cellStyle name="Normal 3 3 8 3 2 2 3 4" xfId="22943"/>
    <cellStyle name="Normal 3 3 8 3 2 2 3 5" xfId="48168"/>
    <cellStyle name="Normal 3 3 8 3 2 2 4" xfId="5063"/>
    <cellStyle name="Normal 3 3 8 3 2 2 4 2" xfId="9788"/>
    <cellStyle name="Normal 3 3 8 3 2 2 4 2 2" xfId="19183"/>
    <cellStyle name="Normal 3 3 8 3 2 2 4 2 2 2" xfId="37980"/>
    <cellStyle name="Normal 3 3 8 3 2 2 4 2 2 3" xfId="48174"/>
    <cellStyle name="Normal 3 3 8 3 2 2 4 2 3" xfId="28577"/>
    <cellStyle name="Normal 3 3 8 3 2 2 4 2 4" xfId="48173"/>
    <cellStyle name="Normal 3 3 8 3 2 2 4 3" xfId="14486"/>
    <cellStyle name="Normal 3 3 8 3 2 2 4 3 2" xfId="33277"/>
    <cellStyle name="Normal 3 3 8 3 2 2 4 3 3" xfId="48175"/>
    <cellStyle name="Normal 3 3 8 3 2 2 4 4" xfId="23874"/>
    <cellStyle name="Normal 3 3 8 3 2 2 4 5" xfId="48172"/>
    <cellStyle name="Normal 3 3 8 3 2 2 5" xfId="6997"/>
    <cellStyle name="Normal 3 3 8 3 2 2 5 2" xfId="16392"/>
    <cellStyle name="Normal 3 3 8 3 2 2 5 2 2" xfId="35189"/>
    <cellStyle name="Normal 3 3 8 3 2 2 5 2 3" xfId="48177"/>
    <cellStyle name="Normal 3 3 8 3 2 2 5 3" xfId="25786"/>
    <cellStyle name="Normal 3 3 8 3 2 2 5 4" xfId="48176"/>
    <cellStyle name="Normal 3 3 8 3 2 2 6" xfId="11695"/>
    <cellStyle name="Normal 3 3 8 3 2 2 6 2" xfId="30484"/>
    <cellStyle name="Normal 3 3 8 3 2 2 6 3" xfId="48178"/>
    <cellStyle name="Normal 3 3 8 3 2 2 7" xfId="21081"/>
    <cellStyle name="Normal 3 3 8 3 2 2 8" xfId="39463"/>
    <cellStyle name="Normal 3 3 8 3 2 2 9" xfId="48159"/>
    <cellStyle name="Normal 3 3 8 3 2 3" xfId="2735"/>
    <cellStyle name="Normal 3 3 8 3 2 3 2" xfId="5528"/>
    <cellStyle name="Normal 3 3 8 3 2 3 2 2" xfId="10253"/>
    <cellStyle name="Normal 3 3 8 3 2 3 2 2 2" xfId="19648"/>
    <cellStyle name="Normal 3 3 8 3 2 3 2 2 2 2" xfId="38445"/>
    <cellStyle name="Normal 3 3 8 3 2 3 2 2 2 3" xfId="48182"/>
    <cellStyle name="Normal 3 3 8 3 2 3 2 2 3" xfId="29042"/>
    <cellStyle name="Normal 3 3 8 3 2 3 2 2 4" xfId="48181"/>
    <cellStyle name="Normal 3 3 8 3 2 3 2 3" xfId="14951"/>
    <cellStyle name="Normal 3 3 8 3 2 3 2 3 2" xfId="33742"/>
    <cellStyle name="Normal 3 3 8 3 2 3 2 3 3" xfId="48183"/>
    <cellStyle name="Normal 3 3 8 3 2 3 2 4" xfId="24339"/>
    <cellStyle name="Normal 3 3 8 3 2 3 2 5" xfId="48180"/>
    <cellStyle name="Normal 3 3 8 3 2 3 3" xfId="7462"/>
    <cellStyle name="Normal 3 3 8 3 2 3 3 2" xfId="16857"/>
    <cellStyle name="Normal 3 3 8 3 2 3 3 2 2" xfId="35654"/>
    <cellStyle name="Normal 3 3 8 3 2 3 3 2 3" xfId="48185"/>
    <cellStyle name="Normal 3 3 8 3 2 3 3 3" xfId="26251"/>
    <cellStyle name="Normal 3 3 8 3 2 3 3 4" xfId="48184"/>
    <cellStyle name="Normal 3 3 8 3 2 3 4" xfId="12160"/>
    <cellStyle name="Normal 3 3 8 3 2 3 4 2" xfId="30949"/>
    <cellStyle name="Normal 3 3 8 3 2 3 4 3" xfId="48186"/>
    <cellStyle name="Normal 3 3 8 3 2 3 5" xfId="21546"/>
    <cellStyle name="Normal 3 3 8 3 2 3 6" xfId="48179"/>
    <cellStyle name="Normal 3 3 8 3 2 4" xfId="3666"/>
    <cellStyle name="Normal 3 3 8 3 2 4 2" xfId="8392"/>
    <cellStyle name="Normal 3 3 8 3 2 4 2 2" xfId="17787"/>
    <cellStyle name="Normal 3 3 8 3 2 4 2 2 2" xfId="36584"/>
    <cellStyle name="Normal 3 3 8 3 2 4 2 2 3" xfId="48189"/>
    <cellStyle name="Normal 3 3 8 3 2 4 2 3" xfId="27181"/>
    <cellStyle name="Normal 3 3 8 3 2 4 2 4" xfId="48188"/>
    <cellStyle name="Normal 3 3 8 3 2 4 3" xfId="13090"/>
    <cellStyle name="Normal 3 3 8 3 2 4 3 2" xfId="31880"/>
    <cellStyle name="Normal 3 3 8 3 2 4 3 3" xfId="48190"/>
    <cellStyle name="Normal 3 3 8 3 2 4 4" xfId="22477"/>
    <cellStyle name="Normal 3 3 8 3 2 4 5" xfId="48187"/>
    <cellStyle name="Normal 3 3 8 3 2 5" xfId="4597"/>
    <cellStyle name="Normal 3 3 8 3 2 5 2" xfId="9322"/>
    <cellStyle name="Normal 3 3 8 3 2 5 2 2" xfId="18717"/>
    <cellStyle name="Normal 3 3 8 3 2 5 2 2 2" xfId="37514"/>
    <cellStyle name="Normal 3 3 8 3 2 5 2 2 3" xfId="48193"/>
    <cellStyle name="Normal 3 3 8 3 2 5 2 3" xfId="28111"/>
    <cellStyle name="Normal 3 3 8 3 2 5 2 4" xfId="48192"/>
    <cellStyle name="Normal 3 3 8 3 2 5 3" xfId="14020"/>
    <cellStyle name="Normal 3 3 8 3 2 5 3 2" xfId="32811"/>
    <cellStyle name="Normal 3 3 8 3 2 5 3 3" xfId="48194"/>
    <cellStyle name="Normal 3 3 8 3 2 5 4" xfId="23408"/>
    <cellStyle name="Normal 3 3 8 3 2 5 5" xfId="48191"/>
    <cellStyle name="Normal 3 3 8 3 2 6" xfId="6533"/>
    <cellStyle name="Normal 3 3 8 3 2 6 2" xfId="15928"/>
    <cellStyle name="Normal 3 3 8 3 2 6 2 2" xfId="34725"/>
    <cellStyle name="Normal 3 3 8 3 2 6 2 3" xfId="48196"/>
    <cellStyle name="Normal 3 3 8 3 2 6 3" xfId="25322"/>
    <cellStyle name="Normal 3 3 8 3 2 6 4" xfId="48195"/>
    <cellStyle name="Normal 3 3 8 3 2 7" xfId="11231"/>
    <cellStyle name="Normal 3 3 8 3 2 7 2" xfId="30018"/>
    <cellStyle name="Normal 3 3 8 3 2 7 3" xfId="48197"/>
    <cellStyle name="Normal 3 3 8 3 2 8" xfId="20615"/>
    <cellStyle name="Normal 3 3 8 3 2 9" xfId="39462"/>
    <cellStyle name="Normal 3 3 8 3 3" xfId="2009"/>
    <cellStyle name="Normal 3 3 8 3 3 2" xfId="2940"/>
    <cellStyle name="Normal 3 3 8 3 3 2 2" xfId="5733"/>
    <cellStyle name="Normal 3 3 8 3 3 2 2 2" xfId="10458"/>
    <cellStyle name="Normal 3 3 8 3 3 2 2 2 2" xfId="19853"/>
    <cellStyle name="Normal 3 3 8 3 3 2 2 2 2 2" xfId="38650"/>
    <cellStyle name="Normal 3 3 8 3 3 2 2 2 2 3" xfId="48202"/>
    <cellStyle name="Normal 3 3 8 3 3 2 2 2 3" xfId="29247"/>
    <cellStyle name="Normal 3 3 8 3 3 2 2 2 4" xfId="48201"/>
    <cellStyle name="Normal 3 3 8 3 3 2 2 3" xfId="15156"/>
    <cellStyle name="Normal 3 3 8 3 3 2 2 3 2" xfId="33947"/>
    <cellStyle name="Normal 3 3 8 3 3 2 2 3 3" xfId="48203"/>
    <cellStyle name="Normal 3 3 8 3 3 2 2 4" xfId="24544"/>
    <cellStyle name="Normal 3 3 8 3 3 2 2 5" xfId="48200"/>
    <cellStyle name="Normal 3 3 8 3 3 2 3" xfId="7666"/>
    <cellStyle name="Normal 3 3 8 3 3 2 3 2" xfId="17061"/>
    <cellStyle name="Normal 3 3 8 3 3 2 3 2 2" xfId="35858"/>
    <cellStyle name="Normal 3 3 8 3 3 2 3 2 3" xfId="48205"/>
    <cellStyle name="Normal 3 3 8 3 3 2 3 3" xfId="26455"/>
    <cellStyle name="Normal 3 3 8 3 3 2 3 4" xfId="48204"/>
    <cellStyle name="Normal 3 3 8 3 3 2 4" xfId="12364"/>
    <cellStyle name="Normal 3 3 8 3 3 2 4 2" xfId="31154"/>
    <cellStyle name="Normal 3 3 8 3 3 2 4 3" xfId="48206"/>
    <cellStyle name="Normal 3 3 8 3 3 2 5" xfId="21751"/>
    <cellStyle name="Normal 3 3 8 3 3 2 6" xfId="48199"/>
    <cellStyle name="Normal 3 3 8 3 3 3" xfId="3871"/>
    <cellStyle name="Normal 3 3 8 3 3 3 2" xfId="8597"/>
    <cellStyle name="Normal 3 3 8 3 3 3 2 2" xfId="17992"/>
    <cellStyle name="Normal 3 3 8 3 3 3 2 2 2" xfId="36789"/>
    <cellStyle name="Normal 3 3 8 3 3 3 2 2 3" xfId="48209"/>
    <cellStyle name="Normal 3 3 8 3 3 3 2 3" xfId="27386"/>
    <cellStyle name="Normal 3 3 8 3 3 3 2 4" xfId="48208"/>
    <cellStyle name="Normal 3 3 8 3 3 3 3" xfId="13295"/>
    <cellStyle name="Normal 3 3 8 3 3 3 3 2" xfId="32085"/>
    <cellStyle name="Normal 3 3 8 3 3 3 3 3" xfId="48210"/>
    <cellStyle name="Normal 3 3 8 3 3 3 4" xfId="22682"/>
    <cellStyle name="Normal 3 3 8 3 3 3 5" xfId="48207"/>
    <cellStyle name="Normal 3 3 8 3 3 4" xfId="4802"/>
    <cellStyle name="Normal 3 3 8 3 3 4 2" xfId="9527"/>
    <cellStyle name="Normal 3 3 8 3 3 4 2 2" xfId="18922"/>
    <cellStyle name="Normal 3 3 8 3 3 4 2 2 2" xfId="37719"/>
    <cellStyle name="Normal 3 3 8 3 3 4 2 2 3" xfId="48213"/>
    <cellStyle name="Normal 3 3 8 3 3 4 2 3" xfId="28316"/>
    <cellStyle name="Normal 3 3 8 3 3 4 2 4" xfId="48212"/>
    <cellStyle name="Normal 3 3 8 3 3 4 3" xfId="14225"/>
    <cellStyle name="Normal 3 3 8 3 3 4 3 2" xfId="33016"/>
    <cellStyle name="Normal 3 3 8 3 3 4 3 3" xfId="48214"/>
    <cellStyle name="Normal 3 3 8 3 3 4 4" xfId="23613"/>
    <cellStyle name="Normal 3 3 8 3 3 4 5" xfId="48211"/>
    <cellStyle name="Normal 3 3 8 3 3 5" xfId="6737"/>
    <cellStyle name="Normal 3 3 8 3 3 5 2" xfId="16132"/>
    <cellStyle name="Normal 3 3 8 3 3 5 2 2" xfId="34929"/>
    <cellStyle name="Normal 3 3 8 3 3 5 2 3" xfId="48216"/>
    <cellStyle name="Normal 3 3 8 3 3 5 3" xfId="25526"/>
    <cellStyle name="Normal 3 3 8 3 3 5 4" xfId="48215"/>
    <cellStyle name="Normal 3 3 8 3 3 6" xfId="11435"/>
    <cellStyle name="Normal 3 3 8 3 3 6 2" xfId="30223"/>
    <cellStyle name="Normal 3 3 8 3 3 6 3" xfId="48217"/>
    <cellStyle name="Normal 3 3 8 3 3 7" xfId="20820"/>
    <cellStyle name="Normal 3 3 8 3 3 8" xfId="39464"/>
    <cellStyle name="Normal 3 3 8 3 3 9" xfId="48198"/>
    <cellStyle name="Normal 3 3 8 3 4" xfId="2474"/>
    <cellStyle name="Normal 3 3 8 3 4 2" xfId="5267"/>
    <cellStyle name="Normal 3 3 8 3 4 2 2" xfId="9992"/>
    <cellStyle name="Normal 3 3 8 3 4 2 2 2" xfId="19387"/>
    <cellStyle name="Normal 3 3 8 3 4 2 2 2 2" xfId="38184"/>
    <cellStyle name="Normal 3 3 8 3 4 2 2 2 3" xfId="48221"/>
    <cellStyle name="Normal 3 3 8 3 4 2 2 3" xfId="28781"/>
    <cellStyle name="Normal 3 3 8 3 4 2 2 4" xfId="48220"/>
    <cellStyle name="Normal 3 3 8 3 4 2 3" xfId="14690"/>
    <cellStyle name="Normal 3 3 8 3 4 2 3 2" xfId="33481"/>
    <cellStyle name="Normal 3 3 8 3 4 2 3 3" xfId="48222"/>
    <cellStyle name="Normal 3 3 8 3 4 2 4" xfId="24078"/>
    <cellStyle name="Normal 3 3 8 3 4 2 5" xfId="48219"/>
    <cellStyle name="Normal 3 3 8 3 4 3" xfId="7201"/>
    <cellStyle name="Normal 3 3 8 3 4 3 2" xfId="16596"/>
    <cellStyle name="Normal 3 3 8 3 4 3 2 2" xfId="35393"/>
    <cellStyle name="Normal 3 3 8 3 4 3 2 3" xfId="48224"/>
    <cellStyle name="Normal 3 3 8 3 4 3 3" xfId="25990"/>
    <cellStyle name="Normal 3 3 8 3 4 3 4" xfId="48223"/>
    <cellStyle name="Normal 3 3 8 3 4 4" xfId="11899"/>
    <cellStyle name="Normal 3 3 8 3 4 4 2" xfId="30688"/>
    <cellStyle name="Normal 3 3 8 3 4 4 3" xfId="48225"/>
    <cellStyle name="Normal 3 3 8 3 4 5" xfId="21285"/>
    <cellStyle name="Normal 3 3 8 3 4 6" xfId="48218"/>
    <cellStyle name="Normal 3 3 8 3 5" xfId="3405"/>
    <cellStyle name="Normal 3 3 8 3 5 2" xfId="8131"/>
    <cellStyle name="Normal 3 3 8 3 5 2 2" xfId="17526"/>
    <cellStyle name="Normal 3 3 8 3 5 2 2 2" xfId="36323"/>
    <cellStyle name="Normal 3 3 8 3 5 2 2 3" xfId="48228"/>
    <cellStyle name="Normal 3 3 8 3 5 2 3" xfId="26920"/>
    <cellStyle name="Normal 3 3 8 3 5 2 4" xfId="48227"/>
    <cellStyle name="Normal 3 3 8 3 5 3" xfId="12829"/>
    <cellStyle name="Normal 3 3 8 3 5 3 2" xfId="31619"/>
    <cellStyle name="Normal 3 3 8 3 5 3 3" xfId="48229"/>
    <cellStyle name="Normal 3 3 8 3 5 4" xfId="22216"/>
    <cellStyle name="Normal 3 3 8 3 5 5" xfId="48226"/>
    <cellStyle name="Normal 3 3 8 3 6" xfId="4336"/>
    <cellStyle name="Normal 3 3 8 3 6 2" xfId="9061"/>
    <cellStyle name="Normal 3 3 8 3 6 2 2" xfId="18456"/>
    <cellStyle name="Normal 3 3 8 3 6 2 2 2" xfId="37253"/>
    <cellStyle name="Normal 3 3 8 3 6 2 2 3" xfId="48232"/>
    <cellStyle name="Normal 3 3 8 3 6 2 3" xfId="27850"/>
    <cellStyle name="Normal 3 3 8 3 6 2 4" xfId="48231"/>
    <cellStyle name="Normal 3 3 8 3 6 3" xfId="13759"/>
    <cellStyle name="Normal 3 3 8 3 6 3 2" xfId="32550"/>
    <cellStyle name="Normal 3 3 8 3 6 3 3" xfId="48233"/>
    <cellStyle name="Normal 3 3 8 3 6 4" xfId="23147"/>
    <cellStyle name="Normal 3 3 8 3 6 5" xfId="48230"/>
    <cellStyle name="Normal 3 3 8 3 7" xfId="6408"/>
    <cellStyle name="Normal 3 3 8 3 7 2" xfId="15804"/>
    <cellStyle name="Normal 3 3 8 3 7 2 2" xfId="34601"/>
    <cellStyle name="Normal 3 3 8 3 7 2 3" xfId="48235"/>
    <cellStyle name="Normal 3 3 8 3 7 3" xfId="25198"/>
    <cellStyle name="Normal 3 3 8 3 7 4" xfId="48234"/>
    <cellStyle name="Normal 3 3 8 3 8" xfId="10972"/>
    <cellStyle name="Normal 3 3 8 3 8 2" xfId="29757"/>
    <cellStyle name="Normal 3 3 8 3 8 3" xfId="48236"/>
    <cellStyle name="Normal 3 3 8 3 9" xfId="20354"/>
    <cellStyle name="Normal 3 3 8 4" xfId="932"/>
    <cellStyle name="Normal 3 3 8 4 10" xfId="48237"/>
    <cellStyle name="Normal 3 3 8 4 11" xfId="1685"/>
    <cellStyle name="Normal 3 3 8 4 2" xfId="2154"/>
    <cellStyle name="Normal 3 3 8 4 2 2" xfId="3085"/>
    <cellStyle name="Normal 3 3 8 4 2 2 2" xfId="5878"/>
    <cellStyle name="Normal 3 3 8 4 2 2 2 2" xfId="10603"/>
    <cellStyle name="Normal 3 3 8 4 2 2 2 2 2" xfId="19998"/>
    <cellStyle name="Normal 3 3 8 4 2 2 2 2 2 2" xfId="38795"/>
    <cellStyle name="Normal 3 3 8 4 2 2 2 2 2 3" xfId="48242"/>
    <cellStyle name="Normal 3 3 8 4 2 2 2 2 3" xfId="29392"/>
    <cellStyle name="Normal 3 3 8 4 2 2 2 2 4" xfId="48241"/>
    <cellStyle name="Normal 3 3 8 4 2 2 2 3" xfId="15301"/>
    <cellStyle name="Normal 3 3 8 4 2 2 2 3 2" xfId="34092"/>
    <cellStyle name="Normal 3 3 8 4 2 2 2 3 3" xfId="48243"/>
    <cellStyle name="Normal 3 3 8 4 2 2 2 4" xfId="24689"/>
    <cellStyle name="Normal 3 3 8 4 2 2 2 5" xfId="48240"/>
    <cellStyle name="Normal 3 3 8 4 2 2 3" xfId="7811"/>
    <cellStyle name="Normal 3 3 8 4 2 2 3 2" xfId="17206"/>
    <cellStyle name="Normal 3 3 8 4 2 2 3 2 2" xfId="36003"/>
    <cellStyle name="Normal 3 3 8 4 2 2 3 2 3" xfId="48245"/>
    <cellStyle name="Normal 3 3 8 4 2 2 3 3" xfId="26600"/>
    <cellStyle name="Normal 3 3 8 4 2 2 3 4" xfId="48244"/>
    <cellStyle name="Normal 3 3 8 4 2 2 4" xfId="12509"/>
    <cellStyle name="Normal 3 3 8 4 2 2 4 2" xfId="31299"/>
    <cellStyle name="Normal 3 3 8 4 2 2 4 3" xfId="48246"/>
    <cellStyle name="Normal 3 3 8 4 2 2 5" xfId="21896"/>
    <cellStyle name="Normal 3 3 8 4 2 2 6" xfId="48239"/>
    <cellStyle name="Normal 3 3 8 4 2 3" xfId="4016"/>
    <cellStyle name="Normal 3 3 8 4 2 3 2" xfId="8741"/>
    <cellStyle name="Normal 3 3 8 4 2 3 2 2" xfId="18136"/>
    <cellStyle name="Normal 3 3 8 4 2 3 2 2 2" xfId="36933"/>
    <cellStyle name="Normal 3 3 8 4 2 3 2 2 3" xfId="48249"/>
    <cellStyle name="Normal 3 3 8 4 2 3 2 3" xfId="27530"/>
    <cellStyle name="Normal 3 3 8 4 2 3 2 4" xfId="48248"/>
    <cellStyle name="Normal 3 3 8 4 2 3 3" xfId="13439"/>
    <cellStyle name="Normal 3 3 8 4 2 3 3 2" xfId="32230"/>
    <cellStyle name="Normal 3 3 8 4 2 3 3 3" xfId="48250"/>
    <cellStyle name="Normal 3 3 8 4 2 3 4" xfId="22827"/>
    <cellStyle name="Normal 3 3 8 4 2 3 5" xfId="48247"/>
    <cellStyle name="Normal 3 3 8 4 2 4" xfId="4947"/>
    <cellStyle name="Normal 3 3 8 4 2 4 2" xfId="9672"/>
    <cellStyle name="Normal 3 3 8 4 2 4 2 2" xfId="19067"/>
    <cellStyle name="Normal 3 3 8 4 2 4 2 2 2" xfId="37864"/>
    <cellStyle name="Normal 3 3 8 4 2 4 2 2 3" xfId="48253"/>
    <cellStyle name="Normal 3 3 8 4 2 4 2 3" xfId="28461"/>
    <cellStyle name="Normal 3 3 8 4 2 4 2 4" xfId="48252"/>
    <cellStyle name="Normal 3 3 8 4 2 4 3" xfId="14370"/>
    <cellStyle name="Normal 3 3 8 4 2 4 3 2" xfId="33161"/>
    <cellStyle name="Normal 3 3 8 4 2 4 3 3" xfId="48254"/>
    <cellStyle name="Normal 3 3 8 4 2 4 4" xfId="23758"/>
    <cellStyle name="Normal 3 3 8 4 2 4 5" xfId="48251"/>
    <cellStyle name="Normal 3 3 8 4 2 5" xfId="6881"/>
    <cellStyle name="Normal 3 3 8 4 2 5 2" xfId="16276"/>
    <cellStyle name="Normal 3 3 8 4 2 5 2 2" xfId="35073"/>
    <cellStyle name="Normal 3 3 8 4 2 5 2 3" xfId="48256"/>
    <cellStyle name="Normal 3 3 8 4 2 5 3" xfId="25670"/>
    <cellStyle name="Normal 3 3 8 4 2 5 4" xfId="48255"/>
    <cellStyle name="Normal 3 3 8 4 2 6" xfId="11579"/>
    <cellStyle name="Normal 3 3 8 4 2 6 2" xfId="30368"/>
    <cellStyle name="Normal 3 3 8 4 2 6 3" xfId="48257"/>
    <cellStyle name="Normal 3 3 8 4 2 7" xfId="20965"/>
    <cellStyle name="Normal 3 3 8 4 2 8" xfId="39466"/>
    <cellStyle name="Normal 3 3 8 4 2 9" xfId="48238"/>
    <cellStyle name="Normal 3 3 8 4 3" xfId="2619"/>
    <cellStyle name="Normal 3 3 8 4 3 2" xfId="5412"/>
    <cellStyle name="Normal 3 3 8 4 3 2 2" xfId="10137"/>
    <cellStyle name="Normal 3 3 8 4 3 2 2 2" xfId="19532"/>
    <cellStyle name="Normal 3 3 8 4 3 2 2 2 2" xfId="38329"/>
    <cellStyle name="Normal 3 3 8 4 3 2 2 2 3" xfId="48261"/>
    <cellStyle name="Normal 3 3 8 4 3 2 2 3" xfId="28926"/>
    <cellStyle name="Normal 3 3 8 4 3 2 2 4" xfId="48260"/>
    <cellStyle name="Normal 3 3 8 4 3 2 3" xfId="14835"/>
    <cellStyle name="Normal 3 3 8 4 3 2 3 2" xfId="33626"/>
    <cellStyle name="Normal 3 3 8 4 3 2 3 3" xfId="48262"/>
    <cellStyle name="Normal 3 3 8 4 3 2 4" xfId="24223"/>
    <cellStyle name="Normal 3 3 8 4 3 2 5" xfId="48259"/>
    <cellStyle name="Normal 3 3 8 4 3 3" xfId="7346"/>
    <cellStyle name="Normal 3 3 8 4 3 3 2" xfId="16741"/>
    <cellStyle name="Normal 3 3 8 4 3 3 2 2" xfId="35538"/>
    <cellStyle name="Normal 3 3 8 4 3 3 2 3" xfId="48264"/>
    <cellStyle name="Normal 3 3 8 4 3 3 3" xfId="26135"/>
    <cellStyle name="Normal 3 3 8 4 3 3 4" xfId="48263"/>
    <cellStyle name="Normal 3 3 8 4 3 4" xfId="12044"/>
    <cellStyle name="Normal 3 3 8 4 3 4 2" xfId="30833"/>
    <cellStyle name="Normal 3 3 8 4 3 4 3" xfId="48265"/>
    <cellStyle name="Normal 3 3 8 4 3 5" xfId="21430"/>
    <cellStyle name="Normal 3 3 8 4 3 6" xfId="48258"/>
    <cellStyle name="Normal 3 3 8 4 4" xfId="3550"/>
    <cellStyle name="Normal 3 3 8 4 4 2" xfId="8276"/>
    <cellStyle name="Normal 3 3 8 4 4 2 2" xfId="17671"/>
    <cellStyle name="Normal 3 3 8 4 4 2 2 2" xfId="36468"/>
    <cellStyle name="Normal 3 3 8 4 4 2 2 3" xfId="48268"/>
    <cellStyle name="Normal 3 3 8 4 4 2 3" xfId="27065"/>
    <cellStyle name="Normal 3 3 8 4 4 2 4" xfId="48267"/>
    <cellStyle name="Normal 3 3 8 4 4 3" xfId="12974"/>
    <cellStyle name="Normal 3 3 8 4 4 3 2" xfId="31764"/>
    <cellStyle name="Normal 3 3 8 4 4 3 3" xfId="48269"/>
    <cellStyle name="Normal 3 3 8 4 4 4" xfId="22361"/>
    <cellStyle name="Normal 3 3 8 4 4 5" xfId="48266"/>
    <cellStyle name="Normal 3 3 8 4 5" xfId="4481"/>
    <cellStyle name="Normal 3 3 8 4 5 2" xfId="9206"/>
    <cellStyle name="Normal 3 3 8 4 5 2 2" xfId="18601"/>
    <cellStyle name="Normal 3 3 8 4 5 2 2 2" xfId="37398"/>
    <cellStyle name="Normal 3 3 8 4 5 2 2 3" xfId="48272"/>
    <cellStyle name="Normal 3 3 8 4 5 2 3" xfId="27995"/>
    <cellStyle name="Normal 3 3 8 4 5 2 4" xfId="48271"/>
    <cellStyle name="Normal 3 3 8 4 5 3" xfId="13904"/>
    <cellStyle name="Normal 3 3 8 4 5 3 2" xfId="32695"/>
    <cellStyle name="Normal 3 3 8 4 5 3 3" xfId="48273"/>
    <cellStyle name="Normal 3 3 8 4 5 4" xfId="23292"/>
    <cellStyle name="Normal 3 3 8 4 5 5" xfId="48270"/>
    <cellStyle name="Normal 3 3 8 4 6" xfId="6157"/>
    <cellStyle name="Normal 3 3 8 4 6 2" xfId="15553"/>
    <cellStyle name="Normal 3 3 8 4 6 2 2" xfId="34350"/>
    <cellStyle name="Normal 3 3 8 4 6 2 3" xfId="48275"/>
    <cellStyle name="Normal 3 3 8 4 6 3" xfId="24947"/>
    <cellStyle name="Normal 3 3 8 4 6 4" xfId="48274"/>
    <cellStyle name="Normal 3 3 8 4 7" xfId="11115"/>
    <cellStyle name="Normal 3 3 8 4 7 2" xfId="29902"/>
    <cellStyle name="Normal 3 3 8 4 7 3" xfId="48276"/>
    <cellStyle name="Normal 3 3 8 4 8" xfId="20499"/>
    <cellStyle name="Normal 3 3 8 4 9" xfId="39465"/>
    <cellStyle name="Normal 3 3 8 5" xfId="1327"/>
    <cellStyle name="Normal 3 3 8 5 10" xfId="48277"/>
    <cellStyle name="Normal 3 3 8 5 11" xfId="1627"/>
    <cellStyle name="Normal 3 3 8 5 2" xfId="2096"/>
    <cellStyle name="Normal 3 3 8 5 2 2" xfId="3027"/>
    <cellStyle name="Normal 3 3 8 5 2 2 2" xfId="5820"/>
    <cellStyle name="Normal 3 3 8 5 2 2 2 2" xfId="10545"/>
    <cellStyle name="Normal 3 3 8 5 2 2 2 2 2" xfId="19940"/>
    <cellStyle name="Normal 3 3 8 5 2 2 2 2 2 2" xfId="38737"/>
    <cellStyle name="Normal 3 3 8 5 2 2 2 2 2 3" xfId="48282"/>
    <cellStyle name="Normal 3 3 8 5 2 2 2 2 3" xfId="29334"/>
    <cellStyle name="Normal 3 3 8 5 2 2 2 2 4" xfId="48281"/>
    <cellStyle name="Normal 3 3 8 5 2 2 2 3" xfId="15243"/>
    <cellStyle name="Normal 3 3 8 5 2 2 2 3 2" xfId="34034"/>
    <cellStyle name="Normal 3 3 8 5 2 2 2 3 3" xfId="48283"/>
    <cellStyle name="Normal 3 3 8 5 2 2 2 4" xfId="24631"/>
    <cellStyle name="Normal 3 3 8 5 2 2 2 5" xfId="48280"/>
    <cellStyle name="Normal 3 3 8 5 2 2 3" xfId="7753"/>
    <cellStyle name="Normal 3 3 8 5 2 2 3 2" xfId="17148"/>
    <cellStyle name="Normal 3 3 8 5 2 2 3 2 2" xfId="35945"/>
    <cellStyle name="Normal 3 3 8 5 2 2 3 2 3" xfId="48285"/>
    <cellStyle name="Normal 3 3 8 5 2 2 3 3" xfId="26542"/>
    <cellStyle name="Normal 3 3 8 5 2 2 3 4" xfId="48284"/>
    <cellStyle name="Normal 3 3 8 5 2 2 4" xfId="12451"/>
    <cellStyle name="Normal 3 3 8 5 2 2 4 2" xfId="31241"/>
    <cellStyle name="Normal 3 3 8 5 2 2 4 3" xfId="48286"/>
    <cellStyle name="Normal 3 3 8 5 2 2 5" xfId="21838"/>
    <cellStyle name="Normal 3 3 8 5 2 2 6" xfId="48279"/>
    <cellStyle name="Normal 3 3 8 5 2 3" xfId="3958"/>
    <cellStyle name="Normal 3 3 8 5 2 3 2" xfId="8683"/>
    <cellStyle name="Normal 3 3 8 5 2 3 2 2" xfId="18078"/>
    <cellStyle name="Normal 3 3 8 5 2 3 2 2 2" xfId="36875"/>
    <cellStyle name="Normal 3 3 8 5 2 3 2 2 3" xfId="48289"/>
    <cellStyle name="Normal 3 3 8 5 2 3 2 3" xfId="27472"/>
    <cellStyle name="Normal 3 3 8 5 2 3 2 4" xfId="48288"/>
    <cellStyle name="Normal 3 3 8 5 2 3 3" xfId="13381"/>
    <cellStyle name="Normal 3 3 8 5 2 3 3 2" xfId="32172"/>
    <cellStyle name="Normal 3 3 8 5 2 3 3 3" xfId="48290"/>
    <cellStyle name="Normal 3 3 8 5 2 3 4" xfId="22769"/>
    <cellStyle name="Normal 3 3 8 5 2 3 5" xfId="48287"/>
    <cellStyle name="Normal 3 3 8 5 2 4" xfId="4889"/>
    <cellStyle name="Normal 3 3 8 5 2 4 2" xfId="9614"/>
    <cellStyle name="Normal 3 3 8 5 2 4 2 2" xfId="19009"/>
    <cellStyle name="Normal 3 3 8 5 2 4 2 2 2" xfId="37806"/>
    <cellStyle name="Normal 3 3 8 5 2 4 2 2 3" xfId="48293"/>
    <cellStyle name="Normal 3 3 8 5 2 4 2 3" xfId="28403"/>
    <cellStyle name="Normal 3 3 8 5 2 4 2 4" xfId="48292"/>
    <cellStyle name="Normal 3 3 8 5 2 4 3" xfId="14312"/>
    <cellStyle name="Normal 3 3 8 5 2 4 3 2" xfId="33103"/>
    <cellStyle name="Normal 3 3 8 5 2 4 3 3" xfId="48294"/>
    <cellStyle name="Normal 3 3 8 5 2 4 4" xfId="23700"/>
    <cellStyle name="Normal 3 3 8 5 2 4 5" xfId="48291"/>
    <cellStyle name="Normal 3 3 8 5 2 5" xfId="6823"/>
    <cellStyle name="Normal 3 3 8 5 2 5 2" xfId="16218"/>
    <cellStyle name="Normal 3 3 8 5 2 5 2 2" xfId="35015"/>
    <cellStyle name="Normal 3 3 8 5 2 5 2 3" xfId="48296"/>
    <cellStyle name="Normal 3 3 8 5 2 5 3" xfId="25612"/>
    <cellStyle name="Normal 3 3 8 5 2 5 4" xfId="48295"/>
    <cellStyle name="Normal 3 3 8 5 2 6" xfId="11521"/>
    <cellStyle name="Normal 3 3 8 5 2 6 2" xfId="30310"/>
    <cellStyle name="Normal 3 3 8 5 2 6 3" xfId="48297"/>
    <cellStyle name="Normal 3 3 8 5 2 7" xfId="20907"/>
    <cellStyle name="Normal 3 3 8 5 2 8" xfId="39468"/>
    <cellStyle name="Normal 3 3 8 5 2 9" xfId="48278"/>
    <cellStyle name="Normal 3 3 8 5 3" xfId="2561"/>
    <cellStyle name="Normal 3 3 8 5 3 2" xfId="5354"/>
    <cellStyle name="Normal 3 3 8 5 3 2 2" xfId="10079"/>
    <cellStyle name="Normal 3 3 8 5 3 2 2 2" xfId="19474"/>
    <cellStyle name="Normal 3 3 8 5 3 2 2 2 2" xfId="38271"/>
    <cellStyle name="Normal 3 3 8 5 3 2 2 2 3" xfId="48301"/>
    <cellStyle name="Normal 3 3 8 5 3 2 2 3" xfId="28868"/>
    <cellStyle name="Normal 3 3 8 5 3 2 2 4" xfId="48300"/>
    <cellStyle name="Normal 3 3 8 5 3 2 3" xfId="14777"/>
    <cellStyle name="Normal 3 3 8 5 3 2 3 2" xfId="33568"/>
    <cellStyle name="Normal 3 3 8 5 3 2 3 3" xfId="48302"/>
    <cellStyle name="Normal 3 3 8 5 3 2 4" xfId="24165"/>
    <cellStyle name="Normal 3 3 8 5 3 2 5" xfId="48299"/>
    <cellStyle name="Normal 3 3 8 5 3 3" xfId="7288"/>
    <cellStyle name="Normal 3 3 8 5 3 3 2" xfId="16683"/>
    <cellStyle name="Normal 3 3 8 5 3 3 2 2" xfId="35480"/>
    <cellStyle name="Normal 3 3 8 5 3 3 2 3" xfId="48304"/>
    <cellStyle name="Normal 3 3 8 5 3 3 3" xfId="26077"/>
    <cellStyle name="Normal 3 3 8 5 3 3 4" xfId="48303"/>
    <cellStyle name="Normal 3 3 8 5 3 4" xfId="11986"/>
    <cellStyle name="Normal 3 3 8 5 3 4 2" xfId="30775"/>
    <cellStyle name="Normal 3 3 8 5 3 4 3" xfId="48305"/>
    <cellStyle name="Normal 3 3 8 5 3 5" xfId="21372"/>
    <cellStyle name="Normal 3 3 8 5 3 6" xfId="48298"/>
    <cellStyle name="Normal 3 3 8 5 4" xfId="3492"/>
    <cellStyle name="Normal 3 3 8 5 4 2" xfId="8218"/>
    <cellStyle name="Normal 3 3 8 5 4 2 2" xfId="17613"/>
    <cellStyle name="Normal 3 3 8 5 4 2 2 2" xfId="36410"/>
    <cellStyle name="Normal 3 3 8 5 4 2 2 3" xfId="48308"/>
    <cellStyle name="Normal 3 3 8 5 4 2 3" xfId="27007"/>
    <cellStyle name="Normal 3 3 8 5 4 2 4" xfId="48307"/>
    <cellStyle name="Normal 3 3 8 5 4 3" xfId="12916"/>
    <cellStyle name="Normal 3 3 8 5 4 3 2" xfId="31706"/>
    <cellStyle name="Normal 3 3 8 5 4 3 3" xfId="48309"/>
    <cellStyle name="Normal 3 3 8 5 4 4" xfId="22303"/>
    <cellStyle name="Normal 3 3 8 5 4 5" xfId="48306"/>
    <cellStyle name="Normal 3 3 8 5 5" xfId="4423"/>
    <cellStyle name="Normal 3 3 8 5 5 2" xfId="9148"/>
    <cellStyle name="Normal 3 3 8 5 5 2 2" xfId="18543"/>
    <cellStyle name="Normal 3 3 8 5 5 2 2 2" xfId="37340"/>
    <cellStyle name="Normal 3 3 8 5 5 2 2 3" xfId="48312"/>
    <cellStyle name="Normal 3 3 8 5 5 2 3" xfId="27937"/>
    <cellStyle name="Normal 3 3 8 5 5 2 4" xfId="48311"/>
    <cellStyle name="Normal 3 3 8 5 5 3" xfId="13846"/>
    <cellStyle name="Normal 3 3 8 5 5 3 2" xfId="32637"/>
    <cellStyle name="Normal 3 3 8 5 5 3 3" xfId="48313"/>
    <cellStyle name="Normal 3 3 8 5 5 4" xfId="23234"/>
    <cellStyle name="Normal 3 3 8 5 5 5" xfId="48310"/>
    <cellStyle name="Normal 3 3 8 5 6" xfId="6196"/>
    <cellStyle name="Normal 3 3 8 5 6 2" xfId="15592"/>
    <cellStyle name="Normal 3 3 8 5 6 2 2" xfId="34389"/>
    <cellStyle name="Normal 3 3 8 5 6 2 3" xfId="48315"/>
    <cellStyle name="Normal 3 3 8 5 6 3" xfId="24986"/>
    <cellStyle name="Normal 3 3 8 5 6 4" xfId="48314"/>
    <cellStyle name="Normal 3 3 8 5 7" xfId="11057"/>
    <cellStyle name="Normal 3 3 8 5 7 2" xfId="29844"/>
    <cellStyle name="Normal 3 3 8 5 7 3" xfId="48316"/>
    <cellStyle name="Normal 3 3 8 5 8" xfId="20441"/>
    <cellStyle name="Normal 3 3 8 5 9" xfId="39467"/>
    <cellStyle name="Normal 3 3 8 6" xfId="1893"/>
    <cellStyle name="Normal 3 3 8 6 2" xfId="2824"/>
    <cellStyle name="Normal 3 3 8 6 2 2" xfId="5617"/>
    <cellStyle name="Normal 3 3 8 6 2 2 2" xfId="10342"/>
    <cellStyle name="Normal 3 3 8 6 2 2 2 2" xfId="19737"/>
    <cellStyle name="Normal 3 3 8 6 2 2 2 2 2" xfId="38534"/>
    <cellStyle name="Normal 3 3 8 6 2 2 2 2 3" xfId="48321"/>
    <cellStyle name="Normal 3 3 8 6 2 2 2 3" xfId="29131"/>
    <cellStyle name="Normal 3 3 8 6 2 2 2 4" xfId="48320"/>
    <cellStyle name="Normal 3 3 8 6 2 2 3" xfId="15040"/>
    <cellStyle name="Normal 3 3 8 6 2 2 3 2" xfId="33831"/>
    <cellStyle name="Normal 3 3 8 6 2 2 3 3" xfId="48322"/>
    <cellStyle name="Normal 3 3 8 6 2 2 4" xfId="24428"/>
    <cellStyle name="Normal 3 3 8 6 2 2 5" xfId="48319"/>
    <cellStyle name="Normal 3 3 8 6 2 3" xfId="7550"/>
    <cellStyle name="Normal 3 3 8 6 2 3 2" xfId="16945"/>
    <cellStyle name="Normal 3 3 8 6 2 3 2 2" xfId="35742"/>
    <cellStyle name="Normal 3 3 8 6 2 3 2 3" xfId="48324"/>
    <cellStyle name="Normal 3 3 8 6 2 3 3" xfId="26339"/>
    <cellStyle name="Normal 3 3 8 6 2 3 4" xfId="48323"/>
    <cellStyle name="Normal 3 3 8 6 2 4" xfId="12248"/>
    <cellStyle name="Normal 3 3 8 6 2 4 2" xfId="31038"/>
    <cellStyle name="Normal 3 3 8 6 2 4 3" xfId="48325"/>
    <cellStyle name="Normal 3 3 8 6 2 5" xfId="21635"/>
    <cellStyle name="Normal 3 3 8 6 2 6" xfId="48318"/>
    <cellStyle name="Normal 3 3 8 6 3" xfId="3755"/>
    <cellStyle name="Normal 3 3 8 6 3 2" xfId="8481"/>
    <cellStyle name="Normal 3 3 8 6 3 2 2" xfId="17876"/>
    <cellStyle name="Normal 3 3 8 6 3 2 2 2" xfId="36673"/>
    <cellStyle name="Normal 3 3 8 6 3 2 2 3" xfId="48328"/>
    <cellStyle name="Normal 3 3 8 6 3 2 3" xfId="27270"/>
    <cellStyle name="Normal 3 3 8 6 3 2 4" xfId="48327"/>
    <cellStyle name="Normal 3 3 8 6 3 3" xfId="13179"/>
    <cellStyle name="Normal 3 3 8 6 3 3 2" xfId="31969"/>
    <cellStyle name="Normal 3 3 8 6 3 3 3" xfId="48329"/>
    <cellStyle name="Normal 3 3 8 6 3 4" xfId="22566"/>
    <cellStyle name="Normal 3 3 8 6 3 5" xfId="48326"/>
    <cellStyle name="Normal 3 3 8 6 4" xfId="4686"/>
    <cellStyle name="Normal 3 3 8 6 4 2" xfId="9411"/>
    <cellStyle name="Normal 3 3 8 6 4 2 2" xfId="18806"/>
    <cellStyle name="Normal 3 3 8 6 4 2 2 2" xfId="37603"/>
    <cellStyle name="Normal 3 3 8 6 4 2 2 3" xfId="48332"/>
    <cellStyle name="Normal 3 3 8 6 4 2 3" xfId="28200"/>
    <cellStyle name="Normal 3 3 8 6 4 2 4" xfId="48331"/>
    <cellStyle name="Normal 3 3 8 6 4 3" xfId="14109"/>
    <cellStyle name="Normal 3 3 8 6 4 3 2" xfId="32900"/>
    <cellStyle name="Normal 3 3 8 6 4 3 3" xfId="48333"/>
    <cellStyle name="Normal 3 3 8 6 4 4" xfId="23497"/>
    <cellStyle name="Normal 3 3 8 6 4 5" xfId="48330"/>
    <cellStyle name="Normal 3 3 8 6 5" xfId="6621"/>
    <cellStyle name="Normal 3 3 8 6 5 2" xfId="16016"/>
    <cellStyle name="Normal 3 3 8 6 5 2 2" xfId="34813"/>
    <cellStyle name="Normal 3 3 8 6 5 2 3" xfId="48335"/>
    <cellStyle name="Normal 3 3 8 6 5 3" xfId="25410"/>
    <cellStyle name="Normal 3 3 8 6 5 4" xfId="48334"/>
    <cellStyle name="Normal 3 3 8 6 6" xfId="11319"/>
    <cellStyle name="Normal 3 3 8 6 6 2" xfId="30107"/>
    <cellStyle name="Normal 3 3 8 6 6 3" xfId="48336"/>
    <cellStyle name="Normal 3 3 8 6 7" xfId="20704"/>
    <cellStyle name="Normal 3 3 8 6 8" xfId="39469"/>
    <cellStyle name="Normal 3 3 8 6 9" xfId="48317"/>
    <cellStyle name="Normal 3 3 8 7" xfId="2358"/>
    <cellStyle name="Normal 3 3 8 7 2" xfId="5151"/>
    <cellStyle name="Normal 3 3 8 7 2 2" xfId="9876"/>
    <cellStyle name="Normal 3 3 8 7 2 2 2" xfId="19271"/>
    <cellStyle name="Normal 3 3 8 7 2 2 2 2" xfId="38068"/>
    <cellStyle name="Normal 3 3 8 7 2 2 2 3" xfId="48340"/>
    <cellStyle name="Normal 3 3 8 7 2 2 3" xfId="28665"/>
    <cellStyle name="Normal 3 3 8 7 2 2 4" xfId="48339"/>
    <cellStyle name="Normal 3 3 8 7 2 3" xfId="14574"/>
    <cellStyle name="Normal 3 3 8 7 2 3 2" xfId="33365"/>
    <cellStyle name="Normal 3 3 8 7 2 3 3" xfId="48341"/>
    <cellStyle name="Normal 3 3 8 7 2 4" xfId="23962"/>
    <cellStyle name="Normal 3 3 8 7 2 5" xfId="48338"/>
    <cellStyle name="Normal 3 3 8 7 3" xfId="7085"/>
    <cellStyle name="Normal 3 3 8 7 3 2" xfId="16480"/>
    <cellStyle name="Normal 3 3 8 7 3 2 2" xfId="35277"/>
    <cellStyle name="Normal 3 3 8 7 3 2 3" xfId="48343"/>
    <cellStyle name="Normal 3 3 8 7 3 3" xfId="25874"/>
    <cellStyle name="Normal 3 3 8 7 3 4" xfId="48342"/>
    <cellStyle name="Normal 3 3 8 7 4" xfId="11783"/>
    <cellStyle name="Normal 3 3 8 7 4 2" xfId="30572"/>
    <cellStyle name="Normal 3 3 8 7 4 3" xfId="48344"/>
    <cellStyle name="Normal 3 3 8 7 5" xfId="21169"/>
    <cellStyle name="Normal 3 3 8 7 6" xfId="48337"/>
    <cellStyle name="Normal 3 3 8 8" xfId="3289"/>
    <cellStyle name="Normal 3 3 8 8 2" xfId="8015"/>
    <cellStyle name="Normal 3 3 8 8 2 2" xfId="17410"/>
    <cellStyle name="Normal 3 3 8 8 2 2 2" xfId="36207"/>
    <cellStyle name="Normal 3 3 8 8 2 2 3" xfId="48347"/>
    <cellStyle name="Normal 3 3 8 8 2 3" xfId="26804"/>
    <cellStyle name="Normal 3 3 8 8 2 4" xfId="48346"/>
    <cellStyle name="Normal 3 3 8 8 3" xfId="12713"/>
    <cellStyle name="Normal 3 3 8 8 3 2" xfId="31503"/>
    <cellStyle name="Normal 3 3 8 8 3 3" xfId="48348"/>
    <cellStyle name="Normal 3 3 8 8 4" xfId="22100"/>
    <cellStyle name="Normal 3 3 8 8 5" xfId="48345"/>
    <cellStyle name="Normal 3 3 8 9" xfId="4220"/>
    <cellStyle name="Normal 3 3 8 9 2" xfId="8945"/>
    <cellStyle name="Normal 3 3 8 9 2 2" xfId="18340"/>
    <cellStyle name="Normal 3 3 8 9 2 2 2" xfId="37137"/>
    <cellStyle name="Normal 3 3 8 9 2 2 3" xfId="48351"/>
    <cellStyle name="Normal 3 3 8 9 2 3" xfId="27734"/>
    <cellStyle name="Normal 3 3 8 9 2 4" xfId="48350"/>
    <cellStyle name="Normal 3 3 8 9 3" xfId="13643"/>
    <cellStyle name="Normal 3 3 8 9 3 2" xfId="32434"/>
    <cellStyle name="Normal 3 3 8 9 3 3" xfId="48352"/>
    <cellStyle name="Normal 3 3 8 9 4" xfId="23031"/>
    <cellStyle name="Normal 3 3 8 9 5" xfId="48349"/>
    <cellStyle name="Normal 3 3 9" xfId="1043"/>
    <cellStyle name="Normal 3 3 9 10" xfId="39470"/>
    <cellStyle name="Normal 3 3 9 11" xfId="48353"/>
    <cellStyle name="Normal 3 3 9 12" xfId="1431"/>
    <cellStyle name="Normal 3 3 9 2" xfId="1697"/>
    <cellStyle name="Normal 3 3 9 2 10" xfId="48354"/>
    <cellStyle name="Normal 3 3 9 2 2" xfId="2163"/>
    <cellStyle name="Normal 3 3 9 2 2 2" xfId="3094"/>
    <cellStyle name="Normal 3 3 9 2 2 2 2" xfId="5887"/>
    <cellStyle name="Normal 3 3 9 2 2 2 2 2" xfId="10612"/>
    <cellStyle name="Normal 3 3 9 2 2 2 2 2 2" xfId="20007"/>
    <cellStyle name="Normal 3 3 9 2 2 2 2 2 2 2" xfId="38804"/>
    <cellStyle name="Normal 3 3 9 2 2 2 2 2 2 3" xfId="48359"/>
    <cellStyle name="Normal 3 3 9 2 2 2 2 2 3" xfId="29401"/>
    <cellStyle name="Normal 3 3 9 2 2 2 2 2 4" xfId="48358"/>
    <cellStyle name="Normal 3 3 9 2 2 2 2 3" xfId="15310"/>
    <cellStyle name="Normal 3 3 9 2 2 2 2 3 2" xfId="34101"/>
    <cellStyle name="Normal 3 3 9 2 2 2 2 3 3" xfId="48360"/>
    <cellStyle name="Normal 3 3 9 2 2 2 2 4" xfId="24698"/>
    <cellStyle name="Normal 3 3 9 2 2 2 2 5" xfId="48357"/>
    <cellStyle name="Normal 3 3 9 2 2 2 3" xfId="7820"/>
    <cellStyle name="Normal 3 3 9 2 2 2 3 2" xfId="17215"/>
    <cellStyle name="Normal 3 3 9 2 2 2 3 2 2" xfId="36012"/>
    <cellStyle name="Normal 3 3 9 2 2 2 3 2 3" xfId="48362"/>
    <cellStyle name="Normal 3 3 9 2 2 2 3 3" xfId="26609"/>
    <cellStyle name="Normal 3 3 9 2 2 2 3 4" xfId="48361"/>
    <cellStyle name="Normal 3 3 9 2 2 2 4" xfId="12518"/>
    <cellStyle name="Normal 3 3 9 2 2 2 4 2" xfId="31308"/>
    <cellStyle name="Normal 3 3 9 2 2 2 4 3" xfId="48363"/>
    <cellStyle name="Normal 3 3 9 2 2 2 5" xfId="21905"/>
    <cellStyle name="Normal 3 3 9 2 2 2 6" xfId="48356"/>
    <cellStyle name="Normal 3 3 9 2 2 3" xfId="4025"/>
    <cellStyle name="Normal 3 3 9 2 2 3 2" xfId="8750"/>
    <cellStyle name="Normal 3 3 9 2 2 3 2 2" xfId="18145"/>
    <cellStyle name="Normal 3 3 9 2 2 3 2 2 2" xfId="36942"/>
    <cellStyle name="Normal 3 3 9 2 2 3 2 2 3" xfId="48366"/>
    <cellStyle name="Normal 3 3 9 2 2 3 2 3" xfId="27539"/>
    <cellStyle name="Normal 3 3 9 2 2 3 2 4" xfId="48365"/>
    <cellStyle name="Normal 3 3 9 2 2 3 3" xfId="13448"/>
    <cellStyle name="Normal 3 3 9 2 2 3 3 2" xfId="32239"/>
    <cellStyle name="Normal 3 3 9 2 2 3 3 3" xfId="48367"/>
    <cellStyle name="Normal 3 3 9 2 2 3 4" xfId="22836"/>
    <cellStyle name="Normal 3 3 9 2 2 3 5" xfId="48364"/>
    <cellStyle name="Normal 3 3 9 2 2 4" xfId="4956"/>
    <cellStyle name="Normal 3 3 9 2 2 4 2" xfId="9681"/>
    <cellStyle name="Normal 3 3 9 2 2 4 2 2" xfId="19076"/>
    <cellStyle name="Normal 3 3 9 2 2 4 2 2 2" xfId="37873"/>
    <cellStyle name="Normal 3 3 9 2 2 4 2 2 3" xfId="48370"/>
    <cellStyle name="Normal 3 3 9 2 2 4 2 3" xfId="28470"/>
    <cellStyle name="Normal 3 3 9 2 2 4 2 4" xfId="48369"/>
    <cellStyle name="Normal 3 3 9 2 2 4 3" xfId="14379"/>
    <cellStyle name="Normal 3 3 9 2 2 4 3 2" xfId="33170"/>
    <cellStyle name="Normal 3 3 9 2 2 4 3 3" xfId="48371"/>
    <cellStyle name="Normal 3 3 9 2 2 4 4" xfId="23767"/>
    <cellStyle name="Normal 3 3 9 2 2 4 5" xfId="48368"/>
    <cellStyle name="Normal 3 3 9 2 2 5" xfId="6890"/>
    <cellStyle name="Normal 3 3 9 2 2 5 2" xfId="16285"/>
    <cellStyle name="Normal 3 3 9 2 2 5 2 2" xfId="35082"/>
    <cellStyle name="Normal 3 3 9 2 2 5 2 3" xfId="48373"/>
    <cellStyle name="Normal 3 3 9 2 2 5 3" xfId="25679"/>
    <cellStyle name="Normal 3 3 9 2 2 5 4" xfId="48372"/>
    <cellStyle name="Normal 3 3 9 2 2 6" xfId="11588"/>
    <cellStyle name="Normal 3 3 9 2 2 6 2" xfId="30377"/>
    <cellStyle name="Normal 3 3 9 2 2 6 3" xfId="48374"/>
    <cellStyle name="Normal 3 3 9 2 2 7" xfId="20974"/>
    <cellStyle name="Normal 3 3 9 2 2 8" xfId="39472"/>
    <cellStyle name="Normal 3 3 9 2 2 9" xfId="48355"/>
    <cellStyle name="Normal 3 3 9 2 3" xfId="2628"/>
    <cellStyle name="Normal 3 3 9 2 3 2" xfId="5421"/>
    <cellStyle name="Normal 3 3 9 2 3 2 2" xfId="10146"/>
    <cellStyle name="Normal 3 3 9 2 3 2 2 2" xfId="19541"/>
    <cellStyle name="Normal 3 3 9 2 3 2 2 2 2" xfId="38338"/>
    <cellStyle name="Normal 3 3 9 2 3 2 2 2 3" xfId="48378"/>
    <cellStyle name="Normal 3 3 9 2 3 2 2 3" xfId="28935"/>
    <cellStyle name="Normal 3 3 9 2 3 2 2 4" xfId="48377"/>
    <cellStyle name="Normal 3 3 9 2 3 2 3" xfId="14844"/>
    <cellStyle name="Normal 3 3 9 2 3 2 3 2" xfId="33635"/>
    <cellStyle name="Normal 3 3 9 2 3 2 3 3" xfId="48379"/>
    <cellStyle name="Normal 3 3 9 2 3 2 4" xfId="24232"/>
    <cellStyle name="Normal 3 3 9 2 3 2 5" xfId="48376"/>
    <cellStyle name="Normal 3 3 9 2 3 3" xfId="7355"/>
    <cellStyle name="Normal 3 3 9 2 3 3 2" xfId="16750"/>
    <cellStyle name="Normal 3 3 9 2 3 3 2 2" xfId="35547"/>
    <cellStyle name="Normal 3 3 9 2 3 3 2 3" xfId="48381"/>
    <cellStyle name="Normal 3 3 9 2 3 3 3" xfId="26144"/>
    <cellStyle name="Normal 3 3 9 2 3 3 4" xfId="48380"/>
    <cellStyle name="Normal 3 3 9 2 3 4" xfId="12053"/>
    <cellStyle name="Normal 3 3 9 2 3 4 2" xfId="30842"/>
    <cellStyle name="Normal 3 3 9 2 3 4 3" xfId="48382"/>
    <cellStyle name="Normal 3 3 9 2 3 5" xfId="21439"/>
    <cellStyle name="Normal 3 3 9 2 3 6" xfId="48375"/>
    <cellStyle name="Normal 3 3 9 2 4" xfId="3559"/>
    <cellStyle name="Normal 3 3 9 2 4 2" xfId="8285"/>
    <cellStyle name="Normal 3 3 9 2 4 2 2" xfId="17680"/>
    <cellStyle name="Normal 3 3 9 2 4 2 2 2" xfId="36477"/>
    <cellStyle name="Normal 3 3 9 2 4 2 2 3" xfId="48385"/>
    <cellStyle name="Normal 3 3 9 2 4 2 3" xfId="27074"/>
    <cellStyle name="Normal 3 3 9 2 4 2 4" xfId="48384"/>
    <cellStyle name="Normal 3 3 9 2 4 3" xfId="12983"/>
    <cellStyle name="Normal 3 3 9 2 4 3 2" xfId="31773"/>
    <cellStyle name="Normal 3 3 9 2 4 3 3" xfId="48386"/>
    <cellStyle name="Normal 3 3 9 2 4 4" xfId="22370"/>
    <cellStyle name="Normal 3 3 9 2 4 5" xfId="48383"/>
    <cellStyle name="Normal 3 3 9 2 5" xfId="4490"/>
    <cellStyle name="Normal 3 3 9 2 5 2" xfId="9215"/>
    <cellStyle name="Normal 3 3 9 2 5 2 2" xfId="18610"/>
    <cellStyle name="Normal 3 3 9 2 5 2 2 2" xfId="37407"/>
    <cellStyle name="Normal 3 3 9 2 5 2 2 3" xfId="48389"/>
    <cellStyle name="Normal 3 3 9 2 5 2 3" xfId="28004"/>
    <cellStyle name="Normal 3 3 9 2 5 2 4" xfId="48388"/>
    <cellStyle name="Normal 3 3 9 2 5 3" xfId="13913"/>
    <cellStyle name="Normal 3 3 9 2 5 3 2" xfId="32704"/>
    <cellStyle name="Normal 3 3 9 2 5 3 3" xfId="48390"/>
    <cellStyle name="Normal 3 3 9 2 5 4" xfId="23301"/>
    <cellStyle name="Normal 3 3 9 2 5 5" xfId="48387"/>
    <cellStyle name="Normal 3 3 9 2 6" xfId="6320"/>
    <cellStyle name="Normal 3 3 9 2 6 2" xfId="15716"/>
    <cellStyle name="Normal 3 3 9 2 6 2 2" xfId="34513"/>
    <cellStyle name="Normal 3 3 9 2 6 2 3" xfId="48392"/>
    <cellStyle name="Normal 3 3 9 2 6 3" xfId="25110"/>
    <cellStyle name="Normal 3 3 9 2 6 4" xfId="48391"/>
    <cellStyle name="Normal 3 3 9 2 7" xfId="11124"/>
    <cellStyle name="Normal 3 3 9 2 7 2" xfId="29911"/>
    <cellStyle name="Normal 3 3 9 2 7 3" xfId="48393"/>
    <cellStyle name="Normal 3 3 9 2 8" xfId="20508"/>
    <cellStyle name="Normal 3 3 9 2 9" xfId="39471"/>
    <cellStyle name="Normal 3 3 9 3" xfId="1902"/>
    <cellStyle name="Normal 3 3 9 3 2" xfId="2833"/>
    <cellStyle name="Normal 3 3 9 3 2 2" xfId="5626"/>
    <cellStyle name="Normal 3 3 9 3 2 2 2" xfId="10351"/>
    <cellStyle name="Normal 3 3 9 3 2 2 2 2" xfId="19746"/>
    <cellStyle name="Normal 3 3 9 3 2 2 2 2 2" xfId="38543"/>
    <cellStyle name="Normal 3 3 9 3 2 2 2 2 3" xfId="48398"/>
    <cellStyle name="Normal 3 3 9 3 2 2 2 3" xfId="29140"/>
    <cellStyle name="Normal 3 3 9 3 2 2 2 4" xfId="48397"/>
    <cellStyle name="Normal 3 3 9 3 2 2 3" xfId="15049"/>
    <cellStyle name="Normal 3 3 9 3 2 2 3 2" xfId="33840"/>
    <cellStyle name="Normal 3 3 9 3 2 2 3 3" xfId="48399"/>
    <cellStyle name="Normal 3 3 9 3 2 2 4" xfId="24437"/>
    <cellStyle name="Normal 3 3 9 3 2 2 5" xfId="48396"/>
    <cellStyle name="Normal 3 3 9 3 2 3" xfId="7559"/>
    <cellStyle name="Normal 3 3 9 3 2 3 2" xfId="16954"/>
    <cellStyle name="Normal 3 3 9 3 2 3 2 2" xfId="35751"/>
    <cellStyle name="Normal 3 3 9 3 2 3 2 3" xfId="48401"/>
    <cellStyle name="Normal 3 3 9 3 2 3 3" xfId="26348"/>
    <cellStyle name="Normal 3 3 9 3 2 3 4" xfId="48400"/>
    <cellStyle name="Normal 3 3 9 3 2 4" xfId="12257"/>
    <cellStyle name="Normal 3 3 9 3 2 4 2" xfId="31047"/>
    <cellStyle name="Normal 3 3 9 3 2 4 3" xfId="48402"/>
    <cellStyle name="Normal 3 3 9 3 2 5" xfId="21644"/>
    <cellStyle name="Normal 3 3 9 3 2 6" xfId="48395"/>
    <cellStyle name="Normal 3 3 9 3 3" xfId="3764"/>
    <cellStyle name="Normal 3 3 9 3 3 2" xfId="8490"/>
    <cellStyle name="Normal 3 3 9 3 3 2 2" xfId="17885"/>
    <cellStyle name="Normal 3 3 9 3 3 2 2 2" xfId="36682"/>
    <cellStyle name="Normal 3 3 9 3 3 2 2 3" xfId="48405"/>
    <cellStyle name="Normal 3 3 9 3 3 2 3" xfId="27279"/>
    <cellStyle name="Normal 3 3 9 3 3 2 4" xfId="48404"/>
    <cellStyle name="Normal 3 3 9 3 3 3" xfId="13188"/>
    <cellStyle name="Normal 3 3 9 3 3 3 2" xfId="31978"/>
    <cellStyle name="Normal 3 3 9 3 3 3 3" xfId="48406"/>
    <cellStyle name="Normal 3 3 9 3 3 4" xfId="22575"/>
    <cellStyle name="Normal 3 3 9 3 3 5" xfId="48403"/>
    <cellStyle name="Normal 3 3 9 3 4" xfId="4695"/>
    <cellStyle name="Normal 3 3 9 3 4 2" xfId="9420"/>
    <cellStyle name="Normal 3 3 9 3 4 2 2" xfId="18815"/>
    <cellStyle name="Normal 3 3 9 3 4 2 2 2" xfId="37612"/>
    <cellStyle name="Normal 3 3 9 3 4 2 2 3" xfId="48409"/>
    <cellStyle name="Normal 3 3 9 3 4 2 3" xfId="28209"/>
    <cellStyle name="Normal 3 3 9 3 4 2 4" xfId="48408"/>
    <cellStyle name="Normal 3 3 9 3 4 3" xfId="14118"/>
    <cellStyle name="Normal 3 3 9 3 4 3 2" xfId="32909"/>
    <cellStyle name="Normal 3 3 9 3 4 3 3" xfId="48410"/>
    <cellStyle name="Normal 3 3 9 3 4 4" xfId="23506"/>
    <cellStyle name="Normal 3 3 9 3 4 5" xfId="48407"/>
    <cellStyle name="Normal 3 3 9 3 5" xfId="6630"/>
    <cellStyle name="Normal 3 3 9 3 5 2" xfId="16025"/>
    <cellStyle name="Normal 3 3 9 3 5 2 2" xfId="34822"/>
    <cellStyle name="Normal 3 3 9 3 5 2 3" xfId="48412"/>
    <cellStyle name="Normal 3 3 9 3 5 3" xfId="25419"/>
    <cellStyle name="Normal 3 3 9 3 5 4" xfId="48411"/>
    <cellStyle name="Normal 3 3 9 3 6" xfId="11328"/>
    <cellStyle name="Normal 3 3 9 3 6 2" xfId="30116"/>
    <cellStyle name="Normal 3 3 9 3 6 3" xfId="48413"/>
    <cellStyle name="Normal 3 3 9 3 7" xfId="20713"/>
    <cellStyle name="Normal 3 3 9 3 8" xfId="39473"/>
    <cellStyle name="Normal 3 3 9 3 9" xfId="48394"/>
    <cellStyle name="Normal 3 3 9 4" xfId="2367"/>
    <cellStyle name="Normal 3 3 9 4 2" xfId="5160"/>
    <cellStyle name="Normal 3 3 9 4 2 2" xfId="9885"/>
    <cellStyle name="Normal 3 3 9 4 2 2 2" xfId="19280"/>
    <cellStyle name="Normal 3 3 9 4 2 2 2 2" xfId="38077"/>
    <cellStyle name="Normal 3 3 9 4 2 2 2 3" xfId="48417"/>
    <cellStyle name="Normal 3 3 9 4 2 2 3" xfId="28674"/>
    <cellStyle name="Normal 3 3 9 4 2 2 4" xfId="48416"/>
    <cellStyle name="Normal 3 3 9 4 2 3" xfId="14583"/>
    <cellStyle name="Normal 3 3 9 4 2 3 2" xfId="33374"/>
    <cellStyle name="Normal 3 3 9 4 2 3 3" xfId="48418"/>
    <cellStyle name="Normal 3 3 9 4 2 4" xfId="23971"/>
    <cellStyle name="Normal 3 3 9 4 2 5" xfId="48415"/>
    <cellStyle name="Normal 3 3 9 4 3" xfId="7094"/>
    <cellStyle name="Normal 3 3 9 4 3 2" xfId="16489"/>
    <cellStyle name="Normal 3 3 9 4 3 2 2" xfId="35286"/>
    <cellStyle name="Normal 3 3 9 4 3 2 3" xfId="48420"/>
    <cellStyle name="Normal 3 3 9 4 3 3" xfId="25883"/>
    <cellStyle name="Normal 3 3 9 4 3 4" xfId="48419"/>
    <cellStyle name="Normal 3 3 9 4 4" xfId="11792"/>
    <cellStyle name="Normal 3 3 9 4 4 2" xfId="30581"/>
    <cellStyle name="Normal 3 3 9 4 4 3" xfId="48421"/>
    <cellStyle name="Normal 3 3 9 4 5" xfId="21178"/>
    <cellStyle name="Normal 3 3 9 4 6" xfId="48414"/>
    <cellStyle name="Normal 3 3 9 5" xfId="3298"/>
    <cellStyle name="Normal 3 3 9 5 2" xfId="8024"/>
    <cellStyle name="Normal 3 3 9 5 2 2" xfId="17419"/>
    <cellStyle name="Normal 3 3 9 5 2 2 2" xfId="36216"/>
    <cellStyle name="Normal 3 3 9 5 2 2 3" xfId="48424"/>
    <cellStyle name="Normal 3 3 9 5 2 3" xfId="26813"/>
    <cellStyle name="Normal 3 3 9 5 2 4" xfId="48423"/>
    <cellStyle name="Normal 3 3 9 5 3" xfId="12722"/>
    <cellStyle name="Normal 3 3 9 5 3 2" xfId="31512"/>
    <cellStyle name="Normal 3 3 9 5 3 3" xfId="48425"/>
    <cellStyle name="Normal 3 3 9 5 4" xfId="22109"/>
    <cellStyle name="Normal 3 3 9 5 5" xfId="48422"/>
    <cellStyle name="Normal 3 3 9 6" xfId="4229"/>
    <cellStyle name="Normal 3 3 9 6 2" xfId="8954"/>
    <cellStyle name="Normal 3 3 9 6 2 2" xfId="18349"/>
    <cellStyle name="Normal 3 3 9 6 2 2 2" xfId="37146"/>
    <cellStyle name="Normal 3 3 9 6 2 2 3" xfId="48428"/>
    <cellStyle name="Normal 3 3 9 6 2 3" xfId="27743"/>
    <cellStyle name="Normal 3 3 9 6 2 4" xfId="48427"/>
    <cellStyle name="Normal 3 3 9 6 3" xfId="13652"/>
    <cellStyle name="Normal 3 3 9 6 3 2" xfId="32443"/>
    <cellStyle name="Normal 3 3 9 6 3 3" xfId="48429"/>
    <cellStyle name="Normal 3 3 9 6 4" xfId="23040"/>
    <cellStyle name="Normal 3 3 9 6 5" xfId="48426"/>
    <cellStyle name="Normal 3 3 9 7" xfId="6216"/>
    <cellStyle name="Normal 3 3 9 7 2" xfId="15612"/>
    <cellStyle name="Normal 3 3 9 7 2 2" xfId="34409"/>
    <cellStyle name="Normal 3 3 9 7 2 3" xfId="48431"/>
    <cellStyle name="Normal 3 3 9 7 3" xfId="25006"/>
    <cellStyle name="Normal 3 3 9 7 4" xfId="48430"/>
    <cellStyle name="Normal 3 3 9 8" xfId="10866"/>
    <cellStyle name="Normal 3 3 9 8 2" xfId="29650"/>
    <cellStyle name="Normal 3 3 9 8 3" xfId="48432"/>
    <cellStyle name="Normal 3 3 9 9" xfId="20247"/>
    <cellStyle name="Normal 3 4" xfId="642"/>
    <cellStyle name="Normal 3 4 2" xfId="643"/>
    <cellStyle name="Normal 3 4 2 10" xfId="3249"/>
    <cellStyle name="Normal 3 4 2 10 2" xfId="7975"/>
    <cellStyle name="Normal 3 4 2 10 2 2" xfId="17370"/>
    <cellStyle name="Normal 3 4 2 10 2 2 2" xfId="36167"/>
    <cellStyle name="Normal 3 4 2 10 2 2 3" xfId="48436"/>
    <cellStyle name="Normal 3 4 2 10 2 3" xfId="26764"/>
    <cellStyle name="Normal 3 4 2 10 2 4" xfId="48435"/>
    <cellStyle name="Normal 3 4 2 10 3" xfId="12673"/>
    <cellStyle name="Normal 3 4 2 10 3 2" xfId="31463"/>
    <cellStyle name="Normal 3 4 2 10 3 3" xfId="48437"/>
    <cellStyle name="Normal 3 4 2 10 4" xfId="22060"/>
    <cellStyle name="Normal 3 4 2 10 5" xfId="48434"/>
    <cellStyle name="Normal 3 4 2 11" xfId="4180"/>
    <cellStyle name="Normal 3 4 2 11 2" xfId="8905"/>
    <cellStyle name="Normal 3 4 2 11 2 2" xfId="18300"/>
    <cellStyle name="Normal 3 4 2 11 2 2 2" xfId="37097"/>
    <cellStyle name="Normal 3 4 2 11 2 2 3" xfId="48440"/>
    <cellStyle name="Normal 3 4 2 11 2 3" xfId="27694"/>
    <cellStyle name="Normal 3 4 2 11 2 4" xfId="48439"/>
    <cellStyle name="Normal 3 4 2 11 3" xfId="13603"/>
    <cellStyle name="Normal 3 4 2 11 3 2" xfId="32394"/>
    <cellStyle name="Normal 3 4 2 11 3 3" xfId="48441"/>
    <cellStyle name="Normal 3 4 2 11 4" xfId="22991"/>
    <cellStyle name="Normal 3 4 2 11 5" xfId="48438"/>
    <cellStyle name="Normal 3 4 2 12" xfId="6046"/>
    <cellStyle name="Normal 3 4 2 12 2" xfId="10771"/>
    <cellStyle name="Normal 3 4 2 12 2 2" xfId="20166"/>
    <cellStyle name="Normal 3 4 2 12 2 2 2" xfId="38963"/>
    <cellStyle name="Normal 3 4 2 12 2 2 3" xfId="48444"/>
    <cellStyle name="Normal 3 4 2 12 2 3" xfId="29560"/>
    <cellStyle name="Normal 3 4 2 12 2 4" xfId="48443"/>
    <cellStyle name="Normal 3 4 2 12 3" xfId="15469"/>
    <cellStyle name="Normal 3 4 2 12 3 2" xfId="34260"/>
    <cellStyle name="Normal 3 4 2 12 3 3" xfId="48445"/>
    <cellStyle name="Normal 3 4 2 12 4" xfId="24857"/>
    <cellStyle name="Normal 3 4 2 12 5" xfId="48442"/>
    <cellStyle name="Normal 3 4 2 13" xfId="6109"/>
    <cellStyle name="Normal 3 4 2 13 2" xfId="15505"/>
    <cellStyle name="Normal 3 4 2 13 2 2" xfId="34302"/>
    <cellStyle name="Normal 3 4 2 13 2 3" xfId="48447"/>
    <cellStyle name="Normal 3 4 2 13 3" xfId="24899"/>
    <cellStyle name="Normal 3 4 2 13 4" xfId="48446"/>
    <cellStyle name="Normal 3 4 2 14" xfId="10807"/>
    <cellStyle name="Normal 3 4 2 14 2" xfId="29601"/>
    <cellStyle name="Normal 3 4 2 14 3" xfId="48448"/>
    <cellStyle name="Normal 3 4 2 15" xfId="20198"/>
    <cellStyle name="Normal 3 4 2 16" xfId="39265"/>
    <cellStyle name="Normal 3 4 2 17" xfId="48433"/>
    <cellStyle name="Normal 3 4 2 18" xfId="58720"/>
    <cellStyle name="Normal 3 4 2 19" xfId="58814"/>
    <cellStyle name="Normal 3 4 2 2" xfId="644"/>
    <cellStyle name="Normal 3 4 2 2 10" xfId="6259"/>
    <cellStyle name="Normal 3 4 2 2 10 2" xfId="15655"/>
    <cellStyle name="Normal 3 4 2 2 10 2 2" xfId="34452"/>
    <cellStyle name="Normal 3 4 2 2 10 2 3" xfId="48451"/>
    <cellStyle name="Normal 3 4 2 2 10 3" xfId="25049"/>
    <cellStyle name="Normal 3 4 2 2 10 4" xfId="48450"/>
    <cellStyle name="Normal 3 4 2 2 11" xfId="10846"/>
    <cellStyle name="Normal 3 4 2 2 11 2" xfId="29629"/>
    <cellStyle name="Normal 3 4 2 2 11 3" xfId="48452"/>
    <cellStyle name="Normal 3 4 2 2 12" xfId="20226"/>
    <cellStyle name="Normal 3 4 2 2 13" xfId="39474"/>
    <cellStyle name="Normal 3 4 2 2 14" xfId="48449"/>
    <cellStyle name="Normal 3 4 2 2 15" xfId="1410"/>
    <cellStyle name="Normal 3 4 2 2 2" xfId="1067"/>
    <cellStyle name="Normal 3 4 2 2 2 10" xfId="39475"/>
    <cellStyle name="Normal 3 4 2 2 2 11" xfId="48453"/>
    <cellStyle name="Normal 3 4 2 2 2 12" xfId="1455"/>
    <cellStyle name="Normal 3 4 2 2 2 2" xfId="1721"/>
    <cellStyle name="Normal 3 4 2 2 2 2 10" xfId="48454"/>
    <cellStyle name="Normal 3 4 2 2 2 2 2" xfId="2187"/>
    <cellStyle name="Normal 3 4 2 2 2 2 2 2" xfId="3118"/>
    <cellStyle name="Normal 3 4 2 2 2 2 2 2 2" xfId="5911"/>
    <cellStyle name="Normal 3 4 2 2 2 2 2 2 2 2" xfId="10636"/>
    <cellStyle name="Normal 3 4 2 2 2 2 2 2 2 2 2" xfId="20031"/>
    <cellStyle name="Normal 3 4 2 2 2 2 2 2 2 2 2 2" xfId="38828"/>
    <cellStyle name="Normal 3 4 2 2 2 2 2 2 2 2 2 3" xfId="48459"/>
    <cellStyle name="Normal 3 4 2 2 2 2 2 2 2 2 3" xfId="29425"/>
    <cellStyle name="Normal 3 4 2 2 2 2 2 2 2 2 4" xfId="48458"/>
    <cellStyle name="Normal 3 4 2 2 2 2 2 2 2 3" xfId="15334"/>
    <cellStyle name="Normal 3 4 2 2 2 2 2 2 2 3 2" xfId="34125"/>
    <cellStyle name="Normal 3 4 2 2 2 2 2 2 2 3 3" xfId="48460"/>
    <cellStyle name="Normal 3 4 2 2 2 2 2 2 2 4" xfId="24722"/>
    <cellStyle name="Normal 3 4 2 2 2 2 2 2 2 5" xfId="48457"/>
    <cellStyle name="Normal 3 4 2 2 2 2 2 2 3" xfId="7844"/>
    <cellStyle name="Normal 3 4 2 2 2 2 2 2 3 2" xfId="17239"/>
    <cellStyle name="Normal 3 4 2 2 2 2 2 2 3 2 2" xfId="36036"/>
    <cellStyle name="Normal 3 4 2 2 2 2 2 2 3 2 3" xfId="48462"/>
    <cellStyle name="Normal 3 4 2 2 2 2 2 2 3 3" xfId="26633"/>
    <cellStyle name="Normal 3 4 2 2 2 2 2 2 3 4" xfId="48461"/>
    <cellStyle name="Normal 3 4 2 2 2 2 2 2 4" xfId="12542"/>
    <cellStyle name="Normal 3 4 2 2 2 2 2 2 4 2" xfId="31332"/>
    <cellStyle name="Normal 3 4 2 2 2 2 2 2 4 3" xfId="48463"/>
    <cellStyle name="Normal 3 4 2 2 2 2 2 2 5" xfId="21929"/>
    <cellStyle name="Normal 3 4 2 2 2 2 2 2 6" xfId="48456"/>
    <cellStyle name="Normal 3 4 2 2 2 2 2 3" xfId="4049"/>
    <cellStyle name="Normal 3 4 2 2 2 2 2 3 2" xfId="8774"/>
    <cellStyle name="Normal 3 4 2 2 2 2 2 3 2 2" xfId="18169"/>
    <cellStyle name="Normal 3 4 2 2 2 2 2 3 2 2 2" xfId="36966"/>
    <cellStyle name="Normal 3 4 2 2 2 2 2 3 2 2 3" xfId="48466"/>
    <cellStyle name="Normal 3 4 2 2 2 2 2 3 2 3" xfId="27563"/>
    <cellStyle name="Normal 3 4 2 2 2 2 2 3 2 4" xfId="48465"/>
    <cellStyle name="Normal 3 4 2 2 2 2 2 3 3" xfId="13472"/>
    <cellStyle name="Normal 3 4 2 2 2 2 2 3 3 2" xfId="32263"/>
    <cellStyle name="Normal 3 4 2 2 2 2 2 3 3 3" xfId="48467"/>
    <cellStyle name="Normal 3 4 2 2 2 2 2 3 4" xfId="22860"/>
    <cellStyle name="Normal 3 4 2 2 2 2 2 3 5" xfId="48464"/>
    <cellStyle name="Normal 3 4 2 2 2 2 2 4" xfId="4980"/>
    <cellStyle name="Normal 3 4 2 2 2 2 2 4 2" xfId="9705"/>
    <cellStyle name="Normal 3 4 2 2 2 2 2 4 2 2" xfId="19100"/>
    <cellStyle name="Normal 3 4 2 2 2 2 2 4 2 2 2" xfId="37897"/>
    <cellStyle name="Normal 3 4 2 2 2 2 2 4 2 2 3" xfId="48470"/>
    <cellStyle name="Normal 3 4 2 2 2 2 2 4 2 3" xfId="28494"/>
    <cellStyle name="Normal 3 4 2 2 2 2 2 4 2 4" xfId="48469"/>
    <cellStyle name="Normal 3 4 2 2 2 2 2 4 3" xfId="14403"/>
    <cellStyle name="Normal 3 4 2 2 2 2 2 4 3 2" xfId="33194"/>
    <cellStyle name="Normal 3 4 2 2 2 2 2 4 3 3" xfId="48471"/>
    <cellStyle name="Normal 3 4 2 2 2 2 2 4 4" xfId="23791"/>
    <cellStyle name="Normal 3 4 2 2 2 2 2 4 5" xfId="48468"/>
    <cellStyle name="Normal 3 4 2 2 2 2 2 5" xfId="6914"/>
    <cellStyle name="Normal 3 4 2 2 2 2 2 5 2" xfId="16309"/>
    <cellStyle name="Normal 3 4 2 2 2 2 2 5 2 2" xfId="35106"/>
    <cellStyle name="Normal 3 4 2 2 2 2 2 5 2 3" xfId="48473"/>
    <cellStyle name="Normal 3 4 2 2 2 2 2 5 3" xfId="25703"/>
    <cellStyle name="Normal 3 4 2 2 2 2 2 5 4" xfId="48472"/>
    <cellStyle name="Normal 3 4 2 2 2 2 2 6" xfId="11612"/>
    <cellStyle name="Normal 3 4 2 2 2 2 2 6 2" xfId="30401"/>
    <cellStyle name="Normal 3 4 2 2 2 2 2 6 3" xfId="48474"/>
    <cellStyle name="Normal 3 4 2 2 2 2 2 7" xfId="20998"/>
    <cellStyle name="Normal 3 4 2 2 2 2 2 8" xfId="39477"/>
    <cellStyle name="Normal 3 4 2 2 2 2 2 9" xfId="48455"/>
    <cellStyle name="Normal 3 4 2 2 2 2 3" xfId="2652"/>
    <cellStyle name="Normal 3 4 2 2 2 2 3 2" xfId="5445"/>
    <cellStyle name="Normal 3 4 2 2 2 2 3 2 2" xfId="10170"/>
    <cellStyle name="Normal 3 4 2 2 2 2 3 2 2 2" xfId="19565"/>
    <cellStyle name="Normal 3 4 2 2 2 2 3 2 2 2 2" xfId="38362"/>
    <cellStyle name="Normal 3 4 2 2 2 2 3 2 2 2 3" xfId="48478"/>
    <cellStyle name="Normal 3 4 2 2 2 2 3 2 2 3" xfId="28959"/>
    <cellStyle name="Normal 3 4 2 2 2 2 3 2 2 4" xfId="48477"/>
    <cellStyle name="Normal 3 4 2 2 2 2 3 2 3" xfId="14868"/>
    <cellStyle name="Normal 3 4 2 2 2 2 3 2 3 2" xfId="33659"/>
    <cellStyle name="Normal 3 4 2 2 2 2 3 2 3 3" xfId="48479"/>
    <cellStyle name="Normal 3 4 2 2 2 2 3 2 4" xfId="24256"/>
    <cellStyle name="Normal 3 4 2 2 2 2 3 2 5" xfId="48476"/>
    <cellStyle name="Normal 3 4 2 2 2 2 3 3" xfId="7379"/>
    <cellStyle name="Normal 3 4 2 2 2 2 3 3 2" xfId="16774"/>
    <cellStyle name="Normal 3 4 2 2 2 2 3 3 2 2" xfId="35571"/>
    <cellStyle name="Normal 3 4 2 2 2 2 3 3 2 3" xfId="48481"/>
    <cellStyle name="Normal 3 4 2 2 2 2 3 3 3" xfId="26168"/>
    <cellStyle name="Normal 3 4 2 2 2 2 3 3 4" xfId="48480"/>
    <cellStyle name="Normal 3 4 2 2 2 2 3 4" xfId="12077"/>
    <cellStyle name="Normal 3 4 2 2 2 2 3 4 2" xfId="30866"/>
    <cellStyle name="Normal 3 4 2 2 2 2 3 4 3" xfId="48482"/>
    <cellStyle name="Normal 3 4 2 2 2 2 3 5" xfId="21463"/>
    <cellStyle name="Normal 3 4 2 2 2 2 3 6" xfId="48475"/>
    <cellStyle name="Normal 3 4 2 2 2 2 4" xfId="3583"/>
    <cellStyle name="Normal 3 4 2 2 2 2 4 2" xfId="8309"/>
    <cellStyle name="Normal 3 4 2 2 2 2 4 2 2" xfId="17704"/>
    <cellStyle name="Normal 3 4 2 2 2 2 4 2 2 2" xfId="36501"/>
    <cellStyle name="Normal 3 4 2 2 2 2 4 2 2 3" xfId="48485"/>
    <cellStyle name="Normal 3 4 2 2 2 2 4 2 3" xfId="27098"/>
    <cellStyle name="Normal 3 4 2 2 2 2 4 2 4" xfId="48484"/>
    <cellStyle name="Normal 3 4 2 2 2 2 4 3" xfId="13007"/>
    <cellStyle name="Normal 3 4 2 2 2 2 4 3 2" xfId="31797"/>
    <cellStyle name="Normal 3 4 2 2 2 2 4 3 3" xfId="48486"/>
    <cellStyle name="Normal 3 4 2 2 2 2 4 4" xfId="22394"/>
    <cellStyle name="Normal 3 4 2 2 2 2 4 5" xfId="48483"/>
    <cellStyle name="Normal 3 4 2 2 2 2 5" xfId="4514"/>
    <cellStyle name="Normal 3 4 2 2 2 2 5 2" xfId="9239"/>
    <cellStyle name="Normal 3 4 2 2 2 2 5 2 2" xfId="18634"/>
    <cellStyle name="Normal 3 4 2 2 2 2 5 2 2 2" xfId="37431"/>
    <cellStyle name="Normal 3 4 2 2 2 2 5 2 2 3" xfId="48489"/>
    <cellStyle name="Normal 3 4 2 2 2 2 5 2 3" xfId="28028"/>
    <cellStyle name="Normal 3 4 2 2 2 2 5 2 4" xfId="48488"/>
    <cellStyle name="Normal 3 4 2 2 2 2 5 3" xfId="13937"/>
    <cellStyle name="Normal 3 4 2 2 2 2 5 3 2" xfId="32728"/>
    <cellStyle name="Normal 3 4 2 2 2 2 5 3 3" xfId="48490"/>
    <cellStyle name="Normal 3 4 2 2 2 2 5 4" xfId="23325"/>
    <cellStyle name="Normal 3 4 2 2 2 2 5 5" xfId="48487"/>
    <cellStyle name="Normal 3 4 2 2 2 2 6" xfId="6227"/>
    <cellStyle name="Normal 3 4 2 2 2 2 6 2" xfId="15623"/>
    <cellStyle name="Normal 3 4 2 2 2 2 6 2 2" xfId="34420"/>
    <cellStyle name="Normal 3 4 2 2 2 2 6 2 3" xfId="48492"/>
    <cellStyle name="Normal 3 4 2 2 2 2 6 3" xfId="25017"/>
    <cellStyle name="Normal 3 4 2 2 2 2 6 4" xfId="48491"/>
    <cellStyle name="Normal 3 4 2 2 2 2 7" xfId="11148"/>
    <cellStyle name="Normal 3 4 2 2 2 2 7 2" xfId="29935"/>
    <cellStyle name="Normal 3 4 2 2 2 2 7 3" xfId="48493"/>
    <cellStyle name="Normal 3 4 2 2 2 2 8" xfId="20532"/>
    <cellStyle name="Normal 3 4 2 2 2 2 9" xfId="39476"/>
    <cellStyle name="Normal 3 4 2 2 2 3" xfId="1926"/>
    <cellStyle name="Normal 3 4 2 2 2 3 2" xfId="2857"/>
    <cellStyle name="Normal 3 4 2 2 2 3 2 2" xfId="5650"/>
    <cellStyle name="Normal 3 4 2 2 2 3 2 2 2" xfId="10375"/>
    <cellStyle name="Normal 3 4 2 2 2 3 2 2 2 2" xfId="19770"/>
    <cellStyle name="Normal 3 4 2 2 2 3 2 2 2 2 2" xfId="38567"/>
    <cellStyle name="Normal 3 4 2 2 2 3 2 2 2 2 3" xfId="48498"/>
    <cellStyle name="Normal 3 4 2 2 2 3 2 2 2 3" xfId="29164"/>
    <cellStyle name="Normal 3 4 2 2 2 3 2 2 2 4" xfId="48497"/>
    <cellStyle name="Normal 3 4 2 2 2 3 2 2 3" xfId="15073"/>
    <cellStyle name="Normal 3 4 2 2 2 3 2 2 3 2" xfId="33864"/>
    <cellStyle name="Normal 3 4 2 2 2 3 2 2 3 3" xfId="48499"/>
    <cellStyle name="Normal 3 4 2 2 2 3 2 2 4" xfId="24461"/>
    <cellStyle name="Normal 3 4 2 2 2 3 2 2 5" xfId="48496"/>
    <cellStyle name="Normal 3 4 2 2 2 3 2 3" xfId="7583"/>
    <cellStyle name="Normal 3 4 2 2 2 3 2 3 2" xfId="16978"/>
    <cellStyle name="Normal 3 4 2 2 2 3 2 3 2 2" xfId="35775"/>
    <cellStyle name="Normal 3 4 2 2 2 3 2 3 2 3" xfId="48501"/>
    <cellStyle name="Normal 3 4 2 2 2 3 2 3 3" xfId="26372"/>
    <cellStyle name="Normal 3 4 2 2 2 3 2 3 4" xfId="48500"/>
    <cellStyle name="Normal 3 4 2 2 2 3 2 4" xfId="12281"/>
    <cellStyle name="Normal 3 4 2 2 2 3 2 4 2" xfId="31071"/>
    <cellStyle name="Normal 3 4 2 2 2 3 2 4 3" xfId="48502"/>
    <cellStyle name="Normal 3 4 2 2 2 3 2 5" xfId="21668"/>
    <cellStyle name="Normal 3 4 2 2 2 3 2 6" xfId="48495"/>
    <cellStyle name="Normal 3 4 2 2 2 3 3" xfId="3788"/>
    <cellStyle name="Normal 3 4 2 2 2 3 3 2" xfId="8514"/>
    <cellStyle name="Normal 3 4 2 2 2 3 3 2 2" xfId="17909"/>
    <cellStyle name="Normal 3 4 2 2 2 3 3 2 2 2" xfId="36706"/>
    <cellStyle name="Normal 3 4 2 2 2 3 3 2 2 3" xfId="48505"/>
    <cellStyle name="Normal 3 4 2 2 2 3 3 2 3" xfId="27303"/>
    <cellStyle name="Normal 3 4 2 2 2 3 3 2 4" xfId="48504"/>
    <cellStyle name="Normal 3 4 2 2 2 3 3 3" xfId="13212"/>
    <cellStyle name="Normal 3 4 2 2 2 3 3 3 2" xfId="32002"/>
    <cellStyle name="Normal 3 4 2 2 2 3 3 3 3" xfId="48506"/>
    <cellStyle name="Normal 3 4 2 2 2 3 3 4" xfId="22599"/>
    <cellStyle name="Normal 3 4 2 2 2 3 3 5" xfId="48503"/>
    <cellStyle name="Normal 3 4 2 2 2 3 4" xfId="4719"/>
    <cellStyle name="Normal 3 4 2 2 2 3 4 2" xfId="9444"/>
    <cellStyle name="Normal 3 4 2 2 2 3 4 2 2" xfId="18839"/>
    <cellStyle name="Normal 3 4 2 2 2 3 4 2 2 2" xfId="37636"/>
    <cellStyle name="Normal 3 4 2 2 2 3 4 2 2 3" xfId="48509"/>
    <cellStyle name="Normal 3 4 2 2 2 3 4 2 3" xfId="28233"/>
    <cellStyle name="Normal 3 4 2 2 2 3 4 2 4" xfId="48508"/>
    <cellStyle name="Normal 3 4 2 2 2 3 4 3" xfId="14142"/>
    <cellStyle name="Normal 3 4 2 2 2 3 4 3 2" xfId="32933"/>
    <cellStyle name="Normal 3 4 2 2 2 3 4 3 3" xfId="48510"/>
    <cellStyle name="Normal 3 4 2 2 2 3 4 4" xfId="23530"/>
    <cellStyle name="Normal 3 4 2 2 2 3 4 5" xfId="48507"/>
    <cellStyle name="Normal 3 4 2 2 2 3 5" xfId="6654"/>
    <cellStyle name="Normal 3 4 2 2 2 3 5 2" xfId="16049"/>
    <cellStyle name="Normal 3 4 2 2 2 3 5 2 2" xfId="34846"/>
    <cellStyle name="Normal 3 4 2 2 2 3 5 2 3" xfId="48512"/>
    <cellStyle name="Normal 3 4 2 2 2 3 5 3" xfId="25443"/>
    <cellStyle name="Normal 3 4 2 2 2 3 5 4" xfId="48511"/>
    <cellStyle name="Normal 3 4 2 2 2 3 6" xfId="11352"/>
    <cellStyle name="Normal 3 4 2 2 2 3 6 2" xfId="30140"/>
    <cellStyle name="Normal 3 4 2 2 2 3 6 3" xfId="48513"/>
    <cellStyle name="Normal 3 4 2 2 2 3 7" xfId="20737"/>
    <cellStyle name="Normal 3 4 2 2 2 3 8" xfId="39478"/>
    <cellStyle name="Normal 3 4 2 2 2 3 9" xfId="48494"/>
    <cellStyle name="Normal 3 4 2 2 2 4" xfId="2391"/>
    <cellStyle name="Normal 3 4 2 2 2 4 2" xfId="5184"/>
    <cellStyle name="Normal 3 4 2 2 2 4 2 2" xfId="9909"/>
    <cellStyle name="Normal 3 4 2 2 2 4 2 2 2" xfId="19304"/>
    <cellStyle name="Normal 3 4 2 2 2 4 2 2 2 2" xfId="38101"/>
    <cellStyle name="Normal 3 4 2 2 2 4 2 2 2 3" xfId="48517"/>
    <cellStyle name="Normal 3 4 2 2 2 4 2 2 3" xfId="28698"/>
    <cellStyle name="Normal 3 4 2 2 2 4 2 2 4" xfId="48516"/>
    <cellStyle name="Normal 3 4 2 2 2 4 2 3" xfId="14607"/>
    <cellStyle name="Normal 3 4 2 2 2 4 2 3 2" xfId="33398"/>
    <cellStyle name="Normal 3 4 2 2 2 4 2 3 3" xfId="48518"/>
    <cellStyle name="Normal 3 4 2 2 2 4 2 4" xfId="23995"/>
    <cellStyle name="Normal 3 4 2 2 2 4 2 5" xfId="48515"/>
    <cellStyle name="Normal 3 4 2 2 2 4 3" xfId="7118"/>
    <cellStyle name="Normal 3 4 2 2 2 4 3 2" xfId="16513"/>
    <cellStyle name="Normal 3 4 2 2 2 4 3 2 2" xfId="35310"/>
    <cellStyle name="Normal 3 4 2 2 2 4 3 2 3" xfId="48520"/>
    <cellStyle name="Normal 3 4 2 2 2 4 3 3" xfId="25907"/>
    <cellStyle name="Normal 3 4 2 2 2 4 3 4" xfId="48519"/>
    <cellStyle name="Normal 3 4 2 2 2 4 4" xfId="11816"/>
    <cellStyle name="Normal 3 4 2 2 2 4 4 2" xfId="30605"/>
    <cellStyle name="Normal 3 4 2 2 2 4 4 3" xfId="48521"/>
    <cellStyle name="Normal 3 4 2 2 2 4 5" xfId="21202"/>
    <cellStyle name="Normal 3 4 2 2 2 4 6" xfId="48514"/>
    <cellStyle name="Normal 3 4 2 2 2 5" xfId="3322"/>
    <cellStyle name="Normal 3 4 2 2 2 5 2" xfId="8048"/>
    <cellStyle name="Normal 3 4 2 2 2 5 2 2" xfId="17443"/>
    <cellStyle name="Normal 3 4 2 2 2 5 2 2 2" xfId="36240"/>
    <cellStyle name="Normal 3 4 2 2 2 5 2 2 3" xfId="48524"/>
    <cellStyle name="Normal 3 4 2 2 2 5 2 3" xfId="26837"/>
    <cellStyle name="Normal 3 4 2 2 2 5 2 4" xfId="48523"/>
    <cellStyle name="Normal 3 4 2 2 2 5 3" xfId="12746"/>
    <cellStyle name="Normal 3 4 2 2 2 5 3 2" xfId="31536"/>
    <cellStyle name="Normal 3 4 2 2 2 5 3 3" xfId="48525"/>
    <cellStyle name="Normal 3 4 2 2 2 5 4" xfId="22133"/>
    <cellStyle name="Normal 3 4 2 2 2 5 5" xfId="48522"/>
    <cellStyle name="Normal 3 4 2 2 2 6" xfId="4253"/>
    <cellStyle name="Normal 3 4 2 2 2 6 2" xfId="8978"/>
    <cellStyle name="Normal 3 4 2 2 2 6 2 2" xfId="18373"/>
    <cellStyle name="Normal 3 4 2 2 2 6 2 2 2" xfId="37170"/>
    <cellStyle name="Normal 3 4 2 2 2 6 2 2 3" xfId="48528"/>
    <cellStyle name="Normal 3 4 2 2 2 6 2 3" xfId="27767"/>
    <cellStyle name="Normal 3 4 2 2 2 6 2 4" xfId="48527"/>
    <cellStyle name="Normal 3 4 2 2 2 6 3" xfId="13676"/>
    <cellStyle name="Normal 3 4 2 2 2 6 3 2" xfId="32467"/>
    <cellStyle name="Normal 3 4 2 2 2 6 3 3" xfId="48529"/>
    <cellStyle name="Normal 3 4 2 2 2 6 4" xfId="23064"/>
    <cellStyle name="Normal 3 4 2 2 2 6 5" xfId="48526"/>
    <cellStyle name="Normal 3 4 2 2 2 7" xfId="6463"/>
    <cellStyle name="Normal 3 4 2 2 2 7 2" xfId="15858"/>
    <cellStyle name="Normal 3 4 2 2 2 7 2 2" xfId="34655"/>
    <cellStyle name="Normal 3 4 2 2 2 7 2 3" xfId="48531"/>
    <cellStyle name="Normal 3 4 2 2 2 7 3" xfId="25252"/>
    <cellStyle name="Normal 3 4 2 2 2 7 4" xfId="48530"/>
    <cellStyle name="Normal 3 4 2 2 2 8" xfId="10890"/>
    <cellStyle name="Normal 3 4 2 2 2 8 2" xfId="29674"/>
    <cellStyle name="Normal 3 4 2 2 2 8 3" xfId="48532"/>
    <cellStyle name="Normal 3 4 2 2 2 9" xfId="20271"/>
    <cellStyle name="Normal 3 4 2 2 3" xfId="1199"/>
    <cellStyle name="Normal 3 4 2 2 3 10" xfId="39479"/>
    <cellStyle name="Normal 3 4 2 2 3 11" xfId="48533"/>
    <cellStyle name="Normal 3 4 2 2 3 12" xfId="1528"/>
    <cellStyle name="Normal 3 4 2 2 3 2" xfId="1792"/>
    <cellStyle name="Normal 3 4 2 2 3 2 10" xfId="48534"/>
    <cellStyle name="Normal 3 4 2 2 3 2 2" xfId="2258"/>
    <cellStyle name="Normal 3 4 2 2 3 2 2 2" xfId="3189"/>
    <cellStyle name="Normal 3 4 2 2 3 2 2 2 2" xfId="5982"/>
    <cellStyle name="Normal 3 4 2 2 3 2 2 2 2 2" xfId="10707"/>
    <cellStyle name="Normal 3 4 2 2 3 2 2 2 2 2 2" xfId="20102"/>
    <cellStyle name="Normal 3 4 2 2 3 2 2 2 2 2 2 2" xfId="38899"/>
    <cellStyle name="Normal 3 4 2 2 3 2 2 2 2 2 2 3" xfId="48539"/>
    <cellStyle name="Normal 3 4 2 2 3 2 2 2 2 2 3" xfId="29496"/>
    <cellStyle name="Normal 3 4 2 2 3 2 2 2 2 2 4" xfId="48538"/>
    <cellStyle name="Normal 3 4 2 2 3 2 2 2 2 3" xfId="15405"/>
    <cellStyle name="Normal 3 4 2 2 3 2 2 2 2 3 2" xfId="34196"/>
    <cellStyle name="Normal 3 4 2 2 3 2 2 2 2 3 3" xfId="48540"/>
    <cellStyle name="Normal 3 4 2 2 3 2 2 2 2 4" xfId="24793"/>
    <cellStyle name="Normal 3 4 2 2 3 2 2 2 2 5" xfId="48537"/>
    <cellStyle name="Normal 3 4 2 2 3 2 2 2 3" xfId="7915"/>
    <cellStyle name="Normal 3 4 2 2 3 2 2 2 3 2" xfId="17310"/>
    <cellStyle name="Normal 3 4 2 2 3 2 2 2 3 2 2" xfId="36107"/>
    <cellStyle name="Normal 3 4 2 2 3 2 2 2 3 2 3" xfId="48542"/>
    <cellStyle name="Normal 3 4 2 2 3 2 2 2 3 3" xfId="26704"/>
    <cellStyle name="Normal 3 4 2 2 3 2 2 2 3 4" xfId="48541"/>
    <cellStyle name="Normal 3 4 2 2 3 2 2 2 4" xfId="12613"/>
    <cellStyle name="Normal 3 4 2 2 3 2 2 2 4 2" xfId="31403"/>
    <cellStyle name="Normal 3 4 2 2 3 2 2 2 4 3" xfId="48543"/>
    <cellStyle name="Normal 3 4 2 2 3 2 2 2 5" xfId="22000"/>
    <cellStyle name="Normal 3 4 2 2 3 2 2 2 6" xfId="48536"/>
    <cellStyle name="Normal 3 4 2 2 3 2 2 3" xfId="4120"/>
    <cellStyle name="Normal 3 4 2 2 3 2 2 3 2" xfId="8845"/>
    <cellStyle name="Normal 3 4 2 2 3 2 2 3 2 2" xfId="18240"/>
    <cellStyle name="Normal 3 4 2 2 3 2 2 3 2 2 2" xfId="37037"/>
    <cellStyle name="Normal 3 4 2 2 3 2 2 3 2 2 3" xfId="48546"/>
    <cellStyle name="Normal 3 4 2 2 3 2 2 3 2 3" xfId="27634"/>
    <cellStyle name="Normal 3 4 2 2 3 2 2 3 2 4" xfId="48545"/>
    <cellStyle name="Normal 3 4 2 2 3 2 2 3 3" xfId="13543"/>
    <cellStyle name="Normal 3 4 2 2 3 2 2 3 3 2" xfId="32334"/>
    <cellStyle name="Normal 3 4 2 2 3 2 2 3 3 3" xfId="48547"/>
    <cellStyle name="Normal 3 4 2 2 3 2 2 3 4" xfId="22931"/>
    <cellStyle name="Normal 3 4 2 2 3 2 2 3 5" xfId="48544"/>
    <cellStyle name="Normal 3 4 2 2 3 2 2 4" xfId="5051"/>
    <cellStyle name="Normal 3 4 2 2 3 2 2 4 2" xfId="9776"/>
    <cellStyle name="Normal 3 4 2 2 3 2 2 4 2 2" xfId="19171"/>
    <cellStyle name="Normal 3 4 2 2 3 2 2 4 2 2 2" xfId="37968"/>
    <cellStyle name="Normal 3 4 2 2 3 2 2 4 2 2 3" xfId="48550"/>
    <cellStyle name="Normal 3 4 2 2 3 2 2 4 2 3" xfId="28565"/>
    <cellStyle name="Normal 3 4 2 2 3 2 2 4 2 4" xfId="48549"/>
    <cellStyle name="Normal 3 4 2 2 3 2 2 4 3" xfId="14474"/>
    <cellStyle name="Normal 3 4 2 2 3 2 2 4 3 2" xfId="33265"/>
    <cellStyle name="Normal 3 4 2 2 3 2 2 4 3 3" xfId="48551"/>
    <cellStyle name="Normal 3 4 2 2 3 2 2 4 4" xfId="23862"/>
    <cellStyle name="Normal 3 4 2 2 3 2 2 4 5" xfId="48548"/>
    <cellStyle name="Normal 3 4 2 2 3 2 2 5" xfId="6985"/>
    <cellStyle name="Normal 3 4 2 2 3 2 2 5 2" xfId="16380"/>
    <cellStyle name="Normal 3 4 2 2 3 2 2 5 2 2" xfId="35177"/>
    <cellStyle name="Normal 3 4 2 2 3 2 2 5 2 3" xfId="48553"/>
    <cellStyle name="Normal 3 4 2 2 3 2 2 5 3" xfId="25774"/>
    <cellStyle name="Normal 3 4 2 2 3 2 2 5 4" xfId="48552"/>
    <cellStyle name="Normal 3 4 2 2 3 2 2 6" xfId="11683"/>
    <cellStyle name="Normal 3 4 2 2 3 2 2 6 2" xfId="30472"/>
    <cellStyle name="Normal 3 4 2 2 3 2 2 6 3" xfId="48554"/>
    <cellStyle name="Normal 3 4 2 2 3 2 2 7" xfId="21069"/>
    <cellStyle name="Normal 3 4 2 2 3 2 2 8" xfId="39481"/>
    <cellStyle name="Normal 3 4 2 2 3 2 2 9" xfId="48535"/>
    <cellStyle name="Normal 3 4 2 2 3 2 3" xfId="2723"/>
    <cellStyle name="Normal 3 4 2 2 3 2 3 2" xfId="5516"/>
    <cellStyle name="Normal 3 4 2 2 3 2 3 2 2" xfId="10241"/>
    <cellStyle name="Normal 3 4 2 2 3 2 3 2 2 2" xfId="19636"/>
    <cellStyle name="Normal 3 4 2 2 3 2 3 2 2 2 2" xfId="38433"/>
    <cellStyle name="Normal 3 4 2 2 3 2 3 2 2 2 3" xfId="48558"/>
    <cellStyle name="Normal 3 4 2 2 3 2 3 2 2 3" xfId="29030"/>
    <cellStyle name="Normal 3 4 2 2 3 2 3 2 2 4" xfId="48557"/>
    <cellStyle name="Normal 3 4 2 2 3 2 3 2 3" xfId="14939"/>
    <cellStyle name="Normal 3 4 2 2 3 2 3 2 3 2" xfId="33730"/>
    <cellStyle name="Normal 3 4 2 2 3 2 3 2 3 3" xfId="48559"/>
    <cellStyle name="Normal 3 4 2 2 3 2 3 2 4" xfId="24327"/>
    <cellStyle name="Normal 3 4 2 2 3 2 3 2 5" xfId="48556"/>
    <cellStyle name="Normal 3 4 2 2 3 2 3 3" xfId="7450"/>
    <cellStyle name="Normal 3 4 2 2 3 2 3 3 2" xfId="16845"/>
    <cellStyle name="Normal 3 4 2 2 3 2 3 3 2 2" xfId="35642"/>
    <cellStyle name="Normal 3 4 2 2 3 2 3 3 2 3" xfId="48561"/>
    <cellStyle name="Normal 3 4 2 2 3 2 3 3 3" xfId="26239"/>
    <cellStyle name="Normal 3 4 2 2 3 2 3 3 4" xfId="48560"/>
    <cellStyle name="Normal 3 4 2 2 3 2 3 4" xfId="12148"/>
    <cellStyle name="Normal 3 4 2 2 3 2 3 4 2" xfId="30937"/>
    <cellStyle name="Normal 3 4 2 2 3 2 3 4 3" xfId="48562"/>
    <cellStyle name="Normal 3 4 2 2 3 2 3 5" xfId="21534"/>
    <cellStyle name="Normal 3 4 2 2 3 2 3 6" xfId="48555"/>
    <cellStyle name="Normal 3 4 2 2 3 2 4" xfId="3654"/>
    <cellStyle name="Normal 3 4 2 2 3 2 4 2" xfId="8380"/>
    <cellStyle name="Normal 3 4 2 2 3 2 4 2 2" xfId="17775"/>
    <cellStyle name="Normal 3 4 2 2 3 2 4 2 2 2" xfId="36572"/>
    <cellStyle name="Normal 3 4 2 2 3 2 4 2 2 3" xfId="48565"/>
    <cellStyle name="Normal 3 4 2 2 3 2 4 2 3" xfId="27169"/>
    <cellStyle name="Normal 3 4 2 2 3 2 4 2 4" xfId="48564"/>
    <cellStyle name="Normal 3 4 2 2 3 2 4 3" xfId="13078"/>
    <cellStyle name="Normal 3 4 2 2 3 2 4 3 2" xfId="31868"/>
    <cellStyle name="Normal 3 4 2 2 3 2 4 3 3" xfId="48566"/>
    <cellStyle name="Normal 3 4 2 2 3 2 4 4" xfId="22465"/>
    <cellStyle name="Normal 3 4 2 2 3 2 4 5" xfId="48563"/>
    <cellStyle name="Normal 3 4 2 2 3 2 5" xfId="4585"/>
    <cellStyle name="Normal 3 4 2 2 3 2 5 2" xfId="9310"/>
    <cellStyle name="Normal 3 4 2 2 3 2 5 2 2" xfId="18705"/>
    <cellStyle name="Normal 3 4 2 2 3 2 5 2 2 2" xfId="37502"/>
    <cellStyle name="Normal 3 4 2 2 3 2 5 2 2 3" xfId="48569"/>
    <cellStyle name="Normal 3 4 2 2 3 2 5 2 3" xfId="28099"/>
    <cellStyle name="Normal 3 4 2 2 3 2 5 2 4" xfId="48568"/>
    <cellStyle name="Normal 3 4 2 2 3 2 5 3" xfId="14008"/>
    <cellStyle name="Normal 3 4 2 2 3 2 5 3 2" xfId="32799"/>
    <cellStyle name="Normal 3 4 2 2 3 2 5 3 3" xfId="48570"/>
    <cellStyle name="Normal 3 4 2 2 3 2 5 4" xfId="23396"/>
    <cellStyle name="Normal 3 4 2 2 3 2 5 5" xfId="48567"/>
    <cellStyle name="Normal 3 4 2 2 3 2 6" xfId="6521"/>
    <cellStyle name="Normal 3 4 2 2 3 2 6 2" xfId="15916"/>
    <cellStyle name="Normal 3 4 2 2 3 2 6 2 2" xfId="34713"/>
    <cellStyle name="Normal 3 4 2 2 3 2 6 2 3" xfId="48572"/>
    <cellStyle name="Normal 3 4 2 2 3 2 6 3" xfId="25310"/>
    <cellStyle name="Normal 3 4 2 2 3 2 6 4" xfId="48571"/>
    <cellStyle name="Normal 3 4 2 2 3 2 7" xfId="11219"/>
    <cellStyle name="Normal 3 4 2 2 3 2 7 2" xfId="30006"/>
    <cellStyle name="Normal 3 4 2 2 3 2 7 3" xfId="48573"/>
    <cellStyle name="Normal 3 4 2 2 3 2 8" xfId="20603"/>
    <cellStyle name="Normal 3 4 2 2 3 2 9" xfId="39480"/>
    <cellStyle name="Normal 3 4 2 2 3 3" xfId="1997"/>
    <cellStyle name="Normal 3 4 2 2 3 3 2" xfId="2928"/>
    <cellStyle name="Normal 3 4 2 2 3 3 2 2" xfId="5721"/>
    <cellStyle name="Normal 3 4 2 2 3 3 2 2 2" xfId="10446"/>
    <cellStyle name="Normal 3 4 2 2 3 3 2 2 2 2" xfId="19841"/>
    <cellStyle name="Normal 3 4 2 2 3 3 2 2 2 2 2" xfId="38638"/>
    <cellStyle name="Normal 3 4 2 2 3 3 2 2 2 2 3" xfId="48578"/>
    <cellStyle name="Normal 3 4 2 2 3 3 2 2 2 3" xfId="29235"/>
    <cellStyle name="Normal 3 4 2 2 3 3 2 2 2 4" xfId="48577"/>
    <cellStyle name="Normal 3 4 2 2 3 3 2 2 3" xfId="15144"/>
    <cellStyle name="Normal 3 4 2 2 3 3 2 2 3 2" xfId="33935"/>
    <cellStyle name="Normal 3 4 2 2 3 3 2 2 3 3" xfId="48579"/>
    <cellStyle name="Normal 3 4 2 2 3 3 2 2 4" xfId="24532"/>
    <cellStyle name="Normal 3 4 2 2 3 3 2 2 5" xfId="48576"/>
    <cellStyle name="Normal 3 4 2 2 3 3 2 3" xfId="7654"/>
    <cellStyle name="Normal 3 4 2 2 3 3 2 3 2" xfId="17049"/>
    <cellStyle name="Normal 3 4 2 2 3 3 2 3 2 2" xfId="35846"/>
    <cellStyle name="Normal 3 4 2 2 3 3 2 3 2 3" xfId="48581"/>
    <cellStyle name="Normal 3 4 2 2 3 3 2 3 3" xfId="26443"/>
    <cellStyle name="Normal 3 4 2 2 3 3 2 3 4" xfId="48580"/>
    <cellStyle name="Normal 3 4 2 2 3 3 2 4" xfId="12352"/>
    <cellStyle name="Normal 3 4 2 2 3 3 2 4 2" xfId="31142"/>
    <cellStyle name="Normal 3 4 2 2 3 3 2 4 3" xfId="48582"/>
    <cellStyle name="Normal 3 4 2 2 3 3 2 5" xfId="21739"/>
    <cellStyle name="Normal 3 4 2 2 3 3 2 6" xfId="48575"/>
    <cellStyle name="Normal 3 4 2 2 3 3 3" xfId="3859"/>
    <cellStyle name="Normal 3 4 2 2 3 3 3 2" xfId="8585"/>
    <cellStyle name="Normal 3 4 2 2 3 3 3 2 2" xfId="17980"/>
    <cellStyle name="Normal 3 4 2 2 3 3 3 2 2 2" xfId="36777"/>
    <cellStyle name="Normal 3 4 2 2 3 3 3 2 2 3" xfId="48585"/>
    <cellStyle name="Normal 3 4 2 2 3 3 3 2 3" xfId="27374"/>
    <cellStyle name="Normal 3 4 2 2 3 3 3 2 4" xfId="48584"/>
    <cellStyle name="Normal 3 4 2 2 3 3 3 3" xfId="13283"/>
    <cellStyle name="Normal 3 4 2 2 3 3 3 3 2" xfId="32073"/>
    <cellStyle name="Normal 3 4 2 2 3 3 3 3 3" xfId="48586"/>
    <cellStyle name="Normal 3 4 2 2 3 3 3 4" xfId="22670"/>
    <cellStyle name="Normal 3 4 2 2 3 3 3 5" xfId="48583"/>
    <cellStyle name="Normal 3 4 2 2 3 3 4" xfId="4790"/>
    <cellStyle name="Normal 3 4 2 2 3 3 4 2" xfId="9515"/>
    <cellStyle name="Normal 3 4 2 2 3 3 4 2 2" xfId="18910"/>
    <cellStyle name="Normal 3 4 2 2 3 3 4 2 2 2" xfId="37707"/>
    <cellStyle name="Normal 3 4 2 2 3 3 4 2 2 3" xfId="48589"/>
    <cellStyle name="Normal 3 4 2 2 3 3 4 2 3" xfId="28304"/>
    <cellStyle name="Normal 3 4 2 2 3 3 4 2 4" xfId="48588"/>
    <cellStyle name="Normal 3 4 2 2 3 3 4 3" xfId="14213"/>
    <cellStyle name="Normal 3 4 2 2 3 3 4 3 2" xfId="33004"/>
    <cellStyle name="Normal 3 4 2 2 3 3 4 3 3" xfId="48590"/>
    <cellStyle name="Normal 3 4 2 2 3 3 4 4" xfId="23601"/>
    <cellStyle name="Normal 3 4 2 2 3 3 4 5" xfId="48587"/>
    <cellStyle name="Normal 3 4 2 2 3 3 5" xfId="6725"/>
    <cellStyle name="Normal 3 4 2 2 3 3 5 2" xfId="16120"/>
    <cellStyle name="Normal 3 4 2 2 3 3 5 2 2" xfId="34917"/>
    <cellStyle name="Normal 3 4 2 2 3 3 5 2 3" xfId="48592"/>
    <cellStyle name="Normal 3 4 2 2 3 3 5 3" xfId="25514"/>
    <cellStyle name="Normal 3 4 2 2 3 3 5 4" xfId="48591"/>
    <cellStyle name="Normal 3 4 2 2 3 3 6" xfId="11423"/>
    <cellStyle name="Normal 3 4 2 2 3 3 6 2" xfId="30211"/>
    <cellStyle name="Normal 3 4 2 2 3 3 6 3" xfId="48593"/>
    <cellStyle name="Normal 3 4 2 2 3 3 7" xfId="20808"/>
    <cellStyle name="Normal 3 4 2 2 3 3 8" xfId="39482"/>
    <cellStyle name="Normal 3 4 2 2 3 3 9" xfId="48574"/>
    <cellStyle name="Normal 3 4 2 2 3 4" xfId="2462"/>
    <cellStyle name="Normal 3 4 2 2 3 4 2" xfId="5255"/>
    <cellStyle name="Normal 3 4 2 2 3 4 2 2" xfId="9980"/>
    <cellStyle name="Normal 3 4 2 2 3 4 2 2 2" xfId="19375"/>
    <cellStyle name="Normal 3 4 2 2 3 4 2 2 2 2" xfId="38172"/>
    <cellStyle name="Normal 3 4 2 2 3 4 2 2 2 3" xfId="48597"/>
    <cellStyle name="Normal 3 4 2 2 3 4 2 2 3" xfId="28769"/>
    <cellStyle name="Normal 3 4 2 2 3 4 2 2 4" xfId="48596"/>
    <cellStyle name="Normal 3 4 2 2 3 4 2 3" xfId="14678"/>
    <cellStyle name="Normal 3 4 2 2 3 4 2 3 2" xfId="33469"/>
    <cellStyle name="Normal 3 4 2 2 3 4 2 3 3" xfId="48598"/>
    <cellStyle name="Normal 3 4 2 2 3 4 2 4" xfId="24066"/>
    <cellStyle name="Normal 3 4 2 2 3 4 2 5" xfId="48595"/>
    <cellStyle name="Normal 3 4 2 2 3 4 3" xfId="7189"/>
    <cellStyle name="Normal 3 4 2 2 3 4 3 2" xfId="16584"/>
    <cellStyle name="Normal 3 4 2 2 3 4 3 2 2" xfId="35381"/>
    <cellStyle name="Normal 3 4 2 2 3 4 3 2 3" xfId="48600"/>
    <cellStyle name="Normal 3 4 2 2 3 4 3 3" xfId="25978"/>
    <cellStyle name="Normal 3 4 2 2 3 4 3 4" xfId="48599"/>
    <cellStyle name="Normal 3 4 2 2 3 4 4" xfId="11887"/>
    <cellStyle name="Normal 3 4 2 2 3 4 4 2" xfId="30676"/>
    <cellStyle name="Normal 3 4 2 2 3 4 4 3" xfId="48601"/>
    <cellStyle name="Normal 3 4 2 2 3 4 5" xfId="21273"/>
    <cellStyle name="Normal 3 4 2 2 3 4 6" xfId="48594"/>
    <cellStyle name="Normal 3 4 2 2 3 5" xfId="3393"/>
    <cellStyle name="Normal 3 4 2 2 3 5 2" xfId="8119"/>
    <cellStyle name="Normal 3 4 2 2 3 5 2 2" xfId="17514"/>
    <cellStyle name="Normal 3 4 2 2 3 5 2 2 2" xfId="36311"/>
    <cellStyle name="Normal 3 4 2 2 3 5 2 2 3" xfId="48604"/>
    <cellStyle name="Normal 3 4 2 2 3 5 2 3" xfId="26908"/>
    <cellStyle name="Normal 3 4 2 2 3 5 2 4" xfId="48603"/>
    <cellStyle name="Normal 3 4 2 2 3 5 3" xfId="12817"/>
    <cellStyle name="Normal 3 4 2 2 3 5 3 2" xfId="31607"/>
    <cellStyle name="Normal 3 4 2 2 3 5 3 3" xfId="48605"/>
    <cellStyle name="Normal 3 4 2 2 3 5 4" xfId="22204"/>
    <cellStyle name="Normal 3 4 2 2 3 5 5" xfId="48602"/>
    <cellStyle name="Normal 3 4 2 2 3 6" xfId="4324"/>
    <cellStyle name="Normal 3 4 2 2 3 6 2" xfId="9049"/>
    <cellStyle name="Normal 3 4 2 2 3 6 2 2" xfId="18444"/>
    <cellStyle name="Normal 3 4 2 2 3 6 2 2 2" xfId="37241"/>
    <cellStyle name="Normal 3 4 2 2 3 6 2 2 3" xfId="48608"/>
    <cellStyle name="Normal 3 4 2 2 3 6 2 3" xfId="27838"/>
    <cellStyle name="Normal 3 4 2 2 3 6 2 4" xfId="48607"/>
    <cellStyle name="Normal 3 4 2 2 3 6 3" xfId="13747"/>
    <cellStyle name="Normal 3 4 2 2 3 6 3 2" xfId="32538"/>
    <cellStyle name="Normal 3 4 2 2 3 6 3 3" xfId="48609"/>
    <cellStyle name="Normal 3 4 2 2 3 6 4" xfId="23135"/>
    <cellStyle name="Normal 3 4 2 2 3 6 5" xfId="48606"/>
    <cellStyle name="Normal 3 4 2 2 3 7" xfId="6416"/>
    <cellStyle name="Normal 3 4 2 2 3 7 2" xfId="15812"/>
    <cellStyle name="Normal 3 4 2 2 3 7 2 2" xfId="34609"/>
    <cellStyle name="Normal 3 4 2 2 3 7 2 3" xfId="48611"/>
    <cellStyle name="Normal 3 4 2 2 3 7 3" xfId="25206"/>
    <cellStyle name="Normal 3 4 2 2 3 7 4" xfId="48610"/>
    <cellStyle name="Normal 3 4 2 2 3 8" xfId="10960"/>
    <cellStyle name="Normal 3 4 2 2 3 8 2" xfId="29745"/>
    <cellStyle name="Normal 3 4 2 2 3 8 3" xfId="48612"/>
    <cellStyle name="Normal 3 4 2 2 3 9" xfId="20342"/>
    <cellStyle name="Normal 3 4 2 2 4" xfId="934"/>
    <cellStyle name="Normal 3 4 2 2 4 10" xfId="48613"/>
    <cellStyle name="Normal 3 4 2 2 4 11" xfId="1673"/>
    <cellStyle name="Normal 3 4 2 2 4 2" xfId="2142"/>
    <cellStyle name="Normal 3 4 2 2 4 2 2" xfId="3073"/>
    <cellStyle name="Normal 3 4 2 2 4 2 2 2" xfId="5866"/>
    <cellStyle name="Normal 3 4 2 2 4 2 2 2 2" xfId="10591"/>
    <cellStyle name="Normal 3 4 2 2 4 2 2 2 2 2" xfId="19986"/>
    <cellStyle name="Normal 3 4 2 2 4 2 2 2 2 2 2" xfId="38783"/>
    <cellStyle name="Normal 3 4 2 2 4 2 2 2 2 2 3" xfId="48618"/>
    <cellStyle name="Normal 3 4 2 2 4 2 2 2 2 3" xfId="29380"/>
    <cellStyle name="Normal 3 4 2 2 4 2 2 2 2 4" xfId="48617"/>
    <cellStyle name="Normal 3 4 2 2 4 2 2 2 3" xfId="15289"/>
    <cellStyle name="Normal 3 4 2 2 4 2 2 2 3 2" xfId="34080"/>
    <cellStyle name="Normal 3 4 2 2 4 2 2 2 3 3" xfId="48619"/>
    <cellStyle name="Normal 3 4 2 2 4 2 2 2 4" xfId="24677"/>
    <cellStyle name="Normal 3 4 2 2 4 2 2 2 5" xfId="48616"/>
    <cellStyle name="Normal 3 4 2 2 4 2 2 3" xfId="7799"/>
    <cellStyle name="Normal 3 4 2 2 4 2 2 3 2" xfId="17194"/>
    <cellStyle name="Normal 3 4 2 2 4 2 2 3 2 2" xfId="35991"/>
    <cellStyle name="Normal 3 4 2 2 4 2 2 3 2 3" xfId="48621"/>
    <cellStyle name="Normal 3 4 2 2 4 2 2 3 3" xfId="26588"/>
    <cellStyle name="Normal 3 4 2 2 4 2 2 3 4" xfId="48620"/>
    <cellStyle name="Normal 3 4 2 2 4 2 2 4" xfId="12497"/>
    <cellStyle name="Normal 3 4 2 2 4 2 2 4 2" xfId="31287"/>
    <cellStyle name="Normal 3 4 2 2 4 2 2 4 3" xfId="48622"/>
    <cellStyle name="Normal 3 4 2 2 4 2 2 5" xfId="21884"/>
    <cellStyle name="Normal 3 4 2 2 4 2 2 6" xfId="48615"/>
    <cellStyle name="Normal 3 4 2 2 4 2 3" xfId="4004"/>
    <cellStyle name="Normal 3 4 2 2 4 2 3 2" xfId="8729"/>
    <cellStyle name="Normal 3 4 2 2 4 2 3 2 2" xfId="18124"/>
    <cellStyle name="Normal 3 4 2 2 4 2 3 2 2 2" xfId="36921"/>
    <cellStyle name="Normal 3 4 2 2 4 2 3 2 2 3" xfId="48625"/>
    <cellStyle name="Normal 3 4 2 2 4 2 3 2 3" xfId="27518"/>
    <cellStyle name="Normal 3 4 2 2 4 2 3 2 4" xfId="48624"/>
    <cellStyle name="Normal 3 4 2 2 4 2 3 3" xfId="13427"/>
    <cellStyle name="Normal 3 4 2 2 4 2 3 3 2" xfId="32218"/>
    <cellStyle name="Normal 3 4 2 2 4 2 3 3 3" xfId="48626"/>
    <cellStyle name="Normal 3 4 2 2 4 2 3 4" xfId="22815"/>
    <cellStyle name="Normal 3 4 2 2 4 2 3 5" xfId="48623"/>
    <cellStyle name="Normal 3 4 2 2 4 2 4" xfId="4935"/>
    <cellStyle name="Normal 3 4 2 2 4 2 4 2" xfId="9660"/>
    <cellStyle name="Normal 3 4 2 2 4 2 4 2 2" xfId="19055"/>
    <cellStyle name="Normal 3 4 2 2 4 2 4 2 2 2" xfId="37852"/>
    <cellStyle name="Normal 3 4 2 2 4 2 4 2 2 3" xfId="48629"/>
    <cellStyle name="Normal 3 4 2 2 4 2 4 2 3" xfId="28449"/>
    <cellStyle name="Normal 3 4 2 2 4 2 4 2 4" xfId="48628"/>
    <cellStyle name="Normal 3 4 2 2 4 2 4 3" xfId="14358"/>
    <cellStyle name="Normal 3 4 2 2 4 2 4 3 2" xfId="33149"/>
    <cellStyle name="Normal 3 4 2 2 4 2 4 3 3" xfId="48630"/>
    <cellStyle name="Normal 3 4 2 2 4 2 4 4" xfId="23746"/>
    <cellStyle name="Normal 3 4 2 2 4 2 4 5" xfId="48627"/>
    <cellStyle name="Normal 3 4 2 2 4 2 5" xfId="6869"/>
    <cellStyle name="Normal 3 4 2 2 4 2 5 2" xfId="16264"/>
    <cellStyle name="Normal 3 4 2 2 4 2 5 2 2" xfId="35061"/>
    <cellStyle name="Normal 3 4 2 2 4 2 5 2 3" xfId="48632"/>
    <cellStyle name="Normal 3 4 2 2 4 2 5 3" xfId="25658"/>
    <cellStyle name="Normal 3 4 2 2 4 2 5 4" xfId="48631"/>
    <cellStyle name="Normal 3 4 2 2 4 2 6" xfId="11567"/>
    <cellStyle name="Normal 3 4 2 2 4 2 6 2" xfId="30356"/>
    <cellStyle name="Normal 3 4 2 2 4 2 6 3" xfId="48633"/>
    <cellStyle name="Normal 3 4 2 2 4 2 7" xfId="20953"/>
    <cellStyle name="Normal 3 4 2 2 4 2 8" xfId="39484"/>
    <cellStyle name="Normal 3 4 2 2 4 2 9" xfId="48614"/>
    <cellStyle name="Normal 3 4 2 2 4 3" xfId="2607"/>
    <cellStyle name="Normal 3 4 2 2 4 3 2" xfId="5400"/>
    <cellStyle name="Normal 3 4 2 2 4 3 2 2" xfId="10125"/>
    <cellStyle name="Normal 3 4 2 2 4 3 2 2 2" xfId="19520"/>
    <cellStyle name="Normal 3 4 2 2 4 3 2 2 2 2" xfId="38317"/>
    <cellStyle name="Normal 3 4 2 2 4 3 2 2 2 3" xfId="48637"/>
    <cellStyle name="Normal 3 4 2 2 4 3 2 2 3" xfId="28914"/>
    <cellStyle name="Normal 3 4 2 2 4 3 2 2 4" xfId="48636"/>
    <cellStyle name="Normal 3 4 2 2 4 3 2 3" xfId="14823"/>
    <cellStyle name="Normal 3 4 2 2 4 3 2 3 2" xfId="33614"/>
    <cellStyle name="Normal 3 4 2 2 4 3 2 3 3" xfId="48638"/>
    <cellStyle name="Normal 3 4 2 2 4 3 2 4" xfId="24211"/>
    <cellStyle name="Normal 3 4 2 2 4 3 2 5" xfId="48635"/>
    <cellStyle name="Normal 3 4 2 2 4 3 3" xfId="7334"/>
    <cellStyle name="Normal 3 4 2 2 4 3 3 2" xfId="16729"/>
    <cellStyle name="Normal 3 4 2 2 4 3 3 2 2" xfId="35526"/>
    <cellStyle name="Normal 3 4 2 2 4 3 3 2 3" xfId="48640"/>
    <cellStyle name="Normal 3 4 2 2 4 3 3 3" xfId="26123"/>
    <cellStyle name="Normal 3 4 2 2 4 3 3 4" xfId="48639"/>
    <cellStyle name="Normal 3 4 2 2 4 3 4" xfId="12032"/>
    <cellStyle name="Normal 3 4 2 2 4 3 4 2" xfId="30821"/>
    <cellStyle name="Normal 3 4 2 2 4 3 4 3" xfId="48641"/>
    <cellStyle name="Normal 3 4 2 2 4 3 5" xfId="21418"/>
    <cellStyle name="Normal 3 4 2 2 4 3 6" xfId="48634"/>
    <cellStyle name="Normal 3 4 2 2 4 4" xfId="3538"/>
    <cellStyle name="Normal 3 4 2 2 4 4 2" xfId="8264"/>
    <cellStyle name="Normal 3 4 2 2 4 4 2 2" xfId="17659"/>
    <cellStyle name="Normal 3 4 2 2 4 4 2 2 2" xfId="36456"/>
    <cellStyle name="Normal 3 4 2 2 4 4 2 2 3" xfId="48644"/>
    <cellStyle name="Normal 3 4 2 2 4 4 2 3" xfId="27053"/>
    <cellStyle name="Normal 3 4 2 2 4 4 2 4" xfId="48643"/>
    <cellStyle name="Normal 3 4 2 2 4 4 3" xfId="12962"/>
    <cellStyle name="Normal 3 4 2 2 4 4 3 2" xfId="31752"/>
    <cellStyle name="Normal 3 4 2 2 4 4 3 3" xfId="48645"/>
    <cellStyle name="Normal 3 4 2 2 4 4 4" xfId="22349"/>
    <cellStyle name="Normal 3 4 2 2 4 4 5" xfId="48642"/>
    <cellStyle name="Normal 3 4 2 2 4 5" xfId="4469"/>
    <cellStyle name="Normal 3 4 2 2 4 5 2" xfId="9194"/>
    <cellStyle name="Normal 3 4 2 2 4 5 2 2" xfId="18589"/>
    <cellStyle name="Normal 3 4 2 2 4 5 2 2 2" xfId="37386"/>
    <cellStyle name="Normal 3 4 2 2 4 5 2 2 3" xfId="48648"/>
    <cellStyle name="Normal 3 4 2 2 4 5 2 3" xfId="27983"/>
    <cellStyle name="Normal 3 4 2 2 4 5 2 4" xfId="48647"/>
    <cellStyle name="Normal 3 4 2 2 4 5 3" xfId="13892"/>
    <cellStyle name="Normal 3 4 2 2 4 5 3 2" xfId="32683"/>
    <cellStyle name="Normal 3 4 2 2 4 5 3 3" xfId="48649"/>
    <cellStyle name="Normal 3 4 2 2 4 5 4" xfId="23280"/>
    <cellStyle name="Normal 3 4 2 2 4 5 5" xfId="48646"/>
    <cellStyle name="Normal 3 4 2 2 4 6" xfId="6333"/>
    <cellStyle name="Normal 3 4 2 2 4 6 2" xfId="15729"/>
    <cellStyle name="Normal 3 4 2 2 4 6 2 2" xfId="34526"/>
    <cellStyle name="Normal 3 4 2 2 4 6 2 3" xfId="48651"/>
    <cellStyle name="Normal 3 4 2 2 4 6 3" xfId="25123"/>
    <cellStyle name="Normal 3 4 2 2 4 6 4" xfId="48650"/>
    <cellStyle name="Normal 3 4 2 2 4 7" xfId="11103"/>
    <cellStyle name="Normal 3 4 2 2 4 7 2" xfId="29890"/>
    <cellStyle name="Normal 3 4 2 2 4 7 3" xfId="48652"/>
    <cellStyle name="Normal 3 4 2 2 4 8" xfId="20487"/>
    <cellStyle name="Normal 3 4 2 2 4 9" xfId="39483"/>
    <cellStyle name="Normal 3 4 2 2 5" xfId="1329"/>
    <cellStyle name="Normal 3 4 2 2 5 10" xfId="48653"/>
    <cellStyle name="Normal 3 4 2 2 5 11" xfId="1615"/>
    <cellStyle name="Normal 3 4 2 2 5 2" xfId="2084"/>
    <cellStyle name="Normal 3 4 2 2 5 2 2" xfId="3015"/>
    <cellStyle name="Normal 3 4 2 2 5 2 2 2" xfId="5808"/>
    <cellStyle name="Normal 3 4 2 2 5 2 2 2 2" xfId="10533"/>
    <cellStyle name="Normal 3 4 2 2 5 2 2 2 2 2" xfId="19928"/>
    <cellStyle name="Normal 3 4 2 2 5 2 2 2 2 2 2" xfId="38725"/>
    <cellStyle name="Normal 3 4 2 2 5 2 2 2 2 2 3" xfId="48658"/>
    <cellStyle name="Normal 3 4 2 2 5 2 2 2 2 3" xfId="29322"/>
    <cellStyle name="Normal 3 4 2 2 5 2 2 2 2 4" xfId="48657"/>
    <cellStyle name="Normal 3 4 2 2 5 2 2 2 3" xfId="15231"/>
    <cellStyle name="Normal 3 4 2 2 5 2 2 2 3 2" xfId="34022"/>
    <cellStyle name="Normal 3 4 2 2 5 2 2 2 3 3" xfId="48659"/>
    <cellStyle name="Normal 3 4 2 2 5 2 2 2 4" xfId="24619"/>
    <cellStyle name="Normal 3 4 2 2 5 2 2 2 5" xfId="48656"/>
    <cellStyle name="Normal 3 4 2 2 5 2 2 3" xfId="7741"/>
    <cellStyle name="Normal 3 4 2 2 5 2 2 3 2" xfId="17136"/>
    <cellStyle name="Normal 3 4 2 2 5 2 2 3 2 2" xfId="35933"/>
    <cellStyle name="Normal 3 4 2 2 5 2 2 3 2 3" xfId="48661"/>
    <cellStyle name="Normal 3 4 2 2 5 2 2 3 3" xfId="26530"/>
    <cellStyle name="Normal 3 4 2 2 5 2 2 3 4" xfId="48660"/>
    <cellStyle name="Normal 3 4 2 2 5 2 2 4" xfId="12439"/>
    <cellStyle name="Normal 3 4 2 2 5 2 2 4 2" xfId="31229"/>
    <cellStyle name="Normal 3 4 2 2 5 2 2 4 3" xfId="48662"/>
    <cellStyle name="Normal 3 4 2 2 5 2 2 5" xfId="21826"/>
    <cellStyle name="Normal 3 4 2 2 5 2 2 6" xfId="48655"/>
    <cellStyle name="Normal 3 4 2 2 5 2 3" xfId="3946"/>
    <cellStyle name="Normal 3 4 2 2 5 2 3 2" xfId="8671"/>
    <cellStyle name="Normal 3 4 2 2 5 2 3 2 2" xfId="18066"/>
    <cellStyle name="Normal 3 4 2 2 5 2 3 2 2 2" xfId="36863"/>
    <cellStyle name="Normal 3 4 2 2 5 2 3 2 2 3" xfId="48665"/>
    <cellStyle name="Normal 3 4 2 2 5 2 3 2 3" xfId="27460"/>
    <cellStyle name="Normal 3 4 2 2 5 2 3 2 4" xfId="48664"/>
    <cellStyle name="Normal 3 4 2 2 5 2 3 3" xfId="13369"/>
    <cellStyle name="Normal 3 4 2 2 5 2 3 3 2" xfId="32160"/>
    <cellStyle name="Normal 3 4 2 2 5 2 3 3 3" xfId="48666"/>
    <cellStyle name="Normal 3 4 2 2 5 2 3 4" xfId="22757"/>
    <cellStyle name="Normal 3 4 2 2 5 2 3 5" xfId="48663"/>
    <cellStyle name="Normal 3 4 2 2 5 2 4" xfId="4877"/>
    <cellStyle name="Normal 3 4 2 2 5 2 4 2" xfId="9602"/>
    <cellStyle name="Normal 3 4 2 2 5 2 4 2 2" xfId="18997"/>
    <cellStyle name="Normal 3 4 2 2 5 2 4 2 2 2" xfId="37794"/>
    <cellStyle name="Normal 3 4 2 2 5 2 4 2 2 3" xfId="48669"/>
    <cellStyle name="Normal 3 4 2 2 5 2 4 2 3" xfId="28391"/>
    <cellStyle name="Normal 3 4 2 2 5 2 4 2 4" xfId="48668"/>
    <cellStyle name="Normal 3 4 2 2 5 2 4 3" xfId="14300"/>
    <cellStyle name="Normal 3 4 2 2 5 2 4 3 2" xfId="33091"/>
    <cellStyle name="Normal 3 4 2 2 5 2 4 3 3" xfId="48670"/>
    <cellStyle name="Normal 3 4 2 2 5 2 4 4" xfId="23688"/>
    <cellStyle name="Normal 3 4 2 2 5 2 4 5" xfId="48667"/>
    <cellStyle name="Normal 3 4 2 2 5 2 5" xfId="6811"/>
    <cellStyle name="Normal 3 4 2 2 5 2 5 2" xfId="16206"/>
    <cellStyle name="Normal 3 4 2 2 5 2 5 2 2" xfId="35003"/>
    <cellStyle name="Normal 3 4 2 2 5 2 5 2 3" xfId="48672"/>
    <cellStyle name="Normal 3 4 2 2 5 2 5 3" xfId="25600"/>
    <cellStyle name="Normal 3 4 2 2 5 2 5 4" xfId="48671"/>
    <cellStyle name="Normal 3 4 2 2 5 2 6" xfId="11509"/>
    <cellStyle name="Normal 3 4 2 2 5 2 6 2" xfId="30298"/>
    <cellStyle name="Normal 3 4 2 2 5 2 6 3" xfId="48673"/>
    <cellStyle name="Normal 3 4 2 2 5 2 7" xfId="20895"/>
    <cellStyle name="Normal 3 4 2 2 5 2 8" xfId="39486"/>
    <cellStyle name="Normal 3 4 2 2 5 2 9" xfId="48654"/>
    <cellStyle name="Normal 3 4 2 2 5 3" xfId="2549"/>
    <cellStyle name="Normal 3 4 2 2 5 3 2" xfId="5342"/>
    <cellStyle name="Normal 3 4 2 2 5 3 2 2" xfId="10067"/>
    <cellStyle name="Normal 3 4 2 2 5 3 2 2 2" xfId="19462"/>
    <cellStyle name="Normal 3 4 2 2 5 3 2 2 2 2" xfId="38259"/>
    <cellStyle name="Normal 3 4 2 2 5 3 2 2 2 3" xfId="48677"/>
    <cellStyle name="Normal 3 4 2 2 5 3 2 2 3" xfId="28856"/>
    <cellStyle name="Normal 3 4 2 2 5 3 2 2 4" xfId="48676"/>
    <cellStyle name="Normal 3 4 2 2 5 3 2 3" xfId="14765"/>
    <cellStyle name="Normal 3 4 2 2 5 3 2 3 2" xfId="33556"/>
    <cellStyle name="Normal 3 4 2 2 5 3 2 3 3" xfId="48678"/>
    <cellStyle name="Normal 3 4 2 2 5 3 2 4" xfId="24153"/>
    <cellStyle name="Normal 3 4 2 2 5 3 2 5" xfId="48675"/>
    <cellStyle name="Normal 3 4 2 2 5 3 3" xfId="7276"/>
    <cellStyle name="Normal 3 4 2 2 5 3 3 2" xfId="16671"/>
    <cellStyle name="Normal 3 4 2 2 5 3 3 2 2" xfId="35468"/>
    <cellStyle name="Normal 3 4 2 2 5 3 3 2 3" xfId="48680"/>
    <cellStyle name="Normal 3 4 2 2 5 3 3 3" xfId="26065"/>
    <cellStyle name="Normal 3 4 2 2 5 3 3 4" xfId="48679"/>
    <cellStyle name="Normal 3 4 2 2 5 3 4" xfId="11974"/>
    <cellStyle name="Normal 3 4 2 2 5 3 4 2" xfId="30763"/>
    <cellStyle name="Normal 3 4 2 2 5 3 4 3" xfId="48681"/>
    <cellStyle name="Normal 3 4 2 2 5 3 5" xfId="21360"/>
    <cellStyle name="Normal 3 4 2 2 5 3 6" xfId="48674"/>
    <cellStyle name="Normal 3 4 2 2 5 4" xfId="3480"/>
    <cellStyle name="Normal 3 4 2 2 5 4 2" xfId="8206"/>
    <cellStyle name="Normal 3 4 2 2 5 4 2 2" xfId="17601"/>
    <cellStyle name="Normal 3 4 2 2 5 4 2 2 2" xfId="36398"/>
    <cellStyle name="Normal 3 4 2 2 5 4 2 2 3" xfId="48684"/>
    <cellStyle name="Normal 3 4 2 2 5 4 2 3" xfId="26995"/>
    <cellStyle name="Normal 3 4 2 2 5 4 2 4" xfId="48683"/>
    <cellStyle name="Normal 3 4 2 2 5 4 3" xfId="12904"/>
    <cellStyle name="Normal 3 4 2 2 5 4 3 2" xfId="31694"/>
    <cellStyle name="Normal 3 4 2 2 5 4 3 3" xfId="48685"/>
    <cellStyle name="Normal 3 4 2 2 5 4 4" xfId="22291"/>
    <cellStyle name="Normal 3 4 2 2 5 4 5" xfId="48682"/>
    <cellStyle name="Normal 3 4 2 2 5 5" xfId="4411"/>
    <cellStyle name="Normal 3 4 2 2 5 5 2" xfId="9136"/>
    <cellStyle name="Normal 3 4 2 2 5 5 2 2" xfId="18531"/>
    <cellStyle name="Normal 3 4 2 2 5 5 2 2 2" xfId="37328"/>
    <cellStyle name="Normal 3 4 2 2 5 5 2 2 3" xfId="48688"/>
    <cellStyle name="Normal 3 4 2 2 5 5 2 3" xfId="27925"/>
    <cellStyle name="Normal 3 4 2 2 5 5 2 4" xfId="48687"/>
    <cellStyle name="Normal 3 4 2 2 5 5 3" xfId="13834"/>
    <cellStyle name="Normal 3 4 2 2 5 5 3 2" xfId="32625"/>
    <cellStyle name="Normal 3 4 2 2 5 5 3 3" xfId="48689"/>
    <cellStyle name="Normal 3 4 2 2 5 5 4" xfId="23222"/>
    <cellStyle name="Normal 3 4 2 2 5 5 5" xfId="48686"/>
    <cellStyle name="Normal 3 4 2 2 5 6" xfId="6367"/>
    <cellStyle name="Normal 3 4 2 2 5 6 2" xfId="15763"/>
    <cellStyle name="Normal 3 4 2 2 5 6 2 2" xfId="34560"/>
    <cellStyle name="Normal 3 4 2 2 5 6 2 3" xfId="48691"/>
    <cellStyle name="Normal 3 4 2 2 5 6 3" xfId="25157"/>
    <cellStyle name="Normal 3 4 2 2 5 6 4" xfId="48690"/>
    <cellStyle name="Normal 3 4 2 2 5 7" xfId="11045"/>
    <cellStyle name="Normal 3 4 2 2 5 7 2" xfId="29832"/>
    <cellStyle name="Normal 3 4 2 2 5 7 3" xfId="48692"/>
    <cellStyle name="Normal 3 4 2 2 5 8" xfId="20429"/>
    <cellStyle name="Normal 3 4 2 2 5 9" xfId="39485"/>
    <cellStyle name="Normal 3 4 2 2 6" xfId="1881"/>
    <cellStyle name="Normal 3 4 2 2 6 2" xfId="2812"/>
    <cellStyle name="Normal 3 4 2 2 6 2 2" xfId="5605"/>
    <cellStyle name="Normal 3 4 2 2 6 2 2 2" xfId="10330"/>
    <cellStyle name="Normal 3 4 2 2 6 2 2 2 2" xfId="19725"/>
    <cellStyle name="Normal 3 4 2 2 6 2 2 2 2 2" xfId="38522"/>
    <cellStyle name="Normal 3 4 2 2 6 2 2 2 2 3" xfId="48697"/>
    <cellStyle name="Normal 3 4 2 2 6 2 2 2 3" xfId="29119"/>
    <cellStyle name="Normal 3 4 2 2 6 2 2 2 4" xfId="48696"/>
    <cellStyle name="Normal 3 4 2 2 6 2 2 3" xfId="15028"/>
    <cellStyle name="Normal 3 4 2 2 6 2 2 3 2" xfId="33819"/>
    <cellStyle name="Normal 3 4 2 2 6 2 2 3 3" xfId="48698"/>
    <cellStyle name="Normal 3 4 2 2 6 2 2 4" xfId="24416"/>
    <cellStyle name="Normal 3 4 2 2 6 2 2 5" xfId="48695"/>
    <cellStyle name="Normal 3 4 2 2 6 2 3" xfId="7538"/>
    <cellStyle name="Normal 3 4 2 2 6 2 3 2" xfId="16933"/>
    <cellStyle name="Normal 3 4 2 2 6 2 3 2 2" xfId="35730"/>
    <cellStyle name="Normal 3 4 2 2 6 2 3 2 3" xfId="48700"/>
    <cellStyle name="Normal 3 4 2 2 6 2 3 3" xfId="26327"/>
    <cellStyle name="Normal 3 4 2 2 6 2 3 4" xfId="48699"/>
    <cellStyle name="Normal 3 4 2 2 6 2 4" xfId="12236"/>
    <cellStyle name="Normal 3 4 2 2 6 2 4 2" xfId="31026"/>
    <cellStyle name="Normal 3 4 2 2 6 2 4 3" xfId="48701"/>
    <cellStyle name="Normal 3 4 2 2 6 2 5" xfId="21623"/>
    <cellStyle name="Normal 3 4 2 2 6 2 6" xfId="48694"/>
    <cellStyle name="Normal 3 4 2 2 6 3" xfId="3743"/>
    <cellStyle name="Normal 3 4 2 2 6 3 2" xfId="8469"/>
    <cellStyle name="Normal 3 4 2 2 6 3 2 2" xfId="17864"/>
    <cellStyle name="Normal 3 4 2 2 6 3 2 2 2" xfId="36661"/>
    <cellStyle name="Normal 3 4 2 2 6 3 2 2 3" xfId="48704"/>
    <cellStyle name="Normal 3 4 2 2 6 3 2 3" xfId="27258"/>
    <cellStyle name="Normal 3 4 2 2 6 3 2 4" xfId="48703"/>
    <cellStyle name="Normal 3 4 2 2 6 3 3" xfId="13167"/>
    <cellStyle name="Normal 3 4 2 2 6 3 3 2" xfId="31957"/>
    <cellStyle name="Normal 3 4 2 2 6 3 3 3" xfId="48705"/>
    <cellStyle name="Normal 3 4 2 2 6 3 4" xfId="22554"/>
    <cellStyle name="Normal 3 4 2 2 6 3 5" xfId="48702"/>
    <cellStyle name="Normal 3 4 2 2 6 4" xfId="4674"/>
    <cellStyle name="Normal 3 4 2 2 6 4 2" xfId="9399"/>
    <cellStyle name="Normal 3 4 2 2 6 4 2 2" xfId="18794"/>
    <cellStyle name="Normal 3 4 2 2 6 4 2 2 2" xfId="37591"/>
    <cellStyle name="Normal 3 4 2 2 6 4 2 2 3" xfId="48708"/>
    <cellStyle name="Normal 3 4 2 2 6 4 2 3" xfId="28188"/>
    <cellStyle name="Normal 3 4 2 2 6 4 2 4" xfId="48707"/>
    <cellStyle name="Normal 3 4 2 2 6 4 3" xfId="14097"/>
    <cellStyle name="Normal 3 4 2 2 6 4 3 2" xfId="32888"/>
    <cellStyle name="Normal 3 4 2 2 6 4 3 3" xfId="48709"/>
    <cellStyle name="Normal 3 4 2 2 6 4 4" xfId="23485"/>
    <cellStyle name="Normal 3 4 2 2 6 4 5" xfId="48706"/>
    <cellStyle name="Normal 3 4 2 2 6 5" xfId="6609"/>
    <cellStyle name="Normal 3 4 2 2 6 5 2" xfId="16004"/>
    <cellStyle name="Normal 3 4 2 2 6 5 2 2" xfId="34801"/>
    <cellStyle name="Normal 3 4 2 2 6 5 2 3" xfId="48711"/>
    <cellStyle name="Normal 3 4 2 2 6 5 3" xfId="25398"/>
    <cellStyle name="Normal 3 4 2 2 6 5 4" xfId="48710"/>
    <cellStyle name="Normal 3 4 2 2 6 6" xfId="11307"/>
    <cellStyle name="Normal 3 4 2 2 6 6 2" xfId="30095"/>
    <cellStyle name="Normal 3 4 2 2 6 6 3" xfId="48712"/>
    <cellStyle name="Normal 3 4 2 2 6 7" xfId="20692"/>
    <cellStyle name="Normal 3 4 2 2 6 8" xfId="39487"/>
    <cellStyle name="Normal 3 4 2 2 6 9" xfId="48693"/>
    <cellStyle name="Normal 3 4 2 2 7" xfId="2346"/>
    <cellStyle name="Normal 3 4 2 2 7 2" xfId="5139"/>
    <cellStyle name="Normal 3 4 2 2 7 2 2" xfId="9864"/>
    <cellStyle name="Normal 3 4 2 2 7 2 2 2" xfId="19259"/>
    <cellStyle name="Normal 3 4 2 2 7 2 2 2 2" xfId="38056"/>
    <cellStyle name="Normal 3 4 2 2 7 2 2 2 3" xfId="48716"/>
    <cellStyle name="Normal 3 4 2 2 7 2 2 3" xfId="28653"/>
    <cellStyle name="Normal 3 4 2 2 7 2 2 4" xfId="48715"/>
    <cellStyle name="Normal 3 4 2 2 7 2 3" xfId="14562"/>
    <cellStyle name="Normal 3 4 2 2 7 2 3 2" xfId="33353"/>
    <cellStyle name="Normal 3 4 2 2 7 2 3 3" xfId="48717"/>
    <cellStyle name="Normal 3 4 2 2 7 2 4" xfId="23950"/>
    <cellStyle name="Normal 3 4 2 2 7 2 5" xfId="48714"/>
    <cellStyle name="Normal 3 4 2 2 7 3" xfId="7073"/>
    <cellStyle name="Normal 3 4 2 2 7 3 2" xfId="16468"/>
    <cellStyle name="Normal 3 4 2 2 7 3 2 2" xfId="35265"/>
    <cellStyle name="Normal 3 4 2 2 7 3 2 3" xfId="48719"/>
    <cellStyle name="Normal 3 4 2 2 7 3 3" xfId="25862"/>
    <cellStyle name="Normal 3 4 2 2 7 3 4" xfId="48718"/>
    <cellStyle name="Normal 3 4 2 2 7 4" xfId="11771"/>
    <cellStyle name="Normal 3 4 2 2 7 4 2" xfId="30560"/>
    <cellStyle name="Normal 3 4 2 2 7 4 3" xfId="48720"/>
    <cellStyle name="Normal 3 4 2 2 7 5" xfId="21157"/>
    <cellStyle name="Normal 3 4 2 2 7 6" xfId="48713"/>
    <cellStyle name="Normal 3 4 2 2 8" xfId="3277"/>
    <cellStyle name="Normal 3 4 2 2 8 2" xfId="8003"/>
    <cellStyle name="Normal 3 4 2 2 8 2 2" xfId="17398"/>
    <cellStyle name="Normal 3 4 2 2 8 2 2 2" xfId="36195"/>
    <cellStyle name="Normal 3 4 2 2 8 2 2 3" xfId="48723"/>
    <cellStyle name="Normal 3 4 2 2 8 2 3" xfId="26792"/>
    <cellStyle name="Normal 3 4 2 2 8 2 4" xfId="48722"/>
    <cellStyle name="Normal 3 4 2 2 8 3" xfId="12701"/>
    <cellStyle name="Normal 3 4 2 2 8 3 2" xfId="31491"/>
    <cellStyle name="Normal 3 4 2 2 8 3 3" xfId="48724"/>
    <cellStyle name="Normal 3 4 2 2 8 4" xfId="22088"/>
    <cellStyle name="Normal 3 4 2 2 8 5" xfId="48721"/>
    <cellStyle name="Normal 3 4 2 2 9" xfId="4208"/>
    <cellStyle name="Normal 3 4 2 2 9 2" xfId="8933"/>
    <cellStyle name="Normal 3 4 2 2 9 2 2" xfId="18328"/>
    <cellStyle name="Normal 3 4 2 2 9 2 2 2" xfId="37125"/>
    <cellStyle name="Normal 3 4 2 2 9 2 2 3" xfId="48727"/>
    <cellStyle name="Normal 3 4 2 2 9 2 3" xfId="27722"/>
    <cellStyle name="Normal 3 4 2 2 9 2 4" xfId="48726"/>
    <cellStyle name="Normal 3 4 2 2 9 3" xfId="13631"/>
    <cellStyle name="Normal 3 4 2 2 9 3 2" xfId="32422"/>
    <cellStyle name="Normal 3 4 2 2 9 3 3" xfId="48728"/>
    <cellStyle name="Normal 3 4 2 2 9 4" xfId="23019"/>
    <cellStyle name="Normal 3 4 2 2 9 5" xfId="48725"/>
    <cellStyle name="Normal 3 4 2 20" xfId="58872"/>
    <cellStyle name="Normal 3 4 2 21" xfId="58928"/>
    <cellStyle name="Normal 3 4 2 22" xfId="58984"/>
    <cellStyle name="Normal 3 4 2 23" xfId="59040"/>
    <cellStyle name="Normal 3 4 2 24" xfId="59099"/>
    <cellStyle name="Normal 3 4 2 25" xfId="59691"/>
    <cellStyle name="Normal 3 4 2 26" xfId="1382"/>
    <cellStyle name="Normal 3 4 2 3" xfId="1066"/>
    <cellStyle name="Normal 3 4 2 3 10" xfId="39488"/>
    <cellStyle name="Normal 3 4 2 3 11" xfId="48729"/>
    <cellStyle name="Normal 3 4 2 3 12" xfId="1454"/>
    <cellStyle name="Normal 3 4 2 3 2" xfId="1720"/>
    <cellStyle name="Normal 3 4 2 3 2 10" xfId="48730"/>
    <cellStyle name="Normal 3 4 2 3 2 2" xfId="2186"/>
    <cellStyle name="Normal 3 4 2 3 2 2 2" xfId="3117"/>
    <cellStyle name="Normal 3 4 2 3 2 2 2 2" xfId="5910"/>
    <cellStyle name="Normal 3 4 2 3 2 2 2 2 2" xfId="10635"/>
    <cellStyle name="Normal 3 4 2 3 2 2 2 2 2 2" xfId="20030"/>
    <cellStyle name="Normal 3 4 2 3 2 2 2 2 2 2 2" xfId="38827"/>
    <cellStyle name="Normal 3 4 2 3 2 2 2 2 2 2 3" xfId="48735"/>
    <cellStyle name="Normal 3 4 2 3 2 2 2 2 2 3" xfId="29424"/>
    <cellStyle name="Normal 3 4 2 3 2 2 2 2 2 4" xfId="48734"/>
    <cellStyle name="Normal 3 4 2 3 2 2 2 2 3" xfId="15333"/>
    <cellStyle name="Normal 3 4 2 3 2 2 2 2 3 2" xfId="34124"/>
    <cellStyle name="Normal 3 4 2 3 2 2 2 2 3 3" xfId="48736"/>
    <cellStyle name="Normal 3 4 2 3 2 2 2 2 4" xfId="24721"/>
    <cellStyle name="Normal 3 4 2 3 2 2 2 2 5" xfId="48733"/>
    <cellStyle name="Normal 3 4 2 3 2 2 2 3" xfId="7843"/>
    <cellStyle name="Normal 3 4 2 3 2 2 2 3 2" xfId="17238"/>
    <cellStyle name="Normal 3 4 2 3 2 2 2 3 2 2" xfId="36035"/>
    <cellStyle name="Normal 3 4 2 3 2 2 2 3 2 3" xfId="48738"/>
    <cellStyle name="Normal 3 4 2 3 2 2 2 3 3" xfId="26632"/>
    <cellStyle name="Normal 3 4 2 3 2 2 2 3 4" xfId="48737"/>
    <cellStyle name="Normal 3 4 2 3 2 2 2 4" xfId="12541"/>
    <cellStyle name="Normal 3 4 2 3 2 2 2 4 2" xfId="31331"/>
    <cellStyle name="Normal 3 4 2 3 2 2 2 4 3" xfId="48739"/>
    <cellStyle name="Normal 3 4 2 3 2 2 2 5" xfId="21928"/>
    <cellStyle name="Normal 3 4 2 3 2 2 2 6" xfId="48732"/>
    <cellStyle name="Normal 3 4 2 3 2 2 3" xfId="4048"/>
    <cellStyle name="Normal 3 4 2 3 2 2 3 2" xfId="8773"/>
    <cellStyle name="Normal 3 4 2 3 2 2 3 2 2" xfId="18168"/>
    <cellStyle name="Normal 3 4 2 3 2 2 3 2 2 2" xfId="36965"/>
    <cellStyle name="Normal 3 4 2 3 2 2 3 2 2 3" xfId="48742"/>
    <cellStyle name="Normal 3 4 2 3 2 2 3 2 3" xfId="27562"/>
    <cellStyle name="Normal 3 4 2 3 2 2 3 2 4" xfId="48741"/>
    <cellStyle name="Normal 3 4 2 3 2 2 3 3" xfId="13471"/>
    <cellStyle name="Normal 3 4 2 3 2 2 3 3 2" xfId="32262"/>
    <cellStyle name="Normal 3 4 2 3 2 2 3 3 3" xfId="48743"/>
    <cellStyle name="Normal 3 4 2 3 2 2 3 4" xfId="22859"/>
    <cellStyle name="Normal 3 4 2 3 2 2 3 5" xfId="48740"/>
    <cellStyle name="Normal 3 4 2 3 2 2 4" xfId="4979"/>
    <cellStyle name="Normal 3 4 2 3 2 2 4 2" xfId="9704"/>
    <cellStyle name="Normal 3 4 2 3 2 2 4 2 2" xfId="19099"/>
    <cellStyle name="Normal 3 4 2 3 2 2 4 2 2 2" xfId="37896"/>
    <cellStyle name="Normal 3 4 2 3 2 2 4 2 2 3" xfId="48746"/>
    <cellStyle name="Normal 3 4 2 3 2 2 4 2 3" xfId="28493"/>
    <cellStyle name="Normal 3 4 2 3 2 2 4 2 4" xfId="48745"/>
    <cellStyle name="Normal 3 4 2 3 2 2 4 3" xfId="14402"/>
    <cellStyle name="Normal 3 4 2 3 2 2 4 3 2" xfId="33193"/>
    <cellStyle name="Normal 3 4 2 3 2 2 4 3 3" xfId="48747"/>
    <cellStyle name="Normal 3 4 2 3 2 2 4 4" xfId="23790"/>
    <cellStyle name="Normal 3 4 2 3 2 2 4 5" xfId="48744"/>
    <cellStyle name="Normal 3 4 2 3 2 2 5" xfId="6913"/>
    <cellStyle name="Normal 3 4 2 3 2 2 5 2" xfId="16308"/>
    <cellStyle name="Normal 3 4 2 3 2 2 5 2 2" xfId="35105"/>
    <cellStyle name="Normal 3 4 2 3 2 2 5 2 3" xfId="48749"/>
    <cellStyle name="Normal 3 4 2 3 2 2 5 3" xfId="25702"/>
    <cellStyle name="Normal 3 4 2 3 2 2 5 4" xfId="48748"/>
    <cellStyle name="Normal 3 4 2 3 2 2 6" xfId="11611"/>
    <cellStyle name="Normal 3 4 2 3 2 2 6 2" xfId="30400"/>
    <cellStyle name="Normal 3 4 2 3 2 2 6 3" xfId="48750"/>
    <cellStyle name="Normal 3 4 2 3 2 2 7" xfId="20997"/>
    <cellStyle name="Normal 3 4 2 3 2 2 8" xfId="39490"/>
    <cellStyle name="Normal 3 4 2 3 2 2 9" xfId="48731"/>
    <cellStyle name="Normal 3 4 2 3 2 3" xfId="2651"/>
    <cellStyle name="Normal 3 4 2 3 2 3 2" xfId="5444"/>
    <cellStyle name="Normal 3 4 2 3 2 3 2 2" xfId="10169"/>
    <cellStyle name="Normal 3 4 2 3 2 3 2 2 2" xfId="19564"/>
    <cellStyle name="Normal 3 4 2 3 2 3 2 2 2 2" xfId="38361"/>
    <cellStyle name="Normal 3 4 2 3 2 3 2 2 2 3" xfId="48754"/>
    <cellStyle name="Normal 3 4 2 3 2 3 2 2 3" xfId="28958"/>
    <cellStyle name="Normal 3 4 2 3 2 3 2 2 4" xfId="48753"/>
    <cellStyle name="Normal 3 4 2 3 2 3 2 3" xfId="14867"/>
    <cellStyle name="Normal 3 4 2 3 2 3 2 3 2" xfId="33658"/>
    <cellStyle name="Normal 3 4 2 3 2 3 2 3 3" xfId="48755"/>
    <cellStyle name="Normal 3 4 2 3 2 3 2 4" xfId="24255"/>
    <cellStyle name="Normal 3 4 2 3 2 3 2 5" xfId="48752"/>
    <cellStyle name="Normal 3 4 2 3 2 3 3" xfId="7378"/>
    <cellStyle name="Normal 3 4 2 3 2 3 3 2" xfId="16773"/>
    <cellStyle name="Normal 3 4 2 3 2 3 3 2 2" xfId="35570"/>
    <cellStyle name="Normal 3 4 2 3 2 3 3 2 3" xfId="48757"/>
    <cellStyle name="Normal 3 4 2 3 2 3 3 3" xfId="26167"/>
    <cellStyle name="Normal 3 4 2 3 2 3 3 4" xfId="48756"/>
    <cellStyle name="Normal 3 4 2 3 2 3 4" xfId="12076"/>
    <cellStyle name="Normal 3 4 2 3 2 3 4 2" xfId="30865"/>
    <cellStyle name="Normal 3 4 2 3 2 3 4 3" xfId="48758"/>
    <cellStyle name="Normal 3 4 2 3 2 3 5" xfId="21462"/>
    <cellStyle name="Normal 3 4 2 3 2 3 6" xfId="48751"/>
    <cellStyle name="Normal 3 4 2 3 2 4" xfId="3582"/>
    <cellStyle name="Normal 3 4 2 3 2 4 2" xfId="8308"/>
    <cellStyle name="Normal 3 4 2 3 2 4 2 2" xfId="17703"/>
    <cellStyle name="Normal 3 4 2 3 2 4 2 2 2" xfId="36500"/>
    <cellStyle name="Normal 3 4 2 3 2 4 2 2 3" xfId="48761"/>
    <cellStyle name="Normal 3 4 2 3 2 4 2 3" xfId="27097"/>
    <cellStyle name="Normal 3 4 2 3 2 4 2 4" xfId="48760"/>
    <cellStyle name="Normal 3 4 2 3 2 4 3" xfId="13006"/>
    <cellStyle name="Normal 3 4 2 3 2 4 3 2" xfId="31796"/>
    <cellStyle name="Normal 3 4 2 3 2 4 3 3" xfId="48762"/>
    <cellStyle name="Normal 3 4 2 3 2 4 4" xfId="22393"/>
    <cellStyle name="Normal 3 4 2 3 2 4 5" xfId="48759"/>
    <cellStyle name="Normal 3 4 2 3 2 5" xfId="4513"/>
    <cellStyle name="Normal 3 4 2 3 2 5 2" xfId="9238"/>
    <cellStyle name="Normal 3 4 2 3 2 5 2 2" xfId="18633"/>
    <cellStyle name="Normal 3 4 2 3 2 5 2 2 2" xfId="37430"/>
    <cellStyle name="Normal 3 4 2 3 2 5 2 2 3" xfId="48765"/>
    <cellStyle name="Normal 3 4 2 3 2 5 2 3" xfId="28027"/>
    <cellStyle name="Normal 3 4 2 3 2 5 2 4" xfId="48764"/>
    <cellStyle name="Normal 3 4 2 3 2 5 3" xfId="13936"/>
    <cellStyle name="Normal 3 4 2 3 2 5 3 2" xfId="32727"/>
    <cellStyle name="Normal 3 4 2 3 2 5 3 3" xfId="48766"/>
    <cellStyle name="Normal 3 4 2 3 2 5 4" xfId="23324"/>
    <cellStyle name="Normal 3 4 2 3 2 5 5" xfId="48763"/>
    <cellStyle name="Normal 3 4 2 3 2 6" xfId="6153"/>
    <cellStyle name="Normal 3 4 2 3 2 6 2" xfId="15549"/>
    <cellStyle name="Normal 3 4 2 3 2 6 2 2" xfId="34346"/>
    <cellStyle name="Normal 3 4 2 3 2 6 2 3" xfId="48768"/>
    <cellStyle name="Normal 3 4 2 3 2 6 3" xfId="24943"/>
    <cellStyle name="Normal 3 4 2 3 2 6 4" xfId="48767"/>
    <cellStyle name="Normal 3 4 2 3 2 7" xfId="11147"/>
    <cellStyle name="Normal 3 4 2 3 2 7 2" xfId="29934"/>
    <cellStyle name="Normal 3 4 2 3 2 7 3" xfId="48769"/>
    <cellStyle name="Normal 3 4 2 3 2 8" xfId="20531"/>
    <cellStyle name="Normal 3 4 2 3 2 9" xfId="39489"/>
    <cellStyle name="Normal 3 4 2 3 3" xfId="1925"/>
    <cellStyle name="Normal 3 4 2 3 3 2" xfId="2856"/>
    <cellStyle name="Normal 3 4 2 3 3 2 2" xfId="5649"/>
    <cellStyle name="Normal 3 4 2 3 3 2 2 2" xfId="10374"/>
    <cellStyle name="Normal 3 4 2 3 3 2 2 2 2" xfId="19769"/>
    <cellStyle name="Normal 3 4 2 3 3 2 2 2 2 2" xfId="38566"/>
    <cellStyle name="Normal 3 4 2 3 3 2 2 2 2 3" xfId="48774"/>
    <cellStyle name="Normal 3 4 2 3 3 2 2 2 3" xfId="29163"/>
    <cellStyle name="Normal 3 4 2 3 3 2 2 2 4" xfId="48773"/>
    <cellStyle name="Normal 3 4 2 3 3 2 2 3" xfId="15072"/>
    <cellStyle name="Normal 3 4 2 3 3 2 2 3 2" xfId="33863"/>
    <cellStyle name="Normal 3 4 2 3 3 2 2 3 3" xfId="48775"/>
    <cellStyle name="Normal 3 4 2 3 3 2 2 4" xfId="24460"/>
    <cellStyle name="Normal 3 4 2 3 3 2 2 5" xfId="48772"/>
    <cellStyle name="Normal 3 4 2 3 3 2 3" xfId="7582"/>
    <cellStyle name="Normal 3 4 2 3 3 2 3 2" xfId="16977"/>
    <cellStyle name="Normal 3 4 2 3 3 2 3 2 2" xfId="35774"/>
    <cellStyle name="Normal 3 4 2 3 3 2 3 2 3" xfId="48777"/>
    <cellStyle name="Normal 3 4 2 3 3 2 3 3" xfId="26371"/>
    <cellStyle name="Normal 3 4 2 3 3 2 3 4" xfId="48776"/>
    <cellStyle name="Normal 3 4 2 3 3 2 4" xfId="12280"/>
    <cellStyle name="Normal 3 4 2 3 3 2 4 2" xfId="31070"/>
    <cellStyle name="Normal 3 4 2 3 3 2 4 3" xfId="48778"/>
    <cellStyle name="Normal 3 4 2 3 3 2 5" xfId="21667"/>
    <cellStyle name="Normal 3 4 2 3 3 2 6" xfId="48771"/>
    <cellStyle name="Normal 3 4 2 3 3 3" xfId="3787"/>
    <cellStyle name="Normal 3 4 2 3 3 3 2" xfId="8513"/>
    <cellStyle name="Normal 3 4 2 3 3 3 2 2" xfId="17908"/>
    <cellStyle name="Normal 3 4 2 3 3 3 2 2 2" xfId="36705"/>
    <cellStyle name="Normal 3 4 2 3 3 3 2 2 3" xfId="48781"/>
    <cellStyle name="Normal 3 4 2 3 3 3 2 3" xfId="27302"/>
    <cellStyle name="Normal 3 4 2 3 3 3 2 4" xfId="48780"/>
    <cellStyle name="Normal 3 4 2 3 3 3 3" xfId="13211"/>
    <cellStyle name="Normal 3 4 2 3 3 3 3 2" xfId="32001"/>
    <cellStyle name="Normal 3 4 2 3 3 3 3 3" xfId="48782"/>
    <cellStyle name="Normal 3 4 2 3 3 3 4" xfId="22598"/>
    <cellStyle name="Normal 3 4 2 3 3 3 5" xfId="48779"/>
    <cellStyle name="Normal 3 4 2 3 3 4" xfId="4718"/>
    <cellStyle name="Normal 3 4 2 3 3 4 2" xfId="9443"/>
    <cellStyle name="Normal 3 4 2 3 3 4 2 2" xfId="18838"/>
    <cellStyle name="Normal 3 4 2 3 3 4 2 2 2" xfId="37635"/>
    <cellStyle name="Normal 3 4 2 3 3 4 2 2 3" xfId="48785"/>
    <cellStyle name="Normal 3 4 2 3 3 4 2 3" xfId="28232"/>
    <cellStyle name="Normal 3 4 2 3 3 4 2 4" xfId="48784"/>
    <cellStyle name="Normal 3 4 2 3 3 4 3" xfId="14141"/>
    <cellStyle name="Normal 3 4 2 3 3 4 3 2" xfId="32932"/>
    <cellStyle name="Normal 3 4 2 3 3 4 3 3" xfId="48786"/>
    <cellStyle name="Normal 3 4 2 3 3 4 4" xfId="23529"/>
    <cellStyle name="Normal 3 4 2 3 3 4 5" xfId="48783"/>
    <cellStyle name="Normal 3 4 2 3 3 5" xfId="6653"/>
    <cellStyle name="Normal 3 4 2 3 3 5 2" xfId="16048"/>
    <cellStyle name="Normal 3 4 2 3 3 5 2 2" xfId="34845"/>
    <cellStyle name="Normal 3 4 2 3 3 5 2 3" xfId="48788"/>
    <cellStyle name="Normal 3 4 2 3 3 5 3" xfId="25442"/>
    <cellStyle name="Normal 3 4 2 3 3 5 4" xfId="48787"/>
    <cellStyle name="Normal 3 4 2 3 3 6" xfId="11351"/>
    <cellStyle name="Normal 3 4 2 3 3 6 2" xfId="30139"/>
    <cellStyle name="Normal 3 4 2 3 3 6 3" xfId="48789"/>
    <cellStyle name="Normal 3 4 2 3 3 7" xfId="20736"/>
    <cellStyle name="Normal 3 4 2 3 3 8" xfId="39491"/>
    <cellStyle name="Normal 3 4 2 3 3 9" xfId="48770"/>
    <cellStyle name="Normal 3 4 2 3 4" xfId="2390"/>
    <cellStyle name="Normal 3 4 2 3 4 2" xfId="5183"/>
    <cellStyle name="Normal 3 4 2 3 4 2 2" xfId="9908"/>
    <cellStyle name="Normal 3 4 2 3 4 2 2 2" xfId="19303"/>
    <cellStyle name="Normal 3 4 2 3 4 2 2 2 2" xfId="38100"/>
    <cellStyle name="Normal 3 4 2 3 4 2 2 2 3" xfId="48793"/>
    <cellStyle name="Normal 3 4 2 3 4 2 2 3" xfId="28697"/>
    <cellStyle name="Normal 3 4 2 3 4 2 2 4" xfId="48792"/>
    <cellStyle name="Normal 3 4 2 3 4 2 3" xfId="14606"/>
    <cellStyle name="Normal 3 4 2 3 4 2 3 2" xfId="33397"/>
    <cellStyle name="Normal 3 4 2 3 4 2 3 3" xfId="48794"/>
    <cellStyle name="Normal 3 4 2 3 4 2 4" xfId="23994"/>
    <cellStyle name="Normal 3 4 2 3 4 2 5" xfId="48791"/>
    <cellStyle name="Normal 3 4 2 3 4 3" xfId="7117"/>
    <cellStyle name="Normal 3 4 2 3 4 3 2" xfId="16512"/>
    <cellStyle name="Normal 3 4 2 3 4 3 2 2" xfId="35309"/>
    <cellStyle name="Normal 3 4 2 3 4 3 2 3" xfId="48796"/>
    <cellStyle name="Normal 3 4 2 3 4 3 3" xfId="25906"/>
    <cellStyle name="Normal 3 4 2 3 4 3 4" xfId="48795"/>
    <cellStyle name="Normal 3 4 2 3 4 4" xfId="11815"/>
    <cellStyle name="Normal 3 4 2 3 4 4 2" xfId="30604"/>
    <cellStyle name="Normal 3 4 2 3 4 4 3" xfId="48797"/>
    <cellStyle name="Normal 3 4 2 3 4 5" xfId="21201"/>
    <cellStyle name="Normal 3 4 2 3 4 6" xfId="48790"/>
    <cellStyle name="Normal 3 4 2 3 5" xfId="3321"/>
    <cellStyle name="Normal 3 4 2 3 5 2" xfId="8047"/>
    <cellStyle name="Normal 3 4 2 3 5 2 2" xfId="17442"/>
    <cellStyle name="Normal 3 4 2 3 5 2 2 2" xfId="36239"/>
    <cellStyle name="Normal 3 4 2 3 5 2 2 3" xfId="48800"/>
    <cellStyle name="Normal 3 4 2 3 5 2 3" xfId="26836"/>
    <cellStyle name="Normal 3 4 2 3 5 2 4" xfId="48799"/>
    <cellStyle name="Normal 3 4 2 3 5 3" xfId="12745"/>
    <cellStyle name="Normal 3 4 2 3 5 3 2" xfId="31535"/>
    <cellStyle name="Normal 3 4 2 3 5 3 3" xfId="48801"/>
    <cellStyle name="Normal 3 4 2 3 5 4" xfId="22132"/>
    <cellStyle name="Normal 3 4 2 3 5 5" xfId="48798"/>
    <cellStyle name="Normal 3 4 2 3 6" xfId="4252"/>
    <cellStyle name="Normal 3 4 2 3 6 2" xfId="8977"/>
    <cellStyle name="Normal 3 4 2 3 6 2 2" xfId="18372"/>
    <cellStyle name="Normal 3 4 2 3 6 2 2 2" xfId="37169"/>
    <cellStyle name="Normal 3 4 2 3 6 2 2 3" xfId="48804"/>
    <cellStyle name="Normal 3 4 2 3 6 2 3" xfId="27766"/>
    <cellStyle name="Normal 3 4 2 3 6 2 4" xfId="48803"/>
    <cellStyle name="Normal 3 4 2 3 6 3" xfId="13675"/>
    <cellStyle name="Normal 3 4 2 3 6 3 2" xfId="32466"/>
    <cellStyle name="Normal 3 4 2 3 6 3 3" xfId="48805"/>
    <cellStyle name="Normal 3 4 2 3 6 4" xfId="23063"/>
    <cellStyle name="Normal 3 4 2 3 6 5" xfId="48802"/>
    <cellStyle name="Normal 3 4 2 3 7" xfId="6464"/>
    <cellStyle name="Normal 3 4 2 3 7 2" xfId="15859"/>
    <cellStyle name="Normal 3 4 2 3 7 2 2" xfId="34656"/>
    <cellStyle name="Normal 3 4 2 3 7 2 3" xfId="48807"/>
    <cellStyle name="Normal 3 4 2 3 7 3" xfId="25253"/>
    <cellStyle name="Normal 3 4 2 3 7 4" xfId="48806"/>
    <cellStyle name="Normal 3 4 2 3 8" xfId="10889"/>
    <cellStyle name="Normal 3 4 2 3 8 2" xfId="29673"/>
    <cellStyle name="Normal 3 4 2 3 8 3" xfId="48808"/>
    <cellStyle name="Normal 3 4 2 3 9" xfId="20270"/>
    <cellStyle name="Normal 3 4 2 4" xfId="1198"/>
    <cellStyle name="Normal 3 4 2 4 10" xfId="39492"/>
    <cellStyle name="Normal 3 4 2 4 11" xfId="48809"/>
    <cellStyle name="Normal 3 4 2 4 12" xfId="1500"/>
    <cellStyle name="Normal 3 4 2 4 2" xfId="1764"/>
    <cellStyle name="Normal 3 4 2 4 2 10" xfId="48810"/>
    <cellStyle name="Normal 3 4 2 4 2 2" xfId="2230"/>
    <cellStyle name="Normal 3 4 2 4 2 2 2" xfId="3161"/>
    <cellStyle name="Normal 3 4 2 4 2 2 2 2" xfId="5954"/>
    <cellStyle name="Normal 3 4 2 4 2 2 2 2 2" xfId="10679"/>
    <cellStyle name="Normal 3 4 2 4 2 2 2 2 2 2" xfId="20074"/>
    <cellStyle name="Normal 3 4 2 4 2 2 2 2 2 2 2" xfId="38871"/>
    <cellStyle name="Normal 3 4 2 4 2 2 2 2 2 2 3" xfId="48815"/>
    <cellStyle name="Normal 3 4 2 4 2 2 2 2 2 3" xfId="29468"/>
    <cellStyle name="Normal 3 4 2 4 2 2 2 2 2 4" xfId="48814"/>
    <cellStyle name="Normal 3 4 2 4 2 2 2 2 3" xfId="15377"/>
    <cellStyle name="Normal 3 4 2 4 2 2 2 2 3 2" xfId="34168"/>
    <cellStyle name="Normal 3 4 2 4 2 2 2 2 3 3" xfId="48816"/>
    <cellStyle name="Normal 3 4 2 4 2 2 2 2 4" xfId="24765"/>
    <cellStyle name="Normal 3 4 2 4 2 2 2 2 5" xfId="48813"/>
    <cellStyle name="Normal 3 4 2 4 2 2 2 3" xfId="7887"/>
    <cellStyle name="Normal 3 4 2 4 2 2 2 3 2" xfId="17282"/>
    <cellStyle name="Normal 3 4 2 4 2 2 2 3 2 2" xfId="36079"/>
    <cellStyle name="Normal 3 4 2 4 2 2 2 3 2 3" xfId="48818"/>
    <cellStyle name="Normal 3 4 2 4 2 2 2 3 3" xfId="26676"/>
    <cellStyle name="Normal 3 4 2 4 2 2 2 3 4" xfId="48817"/>
    <cellStyle name="Normal 3 4 2 4 2 2 2 4" xfId="12585"/>
    <cellStyle name="Normal 3 4 2 4 2 2 2 4 2" xfId="31375"/>
    <cellStyle name="Normal 3 4 2 4 2 2 2 4 3" xfId="48819"/>
    <cellStyle name="Normal 3 4 2 4 2 2 2 5" xfId="21972"/>
    <cellStyle name="Normal 3 4 2 4 2 2 2 6" xfId="48812"/>
    <cellStyle name="Normal 3 4 2 4 2 2 3" xfId="4092"/>
    <cellStyle name="Normal 3 4 2 4 2 2 3 2" xfId="8817"/>
    <cellStyle name="Normal 3 4 2 4 2 2 3 2 2" xfId="18212"/>
    <cellStyle name="Normal 3 4 2 4 2 2 3 2 2 2" xfId="37009"/>
    <cellStyle name="Normal 3 4 2 4 2 2 3 2 2 3" xfId="48822"/>
    <cellStyle name="Normal 3 4 2 4 2 2 3 2 3" xfId="27606"/>
    <cellStyle name="Normal 3 4 2 4 2 2 3 2 4" xfId="48821"/>
    <cellStyle name="Normal 3 4 2 4 2 2 3 3" xfId="13515"/>
    <cellStyle name="Normal 3 4 2 4 2 2 3 3 2" xfId="32306"/>
    <cellStyle name="Normal 3 4 2 4 2 2 3 3 3" xfId="48823"/>
    <cellStyle name="Normal 3 4 2 4 2 2 3 4" xfId="22903"/>
    <cellStyle name="Normal 3 4 2 4 2 2 3 5" xfId="48820"/>
    <cellStyle name="Normal 3 4 2 4 2 2 4" xfId="5023"/>
    <cellStyle name="Normal 3 4 2 4 2 2 4 2" xfId="9748"/>
    <cellStyle name="Normal 3 4 2 4 2 2 4 2 2" xfId="19143"/>
    <cellStyle name="Normal 3 4 2 4 2 2 4 2 2 2" xfId="37940"/>
    <cellStyle name="Normal 3 4 2 4 2 2 4 2 2 3" xfId="48826"/>
    <cellStyle name="Normal 3 4 2 4 2 2 4 2 3" xfId="28537"/>
    <cellStyle name="Normal 3 4 2 4 2 2 4 2 4" xfId="48825"/>
    <cellStyle name="Normal 3 4 2 4 2 2 4 3" xfId="14446"/>
    <cellStyle name="Normal 3 4 2 4 2 2 4 3 2" xfId="33237"/>
    <cellStyle name="Normal 3 4 2 4 2 2 4 3 3" xfId="48827"/>
    <cellStyle name="Normal 3 4 2 4 2 2 4 4" xfId="23834"/>
    <cellStyle name="Normal 3 4 2 4 2 2 4 5" xfId="48824"/>
    <cellStyle name="Normal 3 4 2 4 2 2 5" xfId="6957"/>
    <cellStyle name="Normal 3 4 2 4 2 2 5 2" xfId="16352"/>
    <cellStyle name="Normal 3 4 2 4 2 2 5 2 2" xfId="35149"/>
    <cellStyle name="Normal 3 4 2 4 2 2 5 2 3" xfId="48829"/>
    <cellStyle name="Normal 3 4 2 4 2 2 5 3" xfId="25746"/>
    <cellStyle name="Normal 3 4 2 4 2 2 5 4" xfId="48828"/>
    <cellStyle name="Normal 3 4 2 4 2 2 6" xfId="11655"/>
    <cellStyle name="Normal 3 4 2 4 2 2 6 2" xfId="30444"/>
    <cellStyle name="Normal 3 4 2 4 2 2 6 3" xfId="48830"/>
    <cellStyle name="Normal 3 4 2 4 2 2 7" xfId="21041"/>
    <cellStyle name="Normal 3 4 2 4 2 2 8" xfId="39494"/>
    <cellStyle name="Normal 3 4 2 4 2 2 9" xfId="48811"/>
    <cellStyle name="Normal 3 4 2 4 2 3" xfId="2695"/>
    <cellStyle name="Normal 3 4 2 4 2 3 2" xfId="5488"/>
    <cellStyle name="Normal 3 4 2 4 2 3 2 2" xfId="10213"/>
    <cellStyle name="Normal 3 4 2 4 2 3 2 2 2" xfId="19608"/>
    <cellStyle name="Normal 3 4 2 4 2 3 2 2 2 2" xfId="38405"/>
    <cellStyle name="Normal 3 4 2 4 2 3 2 2 2 3" xfId="48834"/>
    <cellStyle name="Normal 3 4 2 4 2 3 2 2 3" xfId="29002"/>
    <cellStyle name="Normal 3 4 2 4 2 3 2 2 4" xfId="48833"/>
    <cellStyle name="Normal 3 4 2 4 2 3 2 3" xfId="14911"/>
    <cellStyle name="Normal 3 4 2 4 2 3 2 3 2" xfId="33702"/>
    <cellStyle name="Normal 3 4 2 4 2 3 2 3 3" xfId="48835"/>
    <cellStyle name="Normal 3 4 2 4 2 3 2 4" xfId="24299"/>
    <cellStyle name="Normal 3 4 2 4 2 3 2 5" xfId="48832"/>
    <cellStyle name="Normal 3 4 2 4 2 3 3" xfId="7422"/>
    <cellStyle name="Normal 3 4 2 4 2 3 3 2" xfId="16817"/>
    <cellStyle name="Normal 3 4 2 4 2 3 3 2 2" xfId="35614"/>
    <cellStyle name="Normal 3 4 2 4 2 3 3 2 3" xfId="48837"/>
    <cellStyle name="Normal 3 4 2 4 2 3 3 3" xfId="26211"/>
    <cellStyle name="Normal 3 4 2 4 2 3 3 4" xfId="48836"/>
    <cellStyle name="Normal 3 4 2 4 2 3 4" xfId="12120"/>
    <cellStyle name="Normal 3 4 2 4 2 3 4 2" xfId="30909"/>
    <cellStyle name="Normal 3 4 2 4 2 3 4 3" xfId="48838"/>
    <cellStyle name="Normal 3 4 2 4 2 3 5" xfId="21506"/>
    <cellStyle name="Normal 3 4 2 4 2 3 6" xfId="48831"/>
    <cellStyle name="Normal 3 4 2 4 2 4" xfId="3626"/>
    <cellStyle name="Normal 3 4 2 4 2 4 2" xfId="8352"/>
    <cellStyle name="Normal 3 4 2 4 2 4 2 2" xfId="17747"/>
    <cellStyle name="Normal 3 4 2 4 2 4 2 2 2" xfId="36544"/>
    <cellStyle name="Normal 3 4 2 4 2 4 2 2 3" xfId="48841"/>
    <cellStyle name="Normal 3 4 2 4 2 4 2 3" xfId="27141"/>
    <cellStyle name="Normal 3 4 2 4 2 4 2 4" xfId="48840"/>
    <cellStyle name="Normal 3 4 2 4 2 4 3" xfId="13050"/>
    <cellStyle name="Normal 3 4 2 4 2 4 3 2" xfId="31840"/>
    <cellStyle name="Normal 3 4 2 4 2 4 3 3" xfId="48842"/>
    <cellStyle name="Normal 3 4 2 4 2 4 4" xfId="22437"/>
    <cellStyle name="Normal 3 4 2 4 2 4 5" xfId="48839"/>
    <cellStyle name="Normal 3 4 2 4 2 5" xfId="4557"/>
    <cellStyle name="Normal 3 4 2 4 2 5 2" xfId="9282"/>
    <cellStyle name="Normal 3 4 2 4 2 5 2 2" xfId="18677"/>
    <cellStyle name="Normal 3 4 2 4 2 5 2 2 2" xfId="37474"/>
    <cellStyle name="Normal 3 4 2 4 2 5 2 2 3" xfId="48845"/>
    <cellStyle name="Normal 3 4 2 4 2 5 2 3" xfId="28071"/>
    <cellStyle name="Normal 3 4 2 4 2 5 2 4" xfId="48844"/>
    <cellStyle name="Normal 3 4 2 4 2 5 3" xfId="13980"/>
    <cellStyle name="Normal 3 4 2 4 2 5 3 2" xfId="32771"/>
    <cellStyle name="Normal 3 4 2 4 2 5 3 3" xfId="48846"/>
    <cellStyle name="Normal 3 4 2 4 2 5 4" xfId="23368"/>
    <cellStyle name="Normal 3 4 2 4 2 5 5" xfId="48843"/>
    <cellStyle name="Normal 3 4 2 4 2 6" xfId="6493"/>
    <cellStyle name="Normal 3 4 2 4 2 6 2" xfId="15888"/>
    <cellStyle name="Normal 3 4 2 4 2 6 2 2" xfId="34685"/>
    <cellStyle name="Normal 3 4 2 4 2 6 2 3" xfId="48848"/>
    <cellStyle name="Normal 3 4 2 4 2 6 3" xfId="25282"/>
    <cellStyle name="Normal 3 4 2 4 2 6 4" xfId="48847"/>
    <cellStyle name="Normal 3 4 2 4 2 7" xfId="11191"/>
    <cellStyle name="Normal 3 4 2 4 2 7 2" xfId="29978"/>
    <cellStyle name="Normal 3 4 2 4 2 7 3" xfId="48849"/>
    <cellStyle name="Normal 3 4 2 4 2 8" xfId="20575"/>
    <cellStyle name="Normal 3 4 2 4 2 9" xfId="39493"/>
    <cellStyle name="Normal 3 4 2 4 3" xfId="1969"/>
    <cellStyle name="Normal 3 4 2 4 3 2" xfId="2900"/>
    <cellStyle name="Normal 3 4 2 4 3 2 2" xfId="5693"/>
    <cellStyle name="Normal 3 4 2 4 3 2 2 2" xfId="10418"/>
    <cellStyle name="Normal 3 4 2 4 3 2 2 2 2" xfId="19813"/>
    <cellStyle name="Normal 3 4 2 4 3 2 2 2 2 2" xfId="38610"/>
    <cellStyle name="Normal 3 4 2 4 3 2 2 2 2 3" xfId="48854"/>
    <cellStyle name="Normal 3 4 2 4 3 2 2 2 3" xfId="29207"/>
    <cellStyle name="Normal 3 4 2 4 3 2 2 2 4" xfId="48853"/>
    <cellStyle name="Normal 3 4 2 4 3 2 2 3" xfId="15116"/>
    <cellStyle name="Normal 3 4 2 4 3 2 2 3 2" xfId="33907"/>
    <cellStyle name="Normal 3 4 2 4 3 2 2 3 3" xfId="48855"/>
    <cellStyle name="Normal 3 4 2 4 3 2 2 4" xfId="24504"/>
    <cellStyle name="Normal 3 4 2 4 3 2 2 5" xfId="48852"/>
    <cellStyle name="Normal 3 4 2 4 3 2 3" xfId="7626"/>
    <cellStyle name="Normal 3 4 2 4 3 2 3 2" xfId="17021"/>
    <cellStyle name="Normal 3 4 2 4 3 2 3 2 2" xfId="35818"/>
    <cellStyle name="Normal 3 4 2 4 3 2 3 2 3" xfId="48857"/>
    <cellStyle name="Normal 3 4 2 4 3 2 3 3" xfId="26415"/>
    <cellStyle name="Normal 3 4 2 4 3 2 3 4" xfId="48856"/>
    <cellStyle name="Normal 3 4 2 4 3 2 4" xfId="12324"/>
    <cellStyle name="Normal 3 4 2 4 3 2 4 2" xfId="31114"/>
    <cellStyle name="Normal 3 4 2 4 3 2 4 3" xfId="48858"/>
    <cellStyle name="Normal 3 4 2 4 3 2 5" xfId="21711"/>
    <cellStyle name="Normal 3 4 2 4 3 2 6" xfId="48851"/>
    <cellStyle name="Normal 3 4 2 4 3 3" xfId="3831"/>
    <cellStyle name="Normal 3 4 2 4 3 3 2" xfId="8557"/>
    <cellStyle name="Normal 3 4 2 4 3 3 2 2" xfId="17952"/>
    <cellStyle name="Normal 3 4 2 4 3 3 2 2 2" xfId="36749"/>
    <cellStyle name="Normal 3 4 2 4 3 3 2 2 3" xfId="48861"/>
    <cellStyle name="Normal 3 4 2 4 3 3 2 3" xfId="27346"/>
    <cellStyle name="Normal 3 4 2 4 3 3 2 4" xfId="48860"/>
    <cellStyle name="Normal 3 4 2 4 3 3 3" xfId="13255"/>
    <cellStyle name="Normal 3 4 2 4 3 3 3 2" xfId="32045"/>
    <cellStyle name="Normal 3 4 2 4 3 3 3 3" xfId="48862"/>
    <cellStyle name="Normal 3 4 2 4 3 3 4" xfId="22642"/>
    <cellStyle name="Normal 3 4 2 4 3 3 5" xfId="48859"/>
    <cellStyle name="Normal 3 4 2 4 3 4" xfId="4762"/>
    <cellStyle name="Normal 3 4 2 4 3 4 2" xfId="9487"/>
    <cellStyle name="Normal 3 4 2 4 3 4 2 2" xfId="18882"/>
    <cellStyle name="Normal 3 4 2 4 3 4 2 2 2" xfId="37679"/>
    <cellStyle name="Normal 3 4 2 4 3 4 2 2 3" xfId="48865"/>
    <cellStyle name="Normal 3 4 2 4 3 4 2 3" xfId="28276"/>
    <cellStyle name="Normal 3 4 2 4 3 4 2 4" xfId="48864"/>
    <cellStyle name="Normal 3 4 2 4 3 4 3" xfId="14185"/>
    <cellStyle name="Normal 3 4 2 4 3 4 3 2" xfId="32976"/>
    <cellStyle name="Normal 3 4 2 4 3 4 3 3" xfId="48866"/>
    <cellStyle name="Normal 3 4 2 4 3 4 4" xfId="23573"/>
    <cellStyle name="Normal 3 4 2 4 3 4 5" xfId="48863"/>
    <cellStyle name="Normal 3 4 2 4 3 5" xfId="6697"/>
    <cellStyle name="Normal 3 4 2 4 3 5 2" xfId="16092"/>
    <cellStyle name="Normal 3 4 2 4 3 5 2 2" xfId="34889"/>
    <cellStyle name="Normal 3 4 2 4 3 5 2 3" xfId="48868"/>
    <cellStyle name="Normal 3 4 2 4 3 5 3" xfId="25486"/>
    <cellStyle name="Normal 3 4 2 4 3 5 4" xfId="48867"/>
    <cellStyle name="Normal 3 4 2 4 3 6" xfId="11395"/>
    <cellStyle name="Normal 3 4 2 4 3 6 2" xfId="30183"/>
    <cellStyle name="Normal 3 4 2 4 3 6 3" xfId="48869"/>
    <cellStyle name="Normal 3 4 2 4 3 7" xfId="20780"/>
    <cellStyle name="Normal 3 4 2 4 3 8" xfId="39495"/>
    <cellStyle name="Normal 3 4 2 4 3 9" xfId="48850"/>
    <cellStyle name="Normal 3 4 2 4 4" xfId="2434"/>
    <cellStyle name="Normal 3 4 2 4 4 2" xfId="5227"/>
    <cellStyle name="Normal 3 4 2 4 4 2 2" xfId="9952"/>
    <cellStyle name="Normal 3 4 2 4 4 2 2 2" xfId="19347"/>
    <cellStyle name="Normal 3 4 2 4 4 2 2 2 2" xfId="38144"/>
    <cellStyle name="Normal 3 4 2 4 4 2 2 2 3" xfId="48873"/>
    <cellStyle name="Normal 3 4 2 4 4 2 2 3" xfId="28741"/>
    <cellStyle name="Normal 3 4 2 4 4 2 2 4" xfId="48872"/>
    <cellStyle name="Normal 3 4 2 4 4 2 3" xfId="14650"/>
    <cellStyle name="Normal 3 4 2 4 4 2 3 2" xfId="33441"/>
    <cellStyle name="Normal 3 4 2 4 4 2 3 3" xfId="48874"/>
    <cellStyle name="Normal 3 4 2 4 4 2 4" xfId="24038"/>
    <cellStyle name="Normal 3 4 2 4 4 2 5" xfId="48871"/>
    <cellStyle name="Normal 3 4 2 4 4 3" xfId="7161"/>
    <cellStyle name="Normal 3 4 2 4 4 3 2" xfId="16556"/>
    <cellStyle name="Normal 3 4 2 4 4 3 2 2" xfId="35353"/>
    <cellStyle name="Normal 3 4 2 4 4 3 2 3" xfId="48876"/>
    <cellStyle name="Normal 3 4 2 4 4 3 3" xfId="25950"/>
    <cellStyle name="Normal 3 4 2 4 4 3 4" xfId="48875"/>
    <cellStyle name="Normal 3 4 2 4 4 4" xfId="11859"/>
    <cellStyle name="Normal 3 4 2 4 4 4 2" xfId="30648"/>
    <cellStyle name="Normal 3 4 2 4 4 4 3" xfId="48877"/>
    <cellStyle name="Normal 3 4 2 4 4 5" xfId="21245"/>
    <cellStyle name="Normal 3 4 2 4 4 6" xfId="48870"/>
    <cellStyle name="Normal 3 4 2 4 5" xfId="3365"/>
    <cellStyle name="Normal 3 4 2 4 5 2" xfId="8091"/>
    <cellStyle name="Normal 3 4 2 4 5 2 2" xfId="17486"/>
    <cellStyle name="Normal 3 4 2 4 5 2 2 2" xfId="36283"/>
    <cellStyle name="Normal 3 4 2 4 5 2 2 3" xfId="48880"/>
    <cellStyle name="Normal 3 4 2 4 5 2 3" xfId="26880"/>
    <cellStyle name="Normal 3 4 2 4 5 2 4" xfId="48879"/>
    <cellStyle name="Normal 3 4 2 4 5 3" xfId="12789"/>
    <cellStyle name="Normal 3 4 2 4 5 3 2" xfId="31579"/>
    <cellStyle name="Normal 3 4 2 4 5 3 3" xfId="48881"/>
    <cellStyle name="Normal 3 4 2 4 5 4" xfId="22176"/>
    <cellStyle name="Normal 3 4 2 4 5 5" xfId="48878"/>
    <cellStyle name="Normal 3 4 2 4 6" xfId="4296"/>
    <cellStyle name="Normal 3 4 2 4 6 2" xfId="9021"/>
    <cellStyle name="Normal 3 4 2 4 6 2 2" xfId="18416"/>
    <cellStyle name="Normal 3 4 2 4 6 2 2 2" xfId="37213"/>
    <cellStyle name="Normal 3 4 2 4 6 2 2 3" xfId="48884"/>
    <cellStyle name="Normal 3 4 2 4 6 2 3" xfId="27810"/>
    <cellStyle name="Normal 3 4 2 4 6 2 4" xfId="48883"/>
    <cellStyle name="Normal 3 4 2 4 6 3" xfId="13719"/>
    <cellStyle name="Normal 3 4 2 4 6 3 2" xfId="32510"/>
    <cellStyle name="Normal 3 4 2 4 6 3 3" xfId="48885"/>
    <cellStyle name="Normal 3 4 2 4 6 4" xfId="23107"/>
    <cellStyle name="Normal 3 4 2 4 6 5" xfId="48882"/>
    <cellStyle name="Normal 3 4 2 4 7" xfId="6433"/>
    <cellStyle name="Normal 3 4 2 4 7 2" xfId="15829"/>
    <cellStyle name="Normal 3 4 2 4 7 2 2" xfId="34626"/>
    <cellStyle name="Normal 3 4 2 4 7 2 3" xfId="48887"/>
    <cellStyle name="Normal 3 4 2 4 7 3" xfId="25223"/>
    <cellStyle name="Normal 3 4 2 4 7 4" xfId="48886"/>
    <cellStyle name="Normal 3 4 2 4 8" xfId="10933"/>
    <cellStyle name="Normal 3 4 2 4 8 2" xfId="29717"/>
    <cellStyle name="Normal 3 4 2 4 8 3" xfId="48888"/>
    <cellStyle name="Normal 3 4 2 4 9" xfId="20314"/>
    <cellStyle name="Normal 3 4 2 5" xfId="933"/>
    <cellStyle name="Normal 3 4 2 5 10" xfId="39496"/>
    <cellStyle name="Normal 3 4 2 5 11" xfId="48889"/>
    <cellStyle name="Normal 3 4 2 5 12" xfId="1561"/>
    <cellStyle name="Normal 3 4 2 5 2" xfId="1825"/>
    <cellStyle name="Normal 3 4 2 5 2 10" xfId="48890"/>
    <cellStyle name="Normal 3 4 2 5 2 2" xfId="2291"/>
    <cellStyle name="Normal 3 4 2 5 2 2 2" xfId="3222"/>
    <cellStyle name="Normal 3 4 2 5 2 2 2 2" xfId="6015"/>
    <cellStyle name="Normal 3 4 2 5 2 2 2 2 2" xfId="10740"/>
    <cellStyle name="Normal 3 4 2 5 2 2 2 2 2 2" xfId="20135"/>
    <cellStyle name="Normal 3 4 2 5 2 2 2 2 2 2 2" xfId="38932"/>
    <cellStyle name="Normal 3 4 2 5 2 2 2 2 2 2 3" xfId="48895"/>
    <cellStyle name="Normal 3 4 2 5 2 2 2 2 2 3" xfId="29529"/>
    <cellStyle name="Normal 3 4 2 5 2 2 2 2 2 4" xfId="48894"/>
    <cellStyle name="Normal 3 4 2 5 2 2 2 2 3" xfId="15438"/>
    <cellStyle name="Normal 3 4 2 5 2 2 2 2 3 2" xfId="34229"/>
    <cellStyle name="Normal 3 4 2 5 2 2 2 2 3 3" xfId="48896"/>
    <cellStyle name="Normal 3 4 2 5 2 2 2 2 4" xfId="24826"/>
    <cellStyle name="Normal 3 4 2 5 2 2 2 2 5" xfId="48893"/>
    <cellStyle name="Normal 3 4 2 5 2 2 2 3" xfId="7948"/>
    <cellStyle name="Normal 3 4 2 5 2 2 2 3 2" xfId="17343"/>
    <cellStyle name="Normal 3 4 2 5 2 2 2 3 2 2" xfId="36140"/>
    <cellStyle name="Normal 3 4 2 5 2 2 2 3 2 3" xfId="48898"/>
    <cellStyle name="Normal 3 4 2 5 2 2 2 3 3" xfId="26737"/>
    <cellStyle name="Normal 3 4 2 5 2 2 2 3 4" xfId="48897"/>
    <cellStyle name="Normal 3 4 2 5 2 2 2 4" xfId="12646"/>
    <cellStyle name="Normal 3 4 2 5 2 2 2 4 2" xfId="31436"/>
    <cellStyle name="Normal 3 4 2 5 2 2 2 4 3" xfId="48899"/>
    <cellStyle name="Normal 3 4 2 5 2 2 2 5" xfId="22033"/>
    <cellStyle name="Normal 3 4 2 5 2 2 2 6" xfId="48892"/>
    <cellStyle name="Normal 3 4 2 5 2 2 3" xfId="4153"/>
    <cellStyle name="Normal 3 4 2 5 2 2 3 2" xfId="8878"/>
    <cellStyle name="Normal 3 4 2 5 2 2 3 2 2" xfId="18273"/>
    <cellStyle name="Normal 3 4 2 5 2 2 3 2 2 2" xfId="37070"/>
    <cellStyle name="Normal 3 4 2 5 2 2 3 2 2 3" xfId="48902"/>
    <cellStyle name="Normal 3 4 2 5 2 2 3 2 3" xfId="27667"/>
    <cellStyle name="Normal 3 4 2 5 2 2 3 2 4" xfId="48901"/>
    <cellStyle name="Normal 3 4 2 5 2 2 3 3" xfId="13576"/>
    <cellStyle name="Normal 3 4 2 5 2 2 3 3 2" xfId="32367"/>
    <cellStyle name="Normal 3 4 2 5 2 2 3 3 3" xfId="48903"/>
    <cellStyle name="Normal 3 4 2 5 2 2 3 4" xfId="22964"/>
    <cellStyle name="Normal 3 4 2 5 2 2 3 5" xfId="48900"/>
    <cellStyle name="Normal 3 4 2 5 2 2 4" xfId="5084"/>
    <cellStyle name="Normal 3 4 2 5 2 2 4 2" xfId="9809"/>
    <cellStyle name="Normal 3 4 2 5 2 2 4 2 2" xfId="19204"/>
    <cellStyle name="Normal 3 4 2 5 2 2 4 2 2 2" xfId="38001"/>
    <cellStyle name="Normal 3 4 2 5 2 2 4 2 2 3" xfId="48906"/>
    <cellStyle name="Normal 3 4 2 5 2 2 4 2 3" xfId="28598"/>
    <cellStyle name="Normal 3 4 2 5 2 2 4 2 4" xfId="48905"/>
    <cellStyle name="Normal 3 4 2 5 2 2 4 3" xfId="14507"/>
    <cellStyle name="Normal 3 4 2 5 2 2 4 3 2" xfId="33298"/>
    <cellStyle name="Normal 3 4 2 5 2 2 4 3 3" xfId="48907"/>
    <cellStyle name="Normal 3 4 2 5 2 2 4 4" xfId="23895"/>
    <cellStyle name="Normal 3 4 2 5 2 2 4 5" xfId="48904"/>
    <cellStyle name="Normal 3 4 2 5 2 2 5" xfId="7018"/>
    <cellStyle name="Normal 3 4 2 5 2 2 5 2" xfId="16413"/>
    <cellStyle name="Normal 3 4 2 5 2 2 5 2 2" xfId="35210"/>
    <cellStyle name="Normal 3 4 2 5 2 2 5 2 3" xfId="48909"/>
    <cellStyle name="Normal 3 4 2 5 2 2 5 3" xfId="25807"/>
    <cellStyle name="Normal 3 4 2 5 2 2 5 4" xfId="48908"/>
    <cellStyle name="Normal 3 4 2 5 2 2 6" xfId="11716"/>
    <cellStyle name="Normal 3 4 2 5 2 2 6 2" xfId="30505"/>
    <cellStyle name="Normal 3 4 2 5 2 2 6 3" xfId="48910"/>
    <cellStyle name="Normal 3 4 2 5 2 2 7" xfId="21102"/>
    <cellStyle name="Normal 3 4 2 5 2 2 8" xfId="39498"/>
    <cellStyle name="Normal 3 4 2 5 2 2 9" xfId="48891"/>
    <cellStyle name="Normal 3 4 2 5 2 3" xfId="2756"/>
    <cellStyle name="Normal 3 4 2 5 2 3 2" xfId="5549"/>
    <cellStyle name="Normal 3 4 2 5 2 3 2 2" xfId="10274"/>
    <cellStyle name="Normal 3 4 2 5 2 3 2 2 2" xfId="19669"/>
    <cellStyle name="Normal 3 4 2 5 2 3 2 2 2 2" xfId="38466"/>
    <cellStyle name="Normal 3 4 2 5 2 3 2 2 2 3" xfId="48914"/>
    <cellStyle name="Normal 3 4 2 5 2 3 2 2 3" xfId="29063"/>
    <cellStyle name="Normal 3 4 2 5 2 3 2 2 4" xfId="48913"/>
    <cellStyle name="Normal 3 4 2 5 2 3 2 3" xfId="14972"/>
    <cellStyle name="Normal 3 4 2 5 2 3 2 3 2" xfId="33763"/>
    <cellStyle name="Normal 3 4 2 5 2 3 2 3 3" xfId="48915"/>
    <cellStyle name="Normal 3 4 2 5 2 3 2 4" xfId="24360"/>
    <cellStyle name="Normal 3 4 2 5 2 3 2 5" xfId="48912"/>
    <cellStyle name="Normal 3 4 2 5 2 3 3" xfId="7482"/>
    <cellStyle name="Normal 3 4 2 5 2 3 3 2" xfId="16877"/>
    <cellStyle name="Normal 3 4 2 5 2 3 3 2 2" xfId="35674"/>
    <cellStyle name="Normal 3 4 2 5 2 3 3 2 3" xfId="48917"/>
    <cellStyle name="Normal 3 4 2 5 2 3 3 3" xfId="26271"/>
    <cellStyle name="Normal 3 4 2 5 2 3 3 4" xfId="48916"/>
    <cellStyle name="Normal 3 4 2 5 2 3 4" xfId="12180"/>
    <cellStyle name="Normal 3 4 2 5 2 3 4 2" xfId="30970"/>
    <cellStyle name="Normal 3 4 2 5 2 3 4 3" xfId="48918"/>
    <cellStyle name="Normal 3 4 2 5 2 3 5" xfId="21567"/>
    <cellStyle name="Normal 3 4 2 5 2 3 6" xfId="48911"/>
    <cellStyle name="Normal 3 4 2 5 2 4" xfId="3687"/>
    <cellStyle name="Normal 3 4 2 5 2 4 2" xfId="8413"/>
    <cellStyle name="Normal 3 4 2 5 2 4 2 2" xfId="17808"/>
    <cellStyle name="Normal 3 4 2 5 2 4 2 2 2" xfId="36605"/>
    <cellStyle name="Normal 3 4 2 5 2 4 2 2 3" xfId="48921"/>
    <cellStyle name="Normal 3 4 2 5 2 4 2 3" xfId="27202"/>
    <cellStyle name="Normal 3 4 2 5 2 4 2 4" xfId="48920"/>
    <cellStyle name="Normal 3 4 2 5 2 4 3" xfId="13111"/>
    <cellStyle name="Normal 3 4 2 5 2 4 3 2" xfId="31901"/>
    <cellStyle name="Normal 3 4 2 5 2 4 3 3" xfId="48922"/>
    <cellStyle name="Normal 3 4 2 5 2 4 4" xfId="22498"/>
    <cellStyle name="Normal 3 4 2 5 2 4 5" xfId="48919"/>
    <cellStyle name="Normal 3 4 2 5 2 5" xfId="4618"/>
    <cellStyle name="Normal 3 4 2 5 2 5 2" xfId="9343"/>
    <cellStyle name="Normal 3 4 2 5 2 5 2 2" xfId="18738"/>
    <cellStyle name="Normal 3 4 2 5 2 5 2 2 2" xfId="37535"/>
    <cellStyle name="Normal 3 4 2 5 2 5 2 2 3" xfId="48925"/>
    <cellStyle name="Normal 3 4 2 5 2 5 2 3" xfId="28132"/>
    <cellStyle name="Normal 3 4 2 5 2 5 2 4" xfId="48924"/>
    <cellStyle name="Normal 3 4 2 5 2 5 3" xfId="14041"/>
    <cellStyle name="Normal 3 4 2 5 2 5 3 2" xfId="32832"/>
    <cellStyle name="Normal 3 4 2 5 2 5 3 3" xfId="48926"/>
    <cellStyle name="Normal 3 4 2 5 2 5 4" xfId="23429"/>
    <cellStyle name="Normal 3 4 2 5 2 5 5" xfId="48923"/>
    <cellStyle name="Normal 3 4 2 5 2 6" xfId="6553"/>
    <cellStyle name="Normal 3 4 2 5 2 6 2" xfId="15948"/>
    <cellStyle name="Normal 3 4 2 5 2 6 2 2" xfId="34745"/>
    <cellStyle name="Normal 3 4 2 5 2 6 2 3" xfId="48928"/>
    <cellStyle name="Normal 3 4 2 5 2 6 3" xfId="25342"/>
    <cellStyle name="Normal 3 4 2 5 2 6 4" xfId="48927"/>
    <cellStyle name="Normal 3 4 2 5 2 7" xfId="11251"/>
    <cellStyle name="Normal 3 4 2 5 2 7 2" xfId="30039"/>
    <cellStyle name="Normal 3 4 2 5 2 7 3" xfId="48929"/>
    <cellStyle name="Normal 3 4 2 5 2 8" xfId="20636"/>
    <cellStyle name="Normal 3 4 2 5 2 9" xfId="39497"/>
    <cellStyle name="Normal 3 4 2 5 3" xfId="2030"/>
    <cellStyle name="Normal 3 4 2 5 3 2" xfId="2961"/>
    <cellStyle name="Normal 3 4 2 5 3 2 2" xfId="5754"/>
    <cellStyle name="Normal 3 4 2 5 3 2 2 2" xfId="10479"/>
    <cellStyle name="Normal 3 4 2 5 3 2 2 2 2" xfId="19874"/>
    <cellStyle name="Normal 3 4 2 5 3 2 2 2 2 2" xfId="38671"/>
    <cellStyle name="Normal 3 4 2 5 3 2 2 2 2 3" xfId="48934"/>
    <cellStyle name="Normal 3 4 2 5 3 2 2 2 3" xfId="29268"/>
    <cellStyle name="Normal 3 4 2 5 3 2 2 2 4" xfId="48933"/>
    <cellStyle name="Normal 3 4 2 5 3 2 2 3" xfId="15177"/>
    <cellStyle name="Normal 3 4 2 5 3 2 2 3 2" xfId="33968"/>
    <cellStyle name="Normal 3 4 2 5 3 2 2 3 3" xfId="48935"/>
    <cellStyle name="Normal 3 4 2 5 3 2 2 4" xfId="24565"/>
    <cellStyle name="Normal 3 4 2 5 3 2 2 5" xfId="48932"/>
    <cellStyle name="Normal 3 4 2 5 3 2 3" xfId="7687"/>
    <cellStyle name="Normal 3 4 2 5 3 2 3 2" xfId="17082"/>
    <cellStyle name="Normal 3 4 2 5 3 2 3 2 2" xfId="35879"/>
    <cellStyle name="Normal 3 4 2 5 3 2 3 2 3" xfId="48937"/>
    <cellStyle name="Normal 3 4 2 5 3 2 3 3" xfId="26476"/>
    <cellStyle name="Normal 3 4 2 5 3 2 3 4" xfId="48936"/>
    <cellStyle name="Normal 3 4 2 5 3 2 4" xfId="12385"/>
    <cellStyle name="Normal 3 4 2 5 3 2 4 2" xfId="31175"/>
    <cellStyle name="Normal 3 4 2 5 3 2 4 3" xfId="48938"/>
    <cellStyle name="Normal 3 4 2 5 3 2 5" xfId="21772"/>
    <cellStyle name="Normal 3 4 2 5 3 2 6" xfId="48931"/>
    <cellStyle name="Normal 3 4 2 5 3 3" xfId="3892"/>
    <cellStyle name="Normal 3 4 2 5 3 3 2" xfId="8617"/>
    <cellStyle name="Normal 3 4 2 5 3 3 2 2" xfId="18012"/>
    <cellStyle name="Normal 3 4 2 5 3 3 2 2 2" xfId="36809"/>
    <cellStyle name="Normal 3 4 2 5 3 3 2 2 3" xfId="48941"/>
    <cellStyle name="Normal 3 4 2 5 3 3 2 3" xfId="27406"/>
    <cellStyle name="Normal 3 4 2 5 3 3 2 4" xfId="48940"/>
    <cellStyle name="Normal 3 4 2 5 3 3 3" xfId="13315"/>
    <cellStyle name="Normal 3 4 2 5 3 3 3 2" xfId="32106"/>
    <cellStyle name="Normal 3 4 2 5 3 3 3 3" xfId="48942"/>
    <cellStyle name="Normal 3 4 2 5 3 3 4" xfId="22703"/>
    <cellStyle name="Normal 3 4 2 5 3 3 5" xfId="48939"/>
    <cellStyle name="Normal 3 4 2 5 3 4" xfId="4823"/>
    <cellStyle name="Normal 3 4 2 5 3 4 2" xfId="9548"/>
    <cellStyle name="Normal 3 4 2 5 3 4 2 2" xfId="18943"/>
    <cellStyle name="Normal 3 4 2 5 3 4 2 2 2" xfId="37740"/>
    <cellStyle name="Normal 3 4 2 5 3 4 2 2 3" xfId="48945"/>
    <cellStyle name="Normal 3 4 2 5 3 4 2 3" xfId="28337"/>
    <cellStyle name="Normal 3 4 2 5 3 4 2 4" xfId="48944"/>
    <cellStyle name="Normal 3 4 2 5 3 4 3" xfId="14246"/>
    <cellStyle name="Normal 3 4 2 5 3 4 3 2" xfId="33037"/>
    <cellStyle name="Normal 3 4 2 5 3 4 3 3" xfId="48946"/>
    <cellStyle name="Normal 3 4 2 5 3 4 4" xfId="23634"/>
    <cellStyle name="Normal 3 4 2 5 3 4 5" xfId="48943"/>
    <cellStyle name="Normal 3 4 2 5 3 5" xfId="6757"/>
    <cellStyle name="Normal 3 4 2 5 3 5 2" xfId="16152"/>
    <cellStyle name="Normal 3 4 2 5 3 5 2 2" xfId="34949"/>
    <cellStyle name="Normal 3 4 2 5 3 5 2 3" xfId="48948"/>
    <cellStyle name="Normal 3 4 2 5 3 5 3" xfId="25546"/>
    <cellStyle name="Normal 3 4 2 5 3 5 4" xfId="48947"/>
    <cellStyle name="Normal 3 4 2 5 3 6" xfId="11455"/>
    <cellStyle name="Normal 3 4 2 5 3 6 2" xfId="30244"/>
    <cellStyle name="Normal 3 4 2 5 3 6 3" xfId="48949"/>
    <cellStyle name="Normal 3 4 2 5 3 7" xfId="20841"/>
    <cellStyle name="Normal 3 4 2 5 3 8" xfId="39499"/>
    <cellStyle name="Normal 3 4 2 5 3 9" xfId="48930"/>
    <cellStyle name="Normal 3 4 2 5 4" xfId="2495"/>
    <cellStyle name="Normal 3 4 2 5 4 2" xfId="5288"/>
    <cellStyle name="Normal 3 4 2 5 4 2 2" xfId="10013"/>
    <cellStyle name="Normal 3 4 2 5 4 2 2 2" xfId="19408"/>
    <cellStyle name="Normal 3 4 2 5 4 2 2 2 2" xfId="38205"/>
    <cellStyle name="Normal 3 4 2 5 4 2 2 2 3" xfId="48953"/>
    <cellStyle name="Normal 3 4 2 5 4 2 2 3" xfId="28802"/>
    <cellStyle name="Normal 3 4 2 5 4 2 2 4" xfId="48952"/>
    <cellStyle name="Normal 3 4 2 5 4 2 3" xfId="14711"/>
    <cellStyle name="Normal 3 4 2 5 4 2 3 2" xfId="33502"/>
    <cellStyle name="Normal 3 4 2 5 4 2 3 3" xfId="48954"/>
    <cellStyle name="Normal 3 4 2 5 4 2 4" xfId="24099"/>
    <cellStyle name="Normal 3 4 2 5 4 2 5" xfId="48951"/>
    <cellStyle name="Normal 3 4 2 5 4 3" xfId="7222"/>
    <cellStyle name="Normal 3 4 2 5 4 3 2" xfId="16617"/>
    <cellStyle name="Normal 3 4 2 5 4 3 2 2" xfId="35414"/>
    <cellStyle name="Normal 3 4 2 5 4 3 2 3" xfId="48956"/>
    <cellStyle name="Normal 3 4 2 5 4 3 3" xfId="26011"/>
    <cellStyle name="Normal 3 4 2 5 4 3 4" xfId="48955"/>
    <cellStyle name="Normal 3 4 2 5 4 4" xfId="11920"/>
    <cellStyle name="Normal 3 4 2 5 4 4 2" xfId="30709"/>
    <cellStyle name="Normal 3 4 2 5 4 4 3" xfId="48957"/>
    <cellStyle name="Normal 3 4 2 5 4 5" xfId="21306"/>
    <cellStyle name="Normal 3 4 2 5 4 6" xfId="48950"/>
    <cellStyle name="Normal 3 4 2 5 5" xfId="3426"/>
    <cellStyle name="Normal 3 4 2 5 5 2" xfId="8152"/>
    <cellStyle name="Normal 3 4 2 5 5 2 2" xfId="17547"/>
    <cellStyle name="Normal 3 4 2 5 5 2 2 2" xfId="36344"/>
    <cellStyle name="Normal 3 4 2 5 5 2 2 3" xfId="48960"/>
    <cellStyle name="Normal 3 4 2 5 5 2 3" xfId="26941"/>
    <cellStyle name="Normal 3 4 2 5 5 2 4" xfId="48959"/>
    <cellStyle name="Normal 3 4 2 5 5 3" xfId="12850"/>
    <cellStyle name="Normal 3 4 2 5 5 3 2" xfId="31640"/>
    <cellStyle name="Normal 3 4 2 5 5 3 3" xfId="48961"/>
    <cellStyle name="Normal 3 4 2 5 5 4" xfId="22237"/>
    <cellStyle name="Normal 3 4 2 5 5 5" xfId="48958"/>
    <cellStyle name="Normal 3 4 2 5 6" xfId="4357"/>
    <cellStyle name="Normal 3 4 2 5 6 2" xfId="9082"/>
    <cellStyle name="Normal 3 4 2 5 6 2 2" xfId="18477"/>
    <cellStyle name="Normal 3 4 2 5 6 2 2 2" xfId="37274"/>
    <cellStyle name="Normal 3 4 2 5 6 2 2 3" xfId="48964"/>
    <cellStyle name="Normal 3 4 2 5 6 2 3" xfId="27871"/>
    <cellStyle name="Normal 3 4 2 5 6 2 4" xfId="48963"/>
    <cellStyle name="Normal 3 4 2 5 6 3" xfId="13780"/>
    <cellStyle name="Normal 3 4 2 5 6 3 2" xfId="32571"/>
    <cellStyle name="Normal 3 4 2 5 6 3 3" xfId="48965"/>
    <cellStyle name="Normal 3 4 2 5 6 4" xfId="23168"/>
    <cellStyle name="Normal 3 4 2 5 6 5" xfId="48962"/>
    <cellStyle name="Normal 3 4 2 5 7" xfId="6401"/>
    <cellStyle name="Normal 3 4 2 5 7 2" xfId="15797"/>
    <cellStyle name="Normal 3 4 2 5 7 2 2" xfId="34594"/>
    <cellStyle name="Normal 3 4 2 5 7 2 3" xfId="48967"/>
    <cellStyle name="Normal 3 4 2 5 7 3" xfId="25191"/>
    <cellStyle name="Normal 3 4 2 5 7 4" xfId="48966"/>
    <cellStyle name="Normal 3 4 2 5 8" xfId="10991"/>
    <cellStyle name="Normal 3 4 2 5 8 2" xfId="29778"/>
    <cellStyle name="Normal 3 4 2 5 8 3" xfId="48968"/>
    <cellStyle name="Normal 3 4 2 5 9" xfId="20375"/>
    <cellStyle name="Normal 3 4 2 6" xfId="1328"/>
    <cellStyle name="Normal 3 4 2 6 10" xfId="48969"/>
    <cellStyle name="Normal 3 4 2 6 11" xfId="1645"/>
    <cellStyle name="Normal 3 4 2 6 2" xfId="2114"/>
    <cellStyle name="Normal 3 4 2 6 2 2" xfId="3045"/>
    <cellStyle name="Normal 3 4 2 6 2 2 2" xfId="5838"/>
    <cellStyle name="Normal 3 4 2 6 2 2 2 2" xfId="10563"/>
    <cellStyle name="Normal 3 4 2 6 2 2 2 2 2" xfId="19958"/>
    <cellStyle name="Normal 3 4 2 6 2 2 2 2 2 2" xfId="38755"/>
    <cellStyle name="Normal 3 4 2 6 2 2 2 2 2 3" xfId="48974"/>
    <cellStyle name="Normal 3 4 2 6 2 2 2 2 3" xfId="29352"/>
    <cellStyle name="Normal 3 4 2 6 2 2 2 2 4" xfId="48973"/>
    <cellStyle name="Normal 3 4 2 6 2 2 2 3" xfId="15261"/>
    <cellStyle name="Normal 3 4 2 6 2 2 2 3 2" xfId="34052"/>
    <cellStyle name="Normal 3 4 2 6 2 2 2 3 3" xfId="48975"/>
    <cellStyle name="Normal 3 4 2 6 2 2 2 4" xfId="24649"/>
    <cellStyle name="Normal 3 4 2 6 2 2 2 5" xfId="48972"/>
    <cellStyle name="Normal 3 4 2 6 2 2 3" xfId="7771"/>
    <cellStyle name="Normal 3 4 2 6 2 2 3 2" xfId="17166"/>
    <cellStyle name="Normal 3 4 2 6 2 2 3 2 2" xfId="35963"/>
    <cellStyle name="Normal 3 4 2 6 2 2 3 2 3" xfId="48977"/>
    <cellStyle name="Normal 3 4 2 6 2 2 3 3" xfId="26560"/>
    <cellStyle name="Normal 3 4 2 6 2 2 3 4" xfId="48976"/>
    <cellStyle name="Normal 3 4 2 6 2 2 4" xfId="12469"/>
    <cellStyle name="Normal 3 4 2 6 2 2 4 2" xfId="31259"/>
    <cellStyle name="Normal 3 4 2 6 2 2 4 3" xfId="48978"/>
    <cellStyle name="Normal 3 4 2 6 2 2 5" xfId="21856"/>
    <cellStyle name="Normal 3 4 2 6 2 2 6" xfId="48971"/>
    <cellStyle name="Normal 3 4 2 6 2 3" xfId="3976"/>
    <cellStyle name="Normal 3 4 2 6 2 3 2" xfId="8701"/>
    <cellStyle name="Normal 3 4 2 6 2 3 2 2" xfId="18096"/>
    <cellStyle name="Normal 3 4 2 6 2 3 2 2 2" xfId="36893"/>
    <cellStyle name="Normal 3 4 2 6 2 3 2 2 3" xfId="48981"/>
    <cellStyle name="Normal 3 4 2 6 2 3 2 3" xfId="27490"/>
    <cellStyle name="Normal 3 4 2 6 2 3 2 4" xfId="48980"/>
    <cellStyle name="Normal 3 4 2 6 2 3 3" xfId="13399"/>
    <cellStyle name="Normal 3 4 2 6 2 3 3 2" xfId="32190"/>
    <cellStyle name="Normal 3 4 2 6 2 3 3 3" xfId="48982"/>
    <cellStyle name="Normal 3 4 2 6 2 3 4" xfId="22787"/>
    <cellStyle name="Normal 3 4 2 6 2 3 5" xfId="48979"/>
    <cellStyle name="Normal 3 4 2 6 2 4" xfId="4907"/>
    <cellStyle name="Normal 3 4 2 6 2 4 2" xfId="9632"/>
    <cellStyle name="Normal 3 4 2 6 2 4 2 2" xfId="19027"/>
    <cellStyle name="Normal 3 4 2 6 2 4 2 2 2" xfId="37824"/>
    <cellStyle name="Normal 3 4 2 6 2 4 2 2 3" xfId="48985"/>
    <cellStyle name="Normal 3 4 2 6 2 4 2 3" xfId="28421"/>
    <cellStyle name="Normal 3 4 2 6 2 4 2 4" xfId="48984"/>
    <cellStyle name="Normal 3 4 2 6 2 4 3" xfId="14330"/>
    <cellStyle name="Normal 3 4 2 6 2 4 3 2" xfId="33121"/>
    <cellStyle name="Normal 3 4 2 6 2 4 3 3" xfId="48986"/>
    <cellStyle name="Normal 3 4 2 6 2 4 4" xfId="23718"/>
    <cellStyle name="Normal 3 4 2 6 2 4 5" xfId="48983"/>
    <cellStyle name="Normal 3 4 2 6 2 5" xfId="6841"/>
    <cellStyle name="Normal 3 4 2 6 2 5 2" xfId="16236"/>
    <cellStyle name="Normal 3 4 2 6 2 5 2 2" xfId="35033"/>
    <cellStyle name="Normal 3 4 2 6 2 5 2 3" xfId="48988"/>
    <cellStyle name="Normal 3 4 2 6 2 5 3" xfId="25630"/>
    <cellStyle name="Normal 3 4 2 6 2 5 4" xfId="48987"/>
    <cellStyle name="Normal 3 4 2 6 2 6" xfId="11539"/>
    <cellStyle name="Normal 3 4 2 6 2 6 2" xfId="30328"/>
    <cellStyle name="Normal 3 4 2 6 2 6 3" xfId="48989"/>
    <cellStyle name="Normal 3 4 2 6 2 7" xfId="20925"/>
    <cellStyle name="Normal 3 4 2 6 2 8" xfId="39501"/>
    <cellStyle name="Normal 3 4 2 6 2 9" xfId="48970"/>
    <cellStyle name="Normal 3 4 2 6 3" xfId="2579"/>
    <cellStyle name="Normal 3 4 2 6 3 2" xfId="5372"/>
    <cellStyle name="Normal 3 4 2 6 3 2 2" xfId="10097"/>
    <cellStyle name="Normal 3 4 2 6 3 2 2 2" xfId="19492"/>
    <cellStyle name="Normal 3 4 2 6 3 2 2 2 2" xfId="38289"/>
    <cellStyle name="Normal 3 4 2 6 3 2 2 2 3" xfId="48993"/>
    <cellStyle name="Normal 3 4 2 6 3 2 2 3" xfId="28886"/>
    <cellStyle name="Normal 3 4 2 6 3 2 2 4" xfId="48992"/>
    <cellStyle name="Normal 3 4 2 6 3 2 3" xfId="14795"/>
    <cellStyle name="Normal 3 4 2 6 3 2 3 2" xfId="33586"/>
    <cellStyle name="Normal 3 4 2 6 3 2 3 3" xfId="48994"/>
    <cellStyle name="Normal 3 4 2 6 3 2 4" xfId="24183"/>
    <cellStyle name="Normal 3 4 2 6 3 2 5" xfId="48991"/>
    <cellStyle name="Normal 3 4 2 6 3 3" xfId="7306"/>
    <cellStyle name="Normal 3 4 2 6 3 3 2" xfId="16701"/>
    <cellStyle name="Normal 3 4 2 6 3 3 2 2" xfId="35498"/>
    <cellStyle name="Normal 3 4 2 6 3 3 2 3" xfId="48996"/>
    <cellStyle name="Normal 3 4 2 6 3 3 3" xfId="26095"/>
    <cellStyle name="Normal 3 4 2 6 3 3 4" xfId="48995"/>
    <cellStyle name="Normal 3 4 2 6 3 4" xfId="12004"/>
    <cellStyle name="Normal 3 4 2 6 3 4 2" xfId="30793"/>
    <cellStyle name="Normal 3 4 2 6 3 4 3" xfId="48997"/>
    <cellStyle name="Normal 3 4 2 6 3 5" xfId="21390"/>
    <cellStyle name="Normal 3 4 2 6 3 6" xfId="48990"/>
    <cellStyle name="Normal 3 4 2 6 4" xfId="3510"/>
    <cellStyle name="Normal 3 4 2 6 4 2" xfId="8236"/>
    <cellStyle name="Normal 3 4 2 6 4 2 2" xfId="17631"/>
    <cellStyle name="Normal 3 4 2 6 4 2 2 2" xfId="36428"/>
    <cellStyle name="Normal 3 4 2 6 4 2 2 3" xfId="49000"/>
    <cellStyle name="Normal 3 4 2 6 4 2 3" xfId="27025"/>
    <cellStyle name="Normal 3 4 2 6 4 2 4" xfId="48999"/>
    <cellStyle name="Normal 3 4 2 6 4 3" xfId="12934"/>
    <cellStyle name="Normal 3 4 2 6 4 3 2" xfId="31724"/>
    <cellStyle name="Normal 3 4 2 6 4 3 3" xfId="49001"/>
    <cellStyle name="Normal 3 4 2 6 4 4" xfId="22321"/>
    <cellStyle name="Normal 3 4 2 6 4 5" xfId="48998"/>
    <cellStyle name="Normal 3 4 2 6 5" xfId="4441"/>
    <cellStyle name="Normal 3 4 2 6 5 2" xfId="9166"/>
    <cellStyle name="Normal 3 4 2 6 5 2 2" xfId="18561"/>
    <cellStyle name="Normal 3 4 2 6 5 2 2 2" xfId="37358"/>
    <cellStyle name="Normal 3 4 2 6 5 2 2 3" xfId="49004"/>
    <cellStyle name="Normal 3 4 2 6 5 2 3" xfId="27955"/>
    <cellStyle name="Normal 3 4 2 6 5 2 4" xfId="49003"/>
    <cellStyle name="Normal 3 4 2 6 5 3" xfId="13864"/>
    <cellStyle name="Normal 3 4 2 6 5 3 2" xfId="32655"/>
    <cellStyle name="Normal 3 4 2 6 5 3 3" xfId="49005"/>
    <cellStyle name="Normal 3 4 2 6 5 4" xfId="23252"/>
    <cellStyle name="Normal 3 4 2 6 5 5" xfId="49002"/>
    <cellStyle name="Normal 3 4 2 6 6" xfId="6194"/>
    <cellStyle name="Normal 3 4 2 6 6 2" xfId="15590"/>
    <cellStyle name="Normal 3 4 2 6 6 2 2" xfId="34387"/>
    <cellStyle name="Normal 3 4 2 6 6 2 3" xfId="49007"/>
    <cellStyle name="Normal 3 4 2 6 6 3" xfId="24984"/>
    <cellStyle name="Normal 3 4 2 6 6 4" xfId="49006"/>
    <cellStyle name="Normal 3 4 2 6 7" xfId="11075"/>
    <cellStyle name="Normal 3 4 2 6 7 2" xfId="29862"/>
    <cellStyle name="Normal 3 4 2 6 7 3" xfId="49008"/>
    <cellStyle name="Normal 3 4 2 6 8" xfId="20459"/>
    <cellStyle name="Normal 3 4 2 6 9" xfId="39500"/>
    <cellStyle name="Normal 3 4 2 7" xfId="1587"/>
    <cellStyle name="Normal 3 4 2 7 10" xfId="49009"/>
    <cellStyle name="Normal 3 4 2 7 2" xfId="2056"/>
    <cellStyle name="Normal 3 4 2 7 2 2" xfId="2987"/>
    <cellStyle name="Normal 3 4 2 7 2 2 2" xfId="5780"/>
    <cellStyle name="Normal 3 4 2 7 2 2 2 2" xfId="10505"/>
    <cellStyle name="Normal 3 4 2 7 2 2 2 2 2" xfId="19900"/>
    <cellStyle name="Normal 3 4 2 7 2 2 2 2 2 2" xfId="38697"/>
    <cellStyle name="Normal 3 4 2 7 2 2 2 2 2 3" xfId="49014"/>
    <cellStyle name="Normal 3 4 2 7 2 2 2 2 3" xfId="29294"/>
    <cellStyle name="Normal 3 4 2 7 2 2 2 2 4" xfId="49013"/>
    <cellStyle name="Normal 3 4 2 7 2 2 2 3" xfId="15203"/>
    <cellStyle name="Normal 3 4 2 7 2 2 2 3 2" xfId="33994"/>
    <cellStyle name="Normal 3 4 2 7 2 2 2 3 3" xfId="49015"/>
    <cellStyle name="Normal 3 4 2 7 2 2 2 4" xfId="24591"/>
    <cellStyle name="Normal 3 4 2 7 2 2 2 5" xfId="49012"/>
    <cellStyle name="Normal 3 4 2 7 2 2 3" xfId="7713"/>
    <cellStyle name="Normal 3 4 2 7 2 2 3 2" xfId="17108"/>
    <cellStyle name="Normal 3 4 2 7 2 2 3 2 2" xfId="35905"/>
    <cellStyle name="Normal 3 4 2 7 2 2 3 2 3" xfId="49017"/>
    <cellStyle name="Normal 3 4 2 7 2 2 3 3" xfId="26502"/>
    <cellStyle name="Normal 3 4 2 7 2 2 3 4" xfId="49016"/>
    <cellStyle name="Normal 3 4 2 7 2 2 4" xfId="12411"/>
    <cellStyle name="Normal 3 4 2 7 2 2 4 2" xfId="31201"/>
    <cellStyle name="Normal 3 4 2 7 2 2 4 3" xfId="49018"/>
    <cellStyle name="Normal 3 4 2 7 2 2 5" xfId="21798"/>
    <cellStyle name="Normal 3 4 2 7 2 2 6" xfId="49011"/>
    <cellStyle name="Normal 3 4 2 7 2 3" xfId="3918"/>
    <cellStyle name="Normal 3 4 2 7 2 3 2" xfId="8643"/>
    <cellStyle name="Normal 3 4 2 7 2 3 2 2" xfId="18038"/>
    <cellStyle name="Normal 3 4 2 7 2 3 2 2 2" xfId="36835"/>
    <cellStyle name="Normal 3 4 2 7 2 3 2 2 3" xfId="49021"/>
    <cellStyle name="Normal 3 4 2 7 2 3 2 3" xfId="27432"/>
    <cellStyle name="Normal 3 4 2 7 2 3 2 4" xfId="49020"/>
    <cellStyle name="Normal 3 4 2 7 2 3 3" xfId="13341"/>
    <cellStyle name="Normal 3 4 2 7 2 3 3 2" xfId="32132"/>
    <cellStyle name="Normal 3 4 2 7 2 3 3 3" xfId="49022"/>
    <cellStyle name="Normal 3 4 2 7 2 3 4" xfId="22729"/>
    <cellStyle name="Normal 3 4 2 7 2 3 5" xfId="49019"/>
    <cellStyle name="Normal 3 4 2 7 2 4" xfId="4849"/>
    <cellStyle name="Normal 3 4 2 7 2 4 2" xfId="9574"/>
    <cellStyle name="Normal 3 4 2 7 2 4 2 2" xfId="18969"/>
    <cellStyle name="Normal 3 4 2 7 2 4 2 2 2" xfId="37766"/>
    <cellStyle name="Normal 3 4 2 7 2 4 2 2 3" xfId="49025"/>
    <cellStyle name="Normal 3 4 2 7 2 4 2 3" xfId="28363"/>
    <cellStyle name="Normal 3 4 2 7 2 4 2 4" xfId="49024"/>
    <cellStyle name="Normal 3 4 2 7 2 4 3" xfId="14272"/>
    <cellStyle name="Normal 3 4 2 7 2 4 3 2" xfId="33063"/>
    <cellStyle name="Normal 3 4 2 7 2 4 3 3" xfId="49026"/>
    <cellStyle name="Normal 3 4 2 7 2 4 4" xfId="23660"/>
    <cellStyle name="Normal 3 4 2 7 2 4 5" xfId="49023"/>
    <cellStyle name="Normal 3 4 2 7 2 5" xfId="6783"/>
    <cellStyle name="Normal 3 4 2 7 2 5 2" xfId="16178"/>
    <cellStyle name="Normal 3 4 2 7 2 5 2 2" xfId="34975"/>
    <cellStyle name="Normal 3 4 2 7 2 5 2 3" xfId="49028"/>
    <cellStyle name="Normal 3 4 2 7 2 5 3" xfId="25572"/>
    <cellStyle name="Normal 3 4 2 7 2 5 4" xfId="49027"/>
    <cellStyle name="Normal 3 4 2 7 2 6" xfId="11481"/>
    <cellStyle name="Normal 3 4 2 7 2 6 2" xfId="30270"/>
    <cellStyle name="Normal 3 4 2 7 2 6 3" xfId="49029"/>
    <cellStyle name="Normal 3 4 2 7 2 7" xfId="20867"/>
    <cellStyle name="Normal 3 4 2 7 2 8" xfId="39503"/>
    <cellStyle name="Normal 3 4 2 7 2 9" xfId="49010"/>
    <cellStyle name="Normal 3 4 2 7 3" xfId="2521"/>
    <cellStyle name="Normal 3 4 2 7 3 2" xfId="5314"/>
    <cellStyle name="Normal 3 4 2 7 3 2 2" xfId="10039"/>
    <cellStyle name="Normal 3 4 2 7 3 2 2 2" xfId="19434"/>
    <cellStyle name="Normal 3 4 2 7 3 2 2 2 2" xfId="38231"/>
    <cellStyle name="Normal 3 4 2 7 3 2 2 2 3" xfId="49033"/>
    <cellStyle name="Normal 3 4 2 7 3 2 2 3" xfId="28828"/>
    <cellStyle name="Normal 3 4 2 7 3 2 2 4" xfId="49032"/>
    <cellStyle name="Normal 3 4 2 7 3 2 3" xfId="14737"/>
    <cellStyle name="Normal 3 4 2 7 3 2 3 2" xfId="33528"/>
    <cellStyle name="Normal 3 4 2 7 3 2 3 3" xfId="49034"/>
    <cellStyle name="Normal 3 4 2 7 3 2 4" xfId="24125"/>
    <cellStyle name="Normal 3 4 2 7 3 2 5" xfId="49031"/>
    <cellStyle name="Normal 3 4 2 7 3 3" xfId="7248"/>
    <cellStyle name="Normal 3 4 2 7 3 3 2" xfId="16643"/>
    <cellStyle name="Normal 3 4 2 7 3 3 2 2" xfId="35440"/>
    <cellStyle name="Normal 3 4 2 7 3 3 2 3" xfId="49036"/>
    <cellStyle name="Normal 3 4 2 7 3 3 3" xfId="26037"/>
    <cellStyle name="Normal 3 4 2 7 3 3 4" xfId="49035"/>
    <cellStyle name="Normal 3 4 2 7 3 4" xfId="11946"/>
    <cellStyle name="Normal 3 4 2 7 3 4 2" xfId="30735"/>
    <cellStyle name="Normal 3 4 2 7 3 4 3" xfId="49037"/>
    <cellStyle name="Normal 3 4 2 7 3 5" xfId="21332"/>
    <cellStyle name="Normal 3 4 2 7 3 6" xfId="49030"/>
    <cellStyle name="Normal 3 4 2 7 4" xfId="3452"/>
    <cellStyle name="Normal 3 4 2 7 4 2" xfId="8178"/>
    <cellStyle name="Normal 3 4 2 7 4 2 2" xfId="17573"/>
    <cellStyle name="Normal 3 4 2 7 4 2 2 2" xfId="36370"/>
    <cellStyle name="Normal 3 4 2 7 4 2 2 3" xfId="49040"/>
    <cellStyle name="Normal 3 4 2 7 4 2 3" xfId="26967"/>
    <cellStyle name="Normal 3 4 2 7 4 2 4" xfId="49039"/>
    <cellStyle name="Normal 3 4 2 7 4 3" xfId="12876"/>
    <cellStyle name="Normal 3 4 2 7 4 3 2" xfId="31666"/>
    <cellStyle name="Normal 3 4 2 7 4 3 3" xfId="49041"/>
    <cellStyle name="Normal 3 4 2 7 4 4" xfId="22263"/>
    <cellStyle name="Normal 3 4 2 7 4 5" xfId="49038"/>
    <cellStyle name="Normal 3 4 2 7 5" xfId="4383"/>
    <cellStyle name="Normal 3 4 2 7 5 2" xfId="9108"/>
    <cellStyle name="Normal 3 4 2 7 5 2 2" xfId="18503"/>
    <cellStyle name="Normal 3 4 2 7 5 2 2 2" xfId="37300"/>
    <cellStyle name="Normal 3 4 2 7 5 2 2 3" xfId="49044"/>
    <cellStyle name="Normal 3 4 2 7 5 2 3" xfId="27897"/>
    <cellStyle name="Normal 3 4 2 7 5 2 4" xfId="49043"/>
    <cellStyle name="Normal 3 4 2 7 5 3" xfId="13806"/>
    <cellStyle name="Normal 3 4 2 7 5 3 2" xfId="32597"/>
    <cellStyle name="Normal 3 4 2 7 5 3 3" xfId="49045"/>
    <cellStyle name="Normal 3 4 2 7 5 4" xfId="23194"/>
    <cellStyle name="Normal 3 4 2 7 5 5" xfId="49042"/>
    <cellStyle name="Normal 3 4 2 7 6" xfId="6383"/>
    <cellStyle name="Normal 3 4 2 7 6 2" xfId="15779"/>
    <cellStyle name="Normal 3 4 2 7 6 2 2" xfId="34576"/>
    <cellStyle name="Normal 3 4 2 7 6 2 3" xfId="49047"/>
    <cellStyle name="Normal 3 4 2 7 6 3" xfId="25173"/>
    <cellStyle name="Normal 3 4 2 7 6 4" xfId="49046"/>
    <cellStyle name="Normal 3 4 2 7 7" xfId="11017"/>
    <cellStyle name="Normal 3 4 2 7 7 2" xfId="29804"/>
    <cellStyle name="Normal 3 4 2 7 7 3" xfId="49048"/>
    <cellStyle name="Normal 3 4 2 7 8" xfId="20401"/>
    <cellStyle name="Normal 3 4 2 7 9" xfId="39502"/>
    <cellStyle name="Normal 3 4 2 8" xfId="1853"/>
    <cellStyle name="Normal 3 4 2 8 2" xfId="2784"/>
    <cellStyle name="Normal 3 4 2 8 2 2" xfId="5577"/>
    <cellStyle name="Normal 3 4 2 8 2 2 2" xfId="10302"/>
    <cellStyle name="Normal 3 4 2 8 2 2 2 2" xfId="19697"/>
    <cellStyle name="Normal 3 4 2 8 2 2 2 2 2" xfId="38494"/>
    <cellStyle name="Normal 3 4 2 8 2 2 2 2 3" xfId="49053"/>
    <cellStyle name="Normal 3 4 2 8 2 2 2 3" xfId="29091"/>
    <cellStyle name="Normal 3 4 2 8 2 2 2 4" xfId="49052"/>
    <cellStyle name="Normal 3 4 2 8 2 2 3" xfId="15000"/>
    <cellStyle name="Normal 3 4 2 8 2 2 3 2" xfId="33791"/>
    <cellStyle name="Normal 3 4 2 8 2 2 3 3" xfId="49054"/>
    <cellStyle name="Normal 3 4 2 8 2 2 4" xfId="24388"/>
    <cellStyle name="Normal 3 4 2 8 2 2 5" xfId="49051"/>
    <cellStyle name="Normal 3 4 2 8 2 3" xfId="7510"/>
    <cellStyle name="Normal 3 4 2 8 2 3 2" xfId="16905"/>
    <cellStyle name="Normal 3 4 2 8 2 3 2 2" xfId="35702"/>
    <cellStyle name="Normal 3 4 2 8 2 3 2 3" xfId="49056"/>
    <cellStyle name="Normal 3 4 2 8 2 3 3" xfId="26299"/>
    <cellStyle name="Normal 3 4 2 8 2 3 4" xfId="49055"/>
    <cellStyle name="Normal 3 4 2 8 2 4" xfId="12208"/>
    <cellStyle name="Normal 3 4 2 8 2 4 2" xfId="30998"/>
    <cellStyle name="Normal 3 4 2 8 2 4 3" xfId="49057"/>
    <cellStyle name="Normal 3 4 2 8 2 5" xfId="21595"/>
    <cellStyle name="Normal 3 4 2 8 2 6" xfId="49050"/>
    <cellStyle name="Normal 3 4 2 8 3" xfId="3715"/>
    <cellStyle name="Normal 3 4 2 8 3 2" xfId="8441"/>
    <cellStyle name="Normal 3 4 2 8 3 2 2" xfId="17836"/>
    <cellStyle name="Normal 3 4 2 8 3 2 2 2" xfId="36633"/>
    <cellStyle name="Normal 3 4 2 8 3 2 2 3" xfId="49060"/>
    <cellStyle name="Normal 3 4 2 8 3 2 3" xfId="27230"/>
    <cellStyle name="Normal 3 4 2 8 3 2 4" xfId="49059"/>
    <cellStyle name="Normal 3 4 2 8 3 3" xfId="13139"/>
    <cellStyle name="Normal 3 4 2 8 3 3 2" xfId="31929"/>
    <cellStyle name="Normal 3 4 2 8 3 3 3" xfId="49061"/>
    <cellStyle name="Normal 3 4 2 8 3 4" xfId="22526"/>
    <cellStyle name="Normal 3 4 2 8 3 5" xfId="49058"/>
    <cellStyle name="Normal 3 4 2 8 4" xfId="4646"/>
    <cellStyle name="Normal 3 4 2 8 4 2" xfId="9371"/>
    <cellStyle name="Normal 3 4 2 8 4 2 2" xfId="18766"/>
    <cellStyle name="Normal 3 4 2 8 4 2 2 2" xfId="37563"/>
    <cellStyle name="Normal 3 4 2 8 4 2 2 3" xfId="49064"/>
    <cellStyle name="Normal 3 4 2 8 4 2 3" xfId="28160"/>
    <cellStyle name="Normal 3 4 2 8 4 2 4" xfId="49063"/>
    <cellStyle name="Normal 3 4 2 8 4 3" xfId="14069"/>
    <cellStyle name="Normal 3 4 2 8 4 3 2" xfId="32860"/>
    <cellStyle name="Normal 3 4 2 8 4 3 3" xfId="49065"/>
    <cellStyle name="Normal 3 4 2 8 4 4" xfId="23457"/>
    <cellStyle name="Normal 3 4 2 8 4 5" xfId="49062"/>
    <cellStyle name="Normal 3 4 2 8 5" xfId="6581"/>
    <cellStyle name="Normal 3 4 2 8 5 2" xfId="15976"/>
    <cellStyle name="Normal 3 4 2 8 5 2 2" xfId="34773"/>
    <cellStyle name="Normal 3 4 2 8 5 2 3" xfId="49067"/>
    <cellStyle name="Normal 3 4 2 8 5 3" xfId="25370"/>
    <cellStyle name="Normal 3 4 2 8 5 4" xfId="49066"/>
    <cellStyle name="Normal 3 4 2 8 6" xfId="11279"/>
    <cellStyle name="Normal 3 4 2 8 6 2" xfId="30067"/>
    <cellStyle name="Normal 3 4 2 8 6 3" xfId="49068"/>
    <cellStyle name="Normal 3 4 2 8 7" xfId="20664"/>
    <cellStyle name="Normal 3 4 2 8 8" xfId="39504"/>
    <cellStyle name="Normal 3 4 2 8 9" xfId="49049"/>
    <cellStyle name="Normal 3 4 2 9" xfId="2318"/>
    <cellStyle name="Normal 3 4 2 9 2" xfId="5111"/>
    <cellStyle name="Normal 3 4 2 9 2 2" xfId="9836"/>
    <cellStyle name="Normal 3 4 2 9 2 2 2" xfId="19231"/>
    <cellStyle name="Normal 3 4 2 9 2 2 2 2" xfId="38028"/>
    <cellStyle name="Normal 3 4 2 9 2 2 2 3" xfId="49072"/>
    <cellStyle name="Normal 3 4 2 9 2 2 3" xfId="28625"/>
    <cellStyle name="Normal 3 4 2 9 2 2 4" xfId="49071"/>
    <cellStyle name="Normal 3 4 2 9 2 3" xfId="14534"/>
    <cellStyle name="Normal 3 4 2 9 2 3 2" xfId="33325"/>
    <cellStyle name="Normal 3 4 2 9 2 3 3" xfId="49073"/>
    <cellStyle name="Normal 3 4 2 9 2 4" xfId="23922"/>
    <cellStyle name="Normal 3 4 2 9 2 5" xfId="49070"/>
    <cellStyle name="Normal 3 4 2 9 3" xfId="7045"/>
    <cellStyle name="Normal 3 4 2 9 3 2" xfId="16440"/>
    <cellStyle name="Normal 3 4 2 9 3 2 2" xfId="35237"/>
    <cellStyle name="Normal 3 4 2 9 3 2 3" xfId="49075"/>
    <cellStyle name="Normal 3 4 2 9 3 3" xfId="25834"/>
    <cellStyle name="Normal 3 4 2 9 3 4" xfId="49074"/>
    <cellStyle name="Normal 3 4 2 9 4" xfId="11743"/>
    <cellStyle name="Normal 3 4 2 9 4 2" xfId="30532"/>
    <cellStyle name="Normal 3 4 2 9 4 3" xfId="49076"/>
    <cellStyle name="Normal 3 4 2 9 5" xfId="21129"/>
    <cellStyle name="Normal 3 4 2 9 6" xfId="49069"/>
    <cellStyle name="Normal 3 4 3" xfId="645"/>
    <cellStyle name="Normal 3 4 4" xfId="1424"/>
    <cellStyle name="Normal 3 4 4 10" xfId="6147"/>
    <cellStyle name="Normal 3 4 4 10 2" xfId="15543"/>
    <cellStyle name="Normal 3 4 4 10 2 2" xfId="34340"/>
    <cellStyle name="Normal 3 4 4 10 2 3" xfId="49079"/>
    <cellStyle name="Normal 3 4 4 10 3" xfId="24937"/>
    <cellStyle name="Normal 3 4 4 10 4" xfId="49078"/>
    <cellStyle name="Normal 3 4 4 11" xfId="10859"/>
    <cellStyle name="Normal 3 4 4 11 2" xfId="29643"/>
    <cellStyle name="Normal 3 4 4 11 3" xfId="49080"/>
    <cellStyle name="Normal 3 4 4 12" xfId="20240"/>
    <cellStyle name="Normal 3 4 4 13" xfId="39505"/>
    <cellStyle name="Normal 3 4 4 14" xfId="49077"/>
    <cellStyle name="Normal 3 4 4 2" xfId="1456"/>
    <cellStyle name="Normal 3 4 4 2 10" xfId="39506"/>
    <cellStyle name="Normal 3 4 4 2 11" xfId="49081"/>
    <cellStyle name="Normal 3 4 4 2 2" xfId="1722"/>
    <cellStyle name="Normal 3 4 4 2 2 10" xfId="49082"/>
    <cellStyle name="Normal 3 4 4 2 2 2" xfId="2188"/>
    <cellStyle name="Normal 3 4 4 2 2 2 2" xfId="3119"/>
    <cellStyle name="Normal 3 4 4 2 2 2 2 2" xfId="5912"/>
    <cellStyle name="Normal 3 4 4 2 2 2 2 2 2" xfId="10637"/>
    <cellStyle name="Normal 3 4 4 2 2 2 2 2 2 2" xfId="20032"/>
    <cellStyle name="Normal 3 4 4 2 2 2 2 2 2 2 2" xfId="38829"/>
    <cellStyle name="Normal 3 4 4 2 2 2 2 2 2 2 3" xfId="49087"/>
    <cellStyle name="Normal 3 4 4 2 2 2 2 2 2 3" xfId="29426"/>
    <cellStyle name="Normal 3 4 4 2 2 2 2 2 2 4" xfId="49086"/>
    <cellStyle name="Normal 3 4 4 2 2 2 2 2 3" xfId="15335"/>
    <cellStyle name="Normal 3 4 4 2 2 2 2 2 3 2" xfId="34126"/>
    <cellStyle name="Normal 3 4 4 2 2 2 2 2 3 3" xfId="49088"/>
    <cellStyle name="Normal 3 4 4 2 2 2 2 2 4" xfId="24723"/>
    <cellStyle name="Normal 3 4 4 2 2 2 2 2 5" xfId="49085"/>
    <cellStyle name="Normal 3 4 4 2 2 2 2 3" xfId="7845"/>
    <cellStyle name="Normal 3 4 4 2 2 2 2 3 2" xfId="17240"/>
    <cellStyle name="Normal 3 4 4 2 2 2 2 3 2 2" xfId="36037"/>
    <cellStyle name="Normal 3 4 4 2 2 2 2 3 2 3" xfId="49090"/>
    <cellStyle name="Normal 3 4 4 2 2 2 2 3 3" xfId="26634"/>
    <cellStyle name="Normal 3 4 4 2 2 2 2 3 4" xfId="49089"/>
    <cellStyle name="Normal 3 4 4 2 2 2 2 4" xfId="12543"/>
    <cellStyle name="Normal 3 4 4 2 2 2 2 4 2" xfId="31333"/>
    <cellStyle name="Normal 3 4 4 2 2 2 2 4 3" xfId="49091"/>
    <cellStyle name="Normal 3 4 4 2 2 2 2 5" xfId="21930"/>
    <cellStyle name="Normal 3 4 4 2 2 2 2 6" xfId="49084"/>
    <cellStyle name="Normal 3 4 4 2 2 2 3" xfId="4050"/>
    <cellStyle name="Normal 3 4 4 2 2 2 3 2" xfId="8775"/>
    <cellStyle name="Normal 3 4 4 2 2 2 3 2 2" xfId="18170"/>
    <cellStyle name="Normal 3 4 4 2 2 2 3 2 2 2" xfId="36967"/>
    <cellStyle name="Normal 3 4 4 2 2 2 3 2 2 3" xfId="49094"/>
    <cellStyle name="Normal 3 4 4 2 2 2 3 2 3" xfId="27564"/>
    <cellStyle name="Normal 3 4 4 2 2 2 3 2 4" xfId="49093"/>
    <cellStyle name="Normal 3 4 4 2 2 2 3 3" xfId="13473"/>
    <cellStyle name="Normal 3 4 4 2 2 2 3 3 2" xfId="32264"/>
    <cellStyle name="Normal 3 4 4 2 2 2 3 3 3" xfId="49095"/>
    <cellStyle name="Normal 3 4 4 2 2 2 3 4" xfId="22861"/>
    <cellStyle name="Normal 3 4 4 2 2 2 3 5" xfId="49092"/>
    <cellStyle name="Normal 3 4 4 2 2 2 4" xfId="4981"/>
    <cellStyle name="Normal 3 4 4 2 2 2 4 2" xfId="9706"/>
    <cellStyle name="Normal 3 4 4 2 2 2 4 2 2" xfId="19101"/>
    <cellStyle name="Normal 3 4 4 2 2 2 4 2 2 2" xfId="37898"/>
    <cellStyle name="Normal 3 4 4 2 2 2 4 2 2 3" xfId="49098"/>
    <cellStyle name="Normal 3 4 4 2 2 2 4 2 3" xfId="28495"/>
    <cellStyle name="Normal 3 4 4 2 2 2 4 2 4" xfId="49097"/>
    <cellStyle name="Normal 3 4 4 2 2 2 4 3" xfId="14404"/>
    <cellStyle name="Normal 3 4 4 2 2 2 4 3 2" xfId="33195"/>
    <cellStyle name="Normal 3 4 4 2 2 2 4 3 3" xfId="49099"/>
    <cellStyle name="Normal 3 4 4 2 2 2 4 4" xfId="23792"/>
    <cellStyle name="Normal 3 4 4 2 2 2 4 5" xfId="49096"/>
    <cellStyle name="Normal 3 4 4 2 2 2 5" xfId="6915"/>
    <cellStyle name="Normal 3 4 4 2 2 2 5 2" xfId="16310"/>
    <cellStyle name="Normal 3 4 4 2 2 2 5 2 2" xfId="35107"/>
    <cellStyle name="Normal 3 4 4 2 2 2 5 2 3" xfId="49101"/>
    <cellStyle name="Normal 3 4 4 2 2 2 5 3" xfId="25704"/>
    <cellStyle name="Normal 3 4 4 2 2 2 5 4" xfId="49100"/>
    <cellStyle name="Normal 3 4 4 2 2 2 6" xfId="11613"/>
    <cellStyle name="Normal 3 4 4 2 2 2 6 2" xfId="30402"/>
    <cellStyle name="Normal 3 4 4 2 2 2 6 3" xfId="49102"/>
    <cellStyle name="Normal 3 4 4 2 2 2 7" xfId="20999"/>
    <cellStyle name="Normal 3 4 4 2 2 2 8" xfId="39508"/>
    <cellStyle name="Normal 3 4 4 2 2 2 9" xfId="49083"/>
    <cellStyle name="Normal 3 4 4 2 2 3" xfId="2653"/>
    <cellStyle name="Normal 3 4 4 2 2 3 2" xfId="5446"/>
    <cellStyle name="Normal 3 4 4 2 2 3 2 2" xfId="10171"/>
    <cellStyle name="Normal 3 4 4 2 2 3 2 2 2" xfId="19566"/>
    <cellStyle name="Normal 3 4 4 2 2 3 2 2 2 2" xfId="38363"/>
    <cellStyle name="Normal 3 4 4 2 2 3 2 2 2 3" xfId="49106"/>
    <cellStyle name="Normal 3 4 4 2 2 3 2 2 3" xfId="28960"/>
    <cellStyle name="Normal 3 4 4 2 2 3 2 2 4" xfId="49105"/>
    <cellStyle name="Normal 3 4 4 2 2 3 2 3" xfId="14869"/>
    <cellStyle name="Normal 3 4 4 2 2 3 2 3 2" xfId="33660"/>
    <cellStyle name="Normal 3 4 4 2 2 3 2 3 3" xfId="49107"/>
    <cellStyle name="Normal 3 4 4 2 2 3 2 4" xfId="24257"/>
    <cellStyle name="Normal 3 4 4 2 2 3 2 5" xfId="49104"/>
    <cellStyle name="Normal 3 4 4 2 2 3 3" xfId="7380"/>
    <cellStyle name="Normal 3 4 4 2 2 3 3 2" xfId="16775"/>
    <cellStyle name="Normal 3 4 4 2 2 3 3 2 2" xfId="35572"/>
    <cellStyle name="Normal 3 4 4 2 2 3 3 2 3" xfId="49109"/>
    <cellStyle name="Normal 3 4 4 2 2 3 3 3" xfId="26169"/>
    <cellStyle name="Normal 3 4 4 2 2 3 3 4" xfId="49108"/>
    <cellStyle name="Normal 3 4 4 2 2 3 4" xfId="12078"/>
    <cellStyle name="Normal 3 4 4 2 2 3 4 2" xfId="30867"/>
    <cellStyle name="Normal 3 4 4 2 2 3 4 3" xfId="49110"/>
    <cellStyle name="Normal 3 4 4 2 2 3 5" xfId="21464"/>
    <cellStyle name="Normal 3 4 4 2 2 3 6" xfId="49103"/>
    <cellStyle name="Normal 3 4 4 2 2 4" xfId="3584"/>
    <cellStyle name="Normal 3 4 4 2 2 4 2" xfId="8310"/>
    <cellStyle name="Normal 3 4 4 2 2 4 2 2" xfId="17705"/>
    <cellStyle name="Normal 3 4 4 2 2 4 2 2 2" xfId="36502"/>
    <cellStyle name="Normal 3 4 4 2 2 4 2 2 3" xfId="49113"/>
    <cellStyle name="Normal 3 4 4 2 2 4 2 3" xfId="27099"/>
    <cellStyle name="Normal 3 4 4 2 2 4 2 4" xfId="49112"/>
    <cellStyle name="Normal 3 4 4 2 2 4 3" xfId="13008"/>
    <cellStyle name="Normal 3 4 4 2 2 4 3 2" xfId="31798"/>
    <cellStyle name="Normal 3 4 4 2 2 4 3 3" xfId="49114"/>
    <cellStyle name="Normal 3 4 4 2 2 4 4" xfId="22395"/>
    <cellStyle name="Normal 3 4 4 2 2 4 5" xfId="49111"/>
    <cellStyle name="Normal 3 4 4 2 2 5" xfId="4515"/>
    <cellStyle name="Normal 3 4 4 2 2 5 2" xfId="9240"/>
    <cellStyle name="Normal 3 4 4 2 2 5 2 2" xfId="18635"/>
    <cellStyle name="Normal 3 4 4 2 2 5 2 2 2" xfId="37432"/>
    <cellStyle name="Normal 3 4 4 2 2 5 2 2 3" xfId="49117"/>
    <cellStyle name="Normal 3 4 4 2 2 5 2 3" xfId="28029"/>
    <cellStyle name="Normal 3 4 4 2 2 5 2 4" xfId="49116"/>
    <cellStyle name="Normal 3 4 4 2 2 5 3" xfId="13938"/>
    <cellStyle name="Normal 3 4 4 2 2 5 3 2" xfId="32729"/>
    <cellStyle name="Normal 3 4 4 2 2 5 3 3" xfId="49118"/>
    <cellStyle name="Normal 3 4 4 2 2 5 4" xfId="23326"/>
    <cellStyle name="Normal 3 4 4 2 2 5 5" xfId="49115"/>
    <cellStyle name="Normal 3 4 4 2 2 6" xfId="6186"/>
    <cellStyle name="Normal 3 4 4 2 2 6 2" xfId="15582"/>
    <cellStyle name="Normal 3 4 4 2 2 6 2 2" xfId="34379"/>
    <cellStyle name="Normal 3 4 4 2 2 6 2 3" xfId="49120"/>
    <cellStyle name="Normal 3 4 4 2 2 6 3" xfId="24976"/>
    <cellStyle name="Normal 3 4 4 2 2 6 4" xfId="49119"/>
    <cellStyle name="Normal 3 4 4 2 2 7" xfId="11149"/>
    <cellStyle name="Normal 3 4 4 2 2 7 2" xfId="29936"/>
    <cellStyle name="Normal 3 4 4 2 2 7 3" xfId="49121"/>
    <cellStyle name="Normal 3 4 4 2 2 8" xfId="20533"/>
    <cellStyle name="Normal 3 4 4 2 2 9" xfId="39507"/>
    <cellStyle name="Normal 3 4 4 2 3" xfId="1927"/>
    <cellStyle name="Normal 3 4 4 2 3 2" xfId="2858"/>
    <cellStyle name="Normal 3 4 4 2 3 2 2" xfId="5651"/>
    <cellStyle name="Normal 3 4 4 2 3 2 2 2" xfId="10376"/>
    <cellStyle name="Normal 3 4 4 2 3 2 2 2 2" xfId="19771"/>
    <cellStyle name="Normal 3 4 4 2 3 2 2 2 2 2" xfId="38568"/>
    <cellStyle name="Normal 3 4 4 2 3 2 2 2 2 3" xfId="49126"/>
    <cellStyle name="Normal 3 4 4 2 3 2 2 2 3" xfId="29165"/>
    <cellStyle name="Normal 3 4 4 2 3 2 2 2 4" xfId="49125"/>
    <cellStyle name="Normal 3 4 4 2 3 2 2 3" xfId="15074"/>
    <cellStyle name="Normal 3 4 4 2 3 2 2 3 2" xfId="33865"/>
    <cellStyle name="Normal 3 4 4 2 3 2 2 3 3" xfId="49127"/>
    <cellStyle name="Normal 3 4 4 2 3 2 2 4" xfId="24462"/>
    <cellStyle name="Normal 3 4 4 2 3 2 2 5" xfId="49124"/>
    <cellStyle name="Normal 3 4 4 2 3 2 3" xfId="7584"/>
    <cellStyle name="Normal 3 4 4 2 3 2 3 2" xfId="16979"/>
    <cellStyle name="Normal 3 4 4 2 3 2 3 2 2" xfId="35776"/>
    <cellStyle name="Normal 3 4 4 2 3 2 3 2 3" xfId="49129"/>
    <cellStyle name="Normal 3 4 4 2 3 2 3 3" xfId="26373"/>
    <cellStyle name="Normal 3 4 4 2 3 2 3 4" xfId="49128"/>
    <cellStyle name="Normal 3 4 4 2 3 2 4" xfId="12282"/>
    <cellStyle name="Normal 3 4 4 2 3 2 4 2" xfId="31072"/>
    <cellStyle name="Normal 3 4 4 2 3 2 4 3" xfId="49130"/>
    <cellStyle name="Normal 3 4 4 2 3 2 5" xfId="21669"/>
    <cellStyle name="Normal 3 4 4 2 3 2 6" xfId="49123"/>
    <cellStyle name="Normal 3 4 4 2 3 3" xfId="3789"/>
    <cellStyle name="Normal 3 4 4 2 3 3 2" xfId="8515"/>
    <cellStyle name="Normal 3 4 4 2 3 3 2 2" xfId="17910"/>
    <cellStyle name="Normal 3 4 4 2 3 3 2 2 2" xfId="36707"/>
    <cellStyle name="Normal 3 4 4 2 3 3 2 2 3" xfId="49133"/>
    <cellStyle name="Normal 3 4 4 2 3 3 2 3" xfId="27304"/>
    <cellStyle name="Normal 3 4 4 2 3 3 2 4" xfId="49132"/>
    <cellStyle name="Normal 3 4 4 2 3 3 3" xfId="13213"/>
    <cellStyle name="Normal 3 4 4 2 3 3 3 2" xfId="32003"/>
    <cellStyle name="Normal 3 4 4 2 3 3 3 3" xfId="49134"/>
    <cellStyle name="Normal 3 4 4 2 3 3 4" xfId="22600"/>
    <cellStyle name="Normal 3 4 4 2 3 3 5" xfId="49131"/>
    <cellStyle name="Normal 3 4 4 2 3 4" xfId="4720"/>
    <cellStyle name="Normal 3 4 4 2 3 4 2" xfId="9445"/>
    <cellStyle name="Normal 3 4 4 2 3 4 2 2" xfId="18840"/>
    <cellStyle name="Normal 3 4 4 2 3 4 2 2 2" xfId="37637"/>
    <cellStyle name="Normal 3 4 4 2 3 4 2 2 3" xfId="49137"/>
    <cellStyle name="Normal 3 4 4 2 3 4 2 3" xfId="28234"/>
    <cellStyle name="Normal 3 4 4 2 3 4 2 4" xfId="49136"/>
    <cellStyle name="Normal 3 4 4 2 3 4 3" xfId="14143"/>
    <cellStyle name="Normal 3 4 4 2 3 4 3 2" xfId="32934"/>
    <cellStyle name="Normal 3 4 4 2 3 4 3 3" xfId="49138"/>
    <cellStyle name="Normal 3 4 4 2 3 4 4" xfId="23531"/>
    <cellStyle name="Normal 3 4 4 2 3 4 5" xfId="49135"/>
    <cellStyle name="Normal 3 4 4 2 3 5" xfId="6655"/>
    <cellStyle name="Normal 3 4 4 2 3 5 2" xfId="16050"/>
    <cellStyle name="Normal 3 4 4 2 3 5 2 2" xfId="34847"/>
    <cellStyle name="Normal 3 4 4 2 3 5 2 3" xfId="49140"/>
    <cellStyle name="Normal 3 4 4 2 3 5 3" xfId="25444"/>
    <cellStyle name="Normal 3 4 4 2 3 5 4" xfId="49139"/>
    <cellStyle name="Normal 3 4 4 2 3 6" xfId="11353"/>
    <cellStyle name="Normal 3 4 4 2 3 6 2" xfId="30141"/>
    <cellStyle name="Normal 3 4 4 2 3 6 3" xfId="49141"/>
    <cellStyle name="Normal 3 4 4 2 3 7" xfId="20738"/>
    <cellStyle name="Normal 3 4 4 2 3 8" xfId="39509"/>
    <cellStyle name="Normal 3 4 4 2 3 9" xfId="49122"/>
    <cellStyle name="Normal 3 4 4 2 4" xfId="2392"/>
    <cellStyle name="Normal 3 4 4 2 4 2" xfId="5185"/>
    <cellStyle name="Normal 3 4 4 2 4 2 2" xfId="9910"/>
    <cellStyle name="Normal 3 4 4 2 4 2 2 2" xfId="19305"/>
    <cellStyle name="Normal 3 4 4 2 4 2 2 2 2" xfId="38102"/>
    <cellStyle name="Normal 3 4 4 2 4 2 2 2 3" xfId="49145"/>
    <cellStyle name="Normal 3 4 4 2 4 2 2 3" xfId="28699"/>
    <cellStyle name="Normal 3 4 4 2 4 2 2 4" xfId="49144"/>
    <cellStyle name="Normal 3 4 4 2 4 2 3" xfId="14608"/>
    <cellStyle name="Normal 3 4 4 2 4 2 3 2" xfId="33399"/>
    <cellStyle name="Normal 3 4 4 2 4 2 3 3" xfId="49146"/>
    <cellStyle name="Normal 3 4 4 2 4 2 4" xfId="23996"/>
    <cellStyle name="Normal 3 4 4 2 4 2 5" xfId="49143"/>
    <cellStyle name="Normal 3 4 4 2 4 3" xfId="7119"/>
    <cellStyle name="Normal 3 4 4 2 4 3 2" xfId="16514"/>
    <cellStyle name="Normal 3 4 4 2 4 3 2 2" xfId="35311"/>
    <cellStyle name="Normal 3 4 4 2 4 3 2 3" xfId="49148"/>
    <cellStyle name="Normal 3 4 4 2 4 3 3" xfId="25908"/>
    <cellStyle name="Normal 3 4 4 2 4 3 4" xfId="49147"/>
    <cellStyle name="Normal 3 4 4 2 4 4" xfId="11817"/>
    <cellStyle name="Normal 3 4 4 2 4 4 2" xfId="30606"/>
    <cellStyle name="Normal 3 4 4 2 4 4 3" xfId="49149"/>
    <cellStyle name="Normal 3 4 4 2 4 5" xfId="21203"/>
    <cellStyle name="Normal 3 4 4 2 4 6" xfId="49142"/>
    <cellStyle name="Normal 3 4 4 2 5" xfId="3323"/>
    <cellStyle name="Normal 3 4 4 2 5 2" xfId="8049"/>
    <cellStyle name="Normal 3 4 4 2 5 2 2" xfId="17444"/>
    <cellStyle name="Normal 3 4 4 2 5 2 2 2" xfId="36241"/>
    <cellStyle name="Normal 3 4 4 2 5 2 2 3" xfId="49152"/>
    <cellStyle name="Normal 3 4 4 2 5 2 3" xfId="26838"/>
    <cellStyle name="Normal 3 4 4 2 5 2 4" xfId="49151"/>
    <cellStyle name="Normal 3 4 4 2 5 3" xfId="12747"/>
    <cellStyle name="Normal 3 4 4 2 5 3 2" xfId="31537"/>
    <cellStyle name="Normal 3 4 4 2 5 3 3" xfId="49153"/>
    <cellStyle name="Normal 3 4 4 2 5 4" xfId="22134"/>
    <cellStyle name="Normal 3 4 4 2 5 5" xfId="49150"/>
    <cellStyle name="Normal 3 4 4 2 6" xfId="4254"/>
    <cellStyle name="Normal 3 4 4 2 6 2" xfId="8979"/>
    <cellStyle name="Normal 3 4 4 2 6 2 2" xfId="18374"/>
    <cellStyle name="Normal 3 4 4 2 6 2 2 2" xfId="37171"/>
    <cellStyle name="Normal 3 4 4 2 6 2 2 3" xfId="49156"/>
    <cellStyle name="Normal 3 4 4 2 6 2 3" xfId="27768"/>
    <cellStyle name="Normal 3 4 4 2 6 2 4" xfId="49155"/>
    <cellStyle name="Normal 3 4 4 2 6 3" xfId="13677"/>
    <cellStyle name="Normal 3 4 4 2 6 3 2" xfId="32468"/>
    <cellStyle name="Normal 3 4 4 2 6 3 3" xfId="49157"/>
    <cellStyle name="Normal 3 4 4 2 6 4" xfId="23065"/>
    <cellStyle name="Normal 3 4 4 2 6 5" xfId="49154"/>
    <cellStyle name="Normal 3 4 4 2 7" xfId="6462"/>
    <cellStyle name="Normal 3 4 4 2 7 2" xfId="15857"/>
    <cellStyle name="Normal 3 4 4 2 7 2 2" xfId="34654"/>
    <cellStyle name="Normal 3 4 4 2 7 2 3" xfId="49159"/>
    <cellStyle name="Normal 3 4 4 2 7 3" xfId="25251"/>
    <cellStyle name="Normal 3 4 4 2 7 4" xfId="49158"/>
    <cellStyle name="Normal 3 4 4 2 8" xfId="10891"/>
    <cellStyle name="Normal 3 4 4 2 8 2" xfId="29675"/>
    <cellStyle name="Normal 3 4 4 2 8 3" xfId="49160"/>
    <cellStyle name="Normal 3 4 4 2 9" xfId="20272"/>
    <cellStyle name="Normal 3 4 4 3" xfId="1542"/>
    <cellStyle name="Normal 3 4 4 3 10" xfId="39510"/>
    <cellStyle name="Normal 3 4 4 3 11" xfId="49161"/>
    <cellStyle name="Normal 3 4 4 3 2" xfId="1806"/>
    <cellStyle name="Normal 3 4 4 3 2 10" xfId="49162"/>
    <cellStyle name="Normal 3 4 4 3 2 2" xfId="2272"/>
    <cellStyle name="Normal 3 4 4 3 2 2 2" xfId="3203"/>
    <cellStyle name="Normal 3 4 4 3 2 2 2 2" xfId="5996"/>
    <cellStyle name="Normal 3 4 4 3 2 2 2 2 2" xfId="10721"/>
    <cellStyle name="Normal 3 4 4 3 2 2 2 2 2 2" xfId="20116"/>
    <cellStyle name="Normal 3 4 4 3 2 2 2 2 2 2 2" xfId="38913"/>
    <cellStyle name="Normal 3 4 4 3 2 2 2 2 2 2 3" xfId="49167"/>
    <cellStyle name="Normal 3 4 4 3 2 2 2 2 2 3" xfId="29510"/>
    <cellStyle name="Normal 3 4 4 3 2 2 2 2 2 4" xfId="49166"/>
    <cellStyle name="Normal 3 4 4 3 2 2 2 2 3" xfId="15419"/>
    <cellStyle name="Normal 3 4 4 3 2 2 2 2 3 2" xfId="34210"/>
    <cellStyle name="Normal 3 4 4 3 2 2 2 2 3 3" xfId="49168"/>
    <cellStyle name="Normal 3 4 4 3 2 2 2 2 4" xfId="24807"/>
    <cellStyle name="Normal 3 4 4 3 2 2 2 2 5" xfId="49165"/>
    <cellStyle name="Normal 3 4 4 3 2 2 2 3" xfId="7929"/>
    <cellStyle name="Normal 3 4 4 3 2 2 2 3 2" xfId="17324"/>
    <cellStyle name="Normal 3 4 4 3 2 2 2 3 2 2" xfId="36121"/>
    <cellStyle name="Normal 3 4 4 3 2 2 2 3 2 3" xfId="49170"/>
    <cellStyle name="Normal 3 4 4 3 2 2 2 3 3" xfId="26718"/>
    <cellStyle name="Normal 3 4 4 3 2 2 2 3 4" xfId="49169"/>
    <cellStyle name="Normal 3 4 4 3 2 2 2 4" xfId="12627"/>
    <cellStyle name="Normal 3 4 4 3 2 2 2 4 2" xfId="31417"/>
    <cellStyle name="Normal 3 4 4 3 2 2 2 4 3" xfId="49171"/>
    <cellStyle name="Normal 3 4 4 3 2 2 2 5" xfId="22014"/>
    <cellStyle name="Normal 3 4 4 3 2 2 2 6" xfId="49164"/>
    <cellStyle name="Normal 3 4 4 3 2 2 3" xfId="4134"/>
    <cellStyle name="Normal 3 4 4 3 2 2 3 2" xfId="8859"/>
    <cellStyle name="Normal 3 4 4 3 2 2 3 2 2" xfId="18254"/>
    <cellStyle name="Normal 3 4 4 3 2 2 3 2 2 2" xfId="37051"/>
    <cellStyle name="Normal 3 4 4 3 2 2 3 2 2 3" xfId="49174"/>
    <cellStyle name="Normal 3 4 4 3 2 2 3 2 3" xfId="27648"/>
    <cellStyle name="Normal 3 4 4 3 2 2 3 2 4" xfId="49173"/>
    <cellStyle name="Normal 3 4 4 3 2 2 3 3" xfId="13557"/>
    <cellStyle name="Normal 3 4 4 3 2 2 3 3 2" xfId="32348"/>
    <cellStyle name="Normal 3 4 4 3 2 2 3 3 3" xfId="49175"/>
    <cellStyle name="Normal 3 4 4 3 2 2 3 4" xfId="22945"/>
    <cellStyle name="Normal 3 4 4 3 2 2 3 5" xfId="49172"/>
    <cellStyle name="Normal 3 4 4 3 2 2 4" xfId="5065"/>
    <cellStyle name="Normal 3 4 4 3 2 2 4 2" xfId="9790"/>
    <cellStyle name="Normal 3 4 4 3 2 2 4 2 2" xfId="19185"/>
    <cellStyle name="Normal 3 4 4 3 2 2 4 2 2 2" xfId="37982"/>
    <cellStyle name="Normal 3 4 4 3 2 2 4 2 2 3" xfId="49178"/>
    <cellStyle name="Normal 3 4 4 3 2 2 4 2 3" xfId="28579"/>
    <cellStyle name="Normal 3 4 4 3 2 2 4 2 4" xfId="49177"/>
    <cellStyle name="Normal 3 4 4 3 2 2 4 3" xfId="14488"/>
    <cellStyle name="Normal 3 4 4 3 2 2 4 3 2" xfId="33279"/>
    <cellStyle name="Normal 3 4 4 3 2 2 4 3 3" xfId="49179"/>
    <cellStyle name="Normal 3 4 4 3 2 2 4 4" xfId="23876"/>
    <cellStyle name="Normal 3 4 4 3 2 2 4 5" xfId="49176"/>
    <cellStyle name="Normal 3 4 4 3 2 2 5" xfId="6999"/>
    <cellStyle name="Normal 3 4 4 3 2 2 5 2" xfId="16394"/>
    <cellStyle name="Normal 3 4 4 3 2 2 5 2 2" xfId="35191"/>
    <cellStyle name="Normal 3 4 4 3 2 2 5 2 3" xfId="49181"/>
    <cellStyle name="Normal 3 4 4 3 2 2 5 3" xfId="25788"/>
    <cellStyle name="Normal 3 4 4 3 2 2 5 4" xfId="49180"/>
    <cellStyle name="Normal 3 4 4 3 2 2 6" xfId="11697"/>
    <cellStyle name="Normal 3 4 4 3 2 2 6 2" xfId="30486"/>
    <cellStyle name="Normal 3 4 4 3 2 2 6 3" xfId="49182"/>
    <cellStyle name="Normal 3 4 4 3 2 2 7" xfId="21083"/>
    <cellStyle name="Normal 3 4 4 3 2 2 8" xfId="39512"/>
    <cellStyle name="Normal 3 4 4 3 2 2 9" xfId="49163"/>
    <cellStyle name="Normal 3 4 4 3 2 3" xfId="2737"/>
    <cellStyle name="Normal 3 4 4 3 2 3 2" xfId="5530"/>
    <cellStyle name="Normal 3 4 4 3 2 3 2 2" xfId="10255"/>
    <cellStyle name="Normal 3 4 4 3 2 3 2 2 2" xfId="19650"/>
    <cellStyle name="Normal 3 4 4 3 2 3 2 2 2 2" xfId="38447"/>
    <cellStyle name="Normal 3 4 4 3 2 3 2 2 2 3" xfId="49186"/>
    <cellStyle name="Normal 3 4 4 3 2 3 2 2 3" xfId="29044"/>
    <cellStyle name="Normal 3 4 4 3 2 3 2 2 4" xfId="49185"/>
    <cellStyle name="Normal 3 4 4 3 2 3 2 3" xfId="14953"/>
    <cellStyle name="Normal 3 4 4 3 2 3 2 3 2" xfId="33744"/>
    <cellStyle name="Normal 3 4 4 3 2 3 2 3 3" xfId="49187"/>
    <cellStyle name="Normal 3 4 4 3 2 3 2 4" xfId="24341"/>
    <cellStyle name="Normal 3 4 4 3 2 3 2 5" xfId="49184"/>
    <cellStyle name="Normal 3 4 4 3 2 3 3" xfId="7464"/>
    <cellStyle name="Normal 3 4 4 3 2 3 3 2" xfId="16859"/>
    <cellStyle name="Normal 3 4 4 3 2 3 3 2 2" xfId="35656"/>
    <cellStyle name="Normal 3 4 4 3 2 3 3 2 3" xfId="49189"/>
    <cellStyle name="Normal 3 4 4 3 2 3 3 3" xfId="26253"/>
    <cellStyle name="Normal 3 4 4 3 2 3 3 4" xfId="49188"/>
    <cellStyle name="Normal 3 4 4 3 2 3 4" xfId="12162"/>
    <cellStyle name="Normal 3 4 4 3 2 3 4 2" xfId="30951"/>
    <cellStyle name="Normal 3 4 4 3 2 3 4 3" xfId="49190"/>
    <cellStyle name="Normal 3 4 4 3 2 3 5" xfId="21548"/>
    <cellStyle name="Normal 3 4 4 3 2 3 6" xfId="49183"/>
    <cellStyle name="Normal 3 4 4 3 2 4" xfId="3668"/>
    <cellStyle name="Normal 3 4 4 3 2 4 2" xfId="8394"/>
    <cellStyle name="Normal 3 4 4 3 2 4 2 2" xfId="17789"/>
    <cellStyle name="Normal 3 4 4 3 2 4 2 2 2" xfId="36586"/>
    <cellStyle name="Normal 3 4 4 3 2 4 2 2 3" xfId="49193"/>
    <cellStyle name="Normal 3 4 4 3 2 4 2 3" xfId="27183"/>
    <cellStyle name="Normal 3 4 4 3 2 4 2 4" xfId="49192"/>
    <cellStyle name="Normal 3 4 4 3 2 4 3" xfId="13092"/>
    <cellStyle name="Normal 3 4 4 3 2 4 3 2" xfId="31882"/>
    <cellStyle name="Normal 3 4 4 3 2 4 3 3" xfId="49194"/>
    <cellStyle name="Normal 3 4 4 3 2 4 4" xfId="22479"/>
    <cellStyle name="Normal 3 4 4 3 2 4 5" xfId="49191"/>
    <cellStyle name="Normal 3 4 4 3 2 5" xfId="4599"/>
    <cellStyle name="Normal 3 4 4 3 2 5 2" xfId="9324"/>
    <cellStyle name="Normal 3 4 4 3 2 5 2 2" xfId="18719"/>
    <cellStyle name="Normal 3 4 4 3 2 5 2 2 2" xfId="37516"/>
    <cellStyle name="Normal 3 4 4 3 2 5 2 2 3" xfId="49197"/>
    <cellStyle name="Normal 3 4 4 3 2 5 2 3" xfId="28113"/>
    <cellStyle name="Normal 3 4 4 3 2 5 2 4" xfId="49196"/>
    <cellStyle name="Normal 3 4 4 3 2 5 3" xfId="14022"/>
    <cellStyle name="Normal 3 4 4 3 2 5 3 2" xfId="32813"/>
    <cellStyle name="Normal 3 4 4 3 2 5 3 3" xfId="49198"/>
    <cellStyle name="Normal 3 4 4 3 2 5 4" xfId="23410"/>
    <cellStyle name="Normal 3 4 4 3 2 5 5" xfId="49195"/>
    <cellStyle name="Normal 3 4 4 3 2 6" xfId="6535"/>
    <cellStyle name="Normal 3 4 4 3 2 6 2" xfId="15930"/>
    <cellStyle name="Normal 3 4 4 3 2 6 2 2" xfId="34727"/>
    <cellStyle name="Normal 3 4 4 3 2 6 2 3" xfId="49200"/>
    <cellStyle name="Normal 3 4 4 3 2 6 3" xfId="25324"/>
    <cellStyle name="Normal 3 4 4 3 2 6 4" xfId="49199"/>
    <cellStyle name="Normal 3 4 4 3 2 7" xfId="11233"/>
    <cellStyle name="Normal 3 4 4 3 2 7 2" xfId="30020"/>
    <cellStyle name="Normal 3 4 4 3 2 7 3" xfId="49201"/>
    <cellStyle name="Normal 3 4 4 3 2 8" xfId="20617"/>
    <cellStyle name="Normal 3 4 4 3 2 9" xfId="39511"/>
    <cellStyle name="Normal 3 4 4 3 3" xfId="2011"/>
    <cellStyle name="Normal 3 4 4 3 3 2" xfId="2942"/>
    <cellStyle name="Normal 3 4 4 3 3 2 2" xfId="5735"/>
    <cellStyle name="Normal 3 4 4 3 3 2 2 2" xfId="10460"/>
    <cellStyle name="Normal 3 4 4 3 3 2 2 2 2" xfId="19855"/>
    <cellStyle name="Normal 3 4 4 3 3 2 2 2 2 2" xfId="38652"/>
    <cellStyle name="Normal 3 4 4 3 3 2 2 2 2 3" xfId="49206"/>
    <cellStyle name="Normal 3 4 4 3 3 2 2 2 3" xfId="29249"/>
    <cellStyle name="Normal 3 4 4 3 3 2 2 2 4" xfId="49205"/>
    <cellStyle name="Normal 3 4 4 3 3 2 2 3" xfId="15158"/>
    <cellStyle name="Normal 3 4 4 3 3 2 2 3 2" xfId="33949"/>
    <cellStyle name="Normal 3 4 4 3 3 2 2 3 3" xfId="49207"/>
    <cellStyle name="Normal 3 4 4 3 3 2 2 4" xfId="24546"/>
    <cellStyle name="Normal 3 4 4 3 3 2 2 5" xfId="49204"/>
    <cellStyle name="Normal 3 4 4 3 3 2 3" xfId="7668"/>
    <cellStyle name="Normal 3 4 4 3 3 2 3 2" xfId="17063"/>
    <cellStyle name="Normal 3 4 4 3 3 2 3 2 2" xfId="35860"/>
    <cellStyle name="Normal 3 4 4 3 3 2 3 2 3" xfId="49209"/>
    <cellStyle name="Normal 3 4 4 3 3 2 3 3" xfId="26457"/>
    <cellStyle name="Normal 3 4 4 3 3 2 3 4" xfId="49208"/>
    <cellStyle name="Normal 3 4 4 3 3 2 4" xfId="12366"/>
    <cellStyle name="Normal 3 4 4 3 3 2 4 2" xfId="31156"/>
    <cellStyle name="Normal 3 4 4 3 3 2 4 3" xfId="49210"/>
    <cellStyle name="Normal 3 4 4 3 3 2 5" xfId="21753"/>
    <cellStyle name="Normal 3 4 4 3 3 2 6" xfId="49203"/>
    <cellStyle name="Normal 3 4 4 3 3 3" xfId="3873"/>
    <cellStyle name="Normal 3 4 4 3 3 3 2" xfId="8599"/>
    <cellStyle name="Normal 3 4 4 3 3 3 2 2" xfId="17994"/>
    <cellStyle name="Normal 3 4 4 3 3 3 2 2 2" xfId="36791"/>
    <cellStyle name="Normal 3 4 4 3 3 3 2 2 3" xfId="49213"/>
    <cellStyle name="Normal 3 4 4 3 3 3 2 3" xfId="27388"/>
    <cellStyle name="Normal 3 4 4 3 3 3 2 4" xfId="49212"/>
    <cellStyle name="Normal 3 4 4 3 3 3 3" xfId="13297"/>
    <cellStyle name="Normal 3 4 4 3 3 3 3 2" xfId="32087"/>
    <cellStyle name="Normal 3 4 4 3 3 3 3 3" xfId="49214"/>
    <cellStyle name="Normal 3 4 4 3 3 3 4" xfId="22684"/>
    <cellStyle name="Normal 3 4 4 3 3 3 5" xfId="49211"/>
    <cellStyle name="Normal 3 4 4 3 3 4" xfId="4804"/>
    <cellStyle name="Normal 3 4 4 3 3 4 2" xfId="9529"/>
    <cellStyle name="Normal 3 4 4 3 3 4 2 2" xfId="18924"/>
    <cellStyle name="Normal 3 4 4 3 3 4 2 2 2" xfId="37721"/>
    <cellStyle name="Normal 3 4 4 3 3 4 2 2 3" xfId="49217"/>
    <cellStyle name="Normal 3 4 4 3 3 4 2 3" xfId="28318"/>
    <cellStyle name="Normal 3 4 4 3 3 4 2 4" xfId="49216"/>
    <cellStyle name="Normal 3 4 4 3 3 4 3" xfId="14227"/>
    <cellStyle name="Normal 3 4 4 3 3 4 3 2" xfId="33018"/>
    <cellStyle name="Normal 3 4 4 3 3 4 3 3" xfId="49218"/>
    <cellStyle name="Normal 3 4 4 3 3 4 4" xfId="23615"/>
    <cellStyle name="Normal 3 4 4 3 3 4 5" xfId="49215"/>
    <cellStyle name="Normal 3 4 4 3 3 5" xfId="6739"/>
    <cellStyle name="Normal 3 4 4 3 3 5 2" xfId="16134"/>
    <cellStyle name="Normal 3 4 4 3 3 5 2 2" xfId="34931"/>
    <cellStyle name="Normal 3 4 4 3 3 5 2 3" xfId="49220"/>
    <cellStyle name="Normal 3 4 4 3 3 5 3" xfId="25528"/>
    <cellStyle name="Normal 3 4 4 3 3 5 4" xfId="49219"/>
    <cellStyle name="Normal 3 4 4 3 3 6" xfId="11437"/>
    <cellStyle name="Normal 3 4 4 3 3 6 2" xfId="30225"/>
    <cellStyle name="Normal 3 4 4 3 3 6 3" xfId="49221"/>
    <cellStyle name="Normal 3 4 4 3 3 7" xfId="20822"/>
    <cellStyle name="Normal 3 4 4 3 3 8" xfId="39513"/>
    <cellStyle name="Normal 3 4 4 3 3 9" xfId="49202"/>
    <cellStyle name="Normal 3 4 4 3 4" xfId="2476"/>
    <cellStyle name="Normal 3 4 4 3 4 2" xfId="5269"/>
    <cellStyle name="Normal 3 4 4 3 4 2 2" xfId="9994"/>
    <cellStyle name="Normal 3 4 4 3 4 2 2 2" xfId="19389"/>
    <cellStyle name="Normal 3 4 4 3 4 2 2 2 2" xfId="38186"/>
    <cellStyle name="Normal 3 4 4 3 4 2 2 2 3" xfId="49225"/>
    <cellStyle name="Normal 3 4 4 3 4 2 2 3" xfId="28783"/>
    <cellStyle name="Normal 3 4 4 3 4 2 2 4" xfId="49224"/>
    <cellStyle name="Normal 3 4 4 3 4 2 3" xfId="14692"/>
    <cellStyle name="Normal 3 4 4 3 4 2 3 2" xfId="33483"/>
    <cellStyle name="Normal 3 4 4 3 4 2 3 3" xfId="49226"/>
    <cellStyle name="Normal 3 4 4 3 4 2 4" xfId="24080"/>
    <cellStyle name="Normal 3 4 4 3 4 2 5" xfId="49223"/>
    <cellStyle name="Normal 3 4 4 3 4 3" xfId="7203"/>
    <cellStyle name="Normal 3 4 4 3 4 3 2" xfId="16598"/>
    <cellStyle name="Normal 3 4 4 3 4 3 2 2" xfId="35395"/>
    <cellStyle name="Normal 3 4 4 3 4 3 2 3" xfId="49228"/>
    <cellStyle name="Normal 3 4 4 3 4 3 3" xfId="25992"/>
    <cellStyle name="Normal 3 4 4 3 4 3 4" xfId="49227"/>
    <cellStyle name="Normal 3 4 4 3 4 4" xfId="11901"/>
    <cellStyle name="Normal 3 4 4 3 4 4 2" xfId="30690"/>
    <cellStyle name="Normal 3 4 4 3 4 4 3" xfId="49229"/>
    <cellStyle name="Normal 3 4 4 3 4 5" xfId="21287"/>
    <cellStyle name="Normal 3 4 4 3 4 6" xfId="49222"/>
    <cellStyle name="Normal 3 4 4 3 5" xfId="3407"/>
    <cellStyle name="Normal 3 4 4 3 5 2" xfId="8133"/>
    <cellStyle name="Normal 3 4 4 3 5 2 2" xfId="17528"/>
    <cellStyle name="Normal 3 4 4 3 5 2 2 2" xfId="36325"/>
    <cellStyle name="Normal 3 4 4 3 5 2 2 3" xfId="49232"/>
    <cellStyle name="Normal 3 4 4 3 5 2 3" xfId="26922"/>
    <cellStyle name="Normal 3 4 4 3 5 2 4" xfId="49231"/>
    <cellStyle name="Normal 3 4 4 3 5 3" xfId="12831"/>
    <cellStyle name="Normal 3 4 4 3 5 3 2" xfId="31621"/>
    <cellStyle name="Normal 3 4 4 3 5 3 3" xfId="49233"/>
    <cellStyle name="Normal 3 4 4 3 5 4" xfId="22218"/>
    <cellStyle name="Normal 3 4 4 3 5 5" xfId="49230"/>
    <cellStyle name="Normal 3 4 4 3 6" xfId="4338"/>
    <cellStyle name="Normal 3 4 4 3 6 2" xfId="9063"/>
    <cellStyle name="Normal 3 4 4 3 6 2 2" xfId="18458"/>
    <cellStyle name="Normal 3 4 4 3 6 2 2 2" xfId="37255"/>
    <cellStyle name="Normal 3 4 4 3 6 2 2 3" xfId="49236"/>
    <cellStyle name="Normal 3 4 4 3 6 2 3" xfId="27852"/>
    <cellStyle name="Normal 3 4 4 3 6 2 4" xfId="49235"/>
    <cellStyle name="Normal 3 4 4 3 6 3" xfId="13761"/>
    <cellStyle name="Normal 3 4 4 3 6 3 2" xfId="32552"/>
    <cellStyle name="Normal 3 4 4 3 6 3 3" xfId="49237"/>
    <cellStyle name="Normal 3 4 4 3 6 4" xfId="23149"/>
    <cellStyle name="Normal 3 4 4 3 6 5" xfId="49234"/>
    <cellStyle name="Normal 3 4 4 3 7" xfId="6170"/>
    <cellStyle name="Normal 3 4 4 3 7 2" xfId="15566"/>
    <cellStyle name="Normal 3 4 4 3 7 2 2" xfId="34363"/>
    <cellStyle name="Normal 3 4 4 3 7 2 3" xfId="49239"/>
    <cellStyle name="Normal 3 4 4 3 7 3" xfId="24960"/>
    <cellStyle name="Normal 3 4 4 3 7 4" xfId="49238"/>
    <cellStyle name="Normal 3 4 4 3 8" xfId="10974"/>
    <cellStyle name="Normal 3 4 4 3 8 2" xfId="29759"/>
    <cellStyle name="Normal 3 4 4 3 8 3" xfId="49240"/>
    <cellStyle name="Normal 3 4 4 3 9" xfId="20356"/>
    <cellStyle name="Normal 3 4 4 4" xfId="1687"/>
    <cellStyle name="Normal 3 4 4 4 10" xfId="49241"/>
    <cellStyle name="Normal 3 4 4 4 2" xfId="2156"/>
    <cellStyle name="Normal 3 4 4 4 2 2" xfId="3087"/>
    <cellStyle name="Normal 3 4 4 4 2 2 2" xfId="5880"/>
    <cellStyle name="Normal 3 4 4 4 2 2 2 2" xfId="10605"/>
    <cellStyle name="Normal 3 4 4 4 2 2 2 2 2" xfId="20000"/>
    <cellStyle name="Normal 3 4 4 4 2 2 2 2 2 2" xfId="38797"/>
    <cellStyle name="Normal 3 4 4 4 2 2 2 2 2 3" xfId="49246"/>
    <cellStyle name="Normal 3 4 4 4 2 2 2 2 3" xfId="29394"/>
    <cellStyle name="Normal 3 4 4 4 2 2 2 2 4" xfId="49245"/>
    <cellStyle name="Normal 3 4 4 4 2 2 2 3" xfId="15303"/>
    <cellStyle name="Normal 3 4 4 4 2 2 2 3 2" xfId="34094"/>
    <cellStyle name="Normal 3 4 4 4 2 2 2 3 3" xfId="49247"/>
    <cellStyle name="Normal 3 4 4 4 2 2 2 4" xfId="24691"/>
    <cellStyle name="Normal 3 4 4 4 2 2 2 5" xfId="49244"/>
    <cellStyle name="Normal 3 4 4 4 2 2 3" xfId="7813"/>
    <cellStyle name="Normal 3 4 4 4 2 2 3 2" xfId="17208"/>
    <cellStyle name="Normal 3 4 4 4 2 2 3 2 2" xfId="36005"/>
    <cellStyle name="Normal 3 4 4 4 2 2 3 2 3" xfId="49249"/>
    <cellStyle name="Normal 3 4 4 4 2 2 3 3" xfId="26602"/>
    <cellStyle name="Normal 3 4 4 4 2 2 3 4" xfId="49248"/>
    <cellStyle name="Normal 3 4 4 4 2 2 4" xfId="12511"/>
    <cellStyle name="Normal 3 4 4 4 2 2 4 2" xfId="31301"/>
    <cellStyle name="Normal 3 4 4 4 2 2 4 3" xfId="49250"/>
    <cellStyle name="Normal 3 4 4 4 2 2 5" xfId="21898"/>
    <cellStyle name="Normal 3 4 4 4 2 2 6" xfId="49243"/>
    <cellStyle name="Normal 3 4 4 4 2 3" xfId="4018"/>
    <cellStyle name="Normal 3 4 4 4 2 3 2" xfId="8743"/>
    <cellStyle name="Normal 3 4 4 4 2 3 2 2" xfId="18138"/>
    <cellStyle name="Normal 3 4 4 4 2 3 2 2 2" xfId="36935"/>
    <cellStyle name="Normal 3 4 4 4 2 3 2 2 3" xfId="49253"/>
    <cellStyle name="Normal 3 4 4 4 2 3 2 3" xfId="27532"/>
    <cellStyle name="Normal 3 4 4 4 2 3 2 4" xfId="49252"/>
    <cellStyle name="Normal 3 4 4 4 2 3 3" xfId="13441"/>
    <cellStyle name="Normal 3 4 4 4 2 3 3 2" xfId="32232"/>
    <cellStyle name="Normal 3 4 4 4 2 3 3 3" xfId="49254"/>
    <cellStyle name="Normal 3 4 4 4 2 3 4" xfId="22829"/>
    <cellStyle name="Normal 3 4 4 4 2 3 5" xfId="49251"/>
    <cellStyle name="Normal 3 4 4 4 2 4" xfId="4949"/>
    <cellStyle name="Normal 3 4 4 4 2 4 2" xfId="9674"/>
    <cellStyle name="Normal 3 4 4 4 2 4 2 2" xfId="19069"/>
    <cellStyle name="Normal 3 4 4 4 2 4 2 2 2" xfId="37866"/>
    <cellStyle name="Normal 3 4 4 4 2 4 2 2 3" xfId="49257"/>
    <cellStyle name="Normal 3 4 4 4 2 4 2 3" xfId="28463"/>
    <cellStyle name="Normal 3 4 4 4 2 4 2 4" xfId="49256"/>
    <cellStyle name="Normal 3 4 4 4 2 4 3" xfId="14372"/>
    <cellStyle name="Normal 3 4 4 4 2 4 3 2" xfId="33163"/>
    <cellStyle name="Normal 3 4 4 4 2 4 3 3" xfId="49258"/>
    <cellStyle name="Normal 3 4 4 4 2 4 4" xfId="23760"/>
    <cellStyle name="Normal 3 4 4 4 2 4 5" xfId="49255"/>
    <cellStyle name="Normal 3 4 4 4 2 5" xfId="6883"/>
    <cellStyle name="Normal 3 4 4 4 2 5 2" xfId="16278"/>
    <cellStyle name="Normal 3 4 4 4 2 5 2 2" xfId="35075"/>
    <cellStyle name="Normal 3 4 4 4 2 5 2 3" xfId="49260"/>
    <cellStyle name="Normal 3 4 4 4 2 5 3" xfId="25672"/>
    <cellStyle name="Normal 3 4 4 4 2 5 4" xfId="49259"/>
    <cellStyle name="Normal 3 4 4 4 2 6" xfId="11581"/>
    <cellStyle name="Normal 3 4 4 4 2 6 2" xfId="30370"/>
    <cellStyle name="Normal 3 4 4 4 2 6 3" xfId="49261"/>
    <cellStyle name="Normal 3 4 4 4 2 7" xfId="20967"/>
    <cellStyle name="Normal 3 4 4 4 2 8" xfId="39515"/>
    <cellStyle name="Normal 3 4 4 4 2 9" xfId="49242"/>
    <cellStyle name="Normal 3 4 4 4 3" xfId="2621"/>
    <cellStyle name="Normal 3 4 4 4 3 2" xfId="5414"/>
    <cellStyle name="Normal 3 4 4 4 3 2 2" xfId="10139"/>
    <cellStyle name="Normal 3 4 4 4 3 2 2 2" xfId="19534"/>
    <cellStyle name="Normal 3 4 4 4 3 2 2 2 2" xfId="38331"/>
    <cellStyle name="Normal 3 4 4 4 3 2 2 2 3" xfId="49265"/>
    <cellStyle name="Normal 3 4 4 4 3 2 2 3" xfId="28928"/>
    <cellStyle name="Normal 3 4 4 4 3 2 2 4" xfId="49264"/>
    <cellStyle name="Normal 3 4 4 4 3 2 3" xfId="14837"/>
    <cellStyle name="Normal 3 4 4 4 3 2 3 2" xfId="33628"/>
    <cellStyle name="Normal 3 4 4 4 3 2 3 3" xfId="49266"/>
    <cellStyle name="Normal 3 4 4 4 3 2 4" xfId="24225"/>
    <cellStyle name="Normal 3 4 4 4 3 2 5" xfId="49263"/>
    <cellStyle name="Normal 3 4 4 4 3 3" xfId="7348"/>
    <cellStyle name="Normal 3 4 4 4 3 3 2" xfId="16743"/>
    <cellStyle name="Normal 3 4 4 4 3 3 2 2" xfId="35540"/>
    <cellStyle name="Normal 3 4 4 4 3 3 2 3" xfId="49268"/>
    <cellStyle name="Normal 3 4 4 4 3 3 3" xfId="26137"/>
    <cellStyle name="Normal 3 4 4 4 3 3 4" xfId="49267"/>
    <cellStyle name="Normal 3 4 4 4 3 4" xfId="12046"/>
    <cellStyle name="Normal 3 4 4 4 3 4 2" xfId="30835"/>
    <cellStyle name="Normal 3 4 4 4 3 4 3" xfId="49269"/>
    <cellStyle name="Normal 3 4 4 4 3 5" xfId="21432"/>
    <cellStyle name="Normal 3 4 4 4 3 6" xfId="49262"/>
    <cellStyle name="Normal 3 4 4 4 4" xfId="3552"/>
    <cellStyle name="Normal 3 4 4 4 4 2" xfId="8278"/>
    <cellStyle name="Normal 3 4 4 4 4 2 2" xfId="17673"/>
    <cellStyle name="Normal 3 4 4 4 4 2 2 2" xfId="36470"/>
    <cellStyle name="Normal 3 4 4 4 4 2 2 3" xfId="49272"/>
    <cellStyle name="Normal 3 4 4 4 4 2 3" xfId="27067"/>
    <cellStyle name="Normal 3 4 4 4 4 2 4" xfId="49271"/>
    <cellStyle name="Normal 3 4 4 4 4 3" xfId="12976"/>
    <cellStyle name="Normal 3 4 4 4 4 3 2" xfId="31766"/>
    <cellStyle name="Normal 3 4 4 4 4 3 3" xfId="49273"/>
    <cellStyle name="Normal 3 4 4 4 4 4" xfId="22363"/>
    <cellStyle name="Normal 3 4 4 4 4 5" xfId="49270"/>
    <cellStyle name="Normal 3 4 4 4 5" xfId="4483"/>
    <cellStyle name="Normal 3 4 4 4 5 2" xfId="9208"/>
    <cellStyle name="Normal 3 4 4 4 5 2 2" xfId="18603"/>
    <cellStyle name="Normal 3 4 4 4 5 2 2 2" xfId="37400"/>
    <cellStyle name="Normal 3 4 4 4 5 2 2 3" xfId="49276"/>
    <cellStyle name="Normal 3 4 4 4 5 2 3" xfId="27997"/>
    <cellStyle name="Normal 3 4 4 4 5 2 4" xfId="49275"/>
    <cellStyle name="Normal 3 4 4 4 5 3" xfId="13906"/>
    <cellStyle name="Normal 3 4 4 4 5 3 2" xfId="32697"/>
    <cellStyle name="Normal 3 4 4 4 5 3 3" xfId="49277"/>
    <cellStyle name="Normal 3 4 4 4 5 4" xfId="23294"/>
    <cellStyle name="Normal 3 4 4 4 5 5" xfId="49274"/>
    <cellStyle name="Normal 3 4 4 4 6" xfId="6190"/>
    <cellStyle name="Normal 3 4 4 4 6 2" xfId="15586"/>
    <cellStyle name="Normal 3 4 4 4 6 2 2" xfId="34383"/>
    <cellStyle name="Normal 3 4 4 4 6 2 3" xfId="49279"/>
    <cellStyle name="Normal 3 4 4 4 6 3" xfId="24980"/>
    <cellStyle name="Normal 3 4 4 4 6 4" xfId="49278"/>
    <cellStyle name="Normal 3 4 4 4 7" xfId="11117"/>
    <cellStyle name="Normal 3 4 4 4 7 2" xfId="29904"/>
    <cellStyle name="Normal 3 4 4 4 7 3" xfId="49280"/>
    <cellStyle name="Normal 3 4 4 4 8" xfId="20501"/>
    <cellStyle name="Normal 3 4 4 4 9" xfId="39514"/>
    <cellStyle name="Normal 3 4 4 5" xfId="1629"/>
    <cellStyle name="Normal 3 4 4 5 10" xfId="49281"/>
    <cellStyle name="Normal 3 4 4 5 2" xfId="2098"/>
    <cellStyle name="Normal 3 4 4 5 2 2" xfId="3029"/>
    <cellStyle name="Normal 3 4 4 5 2 2 2" xfId="5822"/>
    <cellStyle name="Normal 3 4 4 5 2 2 2 2" xfId="10547"/>
    <cellStyle name="Normal 3 4 4 5 2 2 2 2 2" xfId="19942"/>
    <cellStyle name="Normal 3 4 4 5 2 2 2 2 2 2" xfId="38739"/>
    <cellStyle name="Normal 3 4 4 5 2 2 2 2 2 3" xfId="49286"/>
    <cellStyle name="Normal 3 4 4 5 2 2 2 2 3" xfId="29336"/>
    <cellStyle name="Normal 3 4 4 5 2 2 2 2 4" xfId="49285"/>
    <cellStyle name="Normal 3 4 4 5 2 2 2 3" xfId="15245"/>
    <cellStyle name="Normal 3 4 4 5 2 2 2 3 2" xfId="34036"/>
    <cellStyle name="Normal 3 4 4 5 2 2 2 3 3" xfId="49287"/>
    <cellStyle name="Normal 3 4 4 5 2 2 2 4" xfId="24633"/>
    <cellStyle name="Normal 3 4 4 5 2 2 2 5" xfId="49284"/>
    <cellStyle name="Normal 3 4 4 5 2 2 3" xfId="7755"/>
    <cellStyle name="Normal 3 4 4 5 2 2 3 2" xfId="17150"/>
    <cellStyle name="Normal 3 4 4 5 2 2 3 2 2" xfId="35947"/>
    <cellStyle name="Normal 3 4 4 5 2 2 3 2 3" xfId="49289"/>
    <cellStyle name="Normal 3 4 4 5 2 2 3 3" xfId="26544"/>
    <cellStyle name="Normal 3 4 4 5 2 2 3 4" xfId="49288"/>
    <cellStyle name="Normal 3 4 4 5 2 2 4" xfId="12453"/>
    <cellStyle name="Normal 3 4 4 5 2 2 4 2" xfId="31243"/>
    <cellStyle name="Normal 3 4 4 5 2 2 4 3" xfId="49290"/>
    <cellStyle name="Normal 3 4 4 5 2 2 5" xfId="21840"/>
    <cellStyle name="Normal 3 4 4 5 2 2 6" xfId="49283"/>
    <cellStyle name="Normal 3 4 4 5 2 3" xfId="3960"/>
    <cellStyle name="Normal 3 4 4 5 2 3 2" xfId="8685"/>
    <cellStyle name="Normal 3 4 4 5 2 3 2 2" xfId="18080"/>
    <cellStyle name="Normal 3 4 4 5 2 3 2 2 2" xfId="36877"/>
    <cellStyle name="Normal 3 4 4 5 2 3 2 2 3" xfId="49293"/>
    <cellStyle name="Normal 3 4 4 5 2 3 2 3" xfId="27474"/>
    <cellStyle name="Normal 3 4 4 5 2 3 2 4" xfId="49292"/>
    <cellStyle name="Normal 3 4 4 5 2 3 3" xfId="13383"/>
    <cellStyle name="Normal 3 4 4 5 2 3 3 2" xfId="32174"/>
    <cellStyle name="Normal 3 4 4 5 2 3 3 3" xfId="49294"/>
    <cellStyle name="Normal 3 4 4 5 2 3 4" xfId="22771"/>
    <cellStyle name="Normal 3 4 4 5 2 3 5" xfId="49291"/>
    <cellStyle name="Normal 3 4 4 5 2 4" xfId="4891"/>
    <cellStyle name="Normal 3 4 4 5 2 4 2" xfId="9616"/>
    <cellStyle name="Normal 3 4 4 5 2 4 2 2" xfId="19011"/>
    <cellStyle name="Normal 3 4 4 5 2 4 2 2 2" xfId="37808"/>
    <cellStyle name="Normal 3 4 4 5 2 4 2 2 3" xfId="49297"/>
    <cellStyle name="Normal 3 4 4 5 2 4 2 3" xfId="28405"/>
    <cellStyle name="Normal 3 4 4 5 2 4 2 4" xfId="49296"/>
    <cellStyle name="Normal 3 4 4 5 2 4 3" xfId="14314"/>
    <cellStyle name="Normal 3 4 4 5 2 4 3 2" xfId="33105"/>
    <cellStyle name="Normal 3 4 4 5 2 4 3 3" xfId="49298"/>
    <cellStyle name="Normal 3 4 4 5 2 4 4" xfId="23702"/>
    <cellStyle name="Normal 3 4 4 5 2 4 5" xfId="49295"/>
    <cellStyle name="Normal 3 4 4 5 2 5" xfId="6825"/>
    <cellStyle name="Normal 3 4 4 5 2 5 2" xfId="16220"/>
    <cellStyle name="Normal 3 4 4 5 2 5 2 2" xfId="35017"/>
    <cellStyle name="Normal 3 4 4 5 2 5 2 3" xfId="49300"/>
    <cellStyle name="Normal 3 4 4 5 2 5 3" xfId="25614"/>
    <cellStyle name="Normal 3 4 4 5 2 5 4" xfId="49299"/>
    <cellStyle name="Normal 3 4 4 5 2 6" xfId="11523"/>
    <cellStyle name="Normal 3 4 4 5 2 6 2" xfId="30312"/>
    <cellStyle name="Normal 3 4 4 5 2 6 3" xfId="49301"/>
    <cellStyle name="Normal 3 4 4 5 2 7" xfId="20909"/>
    <cellStyle name="Normal 3 4 4 5 2 8" xfId="39517"/>
    <cellStyle name="Normal 3 4 4 5 2 9" xfId="49282"/>
    <cellStyle name="Normal 3 4 4 5 3" xfId="2563"/>
    <cellStyle name="Normal 3 4 4 5 3 2" xfId="5356"/>
    <cellStyle name="Normal 3 4 4 5 3 2 2" xfId="10081"/>
    <cellStyle name="Normal 3 4 4 5 3 2 2 2" xfId="19476"/>
    <cellStyle name="Normal 3 4 4 5 3 2 2 2 2" xfId="38273"/>
    <cellStyle name="Normal 3 4 4 5 3 2 2 2 3" xfId="49305"/>
    <cellStyle name="Normal 3 4 4 5 3 2 2 3" xfId="28870"/>
    <cellStyle name="Normal 3 4 4 5 3 2 2 4" xfId="49304"/>
    <cellStyle name="Normal 3 4 4 5 3 2 3" xfId="14779"/>
    <cellStyle name="Normal 3 4 4 5 3 2 3 2" xfId="33570"/>
    <cellStyle name="Normal 3 4 4 5 3 2 3 3" xfId="49306"/>
    <cellStyle name="Normal 3 4 4 5 3 2 4" xfId="24167"/>
    <cellStyle name="Normal 3 4 4 5 3 2 5" xfId="49303"/>
    <cellStyle name="Normal 3 4 4 5 3 3" xfId="7290"/>
    <cellStyle name="Normal 3 4 4 5 3 3 2" xfId="16685"/>
    <cellStyle name="Normal 3 4 4 5 3 3 2 2" xfId="35482"/>
    <cellStyle name="Normal 3 4 4 5 3 3 2 3" xfId="49308"/>
    <cellStyle name="Normal 3 4 4 5 3 3 3" xfId="26079"/>
    <cellStyle name="Normal 3 4 4 5 3 3 4" xfId="49307"/>
    <cellStyle name="Normal 3 4 4 5 3 4" xfId="11988"/>
    <cellStyle name="Normal 3 4 4 5 3 4 2" xfId="30777"/>
    <cellStyle name="Normal 3 4 4 5 3 4 3" xfId="49309"/>
    <cellStyle name="Normal 3 4 4 5 3 5" xfId="21374"/>
    <cellStyle name="Normal 3 4 4 5 3 6" xfId="49302"/>
    <cellStyle name="Normal 3 4 4 5 4" xfId="3494"/>
    <cellStyle name="Normal 3 4 4 5 4 2" xfId="8220"/>
    <cellStyle name="Normal 3 4 4 5 4 2 2" xfId="17615"/>
    <cellStyle name="Normal 3 4 4 5 4 2 2 2" xfId="36412"/>
    <cellStyle name="Normal 3 4 4 5 4 2 2 3" xfId="49312"/>
    <cellStyle name="Normal 3 4 4 5 4 2 3" xfId="27009"/>
    <cellStyle name="Normal 3 4 4 5 4 2 4" xfId="49311"/>
    <cellStyle name="Normal 3 4 4 5 4 3" xfId="12918"/>
    <cellStyle name="Normal 3 4 4 5 4 3 2" xfId="31708"/>
    <cellStyle name="Normal 3 4 4 5 4 3 3" xfId="49313"/>
    <cellStyle name="Normal 3 4 4 5 4 4" xfId="22305"/>
    <cellStyle name="Normal 3 4 4 5 4 5" xfId="49310"/>
    <cellStyle name="Normal 3 4 4 5 5" xfId="4425"/>
    <cellStyle name="Normal 3 4 4 5 5 2" xfId="9150"/>
    <cellStyle name="Normal 3 4 4 5 5 2 2" xfId="18545"/>
    <cellStyle name="Normal 3 4 4 5 5 2 2 2" xfId="37342"/>
    <cellStyle name="Normal 3 4 4 5 5 2 2 3" xfId="49316"/>
    <cellStyle name="Normal 3 4 4 5 5 2 3" xfId="27939"/>
    <cellStyle name="Normal 3 4 4 5 5 2 4" xfId="49315"/>
    <cellStyle name="Normal 3 4 4 5 5 3" xfId="13848"/>
    <cellStyle name="Normal 3 4 4 5 5 3 2" xfId="32639"/>
    <cellStyle name="Normal 3 4 4 5 5 3 3" xfId="49317"/>
    <cellStyle name="Normal 3 4 4 5 5 4" xfId="23236"/>
    <cellStyle name="Normal 3 4 4 5 5 5" xfId="49314"/>
    <cellStyle name="Normal 3 4 4 5 6" xfId="6359"/>
    <cellStyle name="Normal 3 4 4 5 6 2" xfId="15755"/>
    <cellStyle name="Normal 3 4 4 5 6 2 2" xfId="34552"/>
    <cellStyle name="Normal 3 4 4 5 6 2 3" xfId="49319"/>
    <cellStyle name="Normal 3 4 4 5 6 3" xfId="25149"/>
    <cellStyle name="Normal 3 4 4 5 6 4" xfId="49318"/>
    <cellStyle name="Normal 3 4 4 5 7" xfId="11059"/>
    <cellStyle name="Normal 3 4 4 5 7 2" xfId="29846"/>
    <cellStyle name="Normal 3 4 4 5 7 3" xfId="49320"/>
    <cellStyle name="Normal 3 4 4 5 8" xfId="20443"/>
    <cellStyle name="Normal 3 4 4 5 9" xfId="39516"/>
    <cellStyle name="Normal 3 4 4 6" xfId="1895"/>
    <cellStyle name="Normal 3 4 4 6 2" xfId="2826"/>
    <cellStyle name="Normal 3 4 4 6 2 2" xfId="5619"/>
    <cellStyle name="Normal 3 4 4 6 2 2 2" xfId="10344"/>
    <cellStyle name="Normal 3 4 4 6 2 2 2 2" xfId="19739"/>
    <cellStyle name="Normal 3 4 4 6 2 2 2 2 2" xfId="38536"/>
    <cellStyle name="Normal 3 4 4 6 2 2 2 2 3" xfId="49325"/>
    <cellStyle name="Normal 3 4 4 6 2 2 2 3" xfId="29133"/>
    <cellStyle name="Normal 3 4 4 6 2 2 2 4" xfId="49324"/>
    <cellStyle name="Normal 3 4 4 6 2 2 3" xfId="15042"/>
    <cellStyle name="Normal 3 4 4 6 2 2 3 2" xfId="33833"/>
    <cellStyle name="Normal 3 4 4 6 2 2 3 3" xfId="49326"/>
    <cellStyle name="Normal 3 4 4 6 2 2 4" xfId="24430"/>
    <cellStyle name="Normal 3 4 4 6 2 2 5" xfId="49323"/>
    <cellStyle name="Normal 3 4 4 6 2 3" xfId="7552"/>
    <cellStyle name="Normal 3 4 4 6 2 3 2" xfId="16947"/>
    <cellStyle name="Normal 3 4 4 6 2 3 2 2" xfId="35744"/>
    <cellStyle name="Normal 3 4 4 6 2 3 2 3" xfId="49328"/>
    <cellStyle name="Normal 3 4 4 6 2 3 3" xfId="26341"/>
    <cellStyle name="Normal 3 4 4 6 2 3 4" xfId="49327"/>
    <cellStyle name="Normal 3 4 4 6 2 4" xfId="12250"/>
    <cellStyle name="Normal 3 4 4 6 2 4 2" xfId="31040"/>
    <cellStyle name="Normal 3 4 4 6 2 4 3" xfId="49329"/>
    <cellStyle name="Normal 3 4 4 6 2 5" xfId="21637"/>
    <cellStyle name="Normal 3 4 4 6 2 6" xfId="49322"/>
    <cellStyle name="Normal 3 4 4 6 3" xfId="3757"/>
    <cellStyle name="Normal 3 4 4 6 3 2" xfId="8483"/>
    <cellStyle name="Normal 3 4 4 6 3 2 2" xfId="17878"/>
    <cellStyle name="Normal 3 4 4 6 3 2 2 2" xfId="36675"/>
    <cellStyle name="Normal 3 4 4 6 3 2 2 3" xfId="49332"/>
    <cellStyle name="Normal 3 4 4 6 3 2 3" xfId="27272"/>
    <cellStyle name="Normal 3 4 4 6 3 2 4" xfId="49331"/>
    <cellStyle name="Normal 3 4 4 6 3 3" xfId="13181"/>
    <cellStyle name="Normal 3 4 4 6 3 3 2" xfId="31971"/>
    <cellStyle name="Normal 3 4 4 6 3 3 3" xfId="49333"/>
    <cellStyle name="Normal 3 4 4 6 3 4" xfId="22568"/>
    <cellStyle name="Normal 3 4 4 6 3 5" xfId="49330"/>
    <cellStyle name="Normal 3 4 4 6 4" xfId="4688"/>
    <cellStyle name="Normal 3 4 4 6 4 2" xfId="9413"/>
    <cellStyle name="Normal 3 4 4 6 4 2 2" xfId="18808"/>
    <cellStyle name="Normal 3 4 4 6 4 2 2 2" xfId="37605"/>
    <cellStyle name="Normal 3 4 4 6 4 2 2 3" xfId="49336"/>
    <cellStyle name="Normal 3 4 4 6 4 2 3" xfId="28202"/>
    <cellStyle name="Normal 3 4 4 6 4 2 4" xfId="49335"/>
    <cellStyle name="Normal 3 4 4 6 4 3" xfId="14111"/>
    <cellStyle name="Normal 3 4 4 6 4 3 2" xfId="32902"/>
    <cellStyle name="Normal 3 4 4 6 4 3 3" xfId="49337"/>
    <cellStyle name="Normal 3 4 4 6 4 4" xfId="23499"/>
    <cellStyle name="Normal 3 4 4 6 4 5" xfId="49334"/>
    <cellStyle name="Normal 3 4 4 6 5" xfId="6623"/>
    <cellStyle name="Normal 3 4 4 6 5 2" xfId="16018"/>
    <cellStyle name="Normal 3 4 4 6 5 2 2" xfId="34815"/>
    <cellStyle name="Normal 3 4 4 6 5 2 3" xfId="49339"/>
    <cellStyle name="Normal 3 4 4 6 5 3" xfId="25412"/>
    <cellStyle name="Normal 3 4 4 6 5 4" xfId="49338"/>
    <cellStyle name="Normal 3 4 4 6 6" xfId="11321"/>
    <cellStyle name="Normal 3 4 4 6 6 2" xfId="30109"/>
    <cellStyle name="Normal 3 4 4 6 6 3" xfId="49340"/>
    <cellStyle name="Normal 3 4 4 6 7" xfId="20706"/>
    <cellStyle name="Normal 3 4 4 6 8" xfId="39518"/>
    <cellStyle name="Normal 3 4 4 6 9" xfId="49321"/>
    <cellStyle name="Normal 3 4 4 7" xfId="2360"/>
    <cellStyle name="Normal 3 4 4 7 2" xfId="5153"/>
    <cellStyle name="Normal 3 4 4 7 2 2" xfId="9878"/>
    <cellStyle name="Normal 3 4 4 7 2 2 2" xfId="19273"/>
    <cellStyle name="Normal 3 4 4 7 2 2 2 2" xfId="38070"/>
    <cellStyle name="Normal 3 4 4 7 2 2 2 3" xfId="49344"/>
    <cellStyle name="Normal 3 4 4 7 2 2 3" xfId="28667"/>
    <cellStyle name="Normal 3 4 4 7 2 2 4" xfId="49343"/>
    <cellStyle name="Normal 3 4 4 7 2 3" xfId="14576"/>
    <cellStyle name="Normal 3 4 4 7 2 3 2" xfId="33367"/>
    <cellStyle name="Normal 3 4 4 7 2 3 3" xfId="49345"/>
    <cellStyle name="Normal 3 4 4 7 2 4" xfId="23964"/>
    <cellStyle name="Normal 3 4 4 7 2 5" xfId="49342"/>
    <cellStyle name="Normal 3 4 4 7 3" xfId="7087"/>
    <cellStyle name="Normal 3 4 4 7 3 2" xfId="16482"/>
    <cellStyle name="Normal 3 4 4 7 3 2 2" xfId="35279"/>
    <cellStyle name="Normal 3 4 4 7 3 2 3" xfId="49347"/>
    <cellStyle name="Normal 3 4 4 7 3 3" xfId="25876"/>
    <cellStyle name="Normal 3 4 4 7 3 4" xfId="49346"/>
    <cellStyle name="Normal 3 4 4 7 4" xfId="11785"/>
    <cellStyle name="Normal 3 4 4 7 4 2" xfId="30574"/>
    <cellStyle name="Normal 3 4 4 7 4 3" xfId="49348"/>
    <cellStyle name="Normal 3 4 4 7 5" xfId="21171"/>
    <cellStyle name="Normal 3 4 4 7 6" xfId="49341"/>
    <cellStyle name="Normal 3 4 4 8" xfId="3291"/>
    <cellStyle name="Normal 3 4 4 8 2" xfId="8017"/>
    <cellStyle name="Normal 3 4 4 8 2 2" xfId="17412"/>
    <cellStyle name="Normal 3 4 4 8 2 2 2" xfId="36209"/>
    <cellStyle name="Normal 3 4 4 8 2 2 3" xfId="49351"/>
    <cellStyle name="Normal 3 4 4 8 2 3" xfId="26806"/>
    <cellStyle name="Normal 3 4 4 8 2 4" xfId="49350"/>
    <cellStyle name="Normal 3 4 4 8 3" xfId="12715"/>
    <cellStyle name="Normal 3 4 4 8 3 2" xfId="31505"/>
    <cellStyle name="Normal 3 4 4 8 3 3" xfId="49352"/>
    <cellStyle name="Normal 3 4 4 8 4" xfId="22102"/>
    <cellStyle name="Normal 3 4 4 8 5" xfId="49349"/>
    <cellStyle name="Normal 3 4 4 9" xfId="4222"/>
    <cellStyle name="Normal 3 4 4 9 2" xfId="8947"/>
    <cellStyle name="Normal 3 4 4 9 2 2" xfId="18342"/>
    <cellStyle name="Normal 3 4 4 9 2 2 2" xfId="37139"/>
    <cellStyle name="Normal 3 4 4 9 2 2 3" xfId="49355"/>
    <cellStyle name="Normal 3 4 4 9 2 3" xfId="27736"/>
    <cellStyle name="Normal 3 4 4 9 2 4" xfId="49354"/>
    <cellStyle name="Normal 3 4 4 9 3" xfId="13645"/>
    <cellStyle name="Normal 3 4 4 9 3 2" xfId="32436"/>
    <cellStyle name="Normal 3 4 4 9 3 3" xfId="49356"/>
    <cellStyle name="Normal 3 4 4 9 4" xfId="23033"/>
    <cellStyle name="Normal 3 4 4 9 5" xfId="49353"/>
    <cellStyle name="Normal 3 4 5" xfId="59218"/>
    <cellStyle name="Normal 3 5" xfId="646"/>
    <cellStyle name="Normal 3 5 2" xfId="1426"/>
    <cellStyle name="Normal 3 5 2 10" xfId="6145"/>
    <cellStyle name="Normal 3 5 2 10 2" xfId="15541"/>
    <cellStyle name="Normal 3 5 2 10 2 2" xfId="34338"/>
    <cellStyle name="Normal 3 5 2 10 2 3" xfId="49359"/>
    <cellStyle name="Normal 3 5 2 10 3" xfId="24935"/>
    <cellStyle name="Normal 3 5 2 10 4" xfId="49358"/>
    <cellStyle name="Normal 3 5 2 11" xfId="10861"/>
    <cellStyle name="Normal 3 5 2 11 2" xfId="29645"/>
    <cellStyle name="Normal 3 5 2 11 3" xfId="49360"/>
    <cellStyle name="Normal 3 5 2 12" xfId="20242"/>
    <cellStyle name="Normal 3 5 2 13" xfId="39520"/>
    <cellStyle name="Normal 3 5 2 14" xfId="49357"/>
    <cellStyle name="Normal 3 5 2 2" xfId="1457"/>
    <cellStyle name="Normal 3 5 2 2 10" xfId="39521"/>
    <cellStyle name="Normal 3 5 2 2 11" xfId="49361"/>
    <cellStyle name="Normal 3 5 2 2 2" xfId="1723"/>
    <cellStyle name="Normal 3 5 2 2 2 10" xfId="49362"/>
    <cellStyle name="Normal 3 5 2 2 2 2" xfId="2189"/>
    <cellStyle name="Normal 3 5 2 2 2 2 2" xfId="3120"/>
    <cellStyle name="Normal 3 5 2 2 2 2 2 2" xfId="5913"/>
    <cellStyle name="Normal 3 5 2 2 2 2 2 2 2" xfId="10638"/>
    <cellStyle name="Normal 3 5 2 2 2 2 2 2 2 2" xfId="20033"/>
    <cellStyle name="Normal 3 5 2 2 2 2 2 2 2 2 2" xfId="38830"/>
    <cellStyle name="Normal 3 5 2 2 2 2 2 2 2 2 3" xfId="49367"/>
    <cellStyle name="Normal 3 5 2 2 2 2 2 2 2 3" xfId="29427"/>
    <cellStyle name="Normal 3 5 2 2 2 2 2 2 2 4" xfId="49366"/>
    <cellStyle name="Normal 3 5 2 2 2 2 2 2 3" xfId="15336"/>
    <cellStyle name="Normal 3 5 2 2 2 2 2 2 3 2" xfId="34127"/>
    <cellStyle name="Normal 3 5 2 2 2 2 2 2 3 3" xfId="49368"/>
    <cellStyle name="Normal 3 5 2 2 2 2 2 2 4" xfId="24724"/>
    <cellStyle name="Normal 3 5 2 2 2 2 2 2 5" xfId="49365"/>
    <cellStyle name="Normal 3 5 2 2 2 2 2 3" xfId="7846"/>
    <cellStyle name="Normal 3 5 2 2 2 2 2 3 2" xfId="17241"/>
    <cellStyle name="Normal 3 5 2 2 2 2 2 3 2 2" xfId="36038"/>
    <cellStyle name="Normal 3 5 2 2 2 2 2 3 2 3" xfId="49370"/>
    <cellStyle name="Normal 3 5 2 2 2 2 2 3 3" xfId="26635"/>
    <cellStyle name="Normal 3 5 2 2 2 2 2 3 4" xfId="49369"/>
    <cellStyle name="Normal 3 5 2 2 2 2 2 4" xfId="12544"/>
    <cellStyle name="Normal 3 5 2 2 2 2 2 4 2" xfId="31334"/>
    <cellStyle name="Normal 3 5 2 2 2 2 2 4 3" xfId="49371"/>
    <cellStyle name="Normal 3 5 2 2 2 2 2 5" xfId="21931"/>
    <cellStyle name="Normal 3 5 2 2 2 2 2 6" xfId="49364"/>
    <cellStyle name="Normal 3 5 2 2 2 2 3" xfId="4051"/>
    <cellStyle name="Normal 3 5 2 2 2 2 3 2" xfId="8776"/>
    <cellStyle name="Normal 3 5 2 2 2 2 3 2 2" xfId="18171"/>
    <cellStyle name="Normal 3 5 2 2 2 2 3 2 2 2" xfId="36968"/>
    <cellStyle name="Normal 3 5 2 2 2 2 3 2 2 3" xfId="49374"/>
    <cellStyle name="Normal 3 5 2 2 2 2 3 2 3" xfId="27565"/>
    <cellStyle name="Normal 3 5 2 2 2 2 3 2 4" xfId="49373"/>
    <cellStyle name="Normal 3 5 2 2 2 2 3 3" xfId="13474"/>
    <cellStyle name="Normal 3 5 2 2 2 2 3 3 2" xfId="32265"/>
    <cellStyle name="Normal 3 5 2 2 2 2 3 3 3" xfId="49375"/>
    <cellStyle name="Normal 3 5 2 2 2 2 3 4" xfId="22862"/>
    <cellStyle name="Normal 3 5 2 2 2 2 3 5" xfId="49372"/>
    <cellStyle name="Normal 3 5 2 2 2 2 4" xfId="4982"/>
    <cellStyle name="Normal 3 5 2 2 2 2 4 2" xfId="9707"/>
    <cellStyle name="Normal 3 5 2 2 2 2 4 2 2" xfId="19102"/>
    <cellStyle name="Normal 3 5 2 2 2 2 4 2 2 2" xfId="37899"/>
    <cellStyle name="Normal 3 5 2 2 2 2 4 2 2 3" xfId="49378"/>
    <cellStyle name="Normal 3 5 2 2 2 2 4 2 3" xfId="28496"/>
    <cellStyle name="Normal 3 5 2 2 2 2 4 2 4" xfId="49377"/>
    <cellStyle name="Normal 3 5 2 2 2 2 4 3" xfId="14405"/>
    <cellStyle name="Normal 3 5 2 2 2 2 4 3 2" xfId="33196"/>
    <cellStyle name="Normal 3 5 2 2 2 2 4 3 3" xfId="49379"/>
    <cellStyle name="Normal 3 5 2 2 2 2 4 4" xfId="23793"/>
    <cellStyle name="Normal 3 5 2 2 2 2 4 5" xfId="49376"/>
    <cellStyle name="Normal 3 5 2 2 2 2 5" xfId="6916"/>
    <cellStyle name="Normal 3 5 2 2 2 2 5 2" xfId="16311"/>
    <cellStyle name="Normal 3 5 2 2 2 2 5 2 2" xfId="35108"/>
    <cellStyle name="Normal 3 5 2 2 2 2 5 2 3" xfId="49381"/>
    <cellStyle name="Normal 3 5 2 2 2 2 5 3" xfId="25705"/>
    <cellStyle name="Normal 3 5 2 2 2 2 5 4" xfId="49380"/>
    <cellStyle name="Normal 3 5 2 2 2 2 6" xfId="11614"/>
    <cellStyle name="Normal 3 5 2 2 2 2 6 2" xfId="30403"/>
    <cellStyle name="Normal 3 5 2 2 2 2 6 3" xfId="49382"/>
    <cellStyle name="Normal 3 5 2 2 2 2 7" xfId="21000"/>
    <cellStyle name="Normal 3 5 2 2 2 2 8" xfId="39523"/>
    <cellStyle name="Normal 3 5 2 2 2 2 9" xfId="49363"/>
    <cellStyle name="Normal 3 5 2 2 2 3" xfId="2654"/>
    <cellStyle name="Normal 3 5 2 2 2 3 2" xfId="5447"/>
    <cellStyle name="Normal 3 5 2 2 2 3 2 2" xfId="10172"/>
    <cellStyle name="Normal 3 5 2 2 2 3 2 2 2" xfId="19567"/>
    <cellStyle name="Normal 3 5 2 2 2 3 2 2 2 2" xfId="38364"/>
    <cellStyle name="Normal 3 5 2 2 2 3 2 2 2 3" xfId="49386"/>
    <cellStyle name="Normal 3 5 2 2 2 3 2 2 3" xfId="28961"/>
    <cellStyle name="Normal 3 5 2 2 2 3 2 2 4" xfId="49385"/>
    <cellStyle name="Normal 3 5 2 2 2 3 2 3" xfId="14870"/>
    <cellStyle name="Normal 3 5 2 2 2 3 2 3 2" xfId="33661"/>
    <cellStyle name="Normal 3 5 2 2 2 3 2 3 3" xfId="49387"/>
    <cellStyle name="Normal 3 5 2 2 2 3 2 4" xfId="24258"/>
    <cellStyle name="Normal 3 5 2 2 2 3 2 5" xfId="49384"/>
    <cellStyle name="Normal 3 5 2 2 2 3 3" xfId="7381"/>
    <cellStyle name="Normal 3 5 2 2 2 3 3 2" xfId="16776"/>
    <cellStyle name="Normal 3 5 2 2 2 3 3 2 2" xfId="35573"/>
    <cellStyle name="Normal 3 5 2 2 2 3 3 2 3" xfId="49389"/>
    <cellStyle name="Normal 3 5 2 2 2 3 3 3" xfId="26170"/>
    <cellStyle name="Normal 3 5 2 2 2 3 3 4" xfId="49388"/>
    <cellStyle name="Normal 3 5 2 2 2 3 4" xfId="12079"/>
    <cellStyle name="Normal 3 5 2 2 2 3 4 2" xfId="30868"/>
    <cellStyle name="Normal 3 5 2 2 2 3 4 3" xfId="49390"/>
    <cellStyle name="Normal 3 5 2 2 2 3 5" xfId="21465"/>
    <cellStyle name="Normal 3 5 2 2 2 3 6" xfId="49383"/>
    <cellStyle name="Normal 3 5 2 2 2 4" xfId="3585"/>
    <cellStyle name="Normal 3 5 2 2 2 4 2" xfId="8311"/>
    <cellStyle name="Normal 3 5 2 2 2 4 2 2" xfId="17706"/>
    <cellStyle name="Normal 3 5 2 2 2 4 2 2 2" xfId="36503"/>
    <cellStyle name="Normal 3 5 2 2 2 4 2 2 3" xfId="49393"/>
    <cellStyle name="Normal 3 5 2 2 2 4 2 3" xfId="27100"/>
    <cellStyle name="Normal 3 5 2 2 2 4 2 4" xfId="49392"/>
    <cellStyle name="Normal 3 5 2 2 2 4 3" xfId="13009"/>
    <cellStyle name="Normal 3 5 2 2 2 4 3 2" xfId="31799"/>
    <cellStyle name="Normal 3 5 2 2 2 4 3 3" xfId="49394"/>
    <cellStyle name="Normal 3 5 2 2 2 4 4" xfId="22396"/>
    <cellStyle name="Normal 3 5 2 2 2 4 5" xfId="49391"/>
    <cellStyle name="Normal 3 5 2 2 2 5" xfId="4516"/>
    <cellStyle name="Normal 3 5 2 2 2 5 2" xfId="9241"/>
    <cellStyle name="Normal 3 5 2 2 2 5 2 2" xfId="18636"/>
    <cellStyle name="Normal 3 5 2 2 2 5 2 2 2" xfId="37433"/>
    <cellStyle name="Normal 3 5 2 2 2 5 2 2 3" xfId="49397"/>
    <cellStyle name="Normal 3 5 2 2 2 5 2 3" xfId="28030"/>
    <cellStyle name="Normal 3 5 2 2 2 5 2 4" xfId="49396"/>
    <cellStyle name="Normal 3 5 2 2 2 5 3" xfId="13939"/>
    <cellStyle name="Normal 3 5 2 2 2 5 3 2" xfId="32730"/>
    <cellStyle name="Normal 3 5 2 2 2 5 3 3" xfId="49398"/>
    <cellStyle name="Normal 3 5 2 2 2 5 4" xfId="23327"/>
    <cellStyle name="Normal 3 5 2 2 2 5 5" xfId="49395"/>
    <cellStyle name="Normal 3 5 2 2 2 6" xfId="6303"/>
    <cellStyle name="Normal 3 5 2 2 2 6 2" xfId="15699"/>
    <cellStyle name="Normal 3 5 2 2 2 6 2 2" xfId="34496"/>
    <cellStyle name="Normal 3 5 2 2 2 6 2 3" xfId="49400"/>
    <cellStyle name="Normal 3 5 2 2 2 6 3" xfId="25093"/>
    <cellStyle name="Normal 3 5 2 2 2 6 4" xfId="49399"/>
    <cellStyle name="Normal 3 5 2 2 2 7" xfId="11150"/>
    <cellStyle name="Normal 3 5 2 2 2 7 2" xfId="29937"/>
    <cellStyle name="Normal 3 5 2 2 2 7 3" xfId="49401"/>
    <cellStyle name="Normal 3 5 2 2 2 8" xfId="20534"/>
    <cellStyle name="Normal 3 5 2 2 2 9" xfId="39522"/>
    <cellStyle name="Normal 3 5 2 2 3" xfId="1928"/>
    <cellStyle name="Normal 3 5 2 2 3 2" xfId="2859"/>
    <cellStyle name="Normal 3 5 2 2 3 2 2" xfId="5652"/>
    <cellStyle name="Normal 3 5 2 2 3 2 2 2" xfId="10377"/>
    <cellStyle name="Normal 3 5 2 2 3 2 2 2 2" xfId="19772"/>
    <cellStyle name="Normal 3 5 2 2 3 2 2 2 2 2" xfId="38569"/>
    <cellStyle name="Normal 3 5 2 2 3 2 2 2 2 3" xfId="49406"/>
    <cellStyle name="Normal 3 5 2 2 3 2 2 2 3" xfId="29166"/>
    <cellStyle name="Normal 3 5 2 2 3 2 2 2 4" xfId="49405"/>
    <cellStyle name="Normal 3 5 2 2 3 2 2 3" xfId="15075"/>
    <cellStyle name="Normal 3 5 2 2 3 2 2 3 2" xfId="33866"/>
    <cellStyle name="Normal 3 5 2 2 3 2 2 3 3" xfId="49407"/>
    <cellStyle name="Normal 3 5 2 2 3 2 2 4" xfId="24463"/>
    <cellStyle name="Normal 3 5 2 2 3 2 2 5" xfId="49404"/>
    <cellStyle name="Normal 3 5 2 2 3 2 3" xfId="7585"/>
    <cellStyle name="Normal 3 5 2 2 3 2 3 2" xfId="16980"/>
    <cellStyle name="Normal 3 5 2 2 3 2 3 2 2" xfId="35777"/>
    <cellStyle name="Normal 3 5 2 2 3 2 3 2 3" xfId="49409"/>
    <cellStyle name="Normal 3 5 2 2 3 2 3 3" xfId="26374"/>
    <cellStyle name="Normal 3 5 2 2 3 2 3 4" xfId="49408"/>
    <cellStyle name="Normal 3 5 2 2 3 2 4" xfId="12283"/>
    <cellStyle name="Normal 3 5 2 2 3 2 4 2" xfId="31073"/>
    <cellStyle name="Normal 3 5 2 2 3 2 4 3" xfId="49410"/>
    <cellStyle name="Normal 3 5 2 2 3 2 5" xfId="21670"/>
    <cellStyle name="Normal 3 5 2 2 3 2 6" xfId="49403"/>
    <cellStyle name="Normal 3 5 2 2 3 3" xfId="3790"/>
    <cellStyle name="Normal 3 5 2 2 3 3 2" xfId="8516"/>
    <cellStyle name="Normal 3 5 2 2 3 3 2 2" xfId="17911"/>
    <cellStyle name="Normal 3 5 2 2 3 3 2 2 2" xfId="36708"/>
    <cellStyle name="Normal 3 5 2 2 3 3 2 2 3" xfId="49413"/>
    <cellStyle name="Normal 3 5 2 2 3 3 2 3" xfId="27305"/>
    <cellStyle name="Normal 3 5 2 2 3 3 2 4" xfId="49412"/>
    <cellStyle name="Normal 3 5 2 2 3 3 3" xfId="13214"/>
    <cellStyle name="Normal 3 5 2 2 3 3 3 2" xfId="32004"/>
    <cellStyle name="Normal 3 5 2 2 3 3 3 3" xfId="49414"/>
    <cellStyle name="Normal 3 5 2 2 3 3 4" xfId="22601"/>
    <cellStyle name="Normal 3 5 2 2 3 3 5" xfId="49411"/>
    <cellStyle name="Normal 3 5 2 2 3 4" xfId="4721"/>
    <cellStyle name="Normal 3 5 2 2 3 4 2" xfId="9446"/>
    <cellStyle name="Normal 3 5 2 2 3 4 2 2" xfId="18841"/>
    <cellStyle name="Normal 3 5 2 2 3 4 2 2 2" xfId="37638"/>
    <cellStyle name="Normal 3 5 2 2 3 4 2 2 3" xfId="49417"/>
    <cellStyle name="Normal 3 5 2 2 3 4 2 3" xfId="28235"/>
    <cellStyle name="Normal 3 5 2 2 3 4 2 4" xfId="49416"/>
    <cellStyle name="Normal 3 5 2 2 3 4 3" xfId="14144"/>
    <cellStyle name="Normal 3 5 2 2 3 4 3 2" xfId="32935"/>
    <cellStyle name="Normal 3 5 2 2 3 4 3 3" xfId="49418"/>
    <cellStyle name="Normal 3 5 2 2 3 4 4" xfId="23532"/>
    <cellStyle name="Normal 3 5 2 2 3 4 5" xfId="49415"/>
    <cellStyle name="Normal 3 5 2 2 3 5" xfId="6656"/>
    <cellStyle name="Normal 3 5 2 2 3 5 2" xfId="16051"/>
    <cellStyle name="Normal 3 5 2 2 3 5 2 2" xfId="34848"/>
    <cellStyle name="Normal 3 5 2 2 3 5 2 3" xfId="49420"/>
    <cellStyle name="Normal 3 5 2 2 3 5 3" xfId="25445"/>
    <cellStyle name="Normal 3 5 2 2 3 5 4" xfId="49419"/>
    <cellStyle name="Normal 3 5 2 2 3 6" xfId="11354"/>
    <cellStyle name="Normal 3 5 2 2 3 6 2" xfId="30142"/>
    <cellStyle name="Normal 3 5 2 2 3 6 3" xfId="49421"/>
    <cellStyle name="Normal 3 5 2 2 3 7" xfId="20739"/>
    <cellStyle name="Normal 3 5 2 2 3 8" xfId="39524"/>
    <cellStyle name="Normal 3 5 2 2 3 9" xfId="49402"/>
    <cellStyle name="Normal 3 5 2 2 4" xfId="2393"/>
    <cellStyle name="Normal 3 5 2 2 4 2" xfId="5186"/>
    <cellStyle name="Normal 3 5 2 2 4 2 2" xfId="9911"/>
    <cellStyle name="Normal 3 5 2 2 4 2 2 2" xfId="19306"/>
    <cellStyle name="Normal 3 5 2 2 4 2 2 2 2" xfId="38103"/>
    <cellStyle name="Normal 3 5 2 2 4 2 2 2 3" xfId="49425"/>
    <cellStyle name="Normal 3 5 2 2 4 2 2 3" xfId="28700"/>
    <cellStyle name="Normal 3 5 2 2 4 2 2 4" xfId="49424"/>
    <cellStyle name="Normal 3 5 2 2 4 2 3" xfId="14609"/>
    <cellStyle name="Normal 3 5 2 2 4 2 3 2" xfId="33400"/>
    <cellStyle name="Normal 3 5 2 2 4 2 3 3" xfId="49426"/>
    <cellStyle name="Normal 3 5 2 2 4 2 4" xfId="23997"/>
    <cellStyle name="Normal 3 5 2 2 4 2 5" xfId="49423"/>
    <cellStyle name="Normal 3 5 2 2 4 3" xfId="7120"/>
    <cellStyle name="Normal 3 5 2 2 4 3 2" xfId="16515"/>
    <cellStyle name="Normal 3 5 2 2 4 3 2 2" xfId="35312"/>
    <cellStyle name="Normal 3 5 2 2 4 3 2 3" xfId="49428"/>
    <cellStyle name="Normal 3 5 2 2 4 3 3" xfId="25909"/>
    <cellStyle name="Normal 3 5 2 2 4 3 4" xfId="49427"/>
    <cellStyle name="Normal 3 5 2 2 4 4" xfId="11818"/>
    <cellStyle name="Normal 3 5 2 2 4 4 2" xfId="30607"/>
    <cellStyle name="Normal 3 5 2 2 4 4 3" xfId="49429"/>
    <cellStyle name="Normal 3 5 2 2 4 5" xfId="21204"/>
    <cellStyle name="Normal 3 5 2 2 4 6" xfId="49422"/>
    <cellStyle name="Normal 3 5 2 2 5" xfId="3324"/>
    <cellStyle name="Normal 3 5 2 2 5 2" xfId="8050"/>
    <cellStyle name="Normal 3 5 2 2 5 2 2" xfId="17445"/>
    <cellStyle name="Normal 3 5 2 2 5 2 2 2" xfId="36242"/>
    <cellStyle name="Normal 3 5 2 2 5 2 2 3" xfId="49432"/>
    <cellStyle name="Normal 3 5 2 2 5 2 3" xfId="26839"/>
    <cellStyle name="Normal 3 5 2 2 5 2 4" xfId="49431"/>
    <cellStyle name="Normal 3 5 2 2 5 3" xfId="12748"/>
    <cellStyle name="Normal 3 5 2 2 5 3 2" xfId="31538"/>
    <cellStyle name="Normal 3 5 2 2 5 3 3" xfId="49433"/>
    <cellStyle name="Normal 3 5 2 2 5 4" xfId="22135"/>
    <cellStyle name="Normal 3 5 2 2 5 5" xfId="49430"/>
    <cellStyle name="Normal 3 5 2 2 6" xfId="4255"/>
    <cellStyle name="Normal 3 5 2 2 6 2" xfId="8980"/>
    <cellStyle name="Normal 3 5 2 2 6 2 2" xfId="18375"/>
    <cellStyle name="Normal 3 5 2 2 6 2 2 2" xfId="37172"/>
    <cellStyle name="Normal 3 5 2 2 6 2 2 3" xfId="49436"/>
    <cellStyle name="Normal 3 5 2 2 6 2 3" xfId="27769"/>
    <cellStyle name="Normal 3 5 2 2 6 2 4" xfId="49435"/>
    <cellStyle name="Normal 3 5 2 2 6 3" xfId="13678"/>
    <cellStyle name="Normal 3 5 2 2 6 3 2" xfId="32469"/>
    <cellStyle name="Normal 3 5 2 2 6 3 3" xfId="49437"/>
    <cellStyle name="Normal 3 5 2 2 6 4" xfId="23066"/>
    <cellStyle name="Normal 3 5 2 2 6 5" xfId="49434"/>
    <cellStyle name="Normal 3 5 2 2 7" xfId="6461"/>
    <cellStyle name="Normal 3 5 2 2 7 2" xfId="15856"/>
    <cellStyle name="Normal 3 5 2 2 7 2 2" xfId="34653"/>
    <cellStyle name="Normal 3 5 2 2 7 2 3" xfId="49439"/>
    <cellStyle name="Normal 3 5 2 2 7 3" xfId="25250"/>
    <cellStyle name="Normal 3 5 2 2 7 4" xfId="49438"/>
    <cellStyle name="Normal 3 5 2 2 8" xfId="10892"/>
    <cellStyle name="Normal 3 5 2 2 8 2" xfId="29676"/>
    <cellStyle name="Normal 3 5 2 2 8 3" xfId="49440"/>
    <cellStyle name="Normal 3 5 2 2 9" xfId="20273"/>
    <cellStyle name="Normal 3 5 2 3" xfId="1544"/>
    <cellStyle name="Normal 3 5 2 3 10" xfId="39525"/>
    <cellStyle name="Normal 3 5 2 3 11" xfId="49441"/>
    <cellStyle name="Normal 3 5 2 3 2" xfId="1808"/>
    <cellStyle name="Normal 3 5 2 3 2 10" xfId="49442"/>
    <cellStyle name="Normal 3 5 2 3 2 2" xfId="2274"/>
    <cellStyle name="Normal 3 5 2 3 2 2 2" xfId="3205"/>
    <cellStyle name="Normal 3 5 2 3 2 2 2 2" xfId="5998"/>
    <cellStyle name="Normal 3 5 2 3 2 2 2 2 2" xfId="10723"/>
    <cellStyle name="Normal 3 5 2 3 2 2 2 2 2 2" xfId="20118"/>
    <cellStyle name="Normal 3 5 2 3 2 2 2 2 2 2 2" xfId="38915"/>
    <cellStyle name="Normal 3 5 2 3 2 2 2 2 2 2 3" xfId="49447"/>
    <cellStyle name="Normal 3 5 2 3 2 2 2 2 2 3" xfId="29512"/>
    <cellStyle name="Normal 3 5 2 3 2 2 2 2 2 4" xfId="49446"/>
    <cellStyle name="Normal 3 5 2 3 2 2 2 2 3" xfId="15421"/>
    <cellStyle name="Normal 3 5 2 3 2 2 2 2 3 2" xfId="34212"/>
    <cellStyle name="Normal 3 5 2 3 2 2 2 2 3 3" xfId="49448"/>
    <cellStyle name="Normal 3 5 2 3 2 2 2 2 4" xfId="24809"/>
    <cellStyle name="Normal 3 5 2 3 2 2 2 2 5" xfId="49445"/>
    <cellStyle name="Normal 3 5 2 3 2 2 2 3" xfId="7931"/>
    <cellStyle name="Normal 3 5 2 3 2 2 2 3 2" xfId="17326"/>
    <cellStyle name="Normal 3 5 2 3 2 2 2 3 2 2" xfId="36123"/>
    <cellStyle name="Normal 3 5 2 3 2 2 2 3 2 3" xfId="49450"/>
    <cellStyle name="Normal 3 5 2 3 2 2 2 3 3" xfId="26720"/>
    <cellStyle name="Normal 3 5 2 3 2 2 2 3 4" xfId="49449"/>
    <cellStyle name="Normal 3 5 2 3 2 2 2 4" xfId="12629"/>
    <cellStyle name="Normal 3 5 2 3 2 2 2 4 2" xfId="31419"/>
    <cellStyle name="Normal 3 5 2 3 2 2 2 4 3" xfId="49451"/>
    <cellStyle name="Normal 3 5 2 3 2 2 2 5" xfId="22016"/>
    <cellStyle name="Normal 3 5 2 3 2 2 2 6" xfId="49444"/>
    <cellStyle name="Normal 3 5 2 3 2 2 3" xfId="4136"/>
    <cellStyle name="Normal 3 5 2 3 2 2 3 2" xfId="8861"/>
    <cellStyle name="Normal 3 5 2 3 2 2 3 2 2" xfId="18256"/>
    <cellStyle name="Normal 3 5 2 3 2 2 3 2 2 2" xfId="37053"/>
    <cellStyle name="Normal 3 5 2 3 2 2 3 2 2 3" xfId="49454"/>
    <cellStyle name="Normal 3 5 2 3 2 2 3 2 3" xfId="27650"/>
    <cellStyle name="Normal 3 5 2 3 2 2 3 2 4" xfId="49453"/>
    <cellStyle name="Normal 3 5 2 3 2 2 3 3" xfId="13559"/>
    <cellStyle name="Normal 3 5 2 3 2 2 3 3 2" xfId="32350"/>
    <cellStyle name="Normal 3 5 2 3 2 2 3 3 3" xfId="49455"/>
    <cellStyle name="Normal 3 5 2 3 2 2 3 4" xfId="22947"/>
    <cellStyle name="Normal 3 5 2 3 2 2 3 5" xfId="49452"/>
    <cellStyle name="Normal 3 5 2 3 2 2 4" xfId="5067"/>
    <cellStyle name="Normal 3 5 2 3 2 2 4 2" xfId="9792"/>
    <cellStyle name="Normal 3 5 2 3 2 2 4 2 2" xfId="19187"/>
    <cellStyle name="Normal 3 5 2 3 2 2 4 2 2 2" xfId="37984"/>
    <cellStyle name="Normal 3 5 2 3 2 2 4 2 2 3" xfId="49458"/>
    <cellStyle name="Normal 3 5 2 3 2 2 4 2 3" xfId="28581"/>
    <cellStyle name="Normal 3 5 2 3 2 2 4 2 4" xfId="49457"/>
    <cellStyle name="Normal 3 5 2 3 2 2 4 3" xfId="14490"/>
    <cellStyle name="Normal 3 5 2 3 2 2 4 3 2" xfId="33281"/>
    <cellStyle name="Normal 3 5 2 3 2 2 4 3 3" xfId="49459"/>
    <cellStyle name="Normal 3 5 2 3 2 2 4 4" xfId="23878"/>
    <cellStyle name="Normal 3 5 2 3 2 2 4 5" xfId="49456"/>
    <cellStyle name="Normal 3 5 2 3 2 2 5" xfId="7001"/>
    <cellStyle name="Normal 3 5 2 3 2 2 5 2" xfId="16396"/>
    <cellStyle name="Normal 3 5 2 3 2 2 5 2 2" xfId="35193"/>
    <cellStyle name="Normal 3 5 2 3 2 2 5 2 3" xfId="49461"/>
    <cellStyle name="Normal 3 5 2 3 2 2 5 3" xfId="25790"/>
    <cellStyle name="Normal 3 5 2 3 2 2 5 4" xfId="49460"/>
    <cellStyle name="Normal 3 5 2 3 2 2 6" xfId="11699"/>
    <cellStyle name="Normal 3 5 2 3 2 2 6 2" xfId="30488"/>
    <cellStyle name="Normal 3 5 2 3 2 2 6 3" xfId="49462"/>
    <cellStyle name="Normal 3 5 2 3 2 2 7" xfId="21085"/>
    <cellStyle name="Normal 3 5 2 3 2 2 8" xfId="39527"/>
    <cellStyle name="Normal 3 5 2 3 2 2 9" xfId="49443"/>
    <cellStyle name="Normal 3 5 2 3 2 3" xfId="2739"/>
    <cellStyle name="Normal 3 5 2 3 2 3 2" xfId="5532"/>
    <cellStyle name="Normal 3 5 2 3 2 3 2 2" xfId="10257"/>
    <cellStyle name="Normal 3 5 2 3 2 3 2 2 2" xfId="19652"/>
    <cellStyle name="Normal 3 5 2 3 2 3 2 2 2 2" xfId="38449"/>
    <cellStyle name="Normal 3 5 2 3 2 3 2 2 2 3" xfId="49466"/>
    <cellStyle name="Normal 3 5 2 3 2 3 2 2 3" xfId="29046"/>
    <cellStyle name="Normal 3 5 2 3 2 3 2 2 4" xfId="49465"/>
    <cellStyle name="Normal 3 5 2 3 2 3 2 3" xfId="14955"/>
    <cellStyle name="Normal 3 5 2 3 2 3 2 3 2" xfId="33746"/>
    <cellStyle name="Normal 3 5 2 3 2 3 2 3 3" xfId="49467"/>
    <cellStyle name="Normal 3 5 2 3 2 3 2 4" xfId="24343"/>
    <cellStyle name="Normal 3 5 2 3 2 3 2 5" xfId="49464"/>
    <cellStyle name="Normal 3 5 2 3 2 3 3" xfId="7466"/>
    <cellStyle name="Normal 3 5 2 3 2 3 3 2" xfId="16861"/>
    <cellStyle name="Normal 3 5 2 3 2 3 3 2 2" xfId="35658"/>
    <cellStyle name="Normal 3 5 2 3 2 3 3 2 3" xfId="49469"/>
    <cellStyle name="Normal 3 5 2 3 2 3 3 3" xfId="26255"/>
    <cellStyle name="Normal 3 5 2 3 2 3 3 4" xfId="49468"/>
    <cellStyle name="Normal 3 5 2 3 2 3 4" xfId="12164"/>
    <cellStyle name="Normal 3 5 2 3 2 3 4 2" xfId="30953"/>
    <cellStyle name="Normal 3 5 2 3 2 3 4 3" xfId="49470"/>
    <cellStyle name="Normal 3 5 2 3 2 3 5" xfId="21550"/>
    <cellStyle name="Normal 3 5 2 3 2 3 6" xfId="49463"/>
    <cellStyle name="Normal 3 5 2 3 2 4" xfId="3670"/>
    <cellStyle name="Normal 3 5 2 3 2 4 2" xfId="8396"/>
    <cellStyle name="Normal 3 5 2 3 2 4 2 2" xfId="17791"/>
    <cellStyle name="Normal 3 5 2 3 2 4 2 2 2" xfId="36588"/>
    <cellStyle name="Normal 3 5 2 3 2 4 2 2 3" xfId="49473"/>
    <cellStyle name="Normal 3 5 2 3 2 4 2 3" xfId="27185"/>
    <cellStyle name="Normal 3 5 2 3 2 4 2 4" xfId="49472"/>
    <cellStyle name="Normal 3 5 2 3 2 4 3" xfId="13094"/>
    <cellStyle name="Normal 3 5 2 3 2 4 3 2" xfId="31884"/>
    <cellStyle name="Normal 3 5 2 3 2 4 3 3" xfId="49474"/>
    <cellStyle name="Normal 3 5 2 3 2 4 4" xfId="22481"/>
    <cellStyle name="Normal 3 5 2 3 2 4 5" xfId="49471"/>
    <cellStyle name="Normal 3 5 2 3 2 5" xfId="4601"/>
    <cellStyle name="Normal 3 5 2 3 2 5 2" xfId="9326"/>
    <cellStyle name="Normal 3 5 2 3 2 5 2 2" xfId="18721"/>
    <cellStyle name="Normal 3 5 2 3 2 5 2 2 2" xfId="37518"/>
    <cellStyle name="Normal 3 5 2 3 2 5 2 2 3" xfId="49477"/>
    <cellStyle name="Normal 3 5 2 3 2 5 2 3" xfId="28115"/>
    <cellStyle name="Normal 3 5 2 3 2 5 2 4" xfId="49476"/>
    <cellStyle name="Normal 3 5 2 3 2 5 3" xfId="14024"/>
    <cellStyle name="Normal 3 5 2 3 2 5 3 2" xfId="32815"/>
    <cellStyle name="Normal 3 5 2 3 2 5 3 3" xfId="49478"/>
    <cellStyle name="Normal 3 5 2 3 2 5 4" xfId="23412"/>
    <cellStyle name="Normal 3 5 2 3 2 5 5" xfId="49475"/>
    <cellStyle name="Normal 3 5 2 3 2 6" xfId="6537"/>
    <cellStyle name="Normal 3 5 2 3 2 6 2" xfId="15932"/>
    <cellStyle name="Normal 3 5 2 3 2 6 2 2" xfId="34729"/>
    <cellStyle name="Normal 3 5 2 3 2 6 2 3" xfId="49480"/>
    <cellStyle name="Normal 3 5 2 3 2 6 3" xfId="25326"/>
    <cellStyle name="Normal 3 5 2 3 2 6 4" xfId="49479"/>
    <cellStyle name="Normal 3 5 2 3 2 7" xfId="11235"/>
    <cellStyle name="Normal 3 5 2 3 2 7 2" xfId="30022"/>
    <cellStyle name="Normal 3 5 2 3 2 7 3" xfId="49481"/>
    <cellStyle name="Normal 3 5 2 3 2 8" xfId="20619"/>
    <cellStyle name="Normal 3 5 2 3 2 9" xfId="39526"/>
    <cellStyle name="Normal 3 5 2 3 3" xfId="2013"/>
    <cellStyle name="Normal 3 5 2 3 3 2" xfId="2944"/>
    <cellStyle name="Normal 3 5 2 3 3 2 2" xfId="5737"/>
    <cellStyle name="Normal 3 5 2 3 3 2 2 2" xfId="10462"/>
    <cellStyle name="Normal 3 5 2 3 3 2 2 2 2" xfId="19857"/>
    <cellStyle name="Normal 3 5 2 3 3 2 2 2 2 2" xfId="38654"/>
    <cellStyle name="Normal 3 5 2 3 3 2 2 2 2 3" xfId="49486"/>
    <cellStyle name="Normal 3 5 2 3 3 2 2 2 3" xfId="29251"/>
    <cellStyle name="Normal 3 5 2 3 3 2 2 2 4" xfId="49485"/>
    <cellStyle name="Normal 3 5 2 3 3 2 2 3" xfId="15160"/>
    <cellStyle name="Normal 3 5 2 3 3 2 2 3 2" xfId="33951"/>
    <cellStyle name="Normal 3 5 2 3 3 2 2 3 3" xfId="49487"/>
    <cellStyle name="Normal 3 5 2 3 3 2 2 4" xfId="24548"/>
    <cellStyle name="Normal 3 5 2 3 3 2 2 5" xfId="49484"/>
    <cellStyle name="Normal 3 5 2 3 3 2 3" xfId="7670"/>
    <cellStyle name="Normal 3 5 2 3 3 2 3 2" xfId="17065"/>
    <cellStyle name="Normal 3 5 2 3 3 2 3 2 2" xfId="35862"/>
    <cellStyle name="Normal 3 5 2 3 3 2 3 2 3" xfId="49489"/>
    <cellStyle name="Normal 3 5 2 3 3 2 3 3" xfId="26459"/>
    <cellStyle name="Normal 3 5 2 3 3 2 3 4" xfId="49488"/>
    <cellStyle name="Normal 3 5 2 3 3 2 4" xfId="12368"/>
    <cellStyle name="Normal 3 5 2 3 3 2 4 2" xfId="31158"/>
    <cellStyle name="Normal 3 5 2 3 3 2 4 3" xfId="49490"/>
    <cellStyle name="Normal 3 5 2 3 3 2 5" xfId="21755"/>
    <cellStyle name="Normal 3 5 2 3 3 2 6" xfId="49483"/>
    <cellStyle name="Normal 3 5 2 3 3 3" xfId="3875"/>
    <cellStyle name="Normal 3 5 2 3 3 3 2" xfId="8601"/>
    <cellStyle name="Normal 3 5 2 3 3 3 2 2" xfId="17996"/>
    <cellStyle name="Normal 3 5 2 3 3 3 2 2 2" xfId="36793"/>
    <cellStyle name="Normal 3 5 2 3 3 3 2 2 3" xfId="49493"/>
    <cellStyle name="Normal 3 5 2 3 3 3 2 3" xfId="27390"/>
    <cellStyle name="Normal 3 5 2 3 3 3 2 4" xfId="49492"/>
    <cellStyle name="Normal 3 5 2 3 3 3 3" xfId="13299"/>
    <cellStyle name="Normal 3 5 2 3 3 3 3 2" xfId="32089"/>
    <cellStyle name="Normal 3 5 2 3 3 3 3 3" xfId="49494"/>
    <cellStyle name="Normal 3 5 2 3 3 3 4" xfId="22686"/>
    <cellStyle name="Normal 3 5 2 3 3 3 5" xfId="49491"/>
    <cellStyle name="Normal 3 5 2 3 3 4" xfId="4806"/>
    <cellStyle name="Normal 3 5 2 3 3 4 2" xfId="9531"/>
    <cellStyle name="Normal 3 5 2 3 3 4 2 2" xfId="18926"/>
    <cellStyle name="Normal 3 5 2 3 3 4 2 2 2" xfId="37723"/>
    <cellStyle name="Normal 3 5 2 3 3 4 2 2 3" xfId="49497"/>
    <cellStyle name="Normal 3 5 2 3 3 4 2 3" xfId="28320"/>
    <cellStyle name="Normal 3 5 2 3 3 4 2 4" xfId="49496"/>
    <cellStyle name="Normal 3 5 2 3 3 4 3" xfId="14229"/>
    <cellStyle name="Normal 3 5 2 3 3 4 3 2" xfId="33020"/>
    <cellStyle name="Normal 3 5 2 3 3 4 3 3" xfId="49498"/>
    <cellStyle name="Normal 3 5 2 3 3 4 4" xfId="23617"/>
    <cellStyle name="Normal 3 5 2 3 3 4 5" xfId="49495"/>
    <cellStyle name="Normal 3 5 2 3 3 5" xfId="6741"/>
    <cellStyle name="Normal 3 5 2 3 3 5 2" xfId="16136"/>
    <cellStyle name="Normal 3 5 2 3 3 5 2 2" xfId="34933"/>
    <cellStyle name="Normal 3 5 2 3 3 5 2 3" xfId="49500"/>
    <cellStyle name="Normal 3 5 2 3 3 5 3" xfId="25530"/>
    <cellStyle name="Normal 3 5 2 3 3 5 4" xfId="49499"/>
    <cellStyle name="Normal 3 5 2 3 3 6" xfId="11439"/>
    <cellStyle name="Normal 3 5 2 3 3 6 2" xfId="30227"/>
    <cellStyle name="Normal 3 5 2 3 3 6 3" xfId="49501"/>
    <cellStyle name="Normal 3 5 2 3 3 7" xfId="20824"/>
    <cellStyle name="Normal 3 5 2 3 3 8" xfId="39528"/>
    <cellStyle name="Normal 3 5 2 3 3 9" xfId="49482"/>
    <cellStyle name="Normal 3 5 2 3 4" xfId="2478"/>
    <cellStyle name="Normal 3 5 2 3 4 2" xfId="5271"/>
    <cellStyle name="Normal 3 5 2 3 4 2 2" xfId="9996"/>
    <cellStyle name="Normal 3 5 2 3 4 2 2 2" xfId="19391"/>
    <cellStyle name="Normal 3 5 2 3 4 2 2 2 2" xfId="38188"/>
    <cellStyle name="Normal 3 5 2 3 4 2 2 2 3" xfId="49505"/>
    <cellStyle name="Normal 3 5 2 3 4 2 2 3" xfId="28785"/>
    <cellStyle name="Normal 3 5 2 3 4 2 2 4" xfId="49504"/>
    <cellStyle name="Normal 3 5 2 3 4 2 3" xfId="14694"/>
    <cellStyle name="Normal 3 5 2 3 4 2 3 2" xfId="33485"/>
    <cellStyle name="Normal 3 5 2 3 4 2 3 3" xfId="49506"/>
    <cellStyle name="Normal 3 5 2 3 4 2 4" xfId="24082"/>
    <cellStyle name="Normal 3 5 2 3 4 2 5" xfId="49503"/>
    <cellStyle name="Normal 3 5 2 3 4 3" xfId="7205"/>
    <cellStyle name="Normal 3 5 2 3 4 3 2" xfId="16600"/>
    <cellStyle name="Normal 3 5 2 3 4 3 2 2" xfId="35397"/>
    <cellStyle name="Normal 3 5 2 3 4 3 2 3" xfId="49508"/>
    <cellStyle name="Normal 3 5 2 3 4 3 3" xfId="25994"/>
    <cellStyle name="Normal 3 5 2 3 4 3 4" xfId="49507"/>
    <cellStyle name="Normal 3 5 2 3 4 4" xfId="11903"/>
    <cellStyle name="Normal 3 5 2 3 4 4 2" xfId="30692"/>
    <cellStyle name="Normal 3 5 2 3 4 4 3" xfId="49509"/>
    <cellStyle name="Normal 3 5 2 3 4 5" xfId="21289"/>
    <cellStyle name="Normal 3 5 2 3 4 6" xfId="49502"/>
    <cellStyle name="Normal 3 5 2 3 5" xfId="3409"/>
    <cellStyle name="Normal 3 5 2 3 5 2" xfId="8135"/>
    <cellStyle name="Normal 3 5 2 3 5 2 2" xfId="17530"/>
    <cellStyle name="Normal 3 5 2 3 5 2 2 2" xfId="36327"/>
    <cellStyle name="Normal 3 5 2 3 5 2 2 3" xfId="49512"/>
    <cellStyle name="Normal 3 5 2 3 5 2 3" xfId="26924"/>
    <cellStyle name="Normal 3 5 2 3 5 2 4" xfId="49511"/>
    <cellStyle name="Normal 3 5 2 3 5 3" xfId="12833"/>
    <cellStyle name="Normal 3 5 2 3 5 3 2" xfId="31623"/>
    <cellStyle name="Normal 3 5 2 3 5 3 3" xfId="49513"/>
    <cellStyle name="Normal 3 5 2 3 5 4" xfId="22220"/>
    <cellStyle name="Normal 3 5 2 3 5 5" xfId="49510"/>
    <cellStyle name="Normal 3 5 2 3 6" xfId="4340"/>
    <cellStyle name="Normal 3 5 2 3 6 2" xfId="9065"/>
    <cellStyle name="Normal 3 5 2 3 6 2 2" xfId="18460"/>
    <cellStyle name="Normal 3 5 2 3 6 2 2 2" xfId="37257"/>
    <cellStyle name="Normal 3 5 2 3 6 2 2 3" xfId="49516"/>
    <cellStyle name="Normal 3 5 2 3 6 2 3" xfId="27854"/>
    <cellStyle name="Normal 3 5 2 3 6 2 4" xfId="49515"/>
    <cellStyle name="Normal 3 5 2 3 6 3" xfId="13763"/>
    <cellStyle name="Normal 3 5 2 3 6 3 2" xfId="32554"/>
    <cellStyle name="Normal 3 5 2 3 6 3 3" xfId="49517"/>
    <cellStyle name="Normal 3 5 2 3 6 4" xfId="23151"/>
    <cellStyle name="Normal 3 5 2 3 6 5" xfId="49514"/>
    <cellStyle name="Normal 3 5 2 3 7" xfId="6204"/>
    <cellStyle name="Normal 3 5 2 3 7 2" xfId="15600"/>
    <cellStyle name="Normal 3 5 2 3 7 2 2" xfId="34397"/>
    <cellStyle name="Normal 3 5 2 3 7 2 3" xfId="49519"/>
    <cellStyle name="Normal 3 5 2 3 7 3" xfId="24994"/>
    <cellStyle name="Normal 3 5 2 3 7 4" xfId="49518"/>
    <cellStyle name="Normal 3 5 2 3 8" xfId="10976"/>
    <cellStyle name="Normal 3 5 2 3 8 2" xfId="29761"/>
    <cellStyle name="Normal 3 5 2 3 8 3" xfId="49520"/>
    <cellStyle name="Normal 3 5 2 3 9" xfId="20358"/>
    <cellStyle name="Normal 3 5 2 4" xfId="1689"/>
    <cellStyle name="Normal 3 5 2 4 10" xfId="49521"/>
    <cellStyle name="Normal 3 5 2 4 2" xfId="2158"/>
    <cellStyle name="Normal 3 5 2 4 2 2" xfId="3089"/>
    <cellStyle name="Normal 3 5 2 4 2 2 2" xfId="5882"/>
    <cellStyle name="Normal 3 5 2 4 2 2 2 2" xfId="10607"/>
    <cellStyle name="Normal 3 5 2 4 2 2 2 2 2" xfId="20002"/>
    <cellStyle name="Normal 3 5 2 4 2 2 2 2 2 2" xfId="38799"/>
    <cellStyle name="Normal 3 5 2 4 2 2 2 2 2 3" xfId="49526"/>
    <cellStyle name="Normal 3 5 2 4 2 2 2 2 3" xfId="29396"/>
    <cellStyle name="Normal 3 5 2 4 2 2 2 2 4" xfId="49525"/>
    <cellStyle name="Normal 3 5 2 4 2 2 2 3" xfId="15305"/>
    <cellStyle name="Normal 3 5 2 4 2 2 2 3 2" xfId="34096"/>
    <cellStyle name="Normal 3 5 2 4 2 2 2 3 3" xfId="49527"/>
    <cellStyle name="Normal 3 5 2 4 2 2 2 4" xfId="24693"/>
    <cellStyle name="Normal 3 5 2 4 2 2 2 5" xfId="49524"/>
    <cellStyle name="Normal 3 5 2 4 2 2 3" xfId="7815"/>
    <cellStyle name="Normal 3 5 2 4 2 2 3 2" xfId="17210"/>
    <cellStyle name="Normal 3 5 2 4 2 2 3 2 2" xfId="36007"/>
    <cellStyle name="Normal 3 5 2 4 2 2 3 2 3" xfId="49529"/>
    <cellStyle name="Normal 3 5 2 4 2 2 3 3" xfId="26604"/>
    <cellStyle name="Normal 3 5 2 4 2 2 3 4" xfId="49528"/>
    <cellStyle name="Normal 3 5 2 4 2 2 4" xfId="12513"/>
    <cellStyle name="Normal 3 5 2 4 2 2 4 2" xfId="31303"/>
    <cellStyle name="Normal 3 5 2 4 2 2 4 3" xfId="49530"/>
    <cellStyle name="Normal 3 5 2 4 2 2 5" xfId="21900"/>
    <cellStyle name="Normal 3 5 2 4 2 2 6" xfId="49523"/>
    <cellStyle name="Normal 3 5 2 4 2 3" xfId="4020"/>
    <cellStyle name="Normal 3 5 2 4 2 3 2" xfId="8745"/>
    <cellStyle name="Normal 3 5 2 4 2 3 2 2" xfId="18140"/>
    <cellStyle name="Normal 3 5 2 4 2 3 2 2 2" xfId="36937"/>
    <cellStyle name="Normal 3 5 2 4 2 3 2 2 3" xfId="49533"/>
    <cellStyle name="Normal 3 5 2 4 2 3 2 3" xfId="27534"/>
    <cellStyle name="Normal 3 5 2 4 2 3 2 4" xfId="49532"/>
    <cellStyle name="Normal 3 5 2 4 2 3 3" xfId="13443"/>
    <cellStyle name="Normal 3 5 2 4 2 3 3 2" xfId="32234"/>
    <cellStyle name="Normal 3 5 2 4 2 3 3 3" xfId="49534"/>
    <cellStyle name="Normal 3 5 2 4 2 3 4" xfId="22831"/>
    <cellStyle name="Normal 3 5 2 4 2 3 5" xfId="49531"/>
    <cellStyle name="Normal 3 5 2 4 2 4" xfId="4951"/>
    <cellStyle name="Normal 3 5 2 4 2 4 2" xfId="9676"/>
    <cellStyle name="Normal 3 5 2 4 2 4 2 2" xfId="19071"/>
    <cellStyle name="Normal 3 5 2 4 2 4 2 2 2" xfId="37868"/>
    <cellStyle name="Normal 3 5 2 4 2 4 2 2 3" xfId="49537"/>
    <cellStyle name="Normal 3 5 2 4 2 4 2 3" xfId="28465"/>
    <cellStyle name="Normal 3 5 2 4 2 4 2 4" xfId="49536"/>
    <cellStyle name="Normal 3 5 2 4 2 4 3" xfId="14374"/>
    <cellStyle name="Normal 3 5 2 4 2 4 3 2" xfId="33165"/>
    <cellStyle name="Normal 3 5 2 4 2 4 3 3" xfId="49538"/>
    <cellStyle name="Normal 3 5 2 4 2 4 4" xfId="23762"/>
    <cellStyle name="Normal 3 5 2 4 2 4 5" xfId="49535"/>
    <cellStyle name="Normal 3 5 2 4 2 5" xfId="6885"/>
    <cellStyle name="Normal 3 5 2 4 2 5 2" xfId="16280"/>
    <cellStyle name="Normal 3 5 2 4 2 5 2 2" xfId="35077"/>
    <cellStyle name="Normal 3 5 2 4 2 5 2 3" xfId="49540"/>
    <cellStyle name="Normal 3 5 2 4 2 5 3" xfId="25674"/>
    <cellStyle name="Normal 3 5 2 4 2 5 4" xfId="49539"/>
    <cellStyle name="Normal 3 5 2 4 2 6" xfId="11583"/>
    <cellStyle name="Normal 3 5 2 4 2 6 2" xfId="30372"/>
    <cellStyle name="Normal 3 5 2 4 2 6 3" xfId="49541"/>
    <cellStyle name="Normal 3 5 2 4 2 7" xfId="20969"/>
    <cellStyle name="Normal 3 5 2 4 2 8" xfId="39530"/>
    <cellStyle name="Normal 3 5 2 4 2 9" xfId="49522"/>
    <cellStyle name="Normal 3 5 2 4 3" xfId="2623"/>
    <cellStyle name="Normal 3 5 2 4 3 2" xfId="5416"/>
    <cellStyle name="Normal 3 5 2 4 3 2 2" xfId="10141"/>
    <cellStyle name="Normal 3 5 2 4 3 2 2 2" xfId="19536"/>
    <cellStyle name="Normal 3 5 2 4 3 2 2 2 2" xfId="38333"/>
    <cellStyle name="Normal 3 5 2 4 3 2 2 2 3" xfId="49545"/>
    <cellStyle name="Normal 3 5 2 4 3 2 2 3" xfId="28930"/>
    <cellStyle name="Normal 3 5 2 4 3 2 2 4" xfId="49544"/>
    <cellStyle name="Normal 3 5 2 4 3 2 3" xfId="14839"/>
    <cellStyle name="Normal 3 5 2 4 3 2 3 2" xfId="33630"/>
    <cellStyle name="Normal 3 5 2 4 3 2 3 3" xfId="49546"/>
    <cellStyle name="Normal 3 5 2 4 3 2 4" xfId="24227"/>
    <cellStyle name="Normal 3 5 2 4 3 2 5" xfId="49543"/>
    <cellStyle name="Normal 3 5 2 4 3 3" xfId="7350"/>
    <cellStyle name="Normal 3 5 2 4 3 3 2" xfId="16745"/>
    <cellStyle name="Normal 3 5 2 4 3 3 2 2" xfId="35542"/>
    <cellStyle name="Normal 3 5 2 4 3 3 2 3" xfId="49548"/>
    <cellStyle name="Normal 3 5 2 4 3 3 3" xfId="26139"/>
    <cellStyle name="Normal 3 5 2 4 3 3 4" xfId="49547"/>
    <cellStyle name="Normal 3 5 2 4 3 4" xfId="12048"/>
    <cellStyle name="Normal 3 5 2 4 3 4 2" xfId="30837"/>
    <cellStyle name="Normal 3 5 2 4 3 4 3" xfId="49549"/>
    <cellStyle name="Normal 3 5 2 4 3 5" xfId="21434"/>
    <cellStyle name="Normal 3 5 2 4 3 6" xfId="49542"/>
    <cellStyle name="Normal 3 5 2 4 4" xfId="3554"/>
    <cellStyle name="Normal 3 5 2 4 4 2" xfId="8280"/>
    <cellStyle name="Normal 3 5 2 4 4 2 2" xfId="17675"/>
    <cellStyle name="Normal 3 5 2 4 4 2 2 2" xfId="36472"/>
    <cellStyle name="Normal 3 5 2 4 4 2 2 3" xfId="49552"/>
    <cellStyle name="Normal 3 5 2 4 4 2 3" xfId="27069"/>
    <cellStyle name="Normal 3 5 2 4 4 2 4" xfId="49551"/>
    <cellStyle name="Normal 3 5 2 4 4 3" xfId="12978"/>
    <cellStyle name="Normal 3 5 2 4 4 3 2" xfId="31768"/>
    <cellStyle name="Normal 3 5 2 4 4 3 3" xfId="49553"/>
    <cellStyle name="Normal 3 5 2 4 4 4" xfId="22365"/>
    <cellStyle name="Normal 3 5 2 4 4 5" xfId="49550"/>
    <cellStyle name="Normal 3 5 2 4 5" xfId="4485"/>
    <cellStyle name="Normal 3 5 2 4 5 2" xfId="9210"/>
    <cellStyle name="Normal 3 5 2 4 5 2 2" xfId="18605"/>
    <cellStyle name="Normal 3 5 2 4 5 2 2 2" xfId="37402"/>
    <cellStyle name="Normal 3 5 2 4 5 2 2 3" xfId="49556"/>
    <cellStyle name="Normal 3 5 2 4 5 2 3" xfId="27999"/>
    <cellStyle name="Normal 3 5 2 4 5 2 4" xfId="49555"/>
    <cellStyle name="Normal 3 5 2 4 5 3" xfId="13908"/>
    <cellStyle name="Normal 3 5 2 4 5 3 2" xfId="32699"/>
    <cellStyle name="Normal 3 5 2 4 5 3 3" xfId="49557"/>
    <cellStyle name="Normal 3 5 2 4 5 4" xfId="23296"/>
    <cellStyle name="Normal 3 5 2 4 5 5" xfId="49554"/>
    <cellStyle name="Normal 3 5 2 4 6" xfId="6323"/>
    <cellStyle name="Normal 3 5 2 4 6 2" xfId="15719"/>
    <cellStyle name="Normal 3 5 2 4 6 2 2" xfId="34516"/>
    <cellStyle name="Normal 3 5 2 4 6 2 3" xfId="49559"/>
    <cellStyle name="Normal 3 5 2 4 6 3" xfId="25113"/>
    <cellStyle name="Normal 3 5 2 4 6 4" xfId="49558"/>
    <cellStyle name="Normal 3 5 2 4 7" xfId="11119"/>
    <cellStyle name="Normal 3 5 2 4 7 2" xfId="29906"/>
    <cellStyle name="Normal 3 5 2 4 7 3" xfId="49560"/>
    <cellStyle name="Normal 3 5 2 4 8" xfId="20503"/>
    <cellStyle name="Normal 3 5 2 4 9" xfId="39529"/>
    <cellStyle name="Normal 3 5 2 5" xfId="1631"/>
    <cellStyle name="Normal 3 5 2 5 10" xfId="49561"/>
    <cellStyle name="Normal 3 5 2 5 2" xfId="2100"/>
    <cellStyle name="Normal 3 5 2 5 2 2" xfId="3031"/>
    <cellStyle name="Normal 3 5 2 5 2 2 2" xfId="5824"/>
    <cellStyle name="Normal 3 5 2 5 2 2 2 2" xfId="10549"/>
    <cellStyle name="Normal 3 5 2 5 2 2 2 2 2" xfId="19944"/>
    <cellStyle name="Normal 3 5 2 5 2 2 2 2 2 2" xfId="38741"/>
    <cellStyle name="Normal 3 5 2 5 2 2 2 2 2 3" xfId="49566"/>
    <cellStyle name="Normal 3 5 2 5 2 2 2 2 3" xfId="29338"/>
    <cellStyle name="Normal 3 5 2 5 2 2 2 2 4" xfId="49565"/>
    <cellStyle name="Normal 3 5 2 5 2 2 2 3" xfId="15247"/>
    <cellStyle name="Normal 3 5 2 5 2 2 2 3 2" xfId="34038"/>
    <cellStyle name="Normal 3 5 2 5 2 2 2 3 3" xfId="49567"/>
    <cellStyle name="Normal 3 5 2 5 2 2 2 4" xfId="24635"/>
    <cellStyle name="Normal 3 5 2 5 2 2 2 5" xfId="49564"/>
    <cellStyle name="Normal 3 5 2 5 2 2 3" xfId="7757"/>
    <cellStyle name="Normal 3 5 2 5 2 2 3 2" xfId="17152"/>
    <cellStyle name="Normal 3 5 2 5 2 2 3 2 2" xfId="35949"/>
    <cellStyle name="Normal 3 5 2 5 2 2 3 2 3" xfId="49569"/>
    <cellStyle name="Normal 3 5 2 5 2 2 3 3" xfId="26546"/>
    <cellStyle name="Normal 3 5 2 5 2 2 3 4" xfId="49568"/>
    <cellStyle name="Normal 3 5 2 5 2 2 4" xfId="12455"/>
    <cellStyle name="Normal 3 5 2 5 2 2 4 2" xfId="31245"/>
    <cellStyle name="Normal 3 5 2 5 2 2 4 3" xfId="49570"/>
    <cellStyle name="Normal 3 5 2 5 2 2 5" xfId="21842"/>
    <cellStyle name="Normal 3 5 2 5 2 2 6" xfId="49563"/>
    <cellStyle name="Normal 3 5 2 5 2 3" xfId="3962"/>
    <cellStyle name="Normal 3 5 2 5 2 3 2" xfId="8687"/>
    <cellStyle name="Normal 3 5 2 5 2 3 2 2" xfId="18082"/>
    <cellStyle name="Normal 3 5 2 5 2 3 2 2 2" xfId="36879"/>
    <cellStyle name="Normal 3 5 2 5 2 3 2 2 3" xfId="49573"/>
    <cellStyle name="Normal 3 5 2 5 2 3 2 3" xfId="27476"/>
    <cellStyle name="Normal 3 5 2 5 2 3 2 4" xfId="49572"/>
    <cellStyle name="Normal 3 5 2 5 2 3 3" xfId="13385"/>
    <cellStyle name="Normal 3 5 2 5 2 3 3 2" xfId="32176"/>
    <cellStyle name="Normal 3 5 2 5 2 3 3 3" xfId="49574"/>
    <cellStyle name="Normal 3 5 2 5 2 3 4" xfId="22773"/>
    <cellStyle name="Normal 3 5 2 5 2 3 5" xfId="49571"/>
    <cellStyle name="Normal 3 5 2 5 2 4" xfId="4893"/>
    <cellStyle name="Normal 3 5 2 5 2 4 2" xfId="9618"/>
    <cellStyle name="Normal 3 5 2 5 2 4 2 2" xfId="19013"/>
    <cellStyle name="Normal 3 5 2 5 2 4 2 2 2" xfId="37810"/>
    <cellStyle name="Normal 3 5 2 5 2 4 2 2 3" xfId="49577"/>
    <cellStyle name="Normal 3 5 2 5 2 4 2 3" xfId="28407"/>
    <cellStyle name="Normal 3 5 2 5 2 4 2 4" xfId="49576"/>
    <cellStyle name="Normal 3 5 2 5 2 4 3" xfId="14316"/>
    <cellStyle name="Normal 3 5 2 5 2 4 3 2" xfId="33107"/>
    <cellStyle name="Normal 3 5 2 5 2 4 3 3" xfId="49578"/>
    <cellStyle name="Normal 3 5 2 5 2 4 4" xfId="23704"/>
    <cellStyle name="Normal 3 5 2 5 2 4 5" xfId="49575"/>
    <cellStyle name="Normal 3 5 2 5 2 5" xfId="6827"/>
    <cellStyle name="Normal 3 5 2 5 2 5 2" xfId="16222"/>
    <cellStyle name="Normal 3 5 2 5 2 5 2 2" xfId="35019"/>
    <cellStyle name="Normal 3 5 2 5 2 5 2 3" xfId="49580"/>
    <cellStyle name="Normal 3 5 2 5 2 5 3" xfId="25616"/>
    <cellStyle name="Normal 3 5 2 5 2 5 4" xfId="49579"/>
    <cellStyle name="Normal 3 5 2 5 2 6" xfId="11525"/>
    <cellStyle name="Normal 3 5 2 5 2 6 2" xfId="30314"/>
    <cellStyle name="Normal 3 5 2 5 2 6 3" xfId="49581"/>
    <cellStyle name="Normal 3 5 2 5 2 7" xfId="20911"/>
    <cellStyle name="Normal 3 5 2 5 2 8" xfId="39532"/>
    <cellStyle name="Normal 3 5 2 5 2 9" xfId="49562"/>
    <cellStyle name="Normal 3 5 2 5 3" xfId="2565"/>
    <cellStyle name="Normal 3 5 2 5 3 2" xfId="5358"/>
    <cellStyle name="Normal 3 5 2 5 3 2 2" xfId="10083"/>
    <cellStyle name="Normal 3 5 2 5 3 2 2 2" xfId="19478"/>
    <cellStyle name="Normal 3 5 2 5 3 2 2 2 2" xfId="38275"/>
    <cellStyle name="Normal 3 5 2 5 3 2 2 2 3" xfId="49585"/>
    <cellStyle name="Normal 3 5 2 5 3 2 2 3" xfId="28872"/>
    <cellStyle name="Normal 3 5 2 5 3 2 2 4" xfId="49584"/>
    <cellStyle name="Normal 3 5 2 5 3 2 3" xfId="14781"/>
    <cellStyle name="Normal 3 5 2 5 3 2 3 2" xfId="33572"/>
    <cellStyle name="Normal 3 5 2 5 3 2 3 3" xfId="49586"/>
    <cellStyle name="Normal 3 5 2 5 3 2 4" xfId="24169"/>
    <cellStyle name="Normal 3 5 2 5 3 2 5" xfId="49583"/>
    <cellStyle name="Normal 3 5 2 5 3 3" xfId="7292"/>
    <cellStyle name="Normal 3 5 2 5 3 3 2" xfId="16687"/>
    <cellStyle name="Normal 3 5 2 5 3 3 2 2" xfId="35484"/>
    <cellStyle name="Normal 3 5 2 5 3 3 2 3" xfId="49588"/>
    <cellStyle name="Normal 3 5 2 5 3 3 3" xfId="26081"/>
    <cellStyle name="Normal 3 5 2 5 3 3 4" xfId="49587"/>
    <cellStyle name="Normal 3 5 2 5 3 4" xfId="11990"/>
    <cellStyle name="Normal 3 5 2 5 3 4 2" xfId="30779"/>
    <cellStyle name="Normal 3 5 2 5 3 4 3" xfId="49589"/>
    <cellStyle name="Normal 3 5 2 5 3 5" xfId="21376"/>
    <cellStyle name="Normal 3 5 2 5 3 6" xfId="49582"/>
    <cellStyle name="Normal 3 5 2 5 4" xfId="3496"/>
    <cellStyle name="Normal 3 5 2 5 4 2" xfId="8222"/>
    <cellStyle name="Normal 3 5 2 5 4 2 2" xfId="17617"/>
    <cellStyle name="Normal 3 5 2 5 4 2 2 2" xfId="36414"/>
    <cellStyle name="Normal 3 5 2 5 4 2 2 3" xfId="49592"/>
    <cellStyle name="Normal 3 5 2 5 4 2 3" xfId="27011"/>
    <cellStyle name="Normal 3 5 2 5 4 2 4" xfId="49591"/>
    <cellStyle name="Normal 3 5 2 5 4 3" xfId="12920"/>
    <cellStyle name="Normal 3 5 2 5 4 3 2" xfId="31710"/>
    <cellStyle name="Normal 3 5 2 5 4 3 3" xfId="49593"/>
    <cellStyle name="Normal 3 5 2 5 4 4" xfId="22307"/>
    <cellStyle name="Normal 3 5 2 5 4 5" xfId="49590"/>
    <cellStyle name="Normal 3 5 2 5 5" xfId="4427"/>
    <cellStyle name="Normal 3 5 2 5 5 2" xfId="9152"/>
    <cellStyle name="Normal 3 5 2 5 5 2 2" xfId="18547"/>
    <cellStyle name="Normal 3 5 2 5 5 2 2 2" xfId="37344"/>
    <cellStyle name="Normal 3 5 2 5 5 2 2 3" xfId="49596"/>
    <cellStyle name="Normal 3 5 2 5 5 2 3" xfId="27941"/>
    <cellStyle name="Normal 3 5 2 5 5 2 4" xfId="49595"/>
    <cellStyle name="Normal 3 5 2 5 5 3" xfId="13850"/>
    <cellStyle name="Normal 3 5 2 5 5 3 2" xfId="32641"/>
    <cellStyle name="Normal 3 5 2 5 5 3 3" xfId="49597"/>
    <cellStyle name="Normal 3 5 2 5 5 4" xfId="23238"/>
    <cellStyle name="Normal 3 5 2 5 5 5" xfId="49594"/>
    <cellStyle name="Normal 3 5 2 5 6" xfId="6357"/>
    <cellStyle name="Normal 3 5 2 5 6 2" xfId="15753"/>
    <cellStyle name="Normal 3 5 2 5 6 2 2" xfId="34550"/>
    <cellStyle name="Normal 3 5 2 5 6 2 3" xfId="49599"/>
    <cellStyle name="Normal 3 5 2 5 6 3" xfId="25147"/>
    <cellStyle name="Normal 3 5 2 5 6 4" xfId="49598"/>
    <cellStyle name="Normal 3 5 2 5 7" xfId="11061"/>
    <cellStyle name="Normal 3 5 2 5 7 2" xfId="29848"/>
    <cellStyle name="Normal 3 5 2 5 7 3" xfId="49600"/>
    <cellStyle name="Normal 3 5 2 5 8" xfId="20445"/>
    <cellStyle name="Normal 3 5 2 5 9" xfId="39531"/>
    <cellStyle name="Normal 3 5 2 6" xfId="1897"/>
    <cellStyle name="Normal 3 5 2 6 2" xfId="2828"/>
    <cellStyle name="Normal 3 5 2 6 2 2" xfId="5621"/>
    <cellStyle name="Normal 3 5 2 6 2 2 2" xfId="10346"/>
    <cellStyle name="Normal 3 5 2 6 2 2 2 2" xfId="19741"/>
    <cellStyle name="Normal 3 5 2 6 2 2 2 2 2" xfId="38538"/>
    <cellStyle name="Normal 3 5 2 6 2 2 2 2 3" xfId="49605"/>
    <cellStyle name="Normal 3 5 2 6 2 2 2 3" xfId="29135"/>
    <cellStyle name="Normal 3 5 2 6 2 2 2 4" xfId="49604"/>
    <cellStyle name="Normal 3 5 2 6 2 2 3" xfId="15044"/>
    <cellStyle name="Normal 3 5 2 6 2 2 3 2" xfId="33835"/>
    <cellStyle name="Normal 3 5 2 6 2 2 3 3" xfId="49606"/>
    <cellStyle name="Normal 3 5 2 6 2 2 4" xfId="24432"/>
    <cellStyle name="Normal 3 5 2 6 2 2 5" xfId="49603"/>
    <cellStyle name="Normal 3 5 2 6 2 3" xfId="7554"/>
    <cellStyle name="Normal 3 5 2 6 2 3 2" xfId="16949"/>
    <cellStyle name="Normal 3 5 2 6 2 3 2 2" xfId="35746"/>
    <cellStyle name="Normal 3 5 2 6 2 3 2 3" xfId="49608"/>
    <cellStyle name="Normal 3 5 2 6 2 3 3" xfId="26343"/>
    <cellStyle name="Normal 3 5 2 6 2 3 4" xfId="49607"/>
    <cellStyle name="Normal 3 5 2 6 2 4" xfId="12252"/>
    <cellStyle name="Normal 3 5 2 6 2 4 2" xfId="31042"/>
    <cellStyle name="Normal 3 5 2 6 2 4 3" xfId="49609"/>
    <cellStyle name="Normal 3 5 2 6 2 5" xfId="21639"/>
    <cellStyle name="Normal 3 5 2 6 2 6" xfId="49602"/>
    <cellStyle name="Normal 3 5 2 6 3" xfId="3759"/>
    <cellStyle name="Normal 3 5 2 6 3 2" xfId="8485"/>
    <cellStyle name="Normal 3 5 2 6 3 2 2" xfId="17880"/>
    <cellStyle name="Normal 3 5 2 6 3 2 2 2" xfId="36677"/>
    <cellStyle name="Normal 3 5 2 6 3 2 2 3" xfId="49612"/>
    <cellStyle name="Normal 3 5 2 6 3 2 3" xfId="27274"/>
    <cellStyle name="Normal 3 5 2 6 3 2 4" xfId="49611"/>
    <cellStyle name="Normal 3 5 2 6 3 3" xfId="13183"/>
    <cellStyle name="Normal 3 5 2 6 3 3 2" xfId="31973"/>
    <cellStyle name="Normal 3 5 2 6 3 3 3" xfId="49613"/>
    <cellStyle name="Normal 3 5 2 6 3 4" xfId="22570"/>
    <cellStyle name="Normal 3 5 2 6 3 5" xfId="49610"/>
    <cellStyle name="Normal 3 5 2 6 4" xfId="4690"/>
    <cellStyle name="Normal 3 5 2 6 4 2" xfId="9415"/>
    <cellStyle name="Normal 3 5 2 6 4 2 2" xfId="18810"/>
    <cellStyle name="Normal 3 5 2 6 4 2 2 2" xfId="37607"/>
    <cellStyle name="Normal 3 5 2 6 4 2 2 3" xfId="49616"/>
    <cellStyle name="Normal 3 5 2 6 4 2 3" xfId="28204"/>
    <cellStyle name="Normal 3 5 2 6 4 2 4" xfId="49615"/>
    <cellStyle name="Normal 3 5 2 6 4 3" xfId="14113"/>
    <cellStyle name="Normal 3 5 2 6 4 3 2" xfId="32904"/>
    <cellStyle name="Normal 3 5 2 6 4 3 3" xfId="49617"/>
    <cellStyle name="Normal 3 5 2 6 4 4" xfId="23501"/>
    <cellStyle name="Normal 3 5 2 6 4 5" xfId="49614"/>
    <cellStyle name="Normal 3 5 2 6 5" xfId="6625"/>
    <cellStyle name="Normal 3 5 2 6 5 2" xfId="16020"/>
    <cellStyle name="Normal 3 5 2 6 5 2 2" xfId="34817"/>
    <cellStyle name="Normal 3 5 2 6 5 2 3" xfId="49619"/>
    <cellStyle name="Normal 3 5 2 6 5 3" xfId="25414"/>
    <cellStyle name="Normal 3 5 2 6 5 4" xfId="49618"/>
    <cellStyle name="Normal 3 5 2 6 6" xfId="11323"/>
    <cellStyle name="Normal 3 5 2 6 6 2" xfId="30111"/>
    <cellStyle name="Normal 3 5 2 6 6 3" xfId="49620"/>
    <cellStyle name="Normal 3 5 2 6 7" xfId="20708"/>
    <cellStyle name="Normal 3 5 2 6 8" xfId="39533"/>
    <cellStyle name="Normal 3 5 2 6 9" xfId="49601"/>
    <cellStyle name="Normal 3 5 2 7" xfId="2362"/>
    <cellStyle name="Normal 3 5 2 7 2" xfId="5155"/>
    <cellStyle name="Normal 3 5 2 7 2 2" xfId="9880"/>
    <cellStyle name="Normal 3 5 2 7 2 2 2" xfId="19275"/>
    <cellStyle name="Normal 3 5 2 7 2 2 2 2" xfId="38072"/>
    <cellStyle name="Normal 3 5 2 7 2 2 2 3" xfId="49624"/>
    <cellStyle name="Normal 3 5 2 7 2 2 3" xfId="28669"/>
    <cellStyle name="Normal 3 5 2 7 2 2 4" xfId="49623"/>
    <cellStyle name="Normal 3 5 2 7 2 3" xfId="14578"/>
    <cellStyle name="Normal 3 5 2 7 2 3 2" xfId="33369"/>
    <cellStyle name="Normal 3 5 2 7 2 3 3" xfId="49625"/>
    <cellStyle name="Normal 3 5 2 7 2 4" xfId="23966"/>
    <cellStyle name="Normal 3 5 2 7 2 5" xfId="49622"/>
    <cellStyle name="Normal 3 5 2 7 3" xfId="7089"/>
    <cellStyle name="Normal 3 5 2 7 3 2" xfId="16484"/>
    <cellStyle name="Normal 3 5 2 7 3 2 2" xfId="35281"/>
    <cellStyle name="Normal 3 5 2 7 3 2 3" xfId="49627"/>
    <cellStyle name="Normal 3 5 2 7 3 3" xfId="25878"/>
    <cellStyle name="Normal 3 5 2 7 3 4" xfId="49626"/>
    <cellStyle name="Normal 3 5 2 7 4" xfId="11787"/>
    <cellStyle name="Normal 3 5 2 7 4 2" xfId="30576"/>
    <cellStyle name="Normal 3 5 2 7 4 3" xfId="49628"/>
    <cellStyle name="Normal 3 5 2 7 5" xfId="21173"/>
    <cellStyle name="Normal 3 5 2 7 6" xfId="49621"/>
    <cellStyle name="Normal 3 5 2 8" xfId="3293"/>
    <cellStyle name="Normal 3 5 2 8 2" xfId="8019"/>
    <cellStyle name="Normal 3 5 2 8 2 2" xfId="17414"/>
    <cellStyle name="Normal 3 5 2 8 2 2 2" xfId="36211"/>
    <cellStyle name="Normal 3 5 2 8 2 2 3" xfId="49631"/>
    <cellStyle name="Normal 3 5 2 8 2 3" xfId="26808"/>
    <cellStyle name="Normal 3 5 2 8 2 4" xfId="49630"/>
    <cellStyle name="Normal 3 5 2 8 3" xfId="12717"/>
    <cellStyle name="Normal 3 5 2 8 3 2" xfId="31507"/>
    <cellStyle name="Normal 3 5 2 8 3 3" xfId="49632"/>
    <cellStyle name="Normal 3 5 2 8 4" xfId="22104"/>
    <cellStyle name="Normal 3 5 2 8 5" xfId="49629"/>
    <cellStyle name="Normal 3 5 2 9" xfId="4224"/>
    <cellStyle name="Normal 3 5 2 9 2" xfId="8949"/>
    <cellStyle name="Normal 3 5 2 9 2 2" xfId="18344"/>
    <cellStyle name="Normal 3 5 2 9 2 2 2" xfId="37141"/>
    <cellStyle name="Normal 3 5 2 9 2 2 3" xfId="49635"/>
    <cellStyle name="Normal 3 5 2 9 2 3" xfId="27738"/>
    <cellStyle name="Normal 3 5 2 9 2 4" xfId="49634"/>
    <cellStyle name="Normal 3 5 2 9 3" xfId="13647"/>
    <cellStyle name="Normal 3 5 2 9 3 2" xfId="32438"/>
    <cellStyle name="Normal 3 5 2 9 3 3" xfId="49636"/>
    <cellStyle name="Normal 3 5 2 9 4" xfId="23035"/>
    <cellStyle name="Normal 3 5 2 9 5" xfId="49633"/>
    <cellStyle name="Normal 3 5 3" xfId="59219"/>
    <cellStyle name="Normal 3 5 4" xfId="59304"/>
    <cellStyle name="Normal 3 5 5" xfId="59326"/>
    <cellStyle name="Normal 3 5 6" xfId="59348"/>
    <cellStyle name="Normal 3 5 7" xfId="59370"/>
    <cellStyle name="Normal 3 5 8" xfId="59392"/>
    <cellStyle name="Normal 3 6" xfId="647"/>
    <cellStyle name="Normal 3 7" xfId="648"/>
    <cellStyle name="Normal 3 7 10" xfId="10862"/>
    <cellStyle name="Normal 3 7 10 2" xfId="29646"/>
    <cellStyle name="Normal 3 7 10 3" xfId="49637"/>
    <cellStyle name="Normal 3 7 11" xfId="20243"/>
    <cellStyle name="Normal 3 7 11 2" xfId="49638"/>
    <cellStyle name="Normal 3 7 12" xfId="39534"/>
    <cellStyle name="Normal 3 7 13" xfId="1427"/>
    <cellStyle name="Normal 3 7 2" xfId="1458"/>
    <cellStyle name="Normal 3 7 3" xfId="1690"/>
    <cellStyle name="Normal 3 7 3 10" xfId="49639"/>
    <cellStyle name="Normal 3 7 3 2" xfId="2159"/>
    <cellStyle name="Normal 3 7 3 2 2" xfId="3090"/>
    <cellStyle name="Normal 3 7 3 2 2 2" xfId="5883"/>
    <cellStyle name="Normal 3 7 3 2 2 2 2" xfId="10608"/>
    <cellStyle name="Normal 3 7 3 2 2 2 2 2" xfId="20003"/>
    <cellStyle name="Normal 3 7 3 2 2 2 2 2 2" xfId="38800"/>
    <cellStyle name="Normal 3 7 3 2 2 2 2 2 3" xfId="49644"/>
    <cellStyle name="Normal 3 7 3 2 2 2 2 3" xfId="29397"/>
    <cellStyle name="Normal 3 7 3 2 2 2 2 4" xfId="49643"/>
    <cellStyle name="Normal 3 7 3 2 2 2 3" xfId="15306"/>
    <cellStyle name="Normal 3 7 3 2 2 2 3 2" xfId="34097"/>
    <cellStyle name="Normal 3 7 3 2 2 2 3 3" xfId="49645"/>
    <cellStyle name="Normal 3 7 3 2 2 2 4" xfId="24694"/>
    <cellStyle name="Normal 3 7 3 2 2 2 5" xfId="49642"/>
    <cellStyle name="Normal 3 7 3 2 2 3" xfId="7816"/>
    <cellStyle name="Normal 3 7 3 2 2 3 2" xfId="17211"/>
    <cellStyle name="Normal 3 7 3 2 2 3 2 2" xfId="36008"/>
    <cellStyle name="Normal 3 7 3 2 2 3 2 3" xfId="49647"/>
    <cellStyle name="Normal 3 7 3 2 2 3 3" xfId="26605"/>
    <cellStyle name="Normal 3 7 3 2 2 3 4" xfId="49646"/>
    <cellStyle name="Normal 3 7 3 2 2 4" xfId="12514"/>
    <cellStyle name="Normal 3 7 3 2 2 4 2" xfId="31304"/>
    <cellStyle name="Normal 3 7 3 2 2 4 3" xfId="49648"/>
    <cellStyle name="Normal 3 7 3 2 2 5" xfId="21901"/>
    <cellStyle name="Normal 3 7 3 2 2 6" xfId="49641"/>
    <cellStyle name="Normal 3 7 3 2 3" xfId="4021"/>
    <cellStyle name="Normal 3 7 3 2 3 2" xfId="8746"/>
    <cellStyle name="Normal 3 7 3 2 3 2 2" xfId="18141"/>
    <cellStyle name="Normal 3 7 3 2 3 2 2 2" xfId="36938"/>
    <cellStyle name="Normal 3 7 3 2 3 2 2 3" xfId="49651"/>
    <cellStyle name="Normal 3 7 3 2 3 2 3" xfId="27535"/>
    <cellStyle name="Normal 3 7 3 2 3 2 4" xfId="49650"/>
    <cellStyle name="Normal 3 7 3 2 3 3" xfId="13444"/>
    <cellStyle name="Normal 3 7 3 2 3 3 2" xfId="32235"/>
    <cellStyle name="Normal 3 7 3 2 3 3 3" xfId="49652"/>
    <cellStyle name="Normal 3 7 3 2 3 4" xfId="22832"/>
    <cellStyle name="Normal 3 7 3 2 3 5" xfId="49649"/>
    <cellStyle name="Normal 3 7 3 2 4" xfId="4952"/>
    <cellStyle name="Normal 3 7 3 2 4 2" xfId="9677"/>
    <cellStyle name="Normal 3 7 3 2 4 2 2" xfId="19072"/>
    <cellStyle name="Normal 3 7 3 2 4 2 2 2" xfId="37869"/>
    <cellStyle name="Normal 3 7 3 2 4 2 2 3" xfId="49655"/>
    <cellStyle name="Normal 3 7 3 2 4 2 3" xfId="28466"/>
    <cellStyle name="Normal 3 7 3 2 4 2 4" xfId="49654"/>
    <cellStyle name="Normal 3 7 3 2 4 3" xfId="14375"/>
    <cellStyle name="Normal 3 7 3 2 4 3 2" xfId="33166"/>
    <cellStyle name="Normal 3 7 3 2 4 3 3" xfId="49656"/>
    <cellStyle name="Normal 3 7 3 2 4 4" xfId="23763"/>
    <cellStyle name="Normal 3 7 3 2 4 5" xfId="49653"/>
    <cellStyle name="Normal 3 7 3 2 5" xfId="6886"/>
    <cellStyle name="Normal 3 7 3 2 5 2" xfId="16281"/>
    <cellStyle name="Normal 3 7 3 2 5 2 2" xfId="35078"/>
    <cellStyle name="Normal 3 7 3 2 5 2 3" xfId="49658"/>
    <cellStyle name="Normal 3 7 3 2 5 3" xfId="25675"/>
    <cellStyle name="Normal 3 7 3 2 5 4" xfId="49657"/>
    <cellStyle name="Normal 3 7 3 2 6" xfId="11584"/>
    <cellStyle name="Normal 3 7 3 2 6 2" xfId="30373"/>
    <cellStyle name="Normal 3 7 3 2 6 3" xfId="49659"/>
    <cellStyle name="Normal 3 7 3 2 7" xfId="20970"/>
    <cellStyle name="Normal 3 7 3 2 8" xfId="39536"/>
    <cellStyle name="Normal 3 7 3 2 9" xfId="49640"/>
    <cellStyle name="Normal 3 7 3 3" xfId="2624"/>
    <cellStyle name="Normal 3 7 3 3 2" xfId="5417"/>
    <cellStyle name="Normal 3 7 3 3 2 2" xfId="10142"/>
    <cellStyle name="Normal 3 7 3 3 2 2 2" xfId="19537"/>
    <cellStyle name="Normal 3 7 3 3 2 2 2 2" xfId="38334"/>
    <cellStyle name="Normal 3 7 3 3 2 2 2 3" xfId="49663"/>
    <cellStyle name="Normal 3 7 3 3 2 2 3" xfId="28931"/>
    <cellStyle name="Normal 3 7 3 3 2 2 4" xfId="49662"/>
    <cellStyle name="Normal 3 7 3 3 2 3" xfId="14840"/>
    <cellStyle name="Normal 3 7 3 3 2 3 2" xfId="33631"/>
    <cellStyle name="Normal 3 7 3 3 2 3 3" xfId="49664"/>
    <cellStyle name="Normal 3 7 3 3 2 4" xfId="24228"/>
    <cellStyle name="Normal 3 7 3 3 2 5" xfId="49661"/>
    <cellStyle name="Normal 3 7 3 3 3" xfId="7351"/>
    <cellStyle name="Normal 3 7 3 3 3 2" xfId="16746"/>
    <cellStyle name="Normal 3 7 3 3 3 2 2" xfId="35543"/>
    <cellStyle name="Normal 3 7 3 3 3 2 3" xfId="49666"/>
    <cellStyle name="Normal 3 7 3 3 3 3" xfId="26140"/>
    <cellStyle name="Normal 3 7 3 3 3 4" xfId="49665"/>
    <cellStyle name="Normal 3 7 3 3 4" xfId="12049"/>
    <cellStyle name="Normal 3 7 3 3 4 2" xfId="30838"/>
    <cellStyle name="Normal 3 7 3 3 4 3" xfId="49667"/>
    <cellStyle name="Normal 3 7 3 3 5" xfId="21435"/>
    <cellStyle name="Normal 3 7 3 3 6" xfId="49660"/>
    <cellStyle name="Normal 3 7 3 4" xfId="3555"/>
    <cellStyle name="Normal 3 7 3 4 2" xfId="8281"/>
    <cellStyle name="Normal 3 7 3 4 2 2" xfId="17676"/>
    <cellStyle name="Normal 3 7 3 4 2 2 2" xfId="36473"/>
    <cellStyle name="Normal 3 7 3 4 2 2 3" xfId="49670"/>
    <cellStyle name="Normal 3 7 3 4 2 3" xfId="27070"/>
    <cellStyle name="Normal 3 7 3 4 2 4" xfId="49669"/>
    <cellStyle name="Normal 3 7 3 4 3" xfId="12979"/>
    <cellStyle name="Normal 3 7 3 4 3 2" xfId="31769"/>
    <cellStyle name="Normal 3 7 3 4 3 3" xfId="49671"/>
    <cellStyle name="Normal 3 7 3 4 4" xfId="22366"/>
    <cellStyle name="Normal 3 7 3 4 5" xfId="49668"/>
    <cellStyle name="Normal 3 7 3 5" xfId="4486"/>
    <cellStyle name="Normal 3 7 3 5 2" xfId="9211"/>
    <cellStyle name="Normal 3 7 3 5 2 2" xfId="18606"/>
    <cellStyle name="Normal 3 7 3 5 2 2 2" xfId="37403"/>
    <cellStyle name="Normal 3 7 3 5 2 2 3" xfId="49674"/>
    <cellStyle name="Normal 3 7 3 5 2 3" xfId="28000"/>
    <cellStyle name="Normal 3 7 3 5 2 4" xfId="49673"/>
    <cellStyle name="Normal 3 7 3 5 3" xfId="13909"/>
    <cellStyle name="Normal 3 7 3 5 3 2" xfId="32700"/>
    <cellStyle name="Normal 3 7 3 5 3 3" xfId="49675"/>
    <cellStyle name="Normal 3 7 3 5 4" xfId="23297"/>
    <cellStyle name="Normal 3 7 3 5 5" xfId="49672"/>
    <cellStyle name="Normal 3 7 3 6" xfId="6322"/>
    <cellStyle name="Normal 3 7 3 6 2" xfId="15718"/>
    <cellStyle name="Normal 3 7 3 6 2 2" xfId="34515"/>
    <cellStyle name="Normal 3 7 3 6 2 3" xfId="49677"/>
    <cellStyle name="Normal 3 7 3 6 3" xfId="25112"/>
    <cellStyle name="Normal 3 7 3 6 4" xfId="49676"/>
    <cellStyle name="Normal 3 7 3 7" xfId="11120"/>
    <cellStyle name="Normal 3 7 3 7 2" xfId="29907"/>
    <cellStyle name="Normal 3 7 3 7 3" xfId="49678"/>
    <cellStyle name="Normal 3 7 3 8" xfId="20504"/>
    <cellStyle name="Normal 3 7 3 9" xfId="39535"/>
    <cellStyle name="Normal 3 7 4" xfId="1898"/>
    <cellStyle name="Normal 3 7 4 2" xfId="2829"/>
    <cellStyle name="Normal 3 7 4 2 2" xfId="5622"/>
    <cellStyle name="Normal 3 7 4 2 2 2" xfId="10347"/>
    <cellStyle name="Normal 3 7 4 2 2 2 2" xfId="19742"/>
    <cellStyle name="Normal 3 7 4 2 2 2 2 2" xfId="38539"/>
    <cellStyle name="Normal 3 7 4 2 2 2 2 3" xfId="49683"/>
    <cellStyle name="Normal 3 7 4 2 2 2 3" xfId="29136"/>
    <cellStyle name="Normal 3 7 4 2 2 2 4" xfId="49682"/>
    <cellStyle name="Normal 3 7 4 2 2 3" xfId="15045"/>
    <cellStyle name="Normal 3 7 4 2 2 3 2" xfId="33836"/>
    <cellStyle name="Normal 3 7 4 2 2 3 3" xfId="49684"/>
    <cellStyle name="Normal 3 7 4 2 2 4" xfId="24433"/>
    <cellStyle name="Normal 3 7 4 2 2 5" xfId="49681"/>
    <cellStyle name="Normal 3 7 4 2 3" xfId="7555"/>
    <cellStyle name="Normal 3 7 4 2 3 2" xfId="16950"/>
    <cellStyle name="Normal 3 7 4 2 3 2 2" xfId="35747"/>
    <cellStyle name="Normal 3 7 4 2 3 2 3" xfId="49686"/>
    <cellStyle name="Normal 3 7 4 2 3 3" xfId="26344"/>
    <cellStyle name="Normal 3 7 4 2 3 4" xfId="49685"/>
    <cellStyle name="Normal 3 7 4 2 4" xfId="12253"/>
    <cellStyle name="Normal 3 7 4 2 4 2" xfId="31043"/>
    <cellStyle name="Normal 3 7 4 2 4 3" xfId="49687"/>
    <cellStyle name="Normal 3 7 4 2 5" xfId="21640"/>
    <cellStyle name="Normal 3 7 4 2 6" xfId="49680"/>
    <cellStyle name="Normal 3 7 4 3" xfId="3760"/>
    <cellStyle name="Normal 3 7 4 3 2" xfId="8486"/>
    <cellStyle name="Normal 3 7 4 3 2 2" xfId="17881"/>
    <cellStyle name="Normal 3 7 4 3 2 2 2" xfId="36678"/>
    <cellStyle name="Normal 3 7 4 3 2 2 3" xfId="49690"/>
    <cellStyle name="Normal 3 7 4 3 2 3" xfId="27275"/>
    <cellStyle name="Normal 3 7 4 3 2 4" xfId="49689"/>
    <cellStyle name="Normal 3 7 4 3 3" xfId="13184"/>
    <cellStyle name="Normal 3 7 4 3 3 2" xfId="31974"/>
    <cellStyle name="Normal 3 7 4 3 3 3" xfId="49691"/>
    <cellStyle name="Normal 3 7 4 3 4" xfId="22571"/>
    <cellStyle name="Normal 3 7 4 3 5" xfId="49688"/>
    <cellStyle name="Normal 3 7 4 4" xfId="4691"/>
    <cellStyle name="Normal 3 7 4 4 2" xfId="9416"/>
    <cellStyle name="Normal 3 7 4 4 2 2" xfId="18811"/>
    <cellStyle name="Normal 3 7 4 4 2 2 2" xfId="37608"/>
    <cellStyle name="Normal 3 7 4 4 2 2 3" xfId="49694"/>
    <cellStyle name="Normal 3 7 4 4 2 3" xfId="28205"/>
    <cellStyle name="Normal 3 7 4 4 2 4" xfId="49693"/>
    <cellStyle name="Normal 3 7 4 4 3" xfId="14114"/>
    <cellStyle name="Normal 3 7 4 4 3 2" xfId="32905"/>
    <cellStyle name="Normal 3 7 4 4 3 3" xfId="49695"/>
    <cellStyle name="Normal 3 7 4 4 4" xfId="23502"/>
    <cellStyle name="Normal 3 7 4 4 5" xfId="49692"/>
    <cellStyle name="Normal 3 7 4 5" xfId="6626"/>
    <cellStyle name="Normal 3 7 4 5 2" xfId="16021"/>
    <cellStyle name="Normal 3 7 4 5 2 2" xfId="34818"/>
    <cellStyle name="Normal 3 7 4 5 2 3" xfId="49697"/>
    <cellStyle name="Normal 3 7 4 5 3" xfId="25415"/>
    <cellStyle name="Normal 3 7 4 5 4" xfId="49696"/>
    <cellStyle name="Normal 3 7 4 6" xfId="11324"/>
    <cellStyle name="Normal 3 7 4 6 2" xfId="30112"/>
    <cellStyle name="Normal 3 7 4 6 3" xfId="49698"/>
    <cellStyle name="Normal 3 7 4 7" xfId="20709"/>
    <cellStyle name="Normal 3 7 4 8" xfId="39537"/>
    <cellStyle name="Normal 3 7 4 9" xfId="49679"/>
    <cellStyle name="Normal 3 7 5" xfId="2363"/>
    <cellStyle name="Normal 3 7 5 2" xfId="5156"/>
    <cellStyle name="Normal 3 7 5 2 2" xfId="9881"/>
    <cellStyle name="Normal 3 7 5 2 2 2" xfId="19276"/>
    <cellStyle name="Normal 3 7 5 2 2 2 2" xfId="38073"/>
    <cellStyle name="Normal 3 7 5 2 2 2 3" xfId="49702"/>
    <cellStyle name="Normal 3 7 5 2 2 3" xfId="28670"/>
    <cellStyle name="Normal 3 7 5 2 2 4" xfId="49701"/>
    <cellStyle name="Normal 3 7 5 2 3" xfId="14579"/>
    <cellStyle name="Normal 3 7 5 2 3 2" xfId="33370"/>
    <cellStyle name="Normal 3 7 5 2 3 3" xfId="49703"/>
    <cellStyle name="Normal 3 7 5 2 4" xfId="23967"/>
    <cellStyle name="Normal 3 7 5 2 5" xfId="49700"/>
    <cellStyle name="Normal 3 7 5 3" xfId="7090"/>
    <cellStyle name="Normal 3 7 5 3 2" xfId="16485"/>
    <cellStyle name="Normal 3 7 5 3 2 2" xfId="35282"/>
    <cellStyle name="Normal 3 7 5 3 2 3" xfId="49705"/>
    <cellStyle name="Normal 3 7 5 3 3" xfId="25879"/>
    <cellStyle name="Normal 3 7 5 3 4" xfId="49704"/>
    <cellStyle name="Normal 3 7 5 4" xfId="11788"/>
    <cellStyle name="Normal 3 7 5 4 2" xfId="30577"/>
    <cellStyle name="Normal 3 7 5 4 3" xfId="49706"/>
    <cellStyle name="Normal 3 7 5 5" xfId="21174"/>
    <cellStyle name="Normal 3 7 5 6" xfId="49699"/>
    <cellStyle name="Normal 3 7 6" xfId="3294"/>
    <cellStyle name="Normal 3 7 6 2" xfId="8020"/>
    <cellStyle name="Normal 3 7 6 2 2" xfId="17415"/>
    <cellStyle name="Normal 3 7 6 2 2 2" xfId="36212"/>
    <cellStyle name="Normal 3 7 6 2 2 3" xfId="49709"/>
    <cellStyle name="Normal 3 7 6 2 3" xfId="26809"/>
    <cellStyle name="Normal 3 7 6 2 4" xfId="49708"/>
    <cellStyle name="Normal 3 7 6 3" xfId="12718"/>
    <cellStyle name="Normal 3 7 6 3 2" xfId="31508"/>
    <cellStyle name="Normal 3 7 6 3 3" xfId="49710"/>
    <cellStyle name="Normal 3 7 6 4" xfId="22105"/>
    <cellStyle name="Normal 3 7 6 5" xfId="49707"/>
    <cellStyle name="Normal 3 7 7" xfId="4225"/>
    <cellStyle name="Normal 3 7 7 2" xfId="8950"/>
    <cellStyle name="Normal 3 7 7 2 2" xfId="18345"/>
    <cellStyle name="Normal 3 7 7 2 2 2" xfId="37142"/>
    <cellStyle name="Normal 3 7 7 2 2 3" xfId="49713"/>
    <cellStyle name="Normal 3 7 7 2 3" xfId="27739"/>
    <cellStyle name="Normal 3 7 7 2 4" xfId="49712"/>
    <cellStyle name="Normal 3 7 7 3" xfId="13648"/>
    <cellStyle name="Normal 3 7 7 3 2" xfId="32439"/>
    <cellStyle name="Normal 3 7 7 3 3" xfId="49714"/>
    <cellStyle name="Normal 3 7 7 4" xfId="23036"/>
    <cellStyle name="Normal 3 7 7 5" xfId="49711"/>
    <cellStyle name="Normal 3 7 8" xfId="6067"/>
    <cellStyle name="Normal 3 7 8 2" xfId="49715"/>
    <cellStyle name="Normal 3 7 9" xfId="6487"/>
    <cellStyle name="Normal 3 7 9 2" xfId="15882"/>
    <cellStyle name="Normal 3 7 9 2 2" xfId="34679"/>
    <cellStyle name="Normal 3 7 9 2 3" xfId="49717"/>
    <cellStyle name="Normal 3 7 9 3" xfId="25276"/>
    <cellStyle name="Normal 3 7 9 4" xfId="49716"/>
    <cellStyle name="Normal 3 8" xfId="649"/>
    <cellStyle name="Normal 3 8 10" xfId="39538"/>
    <cellStyle name="Normal 3 8 11" xfId="1839"/>
    <cellStyle name="Normal 3 8 2" xfId="2305"/>
    <cellStyle name="Normal 3 8 2 2" xfId="3236"/>
    <cellStyle name="Normal 3 8 2 2 2" xfId="6029"/>
    <cellStyle name="Normal 3 8 2 2 2 2" xfId="10754"/>
    <cellStyle name="Normal 3 8 2 2 2 2 2" xfId="20149"/>
    <cellStyle name="Normal 3 8 2 2 2 2 2 2" xfId="38946"/>
    <cellStyle name="Normal 3 8 2 2 2 2 2 3" xfId="49722"/>
    <cellStyle name="Normal 3 8 2 2 2 2 3" xfId="29543"/>
    <cellStyle name="Normal 3 8 2 2 2 2 4" xfId="49721"/>
    <cellStyle name="Normal 3 8 2 2 2 3" xfId="15452"/>
    <cellStyle name="Normal 3 8 2 2 2 3 2" xfId="34243"/>
    <cellStyle name="Normal 3 8 2 2 2 3 3" xfId="49723"/>
    <cellStyle name="Normal 3 8 2 2 2 4" xfId="24840"/>
    <cellStyle name="Normal 3 8 2 2 2 5" xfId="49720"/>
    <cellStyle name="Normal 3 8 2 2 3" xfId="7962"/>
    <cellStyle name="Normal 3 8 2 2 3 2" xfId="17357"/>
    <cellStyle name="Normal 3 8 2 2 3 2 2" xfId="36154"/>
    <cellStyle name="Normal 3 8 2 2 3 2 3" xfId="49725"/>
    <cellStyle name="Normal 3 8 2 2 3 3" xfId="26751"/>
    <cellStyle name="Normal 3 8 2 2 3 4" xfId="49724"/>
    <cellStyle name="Normal 3 8 2 2 4" xfId="12660"/>
    <cellStyle name="Normal 3 8 2 2 4 2" xfId="31450"/>
    <cellStyle name="Normal 3 8 2 2 4 3" xfId="49726"/>
    <cellStyle name="Normal 3 8 2 2 5" xfId="22047"/>
    <cellStyle name="Normal 3 8 2 2 6" xfId="49719"/>
    <cellStyle name="Normal 3 8 2 3" xfId="4167"/>
    <cellStyle name="Normal 3 8 2 3 2" xfId="8892"/>
    <cellStyle name="Normal 3 8 2 3 2 2" xfId="18287"/>
    <cellStyle name="Normal 3 8 2 3 2 2 2" xfId="37084"/>
    <cellStyle name="Normal 3 8 2 3 2 2 3" xfId="49729"/>
    <cellStyle name="Normal 3 8 2 3 2 3" xfId="27681"/>
    <cellStyle name="Normal 3 8 2 3 2 4" xfId="49728"/>
    <cellStyle name="Normal 3 8 2 3 3" xfId="13590"/>
    <cellStyle name="Normal 3 8 2 3 3 2" xfId="32381"/>
    <cellStyle name="Normal 3 8 2 3 3 3" xfId="49730"/>
    <cellStyle name="Normal 3 8 2 3 4" xfId="22978"/>
    <cellStyle name="Normal 3 8 2 3 5" xfId="49727"/>
    <cellStyle name="Normal 3 8 2 4" xfId="5098"/>
    <cellStyle name="Normal 3 8 2 4 2" xfId="9823"/>
    <cellStyle name="Normal 3 8 2 4 2 2" xfId="19218"/>
    <cellStyle name="Normal 3 8 2 4 2 2 2" xfId="38015"/>
    <cellStyle name="Normal 3 8 2 4 2 2 3" xfId="49733"/>
    <cellStyle name="Normal 3 8 2 4 2 3" xfId="28612"/>
    <cellStyle name="Normal 3 8 2 4 2 4" xfId="49732"/>
    <cellStyle name="Normal 3 8 2 4 3" xfId="14521"/>
    <cellStyle name="Normal 3 8 2 4 3 2" xfId="33312"/>
    <cellStyle name="Normal 3 8 2 4 3 3" xfId="49734"/>
    <cellStyle name="Normal 3 8 2 4 4" xfId="23909"/>
    <cellStyle name="Normal 3 8 2 4 5" xfId="49731"/>
    <cellStyle name="Normal 3 8 2 5" xfId="7032"/>
    <cellStyle name="Normal 3 8 2 5 2" xfId="16427"/>
    <cellStyle name="Normal 3 8 2 5 2 2" xfId="35224"/>
    <cellStyle name="Normal 3 8 2 5 2 3" xfId="49736"/>
    <cellStyle name="Normal 3 8 2 5 3" xfId="25821"/>
    <cellStyle name="Normal 3 8 2 5 4" xfId="49735"/>
    <cellStyle name="Normal 3 8 2 6" xfId="11730"/>
    <cellStyle name="Normal 3 8 2 6 2" xfId="30519"/>
    <cellStyle name="Normal 3 8 2 6 3" xfId="49737"/>
    <cellStyle name="Normal 3 8 2 7" xfId="21116"/>
    <cellStyle name="Normal 3 8 2 8" xfId="39539"/>
    <cellStyle name="Normal 3 8 2 9" xfId="49718"/>
    <cellStyle name="Normal 3 8 3" xfId="2770"/>
    <cellStyle name="Normal 3 8 3 2" xfId="5563"/>
    <cellStyle name="Normal 3 8 3 2 2" xfId="10288"/>
    <cellStyle name="Normal 3 8 3 2 2 2" xfId="19683"/>
    <cellStyle name="Normal 3 8 3 2 2 2 2" xfId="38480"/>
    <cellStyle name="Normal 3 8 3 2 2 2 3" xfId="49741"/>
    <cellStyle name="Normal 3 8 3 2 2 3" xfId="29077"/>
    <cellStyle name="Normal 3 8 3 2 2 4" xfId="49740"/>
    <cellStyle name="Normal 3 8 3 2 3" xfId="14986"/>
    <cellStyle name="Normal 3 8 3 2 3 2" xfId="33777"/>
    <cellStyle name="Normal 3 8 3 2 3 3" xfId="49742"/>
    <cellStyle name="Normal 3 8 3 2 4" xfId="24374"/>
    <cellStyle name="Normal 3 8 3 2 5" xfId="49739"/>
    <cellStyle name="Normal 3 8 3 3" xfId="7496"/>
    <cellStyle name="Normal 3 8 3 3 2" xfId="16891"/>
    <cellStyle name="Normal 3 8 3 3 2 2" xfId="35688"/>
    <cellStyle name="Normal 3 8 3 3 2 3" xfId="49744"/>
    <cellStyle name="Normal 3 8 3 3 3" xfId="26285"/>
    <cellStyle name="Normal 3 8 3 3 4" xfId="49743"/>
    <cellStyle name="Normal 3 8 3 4" xfId="12194"/>
    <cellStyle name="Normal 3 8 3 4 2" xfId="30984"/>
    <cellStyle name="Normal 3 8 3 4 3" xfId="49745"/>
    <cellStyle name="Normal 3 8 3 5" xfId="21581"/>
    <cellStyle name="Normal 3 8 3 6" xfId="49738"/>
    <cellStyle name="Normal 3 8 4" xfId="3701"/>
    <cellStyle name="Normal 3 8 4 2" xfId="8427"/>
    <cellStyle name="Normal 3 8 4 2 2" xfId="17822"/>
    <cellStyle name="Normal 3 8 4 2 2 2" xfId="36619"/>
    <cellStyle name="Normal 3 8 4 2 2 3" xfId="49748"/>
    <cellStyle name="Normal 3 8 4 2 3" xfId="27216"/>
    <cellStyle name="Normal 3 8 4 2 4" xfId="49747"/>
    <cellStyle name="Normal 3 8 4 3" xfId="13125"/>
    <cellStyle name="Normal 3 8 4 3 2" xfId="31915"/>
    <cellStyle name="Normal 3 8 4 3 3" xfId="49749"/>
    <cellStyle name="Normal 3 8 4 4" xfId="22512"/>
    <cellStyle name="Normal 3 8 4 5" xfId="49746"/>
    <cellStyle name="Normal 3 8 5" xfId="4632"/>
    <cellStyle name="Normal 3 8 5 2" xfId="9357"/>
    <cellStyle name="Normal 3 8 5 2 2" xfId="18752"/>
    <cellStyle name="Normal 3 8 5 2 2 2" xfId="37549"/>
    <cellStyle name="Normal 3 8 5 2 2 3" xfId="49752"/>
    <cellStyle name="Normal 3 8 5 2 3" xfId="28146"/>
    <cellStyle name="Normal 3 8 5 2 4" xfId="49751"/>
    <cellStyle name="Normal 3 8 5 3" xfId="14055"/>
    <cellStyle name="Normal 3 8 5 3 2" xfId="32846"/>
    <cellStyle name="Normal 3 8 5 3 3" xfId="49753"/>
    <cellStyle name="Normal 3 8 5 4" xfId="23443"/>
    <cellStyle name="Normal 3 8 5 5" xfId="49750"/>
    <cellStyle name="Normal 3 8 6" xfId="6082"/>
    <cellStyle name="Normal 3 8 7" xfId="6567"/>
    <cellStyle name="Normal 3 8 7 2" xfId="15962"/>
    <cellStyle name="Normal 3 8 7 2 2" xfId="34759"/>
    <cellStyle name="Normal 3 8 7 2 3" xfId="49755"/>
    <cellStyle name="Normal 3 8 7 3" xfId="25356"/>
    <cellStyle name="Normal 3 8 7 4" xfId="49754"/>
    <cellStyle name="Normal 3 8 8" xfId="11265"/>
    <cellStyle name="Normal 3 8 8 2" xfId="30053"/>
    <cellStyle name="Normal 3 8 8 3" xfId="49756"/>
    <cellStyle name="Normal 3 8 9" xfId="20650"/>
    <cellStyle name="Normal 3 8 9 2" xfId="49757"/>
    <cellStyle name="Normal 3 9" xfId="650"/>
    <cellStyle name="Normal 30" xfId="10791"/>
    <cellStyle name="Normal 30 2" xfId="38983"/>
    <cellStyle name="Normal 30 3" xfId="29581"/>
    <cellStyle name="Normal 31" xfId="10833"/>
    <cellStyle name="Normal 32" xfId="58786"/>
    <cellStyle name="Normal 32 2" xfId="58757"/>
    <cellStyle name="Normal 32 3" xfId="59692"/>
    <cellStyle name="Normal 32 4" xfId="59693"/>
    <cellStyle name="Normal 32 4 2" xfId="59694"/>
    <cellStyle name="Normal 33" xfId="58753"/>
    <cellStyle name="Normal 33 2" xfId="58843"/>
    <cellStyle name="Normal 33 3" xfId="59695"/>
    <cellStyle name="Normal 34" xfId="58703"/>
    <cellStyle name="Normal 34 2" xfId="58798"/>
    <cellStyle name="Normal 34 3" xfId="58856"/>
    <cellStyle name="Normal 34 4" xfId="58912"/>
    <cellStyle name="Normal 34 5" xfId="58968"/>
    <cellStyle name="Normal 34 6" xfId="59024"/>
    <cellStyle name="Normal 34 7" xfId="59696"/>
    <cellStyle name="Normal 35" xfId="58797"/>
    <cellStyle name="Normal 35 2" xfId="59697"/>
    <cellStyle name="Normal 36" xfId="59080"/>
    <cellStyle name="Normal 37" xfId="59803"/>
    <cellStyle name="Normal 38" xfId="59804"/>
    <cellStyle name="Normal 39" xfId="59143"/>
    <cellStyle name="Normal 4" xfId="651"/>
    <cellStyle name="Normal 4 2" xfId="652"/>
    <cellStyle name="Normal 4 2 2" xfId="58787"/>
    <cellStyle name="Normal 4 2 2 2" xfId="58852"/>
    <cellStyle name="Normal 4 2 2 2 2" xfId="59699"/>
    <cellStyle name="Normal 4 2 2 3" xfId="58908"/>
    <cellStyle name="Normal 4 2 2 4" xfId="58964"/>
    <cellStyle name="Normal 4 2 2 5" xfId="59020"/>
    <cellStyle name="Normal 4 2 2 6" xfId="59076"/>
    <cellStyle name="Normal 4 2 2 7" xfId="59138"/>
    <cellStyle name="Normal 4 2 2 8" xfId="59221"/>
    <cellStyle name="Normal 4 2 2 9" xfId="59698"/>
    <cellStyle name="Normal 4 2 3" xfId="58788"/>
    <cellStyle name="Normal 4 2 4" xfId="59222"/>
    <cellStyle name="Normal 4 2 5" xfId="59223"/>
    <cellStyle name="Normal 4 2 6" xfId="59220"/>
    <cellStyle name="Normal 4 3" xfId="653"/>
    <cellStyle name="Normal 4 3 2" xfId="59225"/>
    <cellStyle name="Normal 4 3 3" xfId="59226"/>
    <cellStyle name="Normal 4 3 4" xfId="59227"/>
    <cellStyle name="Normal 4 3 5" xfId="59228"/>
    <cellStyle name="Normal 4 3 6" xfId="59224"/>
    <cellStyle name="Normal 4 4" xfId="654"/>
    <cellStyle name="Normal 4 4 10" xfId="58944"/>
    <cellStyle name="Normal 4 4 11" xfId="59000"/>
    <cellStyle name="Normal 4 4 12" xfId="59056"/>
    <cellStyle name="Normal 4 4 13" xfId="59115"/>
    <cellStyle name="Normal 4 4 14" xfId="59229"/>
    <cellStyle name="Normal 4 4 15" xfId="59700"/>
    <cellStyle name="Normal 4 4 16" xfId="6068"/>
    <cellStyle name="Normal 4 4 2" xfId="655"/>
    <cellStyle name="Normal 4 4 2 2" xfId="1069"/>
    <cellStyle name="Normal 4 4 2 2 2" xfId="34318"/>
    <cellStyle name="Normal 4 4 2 2 3" xfId="49760"/>
    <cellStyle name="Normal 4 4 2 2 4" xfId="15521"/>
    <cellStyle name="Normal 4 4 2 3" xfId="1201"/>
    <cellStyle name="Normal 4 4 2 3 2" xfId="24915"/>
    <cellStyle name="Normal 4 4 2 4" xfId="936"/>
    <cellStyle name="Normal 4 4 2 4 2" xfId="49759"/>
    <cellStyle name="Normal 4 4 2 5" xfId="1331"/>
    <cellStyle name="Normal 4 4 2 6" xfId="6125"/>
    <cellStyle name="Normal 4 4 3" xfId="1068"/>
    <cellStyle name="Normal 4 4 3 2" xfId="34276"/>
    <cellStyle name="Normal 4 4 3 3" xfId="49761"/>
    <cellStyle name="Normal 4 4 3 4" xfId="10823"/>
    <cellStyle name="Normal 4 4 4" xfId="1200"/>
    <cellStyle name="Normal 4 4 4 2" xfId="24873"/>
    <cellStyle name="Normal 4 4 5" xfId="935"/>
    <cellStyle name="Normal 4 4 5 2" xfId="39275"/>
    <cellStyle name="Normal 4 4 6" xfId="1330"/>
    <cellStyle name="Normal 4 4 6 2" xfId="49758"/>
    <cellStyle name="Normal 4 4 7" xfId="58739"/>
    <cellStyle name="Normal 4 4 8" xfId="58830"/>
    <cellStyle name="Normal 4 4 9" xfId="58888"/>
    <cellStyle name="Normal 4 5" xfId="656"/>
    <cellStyle name="Normal 4 5 2" xfId="59230"/>
    <cellStyle name="Normal 4 6" xfId="657"/>
    <cellStyle name="Normal 4 7" xfId="658"/>
    <cellStyle name="Normal 4 7 2" xfId="1070"/>
    <cellStyle name="Normal 4 7 3" xfId="937"/>
    <cellStyle name="Normal 40" xfId="59805"/>
    <cellStyle name="Normal 41" xfId="59806"/>
    <cellStyle name="Normal 42" xfId="59231"/>
    <cellStyle name="Normal 42 2" xfId="59232"/>
    <cellStyle name="Normal 42 2 2" xfId="59306"/>
    <cellStyle name="Normal 42 2 3" xfId="59328"/>
    <cellStyle name="Normal 42 2 4" xfId="59350"/>
    <cellStyle name="Normal 42 2 5" xfId="59372"/>
    <cellStyle name="Normal 42 2 6" xfId="59394"/>
    <cellStyle name="Normal 42 3" xfId="59305"/>
    <cellStyle name="Normal 42 4" xfId="59327"/>
    <cellStyle name="Normal 42 5" xfId="59349"/>
    <cellStyle name="Normal 42 6" xfId="59371"/>
    <cellStyle name="Normal 42 7" xfId="59393"/>
    <cellStyle name="Normal 43" xfId="59807"/>
    <cellStyle name="Normal 44" xfId="59808"/>
    <cellStyle name="Normal 5" xfId="659"/>
    <cellStyle name="Normal 5 10" xfId="660"/>
    <cellStyle name="Normal 5 10 2" xfId="29586"/>
    <cellStyle name="Normal 5 11" xfId="661"/>
    <cellStyle name="Normal 5 11 2" xfId="1071"/>
    <cellStyle name="Normal 5 11 3" xfId="1202"/>
    <cellStyle name="Normal 5 11 4" xfId="938"/>
    <cellStyle name="Normal 5 11 5" xfId="1332"/>
    <cellStyle name="Normal 5 11 6" xfId="59233"/>
    <cellStyle name="Normal 5 12" xfId="662"/>
    <cellStyle name="Normal 5 12 2" xfId="1072"/>
    <cellStyle name="Normal 5 12 3" xfId="1203"/>
    <cellStyle name="Normal 5 12 4" xfId="939"/>
    <cellStyle name="Normal 5 12 5" xfId="1333"/>
    <cellStyle name="Normal 5 2" xfId="663"/>
    <cellStyle name="Normal 5 2 10" xfId="1489"/>
    <cellStyle name="Normal 5 2 10 10" xfId="39540"/>
    <cellStyle name="Normal 5 2 10 11" xfId="49762"/>
    <cellStyle name="Normal 5 2 10 12" xfId="58752"/>
    <cellStyle name="Normal 5 2 10 13" xfId="58842"/>
    <cellStyle name="Normal 5 2 10 14" xfId="58900"/>
    <cellStyle name="Normal 5 2 10 15" xfId="58956"/>
    <cellStyle name="Normal 5 2 10 16" xfId="59012"/>
    <cellStyle name="Normal 5 2 10 17" xfId="59068"/>
    <cellStyle name="Normal 5 2 10 18" xfId="59130"/>
    <cellStyle name="Normal 5 2 10 19" xfId="59701"/>
    <cellStyle name="Normal 5 2 10 2" xfId="1753"/>
    <cellStyle name="Normal 5 2 10 2 10" xfId="49763"/>
    <cellStyle name="Normal 5 2 10 2 2" xfId="2219"/>
    <cellStyle name="Normal 5 2 10 2 2 2" xfId="3150"/>
    <cellStyle name="Normal 5 2 10 2 2 2 2" xfId="5943"/>
    <cellStyle name="Normal 5 2 10 2 2 2 2 2" xfId="10668"/>
    <cellStyle name="Normal 5 2 10 2 2 2 2 2 2" xfId="20063"/>
    <cellStyle name="Normal 5 2 10 2 2 2 2 2 2 2" xfId="38860"/>
    <cellStyle name="Normal 5 2 10 2 2 2 2 2 2 3" xfId="49768"/>
    <cellStyle name="Normal 5 2 10 2 2 2 2 2 3" xfId="29457"/>
    <cellStyle name="Normal 5 2 10 2 2 2 2 2 4" xfId="49767"/>
    <cellStyle name="Normal 5 2 10 2 2 2 2 3" xfId="15366"/>
    <cellStyle name="Normal 5 2 10 2 2 2 2 3 2" xfId="34157"/>
    <cellStyle name="Normal 5 2 10 2 2 2 2 3 3" xfId="49769"/>
    <cellStyle name="Normal 5 2 10 2 2 2 2 4" xfId="24754"/>
    <cellStyle name="Normal 5 2 10 2 2 2 2 5" xfId="49766"/>
    <cellStyle name="Normal 5 2 10 2 2 2 3" xfId="7876"/>
    <cellStyle name="Normal 5 2 10 2 2 2 3 2" xfId="17271"/>
    <cellStyle name="Normal 5 2 10 2 2 2 3 2 2" xfId="36068"/>
    <cellStyle name="Normal 5 2 10 2 2 2 3 2 3" xfId="49771"/>
    <cellStyle name="Normal 5 2 10 2 2 2 3 3" xfId="26665"/>
    <cellStyle name="Normal 5 2 10 2 2 2 3 4" xfId="49770"/>
    <cellStyle name="Normal 5 2 10 2 2 2 4" xfId="12574"/>
    <cellStyle name="Normal 5 2 10 2 2 2 4 2" xfId="31364"/>
    <cellStyle name="Normal 5 2 10 2 2 2 4 3" xfId="49772"/>
    <cellStyle name="Normal 5 2 10 2 2 2 5" xfId="21961"/>
    <cellStyle name="Normal 5 2 10 2 2 2 6" xfId="49765"/>
    <cellStyle name="Normal 5 2 10 2 2 3" xfId="4081"/>
    <cellStyle name="Normal 5 2 10 2 2 3 2" xfId="8806"/>
    <cellStyle name="Normal 5 2 10 2 2 3 2 2" xfId="18201"/>
    <cellStyle name="Normal 5 2 10 2 2 3 2 2 2" xfId="36998"/>
    <cellStyle name="Normal 5 2 10 2 2 3 2 2 3" xfId="49775"/>
    <cellStyle name="Normal 5 2 10 2 2 3 2 3" xfId="27595"/>
    <cellStyle name="Normal 5 2 10 2 2 3 2 4" xfId="49774"/>
    <cellStyle name="Normal 5 2 10 2 2 3 3" xfId="13504"/>
    <cellStyle name="Normal 5 2 10 2 2 3 3 2" xfId="32295"/>
    <cellStyle name="Normal 5 2 10 2 2 3 3 3" xfId="49776"/>
    <cellStyle name="Normal 5 2 10 2 2 3 4" xfId="22892"/>
    <cellStyle name="Normal 5 2 10 2 2 3 5" xfId="49773"/>
    <cellStyle name="Normal 5 2 10 2 2 4" xfId="5012"/>
    <cellStyle name="Normal 5 2 10 2 2 4 2" xfId="9737"/>
    <cellStyle name="Normal 5 2 10 2 2 4 2 2" xfId="19132"/>
    <cellStyle name="Normal 5 2 10 2 2 4 2 2 2" xfId="37929"/>
    <cellStyle name="Normal 5 2 10 2 2 4 2 2 3" xfId="49779"/>
    <cellStyle name="Normal 5 2 10 2 2 4 2 3" xfId="28526"/>
    <cellStyle name="Normal 5 2 10 2 2 4 2 4" xfId="49778"/>
    <cellStyle name="Normal 5 2 10 2 2 4 3" xfId="14435"/>
    <cellStyle name="Normal 5 2 10 2 2 4 3 2" xfId="33226"/>
    <cellStyle name="Normal 5 2 10 2 2 4 3 3" xfId="49780"/>
    <cellStyle name="Normal 5 2 10 2 2 4 4" xfId="23823"/>
    <cellStyle name="Normal 5 2 10 2 2 4 5" xfId="49777"/>
    <cellStyle name="Normal 5 2 10 2 2 5" xfId="6946"/>
    <cellStyle name="Normal 5 2 10 2 2 5 2" xfId="16341"/>
    <cellStyle name="Normal 5 2 10 2 2 5 2 2" xfId="35138"/>
    <cellStyle name="Normal 5 2 10 2 2 5 2 3" xfId="49782"/>
    <cellStyle name="Normal 5 2 10 2 2 5 3" xfId="25735"/>
    <cellStyle name="Normal 5 2 10 2 2 5 4" xfId="49781"/>
    <cellStyle name="Normal 5 2 10 2 2 6" xfId="11644"/>
    <cellStyle name="Normal 5 2 10 2 2 6 2" xfId="30433"/>
    <cellStyle name="Normal 5 2 10 2 2 6 3" xfId="49783"/>
    <cellStyle name="Normal 5 2 10 2 2 7" xfId="21030"/>
    <cellStyle name="Normal 5 2 10 2 2 8" xfId="39542"/>
    <cellStyle name="Normal 5 2 10 2 2 9" xfId="49764"/>
    <cellStyle name="Normal 5 2 10 2 3" xfId="2684"/>
    <cellStyle name="Normal 5 2 10 2 3 2" xfId="5477"/>
    <cellStyle name="Normal 5 2 10 2 3 2 2" xfId="10202"/>
    <cellStyle name="Normal 5 2 10 2 3 2 2 2" xfId="19597"/>
    <cellStyle name="Normal 5 2 10 2 3 2 2 2 2" xfId="38394"/>
    <cellStyle name="Normal 5 2 10 2 3 2 2 2 3" xfId="49787"/>
    <cellStyle name="Normal 5 2 10 2 3 2 2 3" xfId="28991"/>
    <cellStyle name="Normal 5 2 10 2 3 2 2 4" xfId="49786"/>
    <cellStyle name="Normal 5 2 10 2 3 2 3" xfId="14900"/>
    <cellStyle name="Normal 5 2 10 2 3 2 3 2" xfId="33691"/>
    <cellStyle name="Normal 5 2 10 2 3 2 3 3" xfId="49788"/>
    <cellStyle name="Normal 5 2 10 2 3 2 4" xfId="24288"/>
    <cellStyle name="Normal 5 2 10 2 3 2 5" xfId="49785"/>
    <cellStyle name="Normal 5 2 10 2 3 3" xfId="7411"/>
    <cellStyle name="Normal 5 2 10 2 3 3 2" xfId="16806"/>
    <cellStyle name="Normal 5 2 10 2 3 3 2 2" xfId="35603"/>
    <cellStyle name="Normal 5 2 10 2 3 3 2 3" xfId="49790"/>
    <cellStyle name="Normal 5 2 10 2 3 3 3" xfId="26200"/>
    <cellStyle name="Normal 5 2 10 2 3 3 4" xfId="49789"/>
    <cellStyle name="Normal 5 2 10 2 3 4" xfId="12109"/>
    <cellStyle name="Normal 5 2 10 2 3 4 2" xfId="30898"/>
    <cellStyle name="Normal 5 2 10 2 3 4 3" xfId="49791"/>
    <cellStyle name="Normal 5 2 10 2 3 5" xfId="21495"/>
    <cellStyle name="Normal 5 2 10 2 3 6" xfId="49784"/>
    <cellStyle name="Normal 5 2 10 2 4" xfId="3615"/>
    <cellStyle name="Normal 5 2 10 2 4 2" xfId="8341"/>
    <cellStyle name="Normal 5 2 10 2 4 2 2" xfId="17736"/>
    <cellStyle name="Normal 5 2 10 2 4 2 2 2" xfId="36533"/>
    <cellStyle name="Normal 5 2 10 2 4 2 2 3" xfId="49794"/>
    <cellStyle name="Normal 5 2 10 2 4 2 3" xfId="27130"/>
    <cellStyle name="Normal 5 2 10 2 4 2 4" xfId="49793"/>
    <cellStyle name="Normal 5 2 10 2 4 3" xfId="13039"/>
    <cellStyle name="Normal 5 2 10 2 4 3 2" xfId="31829"/>
    <cellStyle name="Normal 5 2 10 2 4 3 3" xfId="49795"/>
    <cellStyle name="Normal 5 2 10 2 4 4" xfId="22426"/>
    <cellStyle name="Normal 5 2 10 2 4 5" xfId="49792"/>
    <cellStyle name="Normal 5 2 10 2 5" xfId="4546"/>
    <cellStyle name="Normal 5 2 10 2 5 2" xfId="9271"/>
    <cellStyle name="Normal 5 2 10 2 5 2 2" xfId="18666"/>
    <cellStyle name="Normal 5 2 10 2 5 2 2 2" xfId="37463"/>
    <cellStyle name="Normal 5 2 10 2 5 2 2 3" xfId="49798"/>
    <cellStyle name="Normal 5 2 10 2 5 2 3" xfId="28060"/>
    <cellStyle name="Normal 5 2 10 2 5 2 4" xfId="49797"/>
    <cellStyle name="Normal 5 2 10 2 5 3" xfId="13969"/>
    <cellStyle name="Normal 5 2 10 2 5 3 2" xfId="32760"/>
    <cellStyle name="Normal 5 2 10 2 5 3 3" xfId="49799"/>
    <cellStyle name="Normal 5 2 10 2 5 4" xfId="23357"/>
    <cellStyle name="Normal 5 2 10 2 5 5" xfId="49796"/>
    <cellStyle name="Normal 5 2 10 2 6" xfId="6183"/>
    <cellStyle name="Normal 5 2 10 2 6 2" xfId="15579"/>
    <cellStyle name="Normal 5 2 10 2 6 2 2" xfId="34376"/>
    <cellStyle name="Normal 5 2 10 2 6 2 3" xfId="49801"/>
    <cellStyle name="Normal 5 2 10 2 6 3" xfId="24973"/>
    <cellStyle name="Normal 5 2 10 2 6 4" xfId="49800"/>
    <cellStyle name="Normal 5 2 10 2 7" xfId="11180"/>
    <cellStyle name="Normal 5 2 10 2 7 2" xfId="29967"/>
    <cellStyle name="Normal 5 2 10 2 7 3" xfId="49802"/>
    <cellStyle name="Normal 5 2 10 2 8" xfId="20564"/>
    <cellStyle name="Normal 5 2 10 2 9" xfId="39541"/>
    <cellStyle name="Normal 5 2 10 3" xfId="1958"/>
    <cellStyle name="Normal 5 2 10 3 2" xfId="2889"/>
    <cellStyle name="Normal 5 2 10 3 2 2" xfId="5682"/>
    <cellStyle name="Normal 5 2 10 3 2 2 2" xfId="10407"/>
    <cellStyle name="Normal 5 2 10 3 2 2 2 2" xfId="19802"/>
    <cellStyle name="Normal 5 2 10 3 2 2 2 2 2" xfId="38599"/>
    <cellStyle name="Normal 5 2 10 3 2 2 2 2 3" xfId="49807"/>
    <cellStyle name="Normal 5 2 10 3 2 2 2 3" xfId="29196"/>
    <cellStyle name="Normal 5 2 10 3 2 2 2 4" xfId="49806"/>
    <cellStyle name="Normal 5 2 10 3 2 2 3" xfId="15105"/>
    <cellStyle name="Normal 5 2 10 3 2 2 3 2" xfId="33896"/>
    <cellStyle name="Normal 5 2 10 3 2 2 3 3" xfId="49808"/>
    <cellStyle name="Normal 5 2 10 3 2 2 4" xfId="24493"/>
    <cellStyle name="Normal 5 2 10 3 2 2 5" xfId="49805"/>
    <cellStyle name="Normal 5 2 10 3 2 3" xfId="7615"/>
    <cellStyle name="Normal 5 2 10 3 2 3 2" xfId="17010"/>
    <cellStyle name="Normal 5 2 10 3 2 3 2 2" xfId="35807"/>
    <cellStyle name="Normal 5 2 10 3 2 3 2 3" xfId="49810"/>
    <cellStyle name="Normal 5 2 10 3 2 3 3" xfId="26404"/>
    <cellStyle name="Normal 5 2 10 3 2 3 4" xfId="49809"/>
    <cellStyle name="Normal 5 2 10 3 2 4" xfId="12313"/>
    <cellStyle name="Normal 5 2 10 3 2 4 2" xfId="31103"/>
    <cellStyle name="Normal 5 2 10 3 2 4 3" xfId="49811"/>
    <cellStyle name="Normal 5 2 10 3 2 5" xfId="21700"/>
    <cellStyle name="Normal 5 2 10 3 2 6" xfId="49804"/>
    <cellStyle name="Normal 5 2 10 3 3" xfId="3820"/>
    <cellStyle name="Normal 5 2 10 3 3 2" xfId="8546"/>
    <cellStyle name="Normal 5 2 10 3 3 2 2" xfId="17941"/>
    <cellStyle name="Normal 5 2 10 3 3 2 2 2" xfId="36738"/>
    <cellStyle name="Normal 5 2 10 3 3 2 2 3" xfId="49814"/>
    <cellStyle name="Normal 5 2 10 3 3 2 3" xfId="27335"/>
    <cellStyle name="Normal 5 2 10 3 3 2 4" xfId="49813"/>
    <cellStyle name="Normal 5 2 10 3 3 3" xfId="13244"/>
    <cellStyle name="Normal 5 2 10 3 3 3 2" xfId="32034"/>
    <cellStyle name="Normal 5 2 10 3 3 3 3" xfId="49815"/>
    <cellStyle name="Normal 5 2 10 3 3 4" xfId="22631"/>
    <cellStyle name="Normal 5 2 10 3 3 5" xfId="49812"/>
    <cellStyle name="Normal 5 2 10 3 4" xfId="4751"/>
    <cellStyle name="Normal 5 2 10 3 4 2" xfId="9476"/>
    <cellStyle name="Normal 5 2 10 3 4 2 2" xfId="18871"/>
    <cellStyle name="Normal 5 2 10 3 4 2 2 2" xfId="37668"/>
    <cellStyle name="Normal 5 2 10 3 4 2 2 3" xfId="49818"/>
    <cellStyle name="Normal 5 2 10 3 4 2 3" xfId="28265"/>
    <cellStyle name="Normal 5 2 10 3 4 2 4" xfId="49817"/>
    <cellStyle name="Normal 5 2 10 3 4 3" xfId="14174"/>
    <cellStyle name="Normal 5 2 10 3 4 3 2" xfId="32965"/>
    <cellStyle name="Normal 5 2 10 3 4 3 3" xfId="49819"/>
    <cellStyle name="Normal 5 2 10 3 4 4" xfId="23562"/>
    <cellStyle name="Normal 5 2 10 3 4 5" xfId="49816"/>
    <cellStyle name="Normal 5 2 10 3 5" xfId="6686"/>
    <cellStyle name="Normal 5 2 10 3 5 2" xfId="16081"/>
    <cellStyle name="Normal 5 2 10 3 5 2 2" xfId="34878"/>
    <cellStyle name="Normal 5 2 10 3 5 2 3" xfId="49821"/>
    <cellStyle name="Normal 5 2 10 3 5 3" xfId="25475"/>
    <cellStyle name="Normal 5 2 10 3 5 4" xfId="49820"/>
    <cellStyle name="Normal 5 2 10 3 6" xfId="11384"/>
    <cellStyle name="Normal 5 2 10 3 6 2" xfId="30172"/>
    <cellStyle name="Normal 5 2 10 3 6 3" xfId="49822"/>
    <cellStyle name="Normal 5 2 10 3 7" xfId="20769"/>
    <cellStyle name="Normal 5 2 10 3 8" xfId="39543"/>
    <cellStyle name="Normal 5 2 10 3 9" xfId="49803"/>
    <cellStyle name="Normal 5 2 10 4" xfId="2423"/>
    <cellStyle name="Normal 5 2 10 4 2" xfId="5216"/>
    <cellStyle name="Normal 5 2 10 4 2 2" xfId="9941"/>
    <cellStyle name="Normal 5 2 10 4 2 2 2" xfId="19336"/>
    <cellStyle name="Normal 5 2 10 4 2 2 2 2" xfId="38133"/>
    <cellStyle name="Normal 5 2 10 4 2 2 2 3" xfId="49826"/>
    <cellStyle name="Normal 5 2 10 4 2 2 3" xfId="28730"/>
    <cellStyle name="Normal 5 2 10 4 2 2 4" xfId="49825"/>
    <cellStyle name="Normal 5 2 10 4 2 3" xfId="14639"/>
    <cellStyle name="Normal 5 2 10 4 2 3 2" xfId="33430"/>
    <cellStyle name="Normal 5 2 10 4 2 3 3" xfId="49827"/>
    <cellStyle name="Normal 5 2 10 4 2 4" xfId="24027"/>
    <cellStyle name="Normal 5 2 10 4 2 5" xfId="49824"/>
    <cellStyle name="Normal 5 2 10 4 3" xfId="7150"/>
    <cellStyle name="Normal 5 2 10 4 3 2" xfId="16545"/>
    <cellStyle name="Normal 5 2 10 4 3 2 2" xfId="35342"/>
    <cellStyle name="Normal 5 2 10 4 3 2 3" xfId="49829"/>
    <cellStyle name="Normal 5 2 10 4 3 3" xfId="25939"/>
    <cellStyle name="Normal 5 2 10 4 3 4" xfId="49828"/>
    <cellStyle name="Normal 5 2 10 4 4" xfId="11848"/>
    <cellStyle name="Normal 5 2 10 4 4 2" xfId="30637"/>
    <cellStyle name="Normal 5 2 10 4 4 3" xfId="49830"/>
    <cellStyle name="Normal 5 2 10 4 5" xfId="21234"/>
    <cellStyle name="Normal 5 2 10 4 6" xfId="49823"/>
    <cellStyle name="Normal 5 2 10 5" xfId="3354"/>
    <cellStyle name="Normal 5 2 10 5 2" xfId="8080"/>
    <cellStyle name="Normal 5 2 10 5 2 2" xfId="17475"/>
    <cellStyle name="Normal 5 2 10 5 2 2 2" xfId="36272"/>
    <cellStyle name="Normal 5 2 10 5 2 2 3" xfId="49833"/>
    <cellStyle name="Normal 5 2 10 5 2 3" xfId="26869"/>
    <cellStyle name="Normal 5 2 10 5 2 4" xfId="49832"/>
    <cellStyle name="Normal 5 2 10 5 3" xfId="12778"/>
    <cellStyle name="Normal 5 2 10 5 3 2" xfId="31568"/>
    <cellStyle name="Normal 5 2 10 5 3 3" xfId="49834"/>
    <cellStyle name="Normal 5 2 10 5 4" xfId="22165"/>
    <cellStyle name="Normal 5 2 10 5 5" xfId="49831"/>
    <cellStyle name="Normal 5 2 10 6" xfId="4285"/>
    <cellStyle name="Normal 5 2 10 6 2" xfId="9010"/>
    <cellStyle name="Normal 5 2 10 6 2 2" xfId="18405"/>
    <cellStyle name="Normal 5 2 10 6 2 2 2" xfId="37202"/>
    <cellStyle name="Normal 5 2 10 6 2 2 3" xfId="49837"/>
    <cellStyle name="Normal 5 2 10 6 2 3" xfId="27799"/>
    <cellStyle name="Normal 5 2 10 6 2 4" xfId="49836"/>
    <cellStyle name="Normal 5 2 10 6 3" xfId="13708"/>
    <cellStyle name="Normal 5 2 10 6 3 2" xfId="32499"/>
    <cellStyle name="Normal 5 2 10 6 3 3" xfId="49838"/>
    <cellStyle name="Normal 5 2 10 6 4" xfId="23096"/>
    <cellStyle name="Normal 5 2 10 6 5" xfId="49835"/>
    <cellStyle name="Normal 5 2 10 7" xfId="6441"/>
    <cellStyle name="Normal 5 2 10 7 2" xfId="15837"/>
    <cellStyle name="Normal 5 2 10 7 2 2" xfId="34634"/>
    <cellStyle name="Normal 5 2 10 7 2 3" xfId="49840"/>
    <cellStyle name="Normal 5 2 10 7 3" xfId="25231"/>
    <cellStyle name="Normal 5 2 10 7 4" xfId="49839"/>
    <cellStyle name="Normal 5 2 10 8" xfId="10922"/>
    <cellStyle name="Normal 5 2 10 8 2" xfId="29706"/>
    <cellStyle name="Normal 5 2 10 8 3" xfId="49841"/>
    <cellStyle name="Normal 5 2 10 9" xfId="20303"/>
    <cellStyle name="Normal 5 2 11" xfId="1550"/>
    <cellStyle name="Normal 5 2 11 10" xfId="39544"/>
    <cellStyle name="Normal 5 2 11 11" xfId="49842"/>
    <cellStyle name="Normal 5 2 11 12" xfId="58789"/>
    <cellStyle name="Normal 5 2 11 13" xfId="58853"/>
    <cellStyle name="Normal 5 2 11 14" xfId="58909"/>
    <cellStyle name="Normal 5 2 11 15" xfId="58965"/>
    <cellStyle name="Normal 5 2 11 16" xfId="59021"/>
    <cellStyle name="Normal 5 2 11 17" xfId="59077"/>
    <cellStyle name="Normal 5 2 11 18" xfId="59139"/>
    <cellStyle name="Normal 5 2 11 19" xfId="59702"/>
    <cellStyle name="Normal 5 2 11 2" xfId="1814"/>
    <cellStyle name="Normal 5 2 11 2 10" xfId="49843"/>
    <cellStyle name="Normal 5 2 11 2 2" xfId="2280"/>
    <cellStyle name="Normal 5 2 11 2 2 2" xfId="3211"/>
    <cellStyle name="Normal 5 2 11 2 2 2 2" xfId="6004"/>
    <cellStyle name="Normal 5 2 11 2 2 2 2 2" xfId="10729"/>
    <cellStyle name="Normal 5 2 11 2 2 2 2 2 2" xfId="20124"/>
    <cellStyle name="Normal 5 2 11 2 2 2 2 2 2 2" xfId="38921"/>
    <cellStyle name="Normal 5 2 11 2 2 2 2 2 2 3" xfId="49848"/>
    <cellStyle name="Normal 5 2 11 2 2 2 2 2 3" xfId="29518"/>
    <cellStyle name="Normal 5 2 11 2 2 2 2 2 4" xfId="49847"/>
    <cellStyle name="Normal 5 2 11 2 2 2 2 3" xfId="15427"/>
    <cellStyle name="Normal 5 2 11 2 2 2 2 3 2" xfId="34218"/>
    <cellStyle name="Normal 5 2 11 2 2 2 2 3 3" xfId="49849"/>
    <cellStyle name="Normal 5 2 11 2 2 2 2 4" xfId="24815"/>
    <cellStyle name="Normal 5 2 11 2 2 2 2 5" xfId="49846"/>
    <cellStyle name="Normal 5 2 11 2 2 2 3" xfId="7937"/>
    <cellStyle name="Normal 5 2 11 2 2 2 3 2" xfId="17332"/>
    <cellStyle name="Normal 5 2 11 2 2 2 3 2 2" xfId="36129"/>
    <cellStyle name="Normal 5 2 11 2 2 2 3 2 3" xfId="49851"/>
    <cellStyle name="Normal 5 2 11 2 2 2 3 3" xfId="26726"/>
    <cellStyle name="Normal 5 2 11 2 2 2 3 4" xfId="49850"/>
    <cellStyle name="Normal 5 2 11 2 2 2 4" xfId="12635"/>
    <cellStyle name="Normal 5 2 11 2 2 2 4 2" xfId="31425"/>
    <cellStyle name="Normal 5 2 11 2 2 2 4 3" xfId="49852"/>
    <cellStyle name="Normal 5 2 11 2 2 2 5" xfId="22022"/>
    <cellStyle name="Normal 5 2 11 2 2 2 6" xfId="49845"/>
    <cellStyle name="Normal 5 2 11 2 2 3" xfId="4142"/>
    <cellStyle name="Normal 5 2 11 2 2 3 2" xfId="8867"/>
    <cellStyle name="Normal 5 2 11 2 2 3 2 2" xfId="18262"/>
    <cellStyle name="Normal 5 2 11 2 2 3 2 2 2" xfId="37059"/>
    <cellStyle name="Normal 5 2 11 2 2 3 2 2 3" xfId="49855"/>
    <cellStyle name="Normal 5 2 11 2 2 3 2 3" xfId="27656"/>
    <cellStyle name="Normal 5 2 11 2 2 3 2 4" xfId="49854"/>
    <cellStyle name="Normal 5 2 11 2 2 3 3" xfId="13565"/>
    <cellStyle name="Normal 5 2 11 2 2 3 3 2" xfId="32356"/>
    <cellStyle name="Normal 5 2 11 2 2 3 3 3" xfId="49856"/>
    <cellStyle name="Normal 5 2 11 2 2 3 4" xfId="22953"/>
    <cellStyle name="Normal 5 2 11 2 2 3 5" xfId="49853"/>
    <cellStyle name="Normal 5 2 11 2 2 4" xfId="5073"/>
    <cellStyle name="Normal 5 2 11 2 2 4 2" xfId="9798"/>
    <cellStyle name="Normal 5 2 11 2 2 4 2 2" xfId="19193"/>
    <cellStyle name="Normal 5 2 11 2 2 4 2 2 2" xfId="37990"/>
    <cellStyle name="Normal 5 2 11 2 2 4 2 2 3" xfId="49859"/>
    <cellStyle name="Normal 5 2 11 2 2 4 2 3" xfId="28587"/>
    <cellStyle name="Normal 5 2 11 2 2 4 2 4" xfId="49858"/>
    <cellStyle name="Normal 5 2 11 2 2 4 3" xfId="14496"/>
    <cellStyle name="Normal 5 2 11 2 2 4 3 2" xfId="33287"/>
    <cellStyle name="Normal 5 2 11 2 2 4 3 3" xfId="49860"/>
    <cellStyle name="Normal 5 2 11 2 2 4 4" xfId="23884"/>
    <cellStyle name="Normal 5 2 11 2 2 4 5" xfId="49857"/>
    <cellStyle name="Normal 5 2 11 2 2 5" xfId="7007"/>
    <cellStyle name="Normal 5 2 11 2 2 5 2" xfId="16402"/>
    <cellStyle name="Normal 5 2 11 2 2 5 2 2" xfId="35199"/>
    <cellStyle name="Normal 5 2 11 2 2 5 2 3" xfId="49862"/>
    <cellStyle name="Normal 5 2 11 2 2 5 3" xfId="25796"/>
    <cellStyle name="Normal 5 2 11 2 2 5 4" xfId="49861"/>
    <cellStyle name="Normal 5 2 11 2 2 6" xfId="11705"/>
    <cellStyle name="Normal 5 2 11 2 2 6 2" xfId="30494"/>
    <cellStyle name="Normal 5 2 11 2 2 6 3" xfId="49863"/>
    <cellStyle name="Normal 5 2 11 2 2 7" xfId="21091"/>
    <cellStyle name="Normal 5 2 11 2 2 8" xfId="39546"/>
    <cellStyle name="Normal 5 2 11 2 2 9" xfId="49844"/>
    <cellStyle name="Normal 5 2 11 2 3" xfId="2745"/>
    <cellStyle name="Normal 5 2 11 2 3 2" xfId="5538"/>
    <cellStyle name="Normal 5 2 11 2 3 2 2" xfId="10263"/>
    <cellStyle name="Normal 5 2 11 2 3 2 2 2" xfId="19658"/>
    <cellStyle name="Normal 5 2 11 2 3 2 2 2 2" xfId="38455"/>
    <cellStyle name="Normal 5 2 11 2 3 2 2 2 3" xfId="49867"/>
    <cellStyle name="Normal 5 2 11 2 3 2 2 3" xfId="29052"/>
    <cellStyle name="Normal 5 2 11 2 3 2 2 4" xfId="49866"/>
    <cellStyle name="Normal 5 2 11 2 3 2 3" xfId="14961"/>
    <cellStyle name="Normal 5 2 11 2 3 2 3 2" xfId="33752"/>
    <cellStyle name="Normal 5 2 11 2 3 2 3 3" xfId="49868"/>
    <cellStyle name="Normal 5 2 11 2 3 2 4" xfId="24349"/>
    <cellStyle name="Normal 5 2 11 2 3 2 5" xfId="49865"/>
    <cellStyle name="Normal 5 2 11 2 3 3" xfId="7471"/>
    <cellStyle name="Normal 5 2 11 2 3 3 2" xfId="16866"/>
    <cellStyle name="Normal 5 2 11 2 3 3 2 2" xfId="35663"/>
    <cellStyle name="Normal 5 2 11 2 3 3 2 3" xfId="49870"/>
    <cellStyle name="Normal 5 2 11 2 3 3 3" xfId="26260"/>
    <cellStyle name="Normal 5 2 11 2 3 3 4" xfId="49869"/>
    <cellStyle name="Normal 5 2 11 2 3 4" xfId="12169"/>
    <cellStyle name="Normal 5 2 11 2 3 4 2" xfId="30959"/>
    <cellStyle name="Normal 5 2 11 2 3 4 3" xfId="49871"/>
    <cellStyle name="Normal 5 2 11 2 3 5" xfId="21556"/>
    <cellStyle name="Normal 5 2 11 2 3 6" xfId="49864"/>
    <cellStyle name="Normal 5 2 11 2 4" xfId="3676"/>
    <cellStyle name="Normal 5 2 11 2 4 2" xfId="8402"/>
    <cellStyle name="Normal 5 2 11 2 4 2 2" xfId="17797"/>
    <cellStyle name="Normal 5 2 11 2 4 2 2 2" xfId="36594"/>
    <cellStyle name="Normal 5 2 11 2 4 2 2 3" xfId="49874"/>
    <cellStyle name="Normal 5 2 11 2 4 2 3" xfId="27191"/>
    <cellStyle name="Normal 5 2 11 2 4 2 4" xfId="49873"/>
    <cellStyle name="Normal 5 2 11 2 4 3" xfId="13100"/>
    <cellStyle name="Normal 5 2 11 2 4 3 2" xfId="31890"/>
    <cellStyle name="Normal 5 2 11 2 4 3 3" xfId="49875"/>
    <cellStyle name="Normal 5 2 11 2 4 4" xfId="22487"/>
    <cellStyle name="Normal 5 2 11 2 4 5" xfId="49872"/>
    <cellStyle name="Normal 5 2 11 2 5" xfId="4607"/>
    <cellStyle name="Normal 5 2 11 2 5 2" xfId="9332"/>
    <cellStyle name="Normal 5 2 11 2 5 2 2" xfId="18727"/>
    <cellStyle name="Normal 5 2 11 2 5 2 2 2" xfId="37524"/>
    <cellStyle name="Normal 5 2 11 2 5 2 2 3" xfId="49878"/>
    <cellStyle name="Normal 5 2 11 2 5 2 3" xfId="28121"/>
    <cellStyle name="Normal 5 2 11 2 5 2 4" xfId="49877"/>
    <cellStyle name="Normal 5 2 11 2 5 3" xfId="14030"/>
    <cellStyle name="Normal 5 2 11 2 5 3 2" xfId="32821"/>
    <cellStyle name="Normal 5 2 11 2 5 3 3" xfId="49879"/>
    <cellStyle name="Normal 5 2 11 2 5 4" xfId="23418"/>
    <cellStyle name="Normal 5 2 11 2 5 5" xfId="49876"/>
    <cellStyle name="Normal 5 2 11 2 6" xfId="6542"/>
    <cellStyle name="Normal 5 2 11 2 6 2" xfId="15937"/>
    <cellStyle name="Normal 5 2 11 2 6 2 2" xfId="34734"/>
    <cellStyle name="Normal 5 2 11 2 6 2 3" xfId="49881"/>
    <cellStyle name="Normal 5 2 11 2 6 3" xfId="25331"/>
    <cellStyle name="Normal 5 2 11 2 6 4" xfId="49880"/>
    <cellStyle name="Normal 5 2 11 2 7" xfId="11240"/>
    <cellStyle name="Normal 5 2 11 2 7 2" xfId="30028"/>
    <cellStyle name="Normal 5 2 11 2 7 3" xfId="49882"/>
    <cellStyle name="Normal 5 2 11 2 8" xfId="20625"/>
    <cellStyle name="Normal 5 2 11 2 9" xfId="39545"/>
    <cellStyle name="Normal 5 2 11 3" xfId="2019"/>
    <cellStyle name="Normal 5 2 11 3 2" xfId="2950"/>
    <cellStyle name="Normal 5 2 11 3 2 2" xfId="5743"/>
    <cellStyle name="Normal 5 2 11 3 2 2 2" xfId="10468"/>
    <cellStyle name="Normal 5 2 11 3 2 2 2 2" xfId="19863"/>
    <cellStyle name="Normal 5 2 11 3 2 2 2 2 2" xfId="38660"/>
    <cellStyle name="Normal 5 2 11 3 2 2 2 2 3" xfId="49887"/>
    <cellStyle name="Normal 5 2 11 3 2 2 2 3" xfId="29257"/>
    <cellStyle name="Normal 5 2 11 3 2 2 2 4" xfId="49886"/>
    <cellStyle name="Normal 5 2 11 3 2 2 3" xfId="15166"/>
    <cellStyle name="Normal 5 2 11 3 2 2 3 2" xfId="33957"/>
    <cellStyle name="Normal 5 2 11 3 2 2 3 3" xfId="49888"/>
    <cellStyle name="Normal 5 2 11 3 2 2 4" xfId="24554"/>
    <cellStyle name="Normal 5 2 11 3 2 2 5" xfId="49885"/>
    <cellStyle name="Normal 5 2 11 3 2 3" xfId="7676"/>
    <cellStyle name="Normal 5 2 11 3 2 3 2" xfId="17071"/>
    <cellStyle name="Normal 5 2 11 3 2 3 2 2" xfId="35868"/>
    <cellStyle name="Normal 5 2 11 3 2 3 2 3" xfId="49890"/>
    <cellStyle name="Normal 5 2 11 3 2 3 3" xfId="26465"/>
    <cellStyle name="Normal 5 2 11 3 2 3 4" xfId="49889"/>
    <cellStyle name="Normal 5 2 11 3 2 4" xfId="12374"/>
    <cellStyle name="Normal 5 2 11 3 2 4 2" xfId="31164"/>
    <cellStyle name="Normal 5 2 11 3 2 4 3" xfId="49891"/>
    <cellStyle name="Normal 5 2 11 3 2 5" xfId="21761"/>
    <cellStyle name="Normal 5 2 11 3 2 6" xfId="49884"/>
    <cellStyle name="Normal 5 2 11 3 3" xfId="3881"/>
    <cellStyle name="Normal 5 2 11 3 3 2" xfId="8606"/>
    <cellStyle name="Normal 5 2 11 3 3 2 2" xfId="18001"/>
    <cellStyle name="Normal 5 2 11 3 3 2 2 2" xfId="36798"/>
    <cellStyle name="Normal 5 2 11 3 3 2 2 3" xfId="49894"/>
    <cellStyle name="Normal 5 2 11 3 3 2 3" xfId="27395"/>
    <cellStyle name="Normal 5 2 11 3 3 2 4" xfId="49893"/>
    <cellStyle name="Normal 5 2 11 3 3 3" xfId="13304"/>
    <cellStyle name="Normal 5 2 11 3 3 3 2" xfId="32095"/>
    <cellStyle name="Normal 5 2 11 3 3 3 3" xfId="49895"/>
    <cellStyle name="Normal 5 2 11 3 3 4" xfId="22692"/>
    <cellStyle name="Normal 5 2 11 3 3 5" xfId="49892"/>
    <cellStyle name="Normal 5 2 11 3 4" xfId="4812"/>
    <cellStyle name="Normal 5 2 11 3 4 2" xfId="9537"/>
    <cellStyle name="Normal 5 2 11 3 4 2 2" xfId="18932"/>
    <cellStyle name="Normal 5 2 11 3 4 2 2 2" xfId="37729"/>
    <cellStyle name="Normal 5 2 11 3 4 2 2 3" xfId="49898"/>
    <cellStyle name="Normal 5 2 11 3 4 2 3" xfId="28326"/>
    <cellStyle name="Normal 5 2 11 3 4 2 4" xfId="49897"/>
    <cellStyle name="Normal 5 2 11 3 4 3" xfId="14235"/>
    <cellStyle name="Normal 5 2 11 3 4 3 2" xfId="33026"/>
    <cellStyle name="Normal 5 2 11 3 4 3 3" xfId="49899"/>
    <cellStyle name="Normal 5 2 11 3 4 4" xfId="23623"/>
    <cellStyle name="Normal 5 2 11 3 4 5" xfId="49896"/>
    <cellStyle name="Normal 5 2 11 3 5" xfId="6746"/>
    <cellStyle name="Normal 5 2 11 3 5 2" xfId="16141"/>
    <cellStyle name="Normal 5 2 11 3 5 2 2" xfId="34938"/>
    <cellStyle name="Normal 5 2 11 3 5 2 3" xfId="49901"/>
    <cellStyle name="Normal 5 2 11 3 5 3" xfId="25535"/>
    <cellStyle name="Normal 5 2 11 3 5 4" xfId="49900"/>
    <cellStyle name="Normal 5 2 11 3 6" xfId="11444"/>
    <cellStyle name="Normal 5 2 11 3 6 2" xfId="30233"/>
    <cellStyle name="Normal 5 2 11 3 6 3" xfId="49902"/>
    <cellStyle name="Normal 5 2 11 3 7" xfId="20830"/>
    <cellStyle name="Normal 5 2 11 3 8" xfId="39547"/>
    <cellStyle name="Normal 5 2 11 3 9" xfId="49883"/>
    <cellStyle name="Normal 5 2 11 4" xfId="2484"/>
    <cellStyle name="Normal 5 2 11 4 2" xfId="5277"/>
    <cellStyle name="Normal 5 2 11 4 2 2" xfId="10002"/>
    <cellStyle name="Normal 5 2 11 4 2 2 2" xfId="19397"/>
    <cellStyle name="Normal 5 2 11 4 2 2 2 2" xfId="38194"/>
    <cellStyle name="Normal 5 2 11 4 2 2 2 3" xfId="49906"/>
    <cellStyle name="Normal 5 2 11 4 2 2 3" xfId="28791"/>
    <cellStyle name="Normal 5 2 11 4 2 2 4" xfId="49905"/>
    <cellStyle name="Normal 5 2 11 4 2 3" xfId="14700"/>
    <cellStyle name="Normal 5 2 11 4 2 3 2" xfId="33491"/>
    <cellStyle name="Normal 5 2 11 4 2 3 3" xfId="49907"/>
    <cellStyle name="Normal 5 2 11 4 2 4" xfId="24088"/>
    <cellStyle name="Normal 5 2 11 4 2 5" xfId="49904"/>
    <cellStyle name="Normal 5 2 11 4 3" xfId="7211"/>
    <cellStyle name="Normal 5 2 11 4 3 2" xfId="16606"/>
    <cellStyle name="Normal 5 2 11 4 3 2 2" xfId="35403"/>
    <cellStyle name="Normal 5 2 11 4 3 2 3" xfId="49909"/>
    <cellStyle name="Normal 5 2 11 4 3 3" xfId="26000"/>
    <cellStyle name="Normal 5 2 11 4 3 4" xfId="49908"/>
    <cellStyle name="Normal 5 2 11 4 4" xfId="11909"/>
    <cellStyle name="Normal 5 2 11 4 4 2" xfId="30698"/>
    <cellStyle name="Normal 5 2 11 4 4 3" xfId="49910"/>
    <cellStyle name="Normal 5 2 11 4 5" xfId="21295"/>
    <cellStyle name="Normal 5 2 11 4 6" xfId="49903"/>
    <cellStyle name="Normal 5 2 11 5" xfId="3415"/>
    <cellStyle name="Normal 5 2 11 5 2" xfId="8141"/>
    <cellStyle name="Normal 5 2 11 5 2 2" xfId="17536"/>
    <cellStyle name="Normal 5 2 11 5 2 2 2" xfId="36333"/>
    <cellStyle name="Normal 5 2 11 5 2 2 3" xfId="49913"/>
    <cellStyle name="Normal 5 2 11 5 2 3" xfId="26930"/>
    <cellStyle name="Normal 5 2 11 5 2 4" xfId="49912"/>
    <cellStyle name="Normal 5 2 11 5 3" xfId="12839"/>
    <cellStyle name="Normal 5 2 11 5 3 2" xfId="31629"/>
    <cellStyle name="Normal 5 2 11 5 3 3" xfId="49914"/>
    <cellStyle name="Normal 5 2 11 5 4" xfId="22226"/>
    <cellStyle name="Normal 5 2 11 5 5" xfId="49911"/>
    <cellStyle name="Normal 5 2 11 6" xfId="4346"/>
    <cellStyle name="Normal 5 2 11 6 2" xfId="9071"/>
    <cellStyle name="Normal 5 2 11 6 2 2" xfId="18466"/>
    <cellStyle name="Normal 5 2 11 6 2 2 2" xfId="37263"/>
    <cellStyle name="Normal 5 2 11 6 2 2 3" xfId="49917"/>
    <cellStyle name="Normal 5 2 11 6 2 3" xfId="27860"/>
    <cellStyle name="Normal 5 2 11 6 2 4" xfId="49916"/>
    <cellStyle name="Normal 5 2 11 6 3" xfId="13769"/>
    <cellStyle name="Normal 5 2 11 6 3 2" xfId="32560"/>
    <cellStyle name="Normal 5 2 11 6 3 3" xfId="49918"/>
    <cellStyle name="Normal 5 2 11 6 4" xfId="23157"/>
    <cellStyle name="Normal 5 2 11 6 5" xfId="49915"/>
    <cellStyle name="Normal 5 2 11 7" xfId="6269"/>
    <cellStyle name="Normal 5 2 11 7 2" xfId="15665"/>
    <cellStyle name="Normal 5 2 11 7 2 2" xfId="34462"/>
    <cellStyle name="Normal 5 2 11 7 2 3" xfId="49920"/>
    <cellStyle name="Normal 5 2 11 7 3" xfId="25059"/>
    <cellStyle name="Normal 5 2 11 7 4" xfId="49919"/>
    <cellStyle name="Normal 5 2 11 8" xfId="10980"/>
    <cellStyle name="Normal 5 2 11 8 2" xfId="29767"/>
    <cellStyle name="Normal 5 2 11 8 3" xfId="49921"/>
    <cellStyle name="Normal 5 2 11 9" xfId="20364"/>
    <cellStyle name="Normal 5 2 12" xfId="1634"/>
    <cellStyle name="Normal 5 2 12 10" xfId="49922"/>
    <cellStyle name="Normal 5 2 12 2" xfId="2103"/>
    <cellStyle name="Normal 5 2 12 2 2" xfId="3034"/>
    <cellStyle name="Normal 5 2 12 2 2 2" xfId="5827"/>
    <cellStyle name="Normal 5 2 12 2 2 2 2" xfId="10552"/>
    <cellStyle name="Normal 5 2 12 2 2 2 2 2" xfId="19947"/>
    <cellStyle name="Normal 5 2 12 2 2 2 2 2 2" xfId="38744"/>
    <cellStyle name="Normal 5 2 12 2 2 2 2 2 3" xfId="49927"/>
    <cellStyle name="Normal 5 2 12 2 2 2 2 3" xfId="29341"/>
    <cellStyle name="Normal 5 2 12 2 2 2 2 4" xfId="49926"/>
    <cellStyle name="Normal 5 2 12 2 2 2 3" xfId="15250"/>
    <cellStyle name="Normal 5 2 12 2 2 2 3 2" xfId="34041"/>
    <cellStyle name="Normal 5 2 12 2 2 2 3 3" xfId="49928"/>
    <cellStyle name="Normal 5 2 12 2 2 2 4" xfId="24638"/>
    <cellStyle name="Normal 5 2 12 2 2 2 5" xfId="49925"/>
    <cellStyle name="Normal 5 2 12 2 2 3" xfId="7760"/>
    <cellStyle name="Normal 5 2 12 2 2 3 2" xfId="17155"/>
    <cellStyle name="Normal 5 2 12 2 2 3 2 2" xfId="35952"/>
    <cellStyle name="Normal 5 2 12 2 2 3 2 3" xfId="49930"/>
    <cellStyle name="Normal 5 2 12 2 2 3 3" xfId="26549"/>
    <cellStyle name="Normal 5 2 12 2 2 3 4" xfId="49929"/>
    <cellStyle name="Normal 5 2 12 2 2 4" xfId="12458"/>
    <cellStyle name="Normal 5 2 12 2 2 4 2" xfId="31248"/>
    <cellStyle name="Normal 5 2 12 2 2 4 3" xfId="49931"/>
    <cellStyle name="Normal 5 2 12 2 2 5" xfId="21845"/>
    <cellStyle name="Normal 5 2 12 2 2 6" xfId="49924"/>
    <cellStyle name="Normal 5 2 12 2 3" xfId="3965"/>
    <cellStyle name="Normal 5 2 12 2 3 2" xfId="8690"/>
    <cellStyle name="Normal 5 2 12 2 3 2 2" xfId="18085"/>
    <cellStyle name="Normal 5 2 12 2 3 2 2 2" xfId="36882"/>
    <cellStyle name="Normal 5 2 12 2 3 2 2 3" xfId="49934"/>
    <cellStyle name="Normal 5 2 12 2 3 2 3" xfId="27479"/>
    <cellStyle name="Normal 5 2 12 2 3 2 4" xfId="49933"/>
    <cellStyle name="Normal 5 2 12 2 3 3" xfId="13388"/>
    <cellStyle name="Normal 5 2 12 2 3 3 2" xfId="32179"/>
    <cellStyle name="Normal 5 2 12 2 3 3 3" xfId="49935"/>
    <cellStyle name="Normal 5 2 12 2 3 4" xfId="22776"/>
    <cellStyle name="Normal 5 2 12 2 3 5" xfId="49932"/>
    <cellStyle name="Normal 5 2 12 2 4" xfId="4896"/>
    <cellStyle name="Normal 5 2 12 2 4 2" xfId="9621"/>
    <cellStyle name="Normal 5 2 12 2 4 2 2" xfId="19016"/>
    <cellStyle name="Normal 5 2 12 2 4 2 2 2" xfId="37813"/>
    <cellStyle name="Normal 5 2 12 2 4 2 2 3" xfId="49938"/>
    <cellStyle name="Normal 5 2 12 2 4 2 3" xfId="28410"/>
    <cellStyle name="Normal 5 2 12 2 4 2 4" xfId="49937"/>
    <cellStyle name="Normal 5 2 12 2 4 3" xfId="14319"/>
    <cellStyle name="Normal 5 2 12 2 4 3 2" xfId="33110"/>
    <cellStyle name="Normal 5 2 12 2 4 3 3" xfId="49939"/>
    <cellStyle name="Normal 5 2 12 2 4 4" xfId="23707"/>
    <cellStyle name="Normal 5 2 12 2 4 5" xfId="49936"/>
    <cellStyle name="Normal 5 2 12 2 5" xfId="6830"/>
    <cellStyle name="Normal 5 2 12 2 5 2" xfId="16225"/>
    <cellStyle name="Normal 5 2 12 2 5 2 2" xfId="35022"/>
    <cellStyle name="Normal 5 2 12 2 5 2 3" xfId="49941"/>
    <cellStyle name="Normal 5 2 12 2 5 3" xfId="25619"/>
    <cellStyle name="Normal 5 2 12 2 5 4" xfId="49940"/>
    <cellStyle name="Normal 5 2 12 2 6" xfId="11528"/>
    <cellStyle name="Normal 5 2 12 2 6 2" xfId="30317"/>
    <cellStyle name="Normal 5 2 12 2 6 3" xfId="49942"/>
    <cellStyle name="Normal 5 2 12 2 7" xfId="20914"/>
    <cellStyle name="Normal 5 2 12 2 8" xfId="39549"/>
    <cellStyle name="Normal 5 2 12 2 9" xfId="49923"/>
    <cellStyle name="Normal 5 2 12 3" xfId="2568"/>
    <cellStyle name="Normal 5 2 12 3 2" xfId="5361"/>
    <cellStyle name="Normal 5 2 12 3 2 2" xfId="10086"/>
    <cellStyle name="Normal 5 2 12 3 2 2 2" xfId="19481"/>
    <cellStyle name="Normal 5 2 12 3 2 2 2 2" xfId="38278"/>
    <cellStyle name="Normal 5 2 12 3 2 2 2 3" xfId="49946"/>
    <cellStyle name="Normal 5 2 12 3 2 2 3" xfId="28875"/>
    <cellStyle name="Normal 5 2 12 3 2 2 4" xfId="49945"/>
    <cellStyle name="Normal 5 2 12 3 2 3" xfId="14784"/>
    <cellStyle name="Normal 5 2 12 3 2 3 2" xfId="33575"/>
    <cellStyle name="Normal 5 2 12 3 2 3 3" xfId="49947"/>
    <cellStyle name="Normal 5 2 12 3 2 4" xfId="24172"/>
    <cellStyle name="Normal 5 2 12 3 2 5" xfId="49944"/>
    <cellStyle name="Normal 5 2 12 3 3" xfId="7295"/>
    <cellStyle name="Normal 5 2 12 3 3 2" xfId="16690"/>
    <cellStyle name="Normal 5 2 12 3 3 2 2" xfId="35487"/>
    <cellStyle name="Normal 5 2 12 3 3 2 3" xfId="49949"/>
    <cellStyle name="Normal 5 2 12 3 3 3" xfId="26084"/>
    <cellStyle name="Normal 5 2 12 3 3 4" xfId="49948"/>
    <cellStyle name="Normal 5 2 12 3 4" xfId="11993"/>
    <cellStyle name="Normal 5 2 12 3 4 2" xfId="30782"/>
    <cellStyle name="Normal 5 2 12 3 4 3" xfId="49950"/>
    <cellStyle name="Normal 5 2 12 3 5" xfId="21379"/>
    <cellStyle name="Normal 5 2 12 3 6" xfId="49943"/>
    <cellStyle name="Normal 5 2 12 4" xfId="3499"/>
    <cellStyle name="Normal 5 2 12 4 2" xfId="8225"/>
    <cellStyle name="Normal 5 2 12 4 2 2" xfId="17620"/>
    <cellStyle name="Normal 5 2 12 4 2 2 2" xfId="36417"/>
    <cellStyle name="Normal 5 2 12 4 2 2 3" xfId="49953"/>
    <cellStyle name="Normal 5 2 12 4 2 3" xfId="27014"/>
    <cellStyle name="Normal 5 2 12 4 2 4" xfId="49952"/>
    <cellStyle name="Normal 5 2 12 4 3" xfId="12923"/>
    <cellStyle name="Normal 5 2 12 4 3 2" xfId="31713"/>
    <cellStyle name="Normal 5 2 12 4 3 3" xfId="49954"/>
    <cellStyle name="Normal 5 2 12 4 4" xfId="22310"/>
    <cellStyle name="Normal 5 2 12 4 5" xfId="49951"/>
    <cellStyle name="Normal 5 2 12 5" xfId="4430"/>
    <cellStyle name="Normal 5 2 12 5 2" xfId="9155"/>
    <cellStyle name="Normal 5 2 12 5 2 2" xfId="18550"/>
    <cellStyle name="Normal 5 2 12 5 2 2 2" xfId="37347"/>
    <cellStyle name="Normal 5 2 12 5 2 2 3" xfId="49957"/>
    <cellStyle name="Normal 5 2 12 5 2 3" xfId="27944"/>
    <cellStyle name="Normal 5 2 12 5 2 4" xfId="49956"/>
    <cellStyle name="Normal 5 2 12 5 3" xfId="13853"/>
    <cellStyle name="Normal 5 2 12 5 3 2" xfId="32644"/>
    <cellStyle name="Normal 5 2 12 5 3 3" xfId="49958"/>
    <cellStyle name="Normal 5 2 12 5 4" xfId="23241"/>
    <cellStyle name="Normal 5 2 12 5 5" xfId="49955"/>
    <cellStyle name="Normal 5 2 12 6" xfId="6162"/>
    <cellStyle name="Normal 5 2 12 6 2" xfId="15558"/>
    <cellStyle name="Normal 5 2 12 6 2 2" xfId="34355"/>
    <cellStyle name="Normal 5 2 12 6 2 3" xfId="49960"/>
    <cellStyle name="Normal 5 2 12 6 3" xfId="24952"/>
    <cellStyle name="Normal 5 2 12 6 4" xfId="49959"/>
    <cellStyle name="Normal 5 2 12 7" xfId="11064"/>
    <cellStyle name="Normal 5 2 12 7 2" xfId="29851"/>
    <cellStyle name="Normal 5 2 12 7 3" xfId="49961"/>
    <cellStyle name="Normal 5 2 12 8" xfId="20448"/>
    <cellStyle name="Normal 5 2 12 9" xfId="39548"/>
    <cellStyle name="Normal 5 2 13" xfId="1576"/>
    <cellStyle name="Normal 5 2 13 10" xfId="49962"/>
    <cellStyle name="Normal 5 2 13 2" xfId="2045"/>
    <cellStyle name="Normal 5 2 13 2 2" xfId="2976"/>
    <cellStyle name="Normal 5 2 13 2 2 2" xfId="5769"/>
    <cellStyle name="Normal 5 2 13 2 2 2 2" xfId="10494"/>
    <cellStyle name="Normal 5 2 13 2 2 2 2 2" xfId="19889"/>
    <cellStyle name="Normal 5 2 13 2 2 2 2 2 2" xfId="38686"/>
    <cellStyle name="Normal 5 2 13 2 2 2 2 2 3" xfId="49967"/>
    <cellStyle name="Normal 5 2 13 2 2 2 2 3" xfId="29283"/>
    <cellStyle name="Normal 5 2 13 2 2 2 2 4" xfId="49966"/>
    <cellStyle name="Normal 5 2 13 2 2 2 3" xfId="15192"/>
    <cellStyle name="Normal 5 2 13 2 2 2 3 2" xfId="33983"/>
    <cellStyle name="Normal 5 2 13 2 2 2 3 3" xfId="49968"/>
    <cellStyle name="Normal 5 2 13 2 2 2 4" xfId="24580"/>
    <cellStyle name="Normal 5 2 13 2 2 2 5" xfId="49965"/>
    <cellStyle name="Normal 5 2 13 2 2 3" xfId="7702"/>
    <cellStyle name="Normal 5 2 13 2 2 3 2" xfId="17097"/>
    <cellStyle name="Normal 5 2 13 2 2 3 2 2" xfId="35894"/>
    <cellStyle name="Normal 5 2 13 2 2 3 2 3" xfId="49970"/>
    <cellStyle name="Normal 5 2 13 2 2 3 3" xfId="26491"/>
    <cellStyle name="Normal 5 2 13 2 2 3 4" xfId="49969"/>
    <cellStyle name="Normal 5 2 13 2 2 4" xfId="12400"/>
    <cellStyle name="Normal 5 2 13 2 2 4 2" xfId="31190"/>
    <cellStyle name="Normal 5 2 13 2 2 4 3" xfId="49971"/>
    <cellStyle name="Normal 5 2 13 2 2 5" xfId="21787"/>
    <cellStyle name="Normal 5 2 13 2 2 6" xfId="49964"/>
    <cellStyle name="Normal 5 2 13 2 3" xfId="3907"/>
    <cellStyle name="Normal 5 2 13 2 3 2" xfId="8632"/>
    <cellStyle name="Normal 5 2 13 2 3 2 2" xfId="18027"/>
    <cellStyle name="Normal 5 2 13 2 3 2 2 2" xfId="36824"/>
    <cellStyle name="Normal 5 2 13 2 3 2 2 3" xfId="49974"/>
    <cellStyle name="Normal 5 2 13 2 3 2 3" xfId="27421"/>
    <cellStyle name="Normal 5 2 13 2 3 2 4" xfId="49973"/>
    <cellStyle name="Normal 5 2 13 2 3 3" xfId="13330"/>
    <cellStyle name="Normal 5 2 13 2 3 3 2" xfId="32121"/>
    <cellStyle name="Normal 5 2 13 2 3 3 3" xfId="49975"/>
    <cellStyle name="Normal 5 2 13 2 3 4" xfId="22718"/>
    <cellStyle name="Normal 5 2 13 2 3 5" xfId="49972"/>
    <cellStyle name="Normal 5 2 13 2 4" xfId="4838"/>
    <cellStyle name="Normal 5 2 13 2 4 2" xfId="9563"/>
    <cellStyle name="Normal 5 2 13 2 4 2 2" xfId="18958"/>
    <cellStyle name="Normal 5 2 13 2 4 2 2 2" xfId="37755"/>
    <cellStyle name="Normal 5 2 13 2 4 2 2 3" xfId="49978"/>
    <cellStyle name="Normal 5 2 13 2 4 2 3" xfId="28352"/>
    <cellStyle name="Normal 5 2 13 2 4 2 4" xfId="49977"/>
    <cellStyle name="Normal 5 2 13 2 4 3" xfId="14261"/>
    <cellStyle name="Normal 5 2 13 2 4 3 2" xfId="33052"/>
    <cellStyle name="Normal 5 2 13 2 4 3 3" xfId="49979"/>
    <cellStyle name="Normal 5 2 13 2 4 4" xfId="23649"/>
    <cellStyle name="Normal 5 2 13 2 4 5" xfId="49976"/>
    <cellStyle name="Normal 5 2 13 2 5" xfId="6772"/>
    <cellStyle name="Normal 5 2 13 2 5 2" xfId="16167"/>
    <cellStyle name="Normal 5 2 13 2 5 2 2" xfId="34964"/>
    <cellStyle name="Normal 5 2 13 2 5 2 3" xfId="49981"/>
    <cellStyle name="Normal 5 2 13 2 5 3" xfId="25561"/>
    <cellStyle name="Normal 5 2 13 2 5 4" xfId="49980"/>
    <cellStyle name="Normal 5 2 13 2 6" xfId="11470"/>
    <cellStyle name="Normal 5 2 13 2 6 2" xfId="30259"/>
    <cellStyle name="Normal 5 2 13 2 6 3" xfId="49982"/>
    <cellStyle name="Normal 5 2 13 2 7" xfId="20856"/>
    <cellStyle name="Normal 5 2 13 2 8" xfId="39551"/>
    <cellStyle name="Normal 5 2 13 2 9" xfId="49963"/>
    <cellStyle name="Normal 5 2 13 3" xfId="2510"/>
    <cellStyle name="Normal 5 2 13 3 2" xfId="5303"/>
    <cellStyle name="Normal 5 2 13 3 2 2" xfId="10028"/>
    <cellStyle name="Normal 5 2 13 3 2 2 2" xfId="19423"/>
    <cellStyle name="Normal 5 2 13 3 2 2 2 2" xfId="38220"/>
    <cellStyle name="Normal 5 2 13 3 2 2 2 3" xfId="49986"/>
    <cellStyle name="Normal 5 2 13 3 2 2 3" xfId="28817"/>
    <cellStyle name="Normal 5 2 13 3 2 2 4" xfId="49985"/>
    <cellStyle name="Normal 5 2 13 3 2 3" xfId="14726"/>
    <cellStyle name="Normal 5 2 13 3 2 3 2" xfId="33517"/>
    <cellStyle name="Normal 5 2 13 3 2 3 3" xfId="49987"/>
    <cellStyle name="Normal 5 2 13 3 2 4" xfId="24114"/>
    <cellStyle name="Normal 5 2 13 3 2 5" xfId="49984"/>
    <cellStyle name="Normal 5 2 13 3 3" xfId="7237"/>
    <cellStyle name="Normal 5 2 13 3 3 2" xfId="16632"/>
    <cellStyle name="Normal 5 2 13 3 3 2 2" xfId="35429"/>
    <cellStyle name="Normal 5 2 13 3 3 2 3" xfId="49989"/>
    <cellStyle name="Normal 5 2 13 3 3 3" xfId="26026"/>
    <cellStyle name="Normal 5 2 13 3 3 4" xfId="49988"/>
    <cellStyle name="Normal 5 2 13 3 4" xfId="11935"/>
    <cellStyle name="Normal 5 2 13 3 4 2" xfId="30724"/>
    <cellStyle name="Normal 5 2 13 3 4 3" xfId="49990"/>
    <cellStyle name="Normal 5 2 13 3 5" xfId="21321"/>
    <cellStyle name="Normal 5 2 13 3 6" xfId="49983"/>
    <cellStyle name="Normal 5 2 13 4" xfId="3441"/>
    <cellStyle name="Normal 5 2 13 4 2" xfId="8167"/>
    <cellStyle name="Normal 5 2 13 4 2 2" xfId="17562"/>
    <cellStyle name="Normal 5 2 13 4 2 2 2" xfId="36359"/>
    <cellStyle name="Normal 5 2 13 4 2 2 3" xfId="49993"/>
    <cellStyle name="Normal 5 2 13 4 2 3" xfId="26956"/>
    <cellStyle name="Normal 5 2 13 4 2 4" xfId="49992"/>
    <cellStyle name="Normal 5 2 13 4 3" xfId="12865"/>
    <cellStyle name="Normal 5 2 13 4 3 2" xfId="31655"/>
    <cellStyle name="Normal 5 2 13 4 3 3" xfId="49994"/>
    <cellStyle name="Normal 5 2 13 4 4" xfId="22252"/>
    <cellStyle name="Normal 5 2 13 4 5" xfId="49991"/>
    <cellStyle name="Normal 5 2 13 5" xfId="4372"/>
    <cellStyle name="Normal 5 2 13 5 2" xfId="9097"/>
    <cellStyle name="Normal 5 2 13 5 2 2" xfId="18492"/>
    <cellStyle name="Normal 5 2 13 5 2 2 2" xfId="37289"/>
    <cellStyle name="Normal 5 2 13 5 2 2 3" xfId="49997"/>
    <cellStyle name="Normal 5 2 13 5 2 3" xfId="27886"/>
    <cellStyle name="Normal 5 2 13 5 2 4" xfId="49996"/>
    <cellStyle name="Normal 5 2 13 5 3" xfId="13795"/>
    <cellStyle name="Normal 5 2 13 5 3 2" xfId="32586"/>
    <cellStyle name="Normal 5 2 13 5 3 3" xfId="49998"/>
    <cellStyle name="Normal 5 2 13 5 4" xfId="23183"/>
    <cellStyle name="Normal 5 2 13 5 5" xfId="49995"/>
    <cellStyle name="Normal 5 2 13 6" xfId="6201"/>
    <cellStyle name="Normal 5 2 13 6 2" xfId="15597"/>
    <cellStyle name="Normal 5 2 13 6 2 2" xfId="34394"/>
    <cellStyle name="Normal 5 2 13 6 2 3" xfId="50000"/>
    <cellStyle name="Normal 5 2 13 6 3" xfId="24991"/>
    <cellStyle name="Normal 5 2 13 6 4" xfId="49999"/>
    <cellStyle name="Normal 5 2 13 7" xfId="11006"/>
    <cellStyle name="Normal 5 2 13 7 2" xfId="29793"/>
    <cellStyle name="Normal 5 2 13 7 3" xfId="50001"/>
    <cellStyle name="Normal 5 2 13 8" xfId="20390"/>
    <cellStyle name="Normal 5 2 13 9" xfId="39550"/>
    <cellStyle name="Normal 5 2 14" xfId="1842"/>
    <cellStyle name="Normal 5 2 14 2" xfId="2773"/>
    <cellStyle name="Normal 5 2 14 2 2" xfId="5566"/>
    <cellStyle name="Normal 5 2 14 2 2 2" xfId="10291"/>
    <cellStyle name="Normal 5 2 14 2 2 2 2" xfId="19686"/>
    <cellStyle name="Normal 5 2 14 2 2 2 2 2" xfId="38483"/>
    <cellStyle name="Normal 5 2 14 2 2 2 2 3" xfId="50006"/>
    <cellStyle name="Normal 5 2 14 2 2 2 3" xfId="29080"/>
    <cellStyle name="Normal 5 2 14 2 2 2 4" xfId="50005"/>
    <cellStyle name="Normal 5 2 14 2 2 3" xfId="14989"/>
    <cellStyle name="Normal 5 2 14 2 2 3 2" xfId="33780"/>
    <cellStyle name="Normal 5 2 14 2 2 3 3" xfId="50007"/>
    <cellStyle name="Normal 5 2 14 2 2 4" xfId="24377"/>
    <cellStyle name="Normal 5 2 14 2 2 5" xfId="50004"/>
    <cellStyle name="Normal 5 2 14 2 3" xfId="7499"/>
    <cellStyle name="Normal 5 2 14 2 3 2" xfId="16894"/>
    <cellStyle name="Normal 5 2 14 2 3 2 2" xfId="35691"/>
    <cellStyle name="Normal 5 2 14 2 3 2 3" xfId="50009"/>
    <cellStyle name="Normal 5 2 14 2 3 3" xfId="26288"/>
    <cellStyle name="Normal 5 2 14 2 3 4" xfId="50008"/>
    <cellStyle name="Normal 5 2 14 2 4" xfId="12197"/>
    <cellStyle name="Normal 5 2 14 2 4 2" xfId="30987"/>
    <cellStyle name="Normal 5 2 14 2 4 3" xfId="50010"/>
    <cellStyle name="Normal 5 2 14 2 5" xfId="21584"/>
    <cellStyle name="Normal 5 2 14 2 6" xfId="50003"/>
    <cellStyle name="Normal 5 2 14 3" xfId="3704"/>
    <cellStyle name="Normal 5 2 14 3 2" xfId="8430"/>
    <cellStyle name="Normal 5 2 14 3 2 2" xfId="17825"/>
    <cellStyle name="Normal 5 2 14 3 2 2 2" xfId="36622"/>
    <cellStyle name="Normal 5 2 14 3 2 2 3" xfId="50013"/>
    <cellStyle name="Normal 5 2 14 3 2 3" xfId="27219"/>
    <cellStyle name="Normal 5 2 14 3 2 4" xfId="50012"/>
    <cellStyle name="Normal 5 2 14 3 3" xfId="13128"/>
    <cellStyle name="Normal 5 2 14 3 3 2" xfId="31918"/>
    <cellStyle name="Normal 5 2 14 3 3 3" xfId="50014"/>
    <cellStyle name="Normal 5 2 14 3 4" xfId="22515"/>
    <cellStyle name="Normal 5 2 14 3 5" xfId="50011"/>
    <cellStyle name="Normal 5 2 14 4" xfId="4635"/>
    <cellStyle name="Normal 5 2 14 4 2" xfId="9360"/>
    <cellStyle name="Normal 5 2 14 4 2 2" xfId="18755"/>
    <cellStyle name="Normal 5 2 14 4 2 2 2" xfId="37552"/>
    <cellStyle name="Normal 5 2 14 4 2 2 3" xfId="50017"/>
    <cellStyle name="Normal 5 2 14 4 2 3" xfId="28149"/>
    <cellStyle name="Normal 5 2 14 4 2 4" xfId="50016"/>
    <cellStyle name="Normal 5 2 14 4 3" xfId="14058"/>
    <cellStyle name="Normal 5 2 14 4 3 2" xfId="32849"/>
    <cellStyle name="Normal 5 2 14 4 3 3" xfId="50018"/>
    <cellStyle name="Normal 5 2 14 4 4" xfId="23446"/>
    <cellStyle name="Normal 5 2 14 4 5" xfId="50015"/>
    <cellStyle name="Normal 5 2 14 5" xfId="6570"/>
    <cellStyle name="Normal 5 2 14 5 2" xfId="15965"/>
    <cellStyle name="Normal 5 2 14 5 2 2" xfId="34762"/>
    <cellStyle name="Normal 5 2 14 5 2 3" xfId="50020"/>
    <cellStyle name="Normal 5 2 14 5 3" xfId="25359"/>
    <cellStyle name="Normal 5 2 14 5 4" xfId="50019"/>
    <cellStyle name="Normal 5 2 14 6" xfId="11268"/>
    <cellStyle name="Normal 5 2 14 6 2" xfId="30056"/>
    <cellStyle name="Normal 5 2 14 6 3" xfId="50021"/>
    <cellStyle name="Normal 5 2 14 7" xfId="20653"/>
    <cellStyle name="Normal 5 2 14 8" xfId="39552"/>
    <cellStyle name="Normal 5 2 14 9" xfId="50002"/>
    <cellStyle name="Normal 5 2 15" xfId="2307"/>
    <cellStyle name="Normal 5 2 15 2" xfId="5100"/>
    <cellStyle name="Normal 5 2 15 2 2" xfId="9825"/>
    <cellStyle name="Normal 5 2 15 2 2 2" xfId="19220"/>
    <cellStyle name="Normal 5 2 15 2 2 2 2" xfId="38017"/>
    <cellStyle name="Normal 5 2 15 2 2 2 3" xfId="50025"/>
    <cellStyle name="Normal 5 2 15 2 2 3" xfId="28614"/>
    <cellStyle name="Normal 5 2 15 2 2 4" xfId="50024"/>
    <cellStyle name="Normal 5 2 15 2 3" xfId="14523"/>
    <cellStyle name="Normal 5 2 15 2 3 2" xfId="33314"/>
    <cellStyle name="Normal 5 2 15 2 3 3" xfId="50026"/>
    <cellStyle name="Normal 5 2 15 2 4" xfId="23911"/>
    <cellStyle name="Normal 5 2 15 2 5" xfId="50023"/>
    <cellStyle name="Normal 5 2 15 3" xfId="7034"/>
    <cellStyle name="Normal 5 2 15 3 2" xfId="16429"/>
    <cellStyle name="Normal 5 2 15 3 2 2" xfId="35226"/>
    <cellStyle name="Normal 5 2 15 3 2 3" xfId="50028"/>
    <cellStyle name="Normal 5 2 15 3 3" xfId="25823"/>
    <cellStyle name="Normal 5 2 15 3 4" xfId="50027"/>
    <cellStyle name="Normal 5 2 15 4" xfId="11732"/>
    <cellStyle name="Normal 5 2 15 4 2" xfId="30521"/>
    <cellStyle name="Normal 5 2 15 4 3" xfId="50029"/>
    <cellStyle name="Normal 5 2 15 5" xfId="21118"/>
    <cellStyle name="Normal 5 2 15 6" xfId="39553"/>
    <cellStyle name="Normal 5 2 15 7" xfId="50022"/>
    <cellStyle name="Normal 5 2 16" xfId="3238"/>
    <cellStyle name="Normal 5 2 16 2" xfId="7964"/>
    <cellStyle name="Normal 5 2 16 2 2" xfId="17359"/>
    <cellStyle name="Normal 5 2 16 2 2 2" xfId="36156"/>
    <cellStyle name="Normal 5 2 16 2 2 3" xfId="50032"/>
    <cellStyle name="Normal 5 2 16 2 3" xfId="26753"/>
    <cellStyle name="Normal 5 2 16 2 4" xfId="50031"/>
    <cellStyle name="Normal 5 2 16 3" xfId="12662"/>
    <cellStyle name="Normal 5 2 16 3 2" xfId="31452"/>
    <cellStyle name="Normal 5 2 16 3 3" xfId="50033"/>
    <cellStyle name="Normal 5 2 16 4" xfId="22049"/>
    <cellStyle name="Normal 5 2 16 5" xfId="50030"/>
    <cellStyle name="Normal 5 2 17" xfId="4169"/>
    <cellStyle name="Normal 5 2 17 2" xfId="8894"/>
    <cellStyle name="Normal 5 2 17 2 2" xfId="18289"/>
    <cellStyle name="Normal 5 2 17 2 2 2" xfId="37086"/>
    <cellStyle name="Normal 5 2 17 2 2 3" xfId="50036"/>
    <cellStyle name="Normal 5 2 17 2 3" xfId="27683"/>
    <cellStyle name="Normal 5 2 17 2 4" xfId="50035"/>
    <cellStyle name="Normal 5 2 17 3" xfId="13592"/>
    <cellStyle name="Normal 5 2 17 3 2" xfId="32383"/>
    <cellStyle name="Normal 5 2 17 3 3" xfId="50037"/>
    <cellStyle name="Normal 5 2 17 4" xfId="22980"/>
    <cellStyle name="Normal 5 2 17 5" xfId="50034"/>
    <cellStyle name="Normal 5 2 18" xfId="6035"/>
    <cellStyle name="Normal 5 2 18 2" xfId="10760"/>
    <cellStyle name="Normal 5 2 18 2 2" xfId="20155"/>
    <cellStyle name="Normal 5 2 18 2 2 2" xfId="38952"/>
    <cellStyle name="Normal 5 2 18 2 2 3" xfId="50040"/>
    <cellStyle name="Normal 5 2 18 2 3" xfId="29549"/>
    <cellStyle name="Normal 5 2 18 2 4" xfId="50039"/>
    <cellStyle name="Normal 5 2 18 3" xfId="15458"/>
    <cellStyle name="Normal 5 2 18 3 2" xfId="34249"/>
    <cellStyle name="Normal 5 2 18 3 3" xfId="50041"/>
    <cellStyle name="Normal 5 2 18 4" xfId="24846"/>
    <cellStyle name="Normal 5 2 18 5" xfId="50038"/>
    <cellStyle name="Normal 5 2 19" xfId="6098"/>
    <cellStyle name="Normal 5 2 19 2" xfId="15494"/>
    <cellStyle name="Normal 5 2 19 2 2" xfId="34291"/>
    <cellStyle name="Normal 5 2 19 2 3" xfId="50043"/>
    <cellStyle name="Normal 5 2 19 3" xfId="24888"/>
    <cellStyle name="Normal 5 2 19 4" xfId="50042"/>
    <cellStyle name="Normal 5 2 2" xfId="664"/>
    <cellStyle name="Normal 5 2 2 10" xfId="1844"/>
    <cellStyle name="Normal 5 2 2 10 2" xfId="2775"/>
    <cellStyle name="Normal 5 2 2 10 2 2" xfId="5568"/>
    <cellStyle name="Normal 5 2 2 10 2 2 2" xfId="10293"/>
    <cellStyle name="Normal 5 2 2 10 2 2 2 2" xfId="19688"/>
    <cellStyle name="Normal 5 2 2 10 2 2 2 2 2" xfId="38485"/>
    <cellStyle name="Normal 5 2 2 10 2 2 2 2 3" xfId="50049"/>
    <cellStyle name="Normal 5 2 2 10 2 2 2 3" xfId="29082"/>
    <cellStyle name="Normal 5 2 2 10 2 2 2 4" xfId="50048"/>
    <cellStyle name="Normal 5 2 2 10 2 2 3" xfId="14991"/>
    <cellStyle name="Normal 5 2 2 10 2 2 3 2" xfId="33782"/>
    <cellStyle name="Normal 5 2 2 10 2 2 3 3" xfId="50050"/>
    <cellStyle name="Normal 5 2 2 10 2 2 4" xfId="24379"/>
    <cellStyle name="Normal 5 2 2 10 2 2 5" xfId="50047"/>
    <cellStyle name="Normal 5 2 2 10 2 3" xfId="7501"/>
    <cellStyle name="Normal 5 2 2 10 2 3 2" xfId="16896"/>
    <cellStyle name="Normal 5 2 2 10 2 3 2 2" xfId="35693"/>
    <cellStyle name="Normal 5 2 2 10 2 3 2 3" xfId="50052"/>
    <cellStyle name="Normal 5 2 2 10 2 3 3" xfId="26290"/>
    <cellStyle name="Normal 5 2 2 10 2 3 4" xfId="50051"/>
    <cellStyle name="Normal 5 2 2 10 2 4" xfId="12199"/>
    <cellStyle name="Normal 5 2 2 10 2 4 2" xfId="30989"/>
    <cellStyle name="Normal 5 2 2 10 2 4 3" xfId="50053"/>
    <cellStyle name="Normal 5 2 2 10 2 5" xfId="21586"/>
    <cellStyle name="Normal 5 2 2 10 2 6" xfId="50046"/>
    <cellStyle name="Normal 5 2 2 10 3" xfId="3706"/>
    <cellStyle name="Normal 5 2 2 10 3 2" xfId="8432"/>
    <cellStyle name="Normal 5 2 2 10 3 2 2" xfId="17827"/>
    <cellStyle name="Normal 5 2 2 10 3 2 2 2" xfId="36624"/>
    <cellStyle name="Normal 5 2 2 10 3 2 2 3" xfId="50056"/>
    <cellStyle name="Normal 5 2 2 10 3 2 3" xfId="27221"/>
    <cellStyle name="Normal 5 2 2 10 3 2 4" xfId="50055"/>
    <cellStyle name="Normal 5 2 2 10 3 3" xfId="13130"/>
    <cellStyle name="Normal 5 2 2 10 3 3 2" xfId="31920"/>
    <cellStyle name="Normal 5 2 2 10 3 3 3" xfId="50057"/>
    <cellStyle name="Normal 5 2 2 10 3 4" xfId="22517"/>
    <cellStyle name="Normal 5 2 2 10 3 5" xfId="50054"/>
    <cellStyle name="Normal 5 2 2 10 4" xfId="4637"/>
    <cellStyle name="Normal 5 2 2 10 4 2" xfId="9362"/>
    <cellStyle name="Normal 5 2 2 10 4 2 2" xfId="18757"/>
    <cellStyle name="Normal 5 2 2 10 4 2 2 2" xfId="37554"/>
    <cellStyle name="Normal 5 2 2 10 4 2 2 3" xfId="50060"/>
    <cellStyle name="Normal 5 2 2 10 4 2 3" xfId="28151"/>
    <cellStyle name="Normal 5 2 2 10 4 2 4" xfId="50059"/>
    <cellStyle name="Normal 5 2 2 10 4 3" xfId="14060"/>
    <cellStyle name="Normal 5 2 2 10 4 3 2" xfId="32851"/>
    <cellStyle name="Normal 5 2 2 10 4 3 3" xfId="50061"/>
    <cellStyle name="Normal 5 2 2 10 4 4" xfId="23448"/>
    <cellStyle name="Normal 5 2 2 10 4 5" xfId="50058"/>
    <cellStyle name="Normal 5 2 2 10 5" xfId="6572"/>
    <cellStyle name="Normal 5 2 2 10 5 2" xfId="15967"/>
    <cellStyle name="Normal 5 2 2 10 5 2 2" xfId="34764"/>
    <cellStyle name="Normal 5 2 2 10 5 2 3" xfId="50063"/>
    <cellStyle name="Normal 5 2 2 10 5 3" xfId="25361"/>
    <cellStyle name="Normal 5 2 2 10 5 4" xfId="50062"/>
    <cellStyle name="Normal 5 2 2 10 6" xfId="11270"/>
    <cellStyle name="Normal 5 2 2 10 6 2" xfId="30058"/>
    <cellStyle name="Normal 5 2 2 10 6 3" xfId="50064"/>
    <cellStyle name="Normal 5 2 2 10 7" xfId="20655"/>
    <cellStyle name="Normal 5 2 2 10 8" xfId="39554"/>
    <cellStyle name="Normal 5 2 2 10 9" xfId="50045"/>
    <cellStyle name="Normal 5 2 2 11" xfId="2309"/>
    <cellStyle name="Normal 5 2 2 11 2" xfId="5102"/>
    <cellStyle name="Normal 5 2 2 11 2 2" xfId="9827"/>
    <cellStyle name="Normal 5 2 2 11 2 2 2" xfId="19222"/>
    <cellStyle name="Normal 5 2 2 11 2 2 2 2" xfId="38019"/>
    <cellStyle name="Normal 5 2 2 11 2 2 2 3" xfId="50068"/>
    <cellStyle name="Normal 5 2 2 11 2 2 3" xfId="28616"/>
    <cellStyle name="Normal 5 2 2 11 2 2 4" xfId="50067"/>
    <cellStyle name="Normal 5 2 2 11 2 3" xfId="14525"/>
    <cellStyle name="Normal 5 2 2 11 2 3 2" xfId="33316"/>
    <cellStyle name="Normal 5 2 2 11 2 3 3" xfId="50069"/>
    <cellStyle name="Normal 5 2 2 11 2 4" xfId="23913"/>
    <cellStyle name="Normal 5 2 2 11 2 5" xfId="50066"/>
    <cellStyle name="Normal 5 2 2 11 3" xfId="7036"/>
    <cellStyle name="Normal 5 2 2 11 3 2" xfId="16431"/>
    <cellStyle name="Normal 5 2 2 11 3 2 2" xfId="35228"/>
    <cellStyle name="Normal 5 2 2 11 3 2 3" xfId="50071"/>
    <cellStyle name="Normal 5 2 2 11 3 3" xfId="25825"/>
    <cellStyle name="Normal 5 2 2 11 3 4" xfId="50070"/>
    <cellStyle name="Normal 5 2 2 11 4" xfId="11734"/>
    <cellStyle name="Normal 5 2 2 11 4 2" xfId="30523"/>
    <cellStyle name="Normal 5 2 2 11 4 3" xfId="50072"/>
    <cellStyle name="Normal 5 2 2 11 5" xfId="21120"/>
    <cellStyle name="Normal 5 2 2 11 6" xfId="50065"/>
    <cellStyle name="Normal 5 2 2 12" xfId="3240"/>
    <cellStyle name="Normal 5 2 2 12 2" xfId="7966"/>
    <cellStyle name="Normal 5 2 2 12 2 2" xfId="17361"/>
    <cellStyle name="Normal 5 2 2 12 2 2 2" xfId="36158"/>
    <cellStyle name="Normal 5 2 2 12 2 2 3" xfId="50075"/>
    <cellStyle name="Normal 5 2 2 12 2 3" xfId="26755"/>
    <cellStyle name="Normal 5 2 2 12 2 4" xfId="50074"/>
    <cellStyle name="Normal 5 2 2 12 3" xfId="12664"/>
    <cellStyle name="Normal 5 2 2 12 3 2" xfId="31454"/>
    <cellStyle name="Normal 5 2 2 12 3 3" xfId="50076"/>
    <cellStyle name="Normal 5 2 2 12 4" xfId="22051"/>
    <cellStyle name="Normal 5 2 2 12 5" xfId="50073"/>
    <cellStyle name="Normal 5 2 2 13" xfId="4171"/>
    <cellStyle name="Normal 5 2 2 13 2" xfId="8896"/>
    <cellStyle name="Normal 5 2 2 13 2 2" xfId="18291"/>
    <cellStyle name="Normal 5 2 2 13 2 2 2" xfId="37088"/>
    <cellStyle name="Normal 5 2 2 13 2 2 3" xfId="50079"/>
    <cellStyle name="Normal 5 2 2 13 2 3" xfId="27685"/>
    <cellStyle name="Normal 5 2 2 13 2 4" xfId="50078"/>
    <cellStyle name="Normal 5 2 2 13 3" xfId="13594"/>
    <cellStyle name="Normal 5 2 2 13 3 2" xfId="32385"/>
    <cellStyle name="Normal 5 2 2 13 3 3" xfId="50080"/>
    <cellStyle name="Normal 5 2 2 13 4" xfId="22982"/>
    <cellStyle name="Normal 5 2 2 13 5" xfId="50077"/>
    <cellStyle name="Normal 5 2 2 14" xfId="6037"/>
    <cellStyle name="Normal 5 2 2 14 2" xfId="10762"/>
    <cellStyle name="Normal 5 2 2 14 2 2" xfId="20157"/>
    <cellStyle name="Normal 5 2 2 14 2 2 2" xfId="38954"/>
    <cellStyle name="Normal 5 2 2 14 2 2 3" xfId="50083"/>
    <cellStyle name="Normal 5 2 2 14 2 3" xfId="29551"/>
    <cellStyle name="Normal 5 2 2 14 2 4" xfId="50082"/>
    <cellStyle name="Normal 5 2 2 14 3" xfId="15460"/>
    <cellStyle name="Normal 5 2 2 14 3 2" xfId="34251"/>
    <cellStyle name="Normal 5 2 2 14 3 3" xfId="50084"/>
    <cellStyle name="Normal 5 2 2 14 4" xfId="24848"/>
    <cellStyle name="Normal 5 2 2 14 5" xfId="50081"/>
    <cellStyle name="Normal 5 2 2 15" xfId="6100"/>
    <cellStyle name="Normal 5 2 2 15 2" xfId="15496"/>
    <cellStyle name="Normal 5 2 2 15 2 2" xfId="34293"/>
    <cellStyle name="Normal 5 2 2 15 2 3" xfId="50086"/>
    <cellStyle name="Normal 5 2 2 15 3" xfId="24890"/>
    <cellStyle name="Normal 5 2 2 15 4" xfId="50085"/>
    <cellStyle name="Normal 5 2 2 16" xfId="10798"/>
    <cellStyle name="Normal 5 2 2 16 2" xfId="29592"/>
    <cellStyle name="Normal 5 2 2 16 3" xfId="50087"/>
    <cellStyle name="Normal 5 2 2 17" xfId="20189"/>
    <cellStyle name="Normal 5 2 2 18" xfId="39279"/>
    <cellStyle name="Normal 5 2 2 19" xfId="50044"/>
    <cellStyle name="Normal 5 2 2 2" xfId="665"/>
    <cellStyle name="Normal 5 2 2 2 10" xfId="2315"/>
    <cellStyle name="Normal 5 2 2 2 10 2" xfId="5108"/>
    <cellStyle name="Normal 5 2 2 2 10 2 2" xfId="9833"/>
    <cellStyle name="Normal 5 2 2 2 10 2 2 2" xfId="19228"/>
    <cellStyle name="Normal 5 2 2 2 10 2 2 2 2" xfId="38025"/>
    <cellStyle name="Normal 5 2 2 2 10 2 2 2 3" xfId="50092"/>
    <cellStyle name="Normal 5 2 2 2 10 2 2 3" xfId="28622"/>
    <cellStyle name="Normal 5 2 2 2 10 2 2 4" xfId="50091"/>
    <cellStyle name="Normal 5 2 2 2 10 2 3" xfId="14531"/>
    <cellStyle name="Normal 5 2 2 2 10 2 3 2" xfId="33322"/>
    <cellStyle name="Normal 5 2 2 2 10 2 3 3" xfId="50093"/>
    <cellStyle name="Normal 5 2 2 2 10 2 4" xfId="23919"/>
    <cellStyle name="Normal 5 2 2 2 10 2 5" xfId="50090"/>
    <cellStyle name="Normal 5 2 2 2 10 3" xfId="7042"/>
    <cellStyle name="Normal 5 2 2 2 10 3 2" xfId="16437"/>
    <cellStyle name="Normal 5 2 2 2 10 3 2 2" xfId="35234"/>
    <cellStyle name="Normal 5 2 2 2 10 3 2 3" xfId="50095"/>
    <cellStyle name="Normal 5 2 2 2 10 3 3" xfId="25831"/>
    <cellStyle name="Normal 5 2 2 2 10 3 4" xfId="50094"/>
    <cellStyle name="Normal 5 2 2 2 10 4" xfId="11740"/>
    <cellStyle name="Normal 5 2 2 2 10 4 2" xfId="30529"/>
    <cellStyle name="Normal 5 2 2 2 10 4 3" xfId="50096"/>
    <cellStyle name="Normal 5 2 2 2 10 5" xfId="21126"/>
    <cellStyle name="Normal 5 2 2 2 10 6" xfId="50089"/>
    <cellStyle name="Normal 5 2 2 2 11" xfId="3246"/>
    <cellStyle name="Normal 5 2 2 2 11 2" xfId="7972"/>
    <cellStyle name="Normal 5 2 2 2 11 2 2" xfId="17367"/>
    <cellStyle name="Normal 5 2 2 2 11 2 2 2" xfId="36164"/>
    <cellStyle name="Normal 5 2 2 2 11 2 2 3" xfId="50099"/>
    <cellStyle name="Normal 5 2 2 2 11 2 3" xfId="26761"/>
    <cellStyle name="Normal 5 2 2 2 11 2 4" xfId="50098"/>
    <cellStyle name="Normal 5 2 2 2 11 3" xfId="12670"/>
    <cellStyle name="Normal 5 2 2 2 11 3 2" xfId="31460"/>
    <cellStyle name="Normal 5 2 2 2 11 3 3" xfId="50100"/>
    <cellStyle name="Normal 5 2 2 2 11 4" xfId="22057"/>
    <cellStyle name="Normal 5 2 2 2 11 5" xfId="50097"/>
    <cellStyle name="Normal 5 2 2 2 12" xfId="4177"/>
    <cellStyle name="Normal 5 2 2 2 12 2" xfId="8902"/>
    <cellStyle name="Normal 5 2 2 2 12 2 2" xfId="18297"/>
    <cellStyle name="Normal 5 2 2 2 12 2 2 2" xfId="37094"/>
    <cellStyle name="Normal 5 2 2 2 12 2 2 3" xfId="50103"/>
    <cellStyle name="Normal 5 2 2 2 12 2 3" xfId="27691"/>
    <cellStyle name="Normal 5 2 2 2 12 2 4" xfId="50102"/>
    <cellStyle name="Normal 5 2 2 2 12 3" xfId="13600"/>
    <cellStyle name="Normal 5 2 2 2 12 3 2" xfId="32391"/>
    <cellStyle name="Normal 5 2 2 2 12 3 3" xfId="50104"/>
    <cellStyle name="Normal 5 2 2 2 12 4" xfId="22988"/>
    <cellStyle name="Normal 5 2 2 2 12 5" xfId="50101"/>
    <cellStyle name="Normal 5 2 2 2 13" xfId="6043"/>
    <cellStyle name="Normal 5 2 2 2 13 2" xfId="10768"/>
    <cellStyle name="Normal 5 2 2 2 13 2 2" xfId="20163"/>
    <cellStyle name="Normal 5 2 2 2 13 2 2 2" xfId="38960"/>
    <cellStyle name="Normal 5 2 2 2 13 2 2 3" xfId="50107"/>
    <cellStyle name="Normal 5 2 2 2 13 2 3" xfId="29557"/>
    <cellStyle name="Normal 5 2 2 2 13 2 4" xfId="50106"/>
    <cellStyle name="Normal 5 2 2 2 13 3" xfId="15466"/>
    <cellStyle name="Normal 5 2 2 2 13 3 2" xfId="34257"/>
    <cellStyle name="Normal 5 2 2 2 13 3 3" xfId="50108"/>
    <cellStyle name="Normal 5 2 2 2 13 4" xfId="24854"/>
    <cellStyle name="Normal 5 2 2 2 13 5" xfId="50105"/>
    <cellStyle name="Normal 5 2 2 2 14" xfId="6106"/>
    <cellStyle name="Normal 5 2 2 2 14 2" xfId="15502"/>
    <cellStyle name="Normal 5 2 2 2 14 2 2" xfId="34299"/>
    <cellStyle name="Normal 5 2 2 2 14 2 3" xfId="50110"/>
    <cellStyle name="Normal 5 2 2 2 14 3" xfId="24896"/>
    <cellStyle name="Normal 5 2 2 2 14 4" xfId="50109"/>
    <cellStyle name="Normal 5 2 2 2 15" xfId="10804"/>
    <cellStyle name="Normal 5 2 2 2 15 2" xfId="29598"/>
    <cellStyle name="Normal 5 2 2 2 15 3" xfId="50111"/>
    <cellStyle name="Normal 5 2 2 2 16" xfId="20195"/>
    <cellStyle name="Normal 5 2 2 2 17" xfId="39280"/>
    <cellStyle name="Normal 5 2 2 2 18" xfId="50088"/>
    <cellStyle name="Normal 5 2 2 2 19" xfId="58717"/>
    <cellStyle name="Normal 5 2 2 2 2" xfId="666"/>
    <cellStyle name="Normal 5 2 2 2 2 10" xfId="3260"/>
    <cellStyle name="Normal 5 2 2 2 2 10 2" xfId="7986"/>
    <cellStyle name="Normal 5 2 2 2 2 10 2 2" xfId="17381"/>
    <cellStyle name="Normal 5 2 2 2 2 10 2 2 2" xfId="36178"/>
    <cellStyle name="Normal 5 2 2 2 2 10 2 2 3" xfId="50115"/>
    <cellStyle name="Normal 5 2 2 2 2 10 2 3" xfId="26775"/>
    <cellStyle name="Normal 5 2 2 2 2 10 2 4" xfId="50114"/>
    <cellStyle name="Normal 5 2 2 2 2 10 3" xfId="12684"/>
    <cellStyle name="Normal 5 2 2 2 2 10 3 2" xfId="31474"/>
    <cellStyle name="Normal 5 2 2 2 2 10 3 3" xfId="50116"/>
    <cellStyle name="Normal 5 2 2 2 2 10 4" xfId="22071"/>
    <cellStyle name="Normal 5 2 2 2 2 10 5" xfId="50113"/>
    <cellStyle name="Normal 5 2 2 2 2 11" xfId="4191"/>
    <cellStyle name="Normal 5 2 2 2 2 11 2" xfId="8916"/>
    <cellStyle name="Normal 5 2 2 2 2 11 2 2" xfId="18311"/>
    <cellStyle name="Normal 5 2 2 2 2 11 2 2 2" xfId="37108"/>
    <cellStyle name="Normal 5 2 2 2 2 11 2 2 3" xfId="50119"/>
    <cellStyle name="Normal 5 2 2 2 2 11 2 3" xfId="27705"/>
    <cellStyle name="Normal 5 2 2 2 2 11 2 4" xfId="50118"/>
    <cellStyle name="Normal 5 2 2 2 2 11 3" xfId="13614"/>
    <cellStyle name="Normal 5 2 2 2 2 11 3 2" xfId="32405"/>
    <cellStyle name="Normal 5 2 2 2 2 11 3 3" xfId="50120"/>
    <cellStyle name="Normal 5 2 2 2 2 11 4" xfId="23002"/>
    <cellStyle name="Normal 5 2 2 2 2 11 5" xfId="50117"/>
    <cellStyle name="Normal 5 2 2 2 2 12" xfId="6057"/>
    <cellStyle name="Normal 5 2 2 2 2 12 2" xfId="10782"/>
    <cellStyle name="Normal 5 2 2 2 2 12 2 2" xfId="20177"/>
    <cellStyle name="Normal 5 2 2 2 2 12 2 2 2" xfId="38974"/>
    <cellStyle name="Normal 5 2 2 2 2 12 2 2 3" xfId="50123"/>
    <cellStyle name="Normal 5 2 2 2 2 12 2 3" xfId="29571"/>
    <cellStyle name="Normal 5 2 2 2 2 12 2 4" xfId="50122"/>
    <cellStyle name="Normal 5 2 2 2 2 12 3" xfId="15480"/>
    <cellStyle name="Normal 5 2 2 2 2 12 3 2" xfId="34271"/>
    <cellStyle name="Normal 5 2 2 2 2 12 3 3" xfId="50124"/>
    <cellStyle name="Normal 5 2 2 2 2 12 4" xfId="24868"/>
    <cellStyle name="Normal 5 2 2 2 2 12 5" xfId="50121"/>
    <cellStyle name="Normal 5 2 2 2 2 13" xfId="6120"/>
    <cellStyle name="Normal 5 2 2 2 2 13 2" xfId="15516"/>
    <cellStyle name="Normal 5 2 2 2 2 13 2 2" xfId="34313"/>
    <cellStyle name="Normal 5 2 2 2 2 13 2 3" xfId="50126"/>
    <cellStyle name="Normal 5 2 2 2 2 13 3" xfId="24910"/>
    <cellStyle name="Normal 5 2 2 2 2 13 4" xfId="50125"/>
    <cellStyle name="Normal 5 2 2 2 2 14" xfId="10818"/>
    <cellStyle name="Normal 5 2 2 2 2 14 2" xfId="29612"/>
    <cellStyle name="Normal 5 2 2 2 2 14 3" xfId="50127"/>
    <cellStyle name="Normal 5 2 2 2 2 15" xfId="20209"/>
    <cellStyle name="Normal 5 2 2 2 2 16" xfId="39281"/>
    <cellStyle name="Normal 5 2 2 2 2 17" xfId="50112"/>
    <cellStyle name="Normal 5 2 2 2 2 18" xfId="58732"/>
    <cellStyle name="Normal 5 2 2 2 2 19" xfId="58825"/>
    <cellStyle name="Normal 5 2 2 2 2 2" xfId="667"/>
    <cellStyle name="Normal 5 2 2 2 2 2 10" xfId="6148"/>
    <cellStyle name="Normal 5 2 2 2 2 2 10 2" xfId="15544"/>
    <cellStyle name="Normal 5 2 2 2 2 2 10 2 2" xfId="34341"/>
    <cellStyle name="Normal 5 2 2 2 2 2 10 2 3" xfId="50130"/>
    <cellStyle name="Normal 5 2 2 2 2 2 10 3" xfId="24938"/>
    <cellStyle name="Normal 5 2 2 2 2 2 10 4" xfId="50129"/>
    <cellStyle name="Normal 5 2 2 2 2 2 11" xfId="10857"/>
    <cellStyle name="Normal 5 2 2 2 2 2 11 2" xfId="29640"/>
    <cellStyle name="Normal 5 2 2 2 2 2 11 3" xfId="50131"/>
    <cellStyle name="Normal 5 2 2 2 2 2 12" xfId="20237"/>
    <cellStyle name="Normal 5 2 2 2 2 2 13" xfId="39555"/>
    <cellStyle name="Normal 5 2 2 2 2 2 14" xfId="50128"/>
    <cellStyle name="Normal 5 2 2 2 2 2 15" xfId="1421"/>
    <cellStyle name="Normal 5 2 2 2 2 2 2" xfId="1076"/>
    <cellStyle name="Normal 5 2 2 2 2 2 2 10" xfId="39556"/>
    <cellStyle name="Normal 5 2 2 2 2 2 2 11" xfId="50132"/>
    <cellStyle name="Normal 5 2 2 2 2 2 2 12" xfId="1464"/>
    <cellStyle name="Normal 5 2 2 2 2 2 2 2" xfId="1729"/>
    <cellStyle name="Normal 5 2 2 2 2 2 2 2 10" xfId="50133"/>
    <cellStyle name="Normal 5 2 2 2 2 2 2 2 2" xfId="2195"/>
    <cellStyle name="Normal 5 2 2 2 2 2 2 2 2 2" xfId="3126"/>
    <cellStyle name="Normal 5 2 2 2 2 2 2 2 2 2 2" xfId="5919"/>
    <cellStyle name="Normal 5 2 2 2 2 2 2 2 2 2 2 2" xfId="10644"/>
    <cellStyle name="Normal 5 2 2 2 2 2 2 2 2 2 2 2 2" xfId="20039"/>
    <cellStyle name="Normal 5 2 2 2 2 2 2 2 2 2 2 2 2 2" xfId="38836"/>
    <cellStyle name="Normal 5 2 2 2 2 2 2 2 2 2 2 2 2 3" xfId="50138"/>
    <cellStyle name="Normal 5 2 2 2 2 2 2 2 2 2 2 2 3" xfId="29433"/>
    <cellStyle name="Normal 5 2 2 2 2 2 2 2 2 2 2 2 4" xfId="50137"/>
    <cellStyle name="Normal 5 2 2 2 2 2 2 2 2 2 2 3" xfId="15342"/>
    <cellStyle name="Normal 5 2 2 2 2 2 2 2 2 2 2 3 2" xfId="34133"/>
    <cellStyle name="Normal 5 2 2 2 2 2 2 2 2 2 2 3 3" xfId="50139"/>
    <cellStyle name="Normal 5 2 2 2 2 2 2 2 2 2 2 4" xfId="24730"/>
    <cellStyle name="Normal 5 2 2 2 2 2 2 2 2 2 2 5" xfId="50136"/>
    <cellStyle name="Normal 5 2 2 2 2 2 2 2 2 2 3" xfId="7852"/>
    <cellStyle name="Normal 5 2 2 2 2 2 2 2 2 2 3 2" xfId="17247"/>
    <cellStyle name="Normal 5 2 2 2 2 2 2 2 2 2 3 2 2" xfId="36044"/>
    <cellStyle name="Normal 5 2 2 2 2 2 2 2 2 2 3 2 3" xfId="50141"/>
    <cellStyle name="Normal 5 2 2 2 2 2 2 2 2 2 3 3" xfId="26641"/>
    <cellStyle name="Normal 5 2 2 2 2 2 2 2 2 2 3 4" xfId="50140"/>
    <cellStyle name="Normal 5 2 2 2 2 2 2 2 2 2 4" xfId="12550"/>
    <cellStyle name="Normal 5 2 2 2 2 2 2 2 2 2 4 2" xfId="31340"/>
    <cellStyle name="Normal 5 2 2 2 2 2 2 2 2 2 4 3" xfId="50142"/>
    <cellStyle name="Normal 5 2 2 2 2 2 2 2 2 2 5" xfId="21937"/>
    <cellStyle name="Normal 5 2 2 2 2 2 2 2 2 2 6" xfId="50135"/>
    <cellStyle name="Normal 5 2 2 2 2 2 2 2 2 3" xfId="4057"/>
    <cellStyle name="Normal 5 2 2 2 2 2 2 2 2 3 2" xfId="8782"/>
    <cellStyle name="Normal 5 2 2 2 2 2 2 2 2 3 2 2" xfId="18177"/>
    <cellStyle name="Normal 5 2 2 2 2 2 2 2 2 3 2 2 2" xfId="36974"/>
    <cellStyle name="Normal 5 2 2 2 2 2 2 2 2 3 2 2 3" xfId="50145"/>
    <cellStyle name="Normal 5 2 2 2 2 2 2 2 2 3 2 3" xfId="27571"/>
    <cellStyle name="Normal 5 2 2 2 2 2 2 2 2 3 2 4" xfId="50144"/>
    <cellStyle name="Normal 5 2 2 2 2 2 2 2 2 3 3" xfId="13480"/>
    <cellStyle name="Normal 5 2 2 2 2 2 2 2 2 3 3 2" xfId="32271"/>
    <cellStyle name="Normal 5 2 2 2 2 2 2 2 2 3 3 3" xfId="50146"/>
    <cellStyle name="Normal 5 2 2 2 2 2 2 2 2 3 4" xfId="22868"/>
    <cellStyle name="Normal 5 2 2 2 2 2 2 2 2 3 5" xfId="50143"/>
    <cellStyle name="Normal 5 2 2 2 2 2 2 2 2 4" xfId="4988"/>
    <cellStyle name="Normal 5 2 2 2 2 2 2 2 2 4 2" xfId="9713"/>
    <cellStyle name="Normal 5 2 2 2 2 2 2 2 2 4 2 2" xfId="19108"/>
    <cellStyle name="Normal 5 2 2 2 2 2 2 2 2 4 2 2 2" xfId="37905"/>
    <cellStyle name="Normal 5 2 2 2 2 2 2 2 2 4 2 2 3" xfId="50149"/>
    <cellStyle name="Normal 5 2 2 2 2 2 2 2 2 4 2 3" xfId="28502"/>
    <cellStyle name="Normal 5 2 2 2 2 2 2 2 2 4 2 4" xfId="50148"/>
    <cellStyle name="Normal 5 2 2 2 2 2 2 2 2 4 3" xfId="14411"/>
    <cellStyle name="Normal 5 2 2 2 2 2 2 2 2 4 3 2" xfId="33202"/>
    <cellStyle name="Normal 5 2 2 2 2 2 2 2 2 4 3 3" xfId="50150"/>
    <cellStyle name="Normal 5 2 2 2 2 2 2 2 2 4 4" xfId="23799"/>
    <cellStyle name="Normal 5 2 2 2 2 2 2 2 2 4 5" xfId="50147"/>
    <cellStyle name="Normal 5 2 2 2 2 2 2 2 2 5" xfId="6922"/>
    <cellStyle name="Normal 5 2 2 2 2 2 2 2 2 5 2" xfId="16317"/>
    <cellStyle name="Normal 5 2 2 2 2 2 2 2 2 5 2 2" xfId="35114"/>
    <cellStyle name="Normal 5 2 2 2 2 2 2 2 2 5 2 3" xfId="50152"/>
    <cellStyle name="Normal 5 2 2 2 2 2 2 2 2 5 3" xfId="25711"/>
    <cellStyle name="Normal 5 2 2 2 2 2 2 2 2 5 4" xfId="50151"/>
    <cellStyle name="Normal 5 2 2 2 2 2 2 2 2 6" xfId="11620"/>
    <cellStyle name="Normal 5 2 2 2 2 2 2 2 2 6 2" xfId="30409"/>
    <cellStyle name="Normal 5 2 2 2 2 2 2 2 2 6 3" xfId="50153"/>
    <cellStyle name="Normal 5 2 2 2 2 2 2 2 2 7" xfId="21006"/>
    <cellStyle name="Normal 5 2 2 2 2 2 2 2 2 8" xfId="39558"/>
    <cellStyle name="Normal 5 2 2 2 2 2 2 2 2 9" xfId="50134"/>
    <cellStyle name="Normal 5 2 2 2 2 2 2 2 3" xfId="2660"/>
    <cellStyle name="Normal 5 2 2 2 2 2 2 2 3 2" xfId="5453"/>
    <cellStyle name="Normal 5 2 2 2 2 2 2 2 3 2 2" xfId="10178"/>
    <cellStyle name="Normal 5 2 2 2 2 2 2 2 3 2 2 2" xfId="19573"/>
    <cellStyle name="Normal 5 2 2 2 2 2 2 2 3 2 2 2 2" xfId="38370"/>
    <cellStyle name="Normal 5 2 2 2 2 2 2 2 3 2 2 2 3" xfId="50157"/>
    <cellStyle name="Normal 5 2 2 2 2 2 2 2 3 2 2 3" xfId="28967"/>
    <cellStyle name="Normal 5 2 2 2 2 2 2 2 3 2 2 4" xfId="50156"/>
    <cellStyle name="Normal 5 2 2 2 2 2 2 2 3 2 3" xfId="14876"/>
    <cellStyle name="Normal 5 2 2 2 2 2 2 2 3 2 3 2" xfId="33667"/>
    <cellStyle name="Normal 5 2 2 2 2 2 2 2 3 2 3 3" xfId="50158"/>
    <cellStyle name="Normal 5 2 2 2 2 2 2 2 3 2 4" xfId="24264"/>
    <cellStyle name="Normal 5 2 2 2 2 2 2 2 3 2 5" xfId="50155"/>
    <cellStyle name="Normal 5 2 2 2 2 2 2 2 3 3" xfId="7387"/>
    <cellStyle name="Normal 5 2 2 2 2 2 2 2 3 3 2" xfId="16782"/>
    <cellStyle name="Normal 5 2 2 2 2 2 2 2 3 3 2 2" xfId="35579"/>
    <cellStyle name="Normal 5 2 2 2 2 2 2 2 3 3 2 3" xfId="50160"/>
    <cellStyle name="Normal 5 2 2 2 2 2 2 2 3 3 3" xfId="26176"/>
    <cellStyle name="Normal 5 2 2 2 2 2 2 2 3 3 4" xfId="50159"/>
    <cellStyle name="Normal 5 2 2 2 2 2 2 2 3 4" xfId="12085"/>
    <cellStyle name="Normal 5 2 2 2 2 2 2 2 3 4 2" xfId="30874"/>
    <cellStyle name="Normal 5 2 2 2 2 2 2 2 3 4 3" xfId="50161"/>
    <cellStyle name="Normal 5 2 2 2 2 2 2 2 3 5" xfId="21471"/>
    <cellStyle name="Normal 5 2 2 2 2 2 2 2 3 6" xfId="50154"/>
    <cellStyle name="Normal 5 2 2 2 2 2 2 2 4" xfId="3591"/>
    <cellStyle name="Normal 5 2 2 2 2 2 2 2 4 2" xfId="8317"/>
    <cellStyle name="Normal 5 2 2 2 2 2 2 2 4 2 2" xfId="17712"/>
    <cellStyle name="Normal 5 2 2 2 2 2 2 2 4 2 2 2" xfId="36509"/>
    <cellStyle name="Normal 5 2 2 2 2 2 2 2 4 2 2 3" xfId="50164"/>
    <cellStyle name="Normal 5 2 2 2 2 2 2 2 4 2 3" xfId="27106"/>
    <cellStyle name="Normal 5 2 2 2 2 2 2 2 4 2 4" xfId="50163"/>
    <cellStyle name="Normal 5 2 2 2 2 2 2 2 4 3" xfId="13015"/>
    <cellStyle name="Normal 5 2 2 2 2 2 2 2 4 3 2" xfId="31805"/>
    <cellStyle name="Normal 5 2 2 2 2 2 2 2 4 3 3" xfId="50165"/>
    <cellStyle name="Normal 5 2 2 2 2 2 2 2 4 4" xfId="22402"/>
    <cellStyle name="Normal 5 2 2 2 2 2 2 2 4 5" xfId="50162"/>
    <cellStyle name="Normal 5 2 2 2 2 2 2 2 5" xfId="4522"/>
    <cellStyle name="Normal 5 2 2 2 2 2 2 2 5 2" xfId="9247"/>
    <cellStyle name="Normal 5 2 2 2 2 2 2 2 5 2 2" xfId="18642"/>
    <cellStyle name="Normal 5 2 2 2 2 2 2 2 5 2 2 2" xfId="37439"/>
    <cellStyle name="Normal 5 2 2 2 2 2 2 2 5 2 2 3" xfId="50168"/>
    <cellStyle name="Normal 5 2 2 2 2 2 2 2 5 2 3" xfId="28036"/>
    <cellStyle name="Normal 5 2 2 2 2 2 2 2 5 2 4" xfId="50167"/>
    <cellStyle name="Normal 5 2 2 2 2 2 2 2 5 3" xfId="13945"/>
    <cellStyle name="Normal 5 2 2 2 2 2 2 2 5 3 2" xfId="32736"/>
    <cellStyle name="Normal 5 2 2 2 2 2 2 2 5 3 3" xfId="50169"/>
    <cellStyle name="Normal 5 2 2 2 2 2 2 2 5 4" xfId="23333"/>
    <cellStyle name="Normal 5 2 2 2 2 2 2 2 5 5" xfId="50166"/>
    <cellStyle name="Normal 5 2 2 2 2 2 2 2 6" xfId="6289"/>
    <cellStyle name="Normal 5 2 2 2 2 2 2 2 6 2" xfId="15685"/>
    <cellStyle name="Normal 5 2 2 2 2 2 2 2 6 2 2" xfId="34482"/>
    <cellStyle name="Normal 5 2 2 2 2 2 2 2 6 2 3" xfId="50171"/>
    <cellStyle name="Normal 5 2 2 2 2 2 2 2 6 3" xfId="25079"/>
    <cellStyle name="Normal 5 2 2 2 2 2 2 2 6 4" xfId="50170"/>
    <cellStyle name="Normal 5 2 2 2 2 2 2 2 7" xfId="11156"/>
    <cellStyle name="Normal 5 2 2 2 2 2 2 2 7 2" xfId="29943"/>
    <cellStyle name="Normal 5 2 2 2 2 2 2 2 7 3" xfId="50172"/>
    <cellStyle name="Normal 5 2 2 2 2 2 2 2 8" xfId="20540"/>
    <cellStyle name="Normal 5 2 2 2 2 2 2 2 9" xfId="39557"/>
    <cellStyle name="Normal 5 2 2 2 2 2 2 3" xfId="1934"/>
    <cellStyle name="Normal 5 2 2 2 2 2 2 3 2" xfId="2865"/>
    <cellStyle name="Normal 5 2 2 2 2 2 2 3 2 2" xfId="5658"/>
    <cellStyle name="Normal 5 2 2 2 2 2 2 3 2 2 2" xfId="10383"/>
    <cellStyle name="Normal 5 2 2 2 2 2 2 3 2 2 2 2" xfId="19778"/>
    <cellStyle name="Normal 5 2 2 2 2 2 2 3 2 2 2 2 2" xfId="38575"/>
    <cellStyle name="Normal 5 2 2 2 2 2 2 3 2 2 2 2 3" xfId="50177"/>
    <cellStyle name="Normal 5 2 2 2 2 2 2 3 2 2 2 3" xfId="29172"/>
    <cellStyle name="Normal 5 2 2 2 2 2 2 3 2 2 2 4" xfId="50176"/>
    <cellStyle name="Normal 5 2 2 2 2 2 2 3 2 2 3" xfId="15081"/>
    <cellStyle name="Normal 5 2 2 2 2 2 2 3 2 2 3 2" xfId="33872"/>
    <cellStyle name="Normal 5 2 2 2 2 2 2 3 2 2 3 3" xfId="50178"/>
    <cellStyle name="Normal 5 2 2 2 2 2 2 3 2 2 4" xfId="24469"/>
    <cellStyle name="Normal 5 2 2 2 2 2 2 3 2 2 5" xfId="50175"/>
    <cellStyle name="Normal 5 2 2 2 2 2 2 3 2 3" xfId="7591"/>
    <cellStyle name="Normal 5 2 2 2 2 2 2 3 2 3 2" xfId="16986"/>
    <cellStyle name="Normal 5 2 2 2 2 2 2 3 2 3 2 2" xfId="35783"/>
    <cellStyle name="Normal 5 2 2 2 2 2 2 3 2 3 2 3" xfId="50180"/>
    <cellStyle name="Normal 5 2 2 2 2 2 2 3 2 3 3" xfId="26380"/>
    <cellStyle name="Normal 5 2 2 2 2 2 2 3 2 3 4" xfId="50179"/>
    <cellStyle name="Normal 5 2 2 2 2 2 2 3 2 4" xfId="12289"/>
    <cellStyle name="Normal 5 2 2 2 2 2 2 3 2 4 2" xfId="31079"/>
    <cellStyle name="Normal 5 2 2 2 2 2 2 3 2 4 3" xfId="50181"/>
    <cellStyle name="Normal 5 2 2 2 2 2 2 3 2 5" xfId="21676"/>
    <cellStyle name="Normal 5 2 2 2 2 2 2 3 2 6" xfId="50174"/>
    <cellStyle name="Normal 5 2 2 2 2 2 2 3 3" xfId="3796"/>
    <cellStyle name="Normal 5 2 2 2 2 2 2 3 3 2" xfId="8522"/>
    <cellStyle name="Normal 5 2 2 2 2 2 2 3 3 2 2" xfId="17917"/>
    <cellStyle name="Normal 5 2 2 2 2 2 2 3 3 2 2 2" xfId="36714"/>
    <cellStyle name="Normal 5 2 2 2 2 2 2 3 3 2 2 3" xfId="50184"/>
    <cellStyle name="Normal 5 2 2 2 2 2 2 3 3 2 3" xfId="27311"/>
    <cellStyle name="Normal 5 2 2 2 2 2 2 3 3 2 4" xfId="50183"/>
    <cellStyle name="Normal 5 2 2 2 2 2 2 3 3 3" xfId="13220"/>
    <cellStyle name="Normal 5 2 2 2 2 2 2 3 3 3 2" xfId="32010"/>
    <cellStyle name="Normal 5 2 2 2 2 2 2 3 3 3 3" xfId="50185"/>
    <cellStyle name="Normal 5 2 2 2 2 2 2 3 3 4" xfId="22607"/>
    <cellStyle name="Normal 5 2 2 2 2 2 2 3 3 5" xfId="50182"/>
    <cellStyle name="Normal 5 2 2 2 2 2 2 3 4" xfId="4727"/>
    <cellStyle name="Normal 5 2 2 2 2 2 2 3 4 2" xfId="9452"/>
    <cellStyle name="Normal 5 2 2 2 2 2 2 3 4 2 2" xfId="18847"/>
    <cellStyle name="Normal 5 2 2 2 2 2 2 3 4 2 2 2" xfId="37644"/>
    <cellStyle name="Normal 5 2 2 2 2 2 2 3 4 2 2 3" xfId="50188"/>
    <cellStyle name="Normal 5 2 2 2 2 2 2 3 4 2 3" xfId="28241"/>
    <cellStyle name="Normal 5 2 2 2 2 2 2 3 4 2 4" xfId="50187"/>
    <cellStyle name="Normal 5 2 2 2 2 2 2 3 4 3" xfId="14150"/>
    <cellStyle name="Normal 5 2 2 2 2 2 2 3 4 3 2" xfId="32941"/>
    <cellStyle name="Normal 5 2 2 2 2 2 2 3 4 3 3" xfId="50189"/>
    <cellStyle name="Normal 5 2 2 2 2 2 2 3 4 4" xfId="23538"/>
    <cellStyle name="Normal 5 2 2 2 2 2 2 3 4 5" xfId="50186"/>
    <cellStyle name="Normal 5 2 2 2 2 2 2 3 5" xfId="6662"/>
    <cellStyle name="Normal 5 2 2 2 2 2 2 3 5 2" xfId="16057"/>
    <cellStyle name="Normal 5 2 2 2 2 2 2 3 5 2 2" xfId="34854"/>
    <cellStyle name="Normal 5 2 2 2 2 2 2 3 5 2 3" xfId="50191"/>
    <cellStyle name="Normal 5 2 2 2 2 2 2 3 5 3" xfId="25451"/>
    <cellStyle name="Normal 5 2 2 2 2 2 2 3 5 4" xfId="50190"/>
    <cellStyle name="Normal 5 2 2 2 2 2 2 3 6" xfId="11360"/>
    <cellStyle name="Normal 5 2 2 2 2 2 2 3 6 2" xfId="30148"/>
    <cellStyle name="Normal 5 2 2 2 2 2 2 3 6 3" xfId="50192"/>
    <cellStyle name="Normal 5 2 2 2 2 2 2 3 7" xfId="20745"/>
    <cellStyle name="Normal 5 2 2 2 2 2 2 3 8" xfId="39559"/>
    <cellStyle name="Normal 5 2 2 2 2 2 2 3 9" xfId="50173"/>
    <cellStyle name="Normal 5 2 2 2 2 2 2 4" xfId="2399"/>
    <cellStyle name="Normal 5 2 2 2 2 2 2 4 2" xfId="5192"/>
    <cellStyle name="Normal 5 2 2 2 2 2 2 4 2 2" xfId="9917"/>
    <cellStyle name="Normal 5 2 2 2 2 2 2 4 2 2 2" xfId="19312"/>
    <cellStyle name="Normal 5 2 2 2 2 2 2 4 2 2 2 2" xfId="38109"/>
    <cellStyle name="Normal 5 2 2 2 2 2 2 4 2 2 2 3" xfId="50196"/>
    <cellStyle name="Normal 5 2 2 2 2 2 2 4 2 2 3" xfId="28706"/>
    <cellStyle name="Normal 5 2 2 2 2 2 2 4 2 2 4" xfId="50195"/>
    <cellStyle name="Normal 5 2 2 2 2 2 2 4 2 3" xfId="14615"/>
    <cellStyle name="Normal 5 2 2 2 2 2 2 4 2 3 2" xfId="33406"/>
    <cellStyle name="Normal 5 2 2 2 2 2 2 4 2 3 3" xfId="50197"/>
    <cellStyle name="Normal 5 2 2 2 2 2 2 4 2 4" xfId="24003"/>
    <cellStyle name="Normal 5 2 2 2 2 2 2 4 2 5" xfId="50194"/>
    <cellStyle name="Normal 5 2 2 2 2 2 2 4 3" xfId="7126"/>
    <cellStyle name="Normal 5 2 2 2 2 2 2 4 3 2" xfId="16521"/>
    <cellStyle name="Normal 5 2 2 2 2 2 2 4 3 2 2" xfId="35318"/>
    <cellStyle name="Normal 5 2 2 2 2 2 2 4 3 2 3" xfId="50199"/>
    <cellStyle name="Normal 5 2 2 2 2 2 2 4 3 3" xfId="25915"/>
    <cellStyle name="Normal 5 2 2 2 2 2 2 4 3 4" xfId="50198"/>
    <cellStyle name="Normal 5 2 2 2 2 2 2 4 4" xfId="11824"/>
    <cellStyle name="Normal 5 2 2 2 2 2 2 4 4 2" xfId="30613"/>
    <cellStyle name="Normal 5 2 2 2 2 2 2 4 4 3" xfId="50200"/>
    <cellStyle name="Normal 5 2 2 2 2 2 2 4 5" xfId="21210"/>
    <cellStyle name="Normal 5 2 2 2 2 2 2 4 6" xfId="50193"/>
    <cellStyle name="Normal 5 2 2 2 2 2 2 5" xfId="3330"/>
    <cellStyle name="Normal 5 2 2 2 2 2 2 5 2" xfId="8056"/>
    <cellStyle name="Normal 5 2 2 2 2 2 2 5 2 2" xfId="17451"/>
    <cellStyle name="Normal 5 2 2 2 2 2 2 5 2 2 2" xfId="36248"/>
    <cellStyle name="Normal 5 2 2 2 2 2 2 5 2 2 3" xfId="50203"/>
    <cellStyle name="Normal 5 2 2 2 2 2 2 5 2 3" xfId="26845"/>
    <cellStyle name="Normal 5 2 2 2 2 2 2 5 2 4" xfId="50202"/>
    <cellStyle name="Normal 5 2 2 2 2 2 2 5 3" xfId="12754"/>
    <cellStyle name="Normal 5 2 2 2 2 2 2 5 3 2" xfId="31544"/>
    <cellStyle name="Normal 5 2 2 2 2 2 2 5 3 3" xfId="50204"/>
    <cellStyle name="Normal 5 2 2 2 2 2 2 5 4" xfId="22141"/>
    <cellStyle name="Normal 5 2 2 2 2 2 2 5 5" xfId="50201"/>
    <cellStyle name="Normal 5 2 2 2 2 2 2 6" xfId="4261"/>
    <cellStyle name="Normal 5 2 2 2 2 2 2 6 2" xfId="8986"/>
    <cellStyle name="Normal 5 2 2 2 2 2 2 6 2 2" xfId="18381"/>
    <cellStyle name="Normal 5 2 2 2 2 2 2 6 2 2 2" xfId="37178"/>
    <cellStyle name="Normal 5 2 2 2 2 2 2 6 2 2 3" xfId="50207"/>
    <cellStyle name="Normal 5 2 2 2 2 2 2 6 2 3" xfId="27775"/>
    <cellStyle name="Normal 5 2 2 2 2 2 2 6 2 4" xfId="50206"/>
    <cellStyle name="Normal 5 2 2 2 2 2 2 6 3" xfId="13684"/>
    <cellStyle name="Normal 5 2 2 2 2 2 2 6 3 2" xfId="32475"/>
    <cellStyle name="Normal 5 2 2 2 2 2 2 6 3 3" xfId="50208"/>
    <cellStyle name="Normal 5 2 2 2 2 2 2 6 4" xfId="23072"/>
    <cellStyle name="Normal 5 2 2 2 2 2 2 6 5" xfId="50205"/>
    <cellStyle name="Normal 5 2 2 2 2 2 2 7" xfId="6458"/>
    <cellStyle name="Normal 5 2 2 2 2 2 2 7 2" xfId="15853"/>
    <cellStyle name="Normal 5 2 2 2 2 2 2 7 2 2" xfId="34650"/>
    <cellStyle name="Normal 5 2 2 2 2 2 2 7 2 3" xfId="50210"/>
    <cellStyle name="Normal 5 2 2 2 2 2 2 7 3" xfId="25247"/>
    <cellStyle name="Normal 5 2 2 2 2 2 2 7 4" xfId="50209"/>
    <cellStyle name="Normal 5 2 2 2 2 2 2 8" xfId="10898"/>
    <cellStyle name="Normal 5 2 2 2 2 2 2 8 2" xfId="29682"/>
    <cellStyle name="Normal 5 2 2 2 2 2 2 8 3" xfId="50211"/>
    <cellStyle name="Normal 5 2 2 2 2 2 2 9" xfId="20279"/>
    <cellStyle name="Normal 5 2 2 2 2 2 3" xfId="1207"/>
    <cellStyle name="Normal 5 2 2 2 2 2 3 10" xfId="39560"/>
    <cellStyle name="Normal 5 2 2 2 2 2 3 11" xfId="50212"/>
    <cellStyle name="Normal 5 2 2 2 2 2 3 12" xfId="1539"/>
    <cellStyle name="Normal 5 2 2 2 2 2 3 2" xfId="1803"/>
    <cellStyle name="Normal 5 2 2 2 2 2 3 2 10" xfId="50213"/>
    <cellStyle name="Normal 5 2 2 2 2 2 3 2 2" xfId="2269"/>
    <cellStyle name="Normal 5 2 2 2 2 2 3 2 2 2" xfId="3200"/>
    <cellStyle name="Normal 5 2 2 2 2 2 3 2 2 2 2" xfId="5993"/>
    <cellStyle name="Normal 5 2 2 2 2 2 3 2 2 2 2 2" xfId="10718"/>
    <cellStyle name="Normal 5 2 2 2 2 2 3 2 2 2 2 2 2" xfId="20113"/>
    <cellStyle name="Normal 5 2 2 2 2 2 3 2 2 2 2 2 2 2" xfId="38910"/>
    <cellStyle name="Normal 5 2 2 2 2 2 3 2 2 2 2 2 2 3" xfId="50218"/>
    <cellStyle name="Normal 5 2 2 2 2 2 3 2 2 2 2 2 3" xfId="29507"/>
    <cellStyle name="Normal 5 2 2 2 2 2 3 2 2 2 2 2 4" xfId="50217"/>
    <cellStyle name="Normal 5 2 2 2 2 2 3 2 2 2 2 3" xfId="15416"/>
    <cellStyle name="Normal 5 2 2 2 2 2 3 2 2 2 2 3 2" xfId="34207"/>
    <cellStyle name="Normal 5 2 2 2 2 2 3 2 2 2 2 3 3" xfId="50219"/>
    <cellStyle name="Normal 5 2 2 2 2 2 3 2 2 2 2 4" xfId="24804"/>
    <cellStyle name="Normal 5 2 2 2 2 2 3 2 2 2 2 5" xfId="50216"/>
    <cellStyle name="Normal 5 2 2 2 2 2 3 2 2 2 3" xfId="7926"/>
    <cellStyle name="Normal 5 2 2 2 2 2 3 2 2 2 3 2" xfId="17321"/>
    <cellStyle name="Normal 5 2 2 2 2 2 3 2 2 2 3 2 2" xfId="36118"/>
    <cellStyle name="Normal 5 2 2 2 2 2 3 2 2 2 3 2 3" xfId="50221"/>
    <cellStyle name="Normal 5 2 2 2 2 2 3 2 2 2 3 3" xfId="26715"/>
    <cellStyle name="Normal 5 2 2 2 2 2 3 2 2 2 3 4" xfId="50220"/>
    <cellStyle name="Normal 5 2 2 2 2 2 3 2 2 2 4" xfId="12624"/>
    <cellStyle name="Normal 5 2 2 2 2 2 3 2 2 2 4 2" xfId="31414"/>
    <cellStyle name="Normal 5 2 2 2 2 2 3 2 2 2 4 3" xfId="50222"/>
    <cellStyle name="Normal 5 2 2 2 2 2 3 2 2 2 5" xfId="22011"/>
    <cellStyle name="Normal 5 2 2 2 2 2 3 2 2 2 6" xfId="50215"/>
    <cellStyle name="Normal 5 2 2 2 2 2 3 2 2 3" xfId="4131"/>
    <cellStyle name="Normal 5 2 2 2 2 2 3 2 2 3 2" xfId="8856"/>
    <cellStyle name="Normal 5 2 2 2 2 2 3 2 2 3 2 2" xfId="18251"/>
    <cellStyle name="Normal 5 2 2 2 2 2 3 2 2 3 2 2 2" xfId="37048"/>
    <cellStyle name="Normal 5 2 2 2 2 2 3 2 2 3 2 2 3" xfId="50225"/>
    <cellStyle name="Normal 5 2 2 2 2 2 3 2 2 3 2 3" xfId="27645"/>
    <cellStyle name="Normal 5 2 2 2 2 2 3 2 2 3 2 4" xfId="50224"/>
    <cellStyle name="Normal 5 2 2 2 2 2 3 2 2 3 3" xfId="13554"/>
    <cellStyle name="Normal 5 2 2 2 2 2 3 2 2 3 3 2" xfId="32345"/>
    <cellStyle name="Normal 5 2 2 2 2 2 3 2 2 3 3 3" xfId="50226"/>
    <cellStyle name="Normal 5 2 2 2 2 2 3 2 2 3 4" xfId="22942"/>
    <cellStyle name="Normal 5 2 2 2 2 2 3 2 2 3 5" xfId="50223"/>
    <cellStyle name="Normal 5 2 2 2 2 2 3 2 2 4" xfId="5062"/>
    <cellStyle name="Normal 5 2 2 2 2 2 3 2 2 4 2" xfId="9787"/>
    <cellStyle name="Normal 5 2 2 2 2 2 3 2 2 4 2 2" xfId="19182"/>
    <cellStyle name="Normal 5 2 2 2 2 2 3 2 2 4 2 2 2" xfId="37979"/>
    <cellStyle name="Normal 5 2 2 2 2 2 3 2 2 4 2 2 3" xfId="50229"/>
    <cellStyle name="Normal 5 2 2 2 2 2 3 2 2 4 2 3" xfId="28576"/>
    <cellStyle name="Normal 5 2 2 2 2 2 3 2 2 4 2 4" xfId="50228"/>
    <cellStyle name="Normal 5 2 2 2 2 2 3 2 2 4 3" xfId="14485"/>
    <cellStyle name="Normal 5 2 2 2 2 2 3 2 2 4 3 2" xfId="33276"/>
    <cellStyle name="Normal 5 2 2 2 2 2 3 2 2 4 3 3" xfId="50230"/>
    <cellStyle name="Normal 5 2 2 2 2 2 3 2 2 4 4" xfId="23873"/>
    <cellStyle name="Normal 5 2 2 2 2 2 3 2 2 4 5" xfId="50227"/>
    <cellStyle name="Normal 5 2 2 2 2 2 3 2 2 5" xfId="6996"/>
    <cellStyle name="Normal 5 2 2 2 2 2 3 2 2 5 2" xfId="16391"/>
    <cellStyle name="Normal 5 2 2 2 2 2 3 2 2 5 2 2" xfId="35188"/>
    <cellStyle name="Normal 5 2 2 2 2 2 3 2 2 5 2 3" xfId="50232"/>
    <cellStyle name="Normal 5 2 2 2 2 2 3 2 2 5 3" xfId="25785"/>
    <cellStyle name="Normal 5 2 2 2 2 2 3 2 2 5 4" xfId="50231"/>
    <cellStyle name="Normal 5 2 2 2 2 2 3 2 2 6" xfId="11694"/>
    <cellStyle name="Normal 5 2 2 2 2 2 3 2 2 6 2" xfId="30483"/>
    <cellStyle name="Normal 5 2 2 2 2 2 3 2 2 6 3" xfId="50233"/>
    <cellStyle name="Normal 5 2 2 2 2 2 3 2 2 7" xfId="21080"/>
    <cellStyle name="Normal 5 2 2 2 2 2 3 2 2 8" xfId="39562"/>
    <cellStyle name="Normal 5 2 2 2 2 2 3 2 2 9" xfId="50214"/>
    <cellStyle name="Normal 5 2 2 2 2 2 3 2 3" xfId="2734"/>
    <cellStyle name="Normal 5 2 2 2 2 2 3 2 3 2" xfId="5527"/>
    <cellStyle name="Normal 5 2 2 2 2 2 3 2 3 2 2" xfId="10252"/>
    <cellStyle name="Normal 5 2 2 2 2 2 3 2 3 2 2 2" xfId="19647"/>
    <cellStyle name="Normal 5 2 2 2 2 2 3 2 3 2 2 2 2" xfId="38444"/>
    <cellStyle name="Normal 5 2 2 2 2 2 3 2 3 2 2 2 3" xfId="50237"/>
    <cellStyle name="Normal 5 2 2 2 2 2 3 2 3 2 2 3" xfId="29041"/>
    <cellStyle name="Normal 5 2 2 2 2 2 3 2 3 2 2 4" xfId="50236"/>
    <cellStyle name="Normal 5 2 2 2 2 2 3 2 3 2 3" xfId="14950"/>
    <cellStyle name="Normal 5 2 2 2 2 2 3 2 3 2 3 2" xfId="33741"/>
    <cellStyle name="Normal 5 2 2 2 2 2 3 2 3 2 3 3" xfId="50238"/>
    <cellStyle name="Normal 5 2 2 2 2 2 3 2 3 2 4" xfId="24338"/>
    <cellStyle name="Normal 5 2 2 2 2 2 3 2 3 2 5" xfId="50235"/>
    <cellStyle name="Normal 5 2 2 2 2 2 3 2 3 3" xfId="7461"/>
    <cellStyle name="Normal 5 2 2 2 2 2 3 2 3 3 2" xfId="16856"/>
    <cellStyle name="Normal 5 2 2 2 2 2 3 2 3 3 2 2" xfId="35653"/>
    <cellStyle name="Normal 5 2 2 2 2 2 3 2 3 3 2 3" xfId="50240"/>
    <cellStyle name="Normal 5 2 2 2 2 2 3 2 3 3 3" xfId="26250"/>
    <cellStyle name="Normal 5 2 2 2 2 2 3 2 3 3 4" xfId="50239"/>
    <cellStyle name="Normal 5 2 2 2 2 2 3 2 3 4" xfId="12159"/>
    <cellStyle name="Normal 5 2 2 2 2 2 3 2 3 4 2" xfId="30948"/>
    <cellStyle name="Normal 5 2 2 2 2 2 3 2 3 4 3" xfId="50241"/>
    <cellStyle name="Normal 5 2 2 2 2 2 3 2 3 5" xfId="21545"/>
    <cellStyle name="Normal 5 2 2 2 2 2 3 2 3 6" xfId="50234"/>
    <cellStyle name="Normal 5 2 2 2 2 2 3 2 4" xfId="3665"/>
    <cellStyle name="Normal 5 2 2 2 2 2 3 2 4 2" xfId="8391"/>
    <cellStyle name="Normal 5 2 2 2 2 2 3 2 4 2 2" xfId="17786"/>
    <cellStyle name="Normal 5 2 2 2 2 2 3 2 4 2 2 2" xfId="36583"/>
    <cellStyle name="Normal 5 2 2 2 2 2 3 2 4 2 2 3" xfId="50244"/>
    <cellStyle name="Normal 5 2 2 2 2 2 3 2 4 2 3" xfId="27180"/>
    <cellStyle name="Normal 5 2 2 2 2 2 3 2 4 2 4" xfId="50243"/>
    <cellStyle name="Normal 5 2 2 2 2 2 3 2 4 3" xfId="13089"/>
    <cellStyle name="Normal 5 2 2 2 2 2 3 2 4 3 2" xfId="31879"/>
    <cellStyle name="Normal 5 2 2 2 2 2 3 2 4 3 3" xfId="50245"/>
    <cellStyle name="Normal 5 2 2 2 2 2 3 2 4 4" xfId="22476"/>
    <cellStyle name="Normal 5 2 2 2 2 2 3 2 4 5" xfId="50242"/>
    <cellStyle name="Normal 5 2 2 2 2 2 3 2 5" xfId="4596"/>
    <cellStyle name="Normal 5 2 2 2 2 2 3 2 5 2" xfId="9321"/>
    <cellStyle name="Normal 5 2 2 2 2 2 3 2 5 2 2" xfId="18716"/>
    <cellStyle name="Normal 5 2 2 2 2 2 3 2 5 2 2 2" xfId="37513"/>
    <cellStyle name="Normal 5 2 2 2 2 2 3 2 5 2 2 3" xfId="50248"/>
    <cellStyle name="Normal 5 2 2 2 2 2 3 2 5 2 3" xfId="28110"/>
    <cellStyle name="Normal 5 2 2 2 2 2 3 2 5 2 4" xfId="50247"/>
    <cellStyle name="Normal 5 2 2 2 2 2 3 2 5 3" xfId="14019"/>
    <cellStyle name="Normal 5 2 2 2 2 2 3 2 5 3 2" xfId="32810"/>
    <cellStyle name="Normal 5 2 2 2 2 2 3 2 5 3 3" xfId="50249"/>
    <cellStyle name="Normal 5 2 2 2 2 2 3 2 5 4" xfId="23407"/>
    <cellStyle name="Normal 5 2 2 2 2 2 3 2 5 5" xfId="50246"/>
    <cellStyle name="Normal 5 2 2 2 2 2 3 2 6" xfId="6532"/>
    <cellStyle name="Normal 5 2 2 2 2 2 3 2 6 2" xfId="15927"/>
    <cellStyle name="Normal 5 2 2 2 2 2 3 2 6 2 2" xfId="34724"/>
    <cellStyle name="Normal 5 2 2 2 2 2 3 2 6 2 3" xfId="50251"/>
    <cellStyle name="Normal 5 2 2 2 2 2 3 2 6 3" xfId="25321"/>
    <cellStyle name="Normal 5 2 2 2 2 2 3 2 6 4" xfId="50250"/>
    <cellStyle name="Normal 5 2 2 2 2 2 3 2 7" xfId="11230"/>
    <cellStyle name="Normal 5 2 2 2 2 2 3 2 7 2" xfId="30017"/>
    <cellStyle name="Normal 5 2 2 2 2 2 3 2 7 3" xfId="50252"/>
    <cellStyle name="Normal 5 2 2 2 2 2 3 2 8" xfId="20614"/>
    <cellStyle name="Normal 5 2 2 2 2 2 3 2 9" xfId="39561"/>
    <cellStyle name="Normal 5 2 2 2 2 2 3 3" xfId="2008"/>
    <cellStyle name="Normal 5 2 2 2 2 2 3 3 2" xfId="2939"/>
    <cellStyle name="Normal 5 2 2 2 2 2 3 3 2 2" xfId="5732"/>
    <cellStyle name="Normal 5 2 2 2 2 2 3 3 2 2 2" xfId="10457"/>
    <cellStyle name="Normal 5 2 2 2 2 2 3 3 2 2 2 2" xfId="19852"/>
    <cellStyle name="Normal 5 2 2 2 2 2 3 3 2 2 2 2 2" xfId="38649"/>
    <cellStyle name="Normal 5 2 2 2 2 2 3 3 2 2 2 2 3" xfId="50257"/>
    <cellStyle name="Normal 5 2 2 2 2 2 3 3 2 2 2 3" xfId="29246"/>
    <cellStyle name="Normal 5 2 2 2 2 2 3 3 2 2 2 4" xfId="50256"/>
    <cellStyle name="Normal 5 2 2 2 2 2 3 3 2 2 3" xfId="15155"/>
    <cellStyle name="Normal 5 2 2 2 2 2 3 3 2 2 3 2" xfId="33946"/>
    <cellStyle name="Normal 5 2 2 2 2 2 3 3 2 2 3 3" xfId="50258"/>
    <cellStyle name="Normal 5 2 2 2 2 2 3 3 2 2 4" xfId="24543"/>
    <cellStyle name="Normal 5 2 2 2 2 2 3 3 2 2 5" xfId="50255"/>
    <cellStyle name="Normal 5 2 2 2 2 2 3 3 2 3" xfId="7665"/>
    <cellStyle name="Normal 5 2 2 2 2 2 3 3 2 3 2" xfId="17060"/>
    <cellStyle name="Normal 5 2 2 2 2 2 3 3 2 3 2 2" xfId="35857"/>
    <cellStyle name="Normal 5 2 2 2 2 2 3 3 2 3 2 3" xfId="50260"/>
    <cellStyle name="Normal 5 2 2 2 2 2 3 3 2 3 3" xfId="26454"/>
    <cellStyle name="Normal 5 2 2 2 2 2 3 3 2 3 4" xfId="50259"/>
    <cellStyle name="Normal 5 2 2 2 2 2 3 3 2 4" xfId="12363"/>
    <cellStyle name="Normal 5 2 2 2 2 2 3 3 2 4 2" xfId="31153"/>
    <cellStyle name="Normal 5 2 2 2 2 2 3 3 2 4 3" xfId="50261"/>
    <cellStyle name="Normal 5 2 2 2 2 2 3 3 2 5" xfId="21750"/>
    <cellStyle name="Normal 5 2 2 2 2 2 3 3 2 6" xfId="50254"/>
    <cellStyle name="Normal 5 2 2 2 2 2 3 3 3" xfId="3870"/>
    <cellStyle name="Normal 5 2 2 2 2 2 3 3 3 2" xfId="8596"/>
    <cellStyle name="Normal 5 2 2 2 2 2 3 3 3 2 2" xfId="17991"/>
    <cellStyle name="Normal 5 2 2 2 2 2 3 3 3 2 2 2" xfId="36788"/>
    <cellStyle name="Normal 5 2 2 2 2 2 3 3 3 2 2 3" xfId="50264"/>
    <cellStyle name="Normal 5 2 2 2 2 2 3 3 3 2 3" xfId="27385"/>
    <cellStyle name="Normal 5 2 2 2 2 2 3 3 3 2 4" xfId="50263"/>
    <cellStyle name="Normal 5 2 2 2 2 2 3 3 3 3" xfId="13294"/>
    <cellStyle name="Normal 5 2 2 2 2 2 3 3 3 3 2" xfId="32084"/>
    <cellStyle name="Normal 5 2 2 2 2 2 3 3 3 3 3" xfId="50265"/>
    <cellStyle name="Normal 5 2 2 2 2 2 3 3 3 4" xfId="22681"/>
    <cellStyle name="Normal 5 2 2 2 2 2 3 3 3 5" xfId="50262"/>
    <cellStyle name="Normal 5 2 2 2 2 2 3 3 4" xfId="4801"/>
    <cellStyle name="Normal 5 2 2 2 2 2 3 3 4 2" xfId="9526"/>
    <cellStyle name="Normal 5 2 2 2 2 2 3 3 4 2 2" xfId="18921"/>
    <cellStyle name="Normal 5 2 2 2 2 2 3 3 4 2 2 2" xfId="37718"/>
    <cellStyle name="Normal 5 2 2 2 2 2 3 3 4 2 2 3" xfId="50268"/>
    <cellStyle name="Normal 5 2 2 2 2 2 3 3 4 2 3" xfId="28315"/>
    <cellStyle name="Normal 5 2 2 2 2 2 3 3 4 2 4" xfId="50267"/>
    <cellStyle name="Normal 5 2 2 2 2 2 3 3 4 3" xfId="14224"/>
    <cellStyle name="Normal 5 2 2 2 2 2 3 3 4 3 2" xfId="33015"/>
    <cellStyle name="Normal 5 2 2 2 2 2 3 3 4 3 3" xfId="50269"/>
    <cellStyle name="Normal 5 2 2 2 2 2 3 3 4 4" xfId="23612"/>
    <cellStyle name="Normal 5 2 2 2 2 2 3 3 4 5" xfId="50266"/>
    <cellStyle name="Normal 5 2 2 2 2 2 3 3 5" xfId="6736"/>
    <cellStyle name="Normal 5 2 2 2 2 2 3 3 5 2" xfId="16131"/>
    <cellStyle name="Normal 5 2 2 2 2 2 3 3 5 2 2" xfId="34928"/>
    <cellStyle name="Normal 5 2 2 2 2 2 3 3 5 2 3" xfId="50271"/>
    <cellStyle name="Normal 5 2 2 2 2 2 3 3 5 3" xfId="25525"/>
    <cellStyle name="Normal 5 2 2 2 2 2 3 3 5 4" xfId="50270"/>
    <cellStyle name="Normal 5 2 2 2 2 2 3 3 6" xfId="11434"/>
    <cellStyle name="Normal 5 2 2 2 2 2 3 3 6 2" xfId="30222"/>
    <cellStyle name="Normal 5 2 2 2 2 2 3 3 6 3" xfId="50272"/>
    <cellStyle name="Normal 5 2 2 2 2 2 3 3 7" xfId="20819"/>
    <cellStyle name="Normal 5 2 2 2 2 2 3 3 8" xfId="39563"/>
    <cellStyle name="Normal 5 2 2 2 2 2 3 3 9" xfId="50253"/>
    <cellStyle name="Normal 5 2 2 2 2 2 3 4" xfId="2473"/>
    <cellStyle name="Normal 5 2 2 2 2 2 3 4 2" xfId="5266"/>
    <cellStyle name="Normal 5 2 2 2 2 2 3 4 2 2" xfId="9991"/>
    <cellStyle name="Normal 5 2 2 2 2 2 3 4 2 2 2" xfId="19386"/>
    <cellStyle name="Normal 5 2 2 2 2 2 3 4 2 2 2 2" xfId="38183"/>
    <cellStyle name="Normal 5 2 2 2 2 2 3 4 2 2 2 3" xfId="50276"/>
    <cellStyle name="Normal 5 2 2 2 2 2 3 4 2 2 3" xfId="28780"/>
    <cellStyle name="Normal 5 2 2 2 2 2 3 4 2 2 4" xfId="50275"/>
    <cellStyle name="Normal 5 2 2 2 2 2 3 4 2 3" xfId="14689"/>
    <cellStyle name="Normal 5 2 2 2 2 2 3 4 2 3 2" xfId="33480"/>
    <cellStyle name="Normal 5 2 2 2 2 2 3 4 2 3 3" xfId="50277"/>
    <cellStyle name="Normal 5 2 2 2 2 2 3 4 2 4" xfId="24077"/>
    <cellStyle name="Normal 5 2 2 2 2 2 3 4 2 5" xfId="50274"/>
    <cellStyle name="Normal 5 2 2 2 2 2 3 4 3" xfId="7200"/>
    <cellStyle name="Normal 5 2 2 2 2 2 3 4 3 2" xfId="16595"/>
    <cellStyle name="Normal 5 2 2 2 2 2 3 4 3 2 2" xfId="35392"/>
    <cellStyle name="Normal 5 2 2 2 2 2 3 4 3 2 3" xfId="50279"/>
    <cellStyle name="Normal 5 2 2 2 2 2 3 4 3 3" xfId="25989"/>
    <cellStyle name="Normal 5 2 2 2 2 2 3 4 3 4" xfId="50278"/>
    <cellStyle name="Normal 5 2 2 2 2 2 3 4 4" xfId="11898"/>
    <cellStyle name="Normal 5 2 2 2 2 2 3 4 4 2" xfId="30687"/>
    <cellStyle name="Normal 5 2 2 2 2 2 3 4 4 3" xfId="50280"/>
    <cellStyle name="Normal 5 2 2 2 2 2 3 4 5" xfId="21284"/>
    <cellStyle name="Normal 5 2 2 2 2 2 3 4 6" xfId="50273"/>
    <cellStyle name="Normal 5 2 2 2 2 2 3 5" xfId="3404"/>
    <cellStyle name="Normal 5 2 2 2 2 2 3 5 2" xfId="8130"/>
    <cellStyle name="Normal 5 2 2 2 2 2 3 5 2 2" xfId="17525"/>
    <cellStyle name="Normal 5 2 2 2 2 2 3 5 2 2 2" xfId="36322"/>
    <cellStyle name="Normal 5 2 2 2 2 2 3 5 2 2 3" xfId="50283"/>
    <cellStyle name="Normal 5 2 2 2 2 2 3 5 2 3" xfId="26919"/>
    <cellStyle name="Normal 5 2 2 2 2 2 3 5 2 4" xfId="50282"/>
    <cellStyle name="Normal 5 2 2 2 2 2 3 5 3" xfId="12828"/>
    <cellStyle name="Normal 5 2 2 2 2 2 3 5 3 2" xfId="31618"/>
    <cellStyle name="Normal 5 2 2 2 2 2 3 5 3 3" xfId="50284"/>
    <cellStyle name="Normal 5 2 2 2 2 2 3 5 4" xfId="22215"/>
    <cellStyle name="Normal 5 2 2 2 2 2 3 5 5" xfId="50281"/>
    <cellStyle name="Normal 5 2 2 2 2 2 3 6" xfId="4335"/>
    <cellStyle name="Normal 5 2 2 2 2 2 3 6 2" xfId="9060"/>
    <cellStyle name="Normal 5 2 2 2 2 2 3 6 2 2" xfId="18455"/>
    <cellStyle name="Normal 5 2 2 2 2 2 3 6 2 2 2" xfId="37252"/>
    <cellStyle name="Normal 5 2 2 2 2 2 3 6 2 2 3" xfId="50287"/>
    <cellStyle name="Normal 5 2 2 2 2 2 3 6 2 3" xfId="27849"/>
    <cellStyle name="Normal 5 2 2 2 2 2 3 6 2 4" xfId="50286"/>
    <cellStyle name="Normal 5 2 2 2 2 2 3 6 3" xfId="13758"/>
    <cellStyle name="Normal 5 2 2 2 2 2 3 6 3 2" xfId="32549"/>
    <cellStyle name="Normal 5 2 2 2 2 2 3 6 3 3" xfId="50288"/>
    <cellStyle name="Normal 5 2 2 2 2 2 3 6 4" xfId="23146"/>
    <cellStyle name="Normal 5 2 2 2 2 2 3 6 5" xfId="50285"/>
    <cellStyle name="Normal 5 2 2 2 2 2 3 7" xfId="6409"/>
    <cellStyle name="Normal 5 2 2 2 2 2 3 7 2" xfId="15805"/>
    <cellStyle name="Normal 5 2 2 2 2 2 3 7 2 2" xfId="34602"/>
    <cellStyle name="Normal 5 2 2 2 2 2 3 7 2 3" xfId="50290"/>
    <cellStyle name="Normal 5 2 2 2 2 2 3 7 3" xfId="25199"/>
    <cellStyle name="Normal 5 2 2 2 2 2 3 7 4" xfId="50289"/>
    <cellStyle name="Normal 5 2 2 2 2 2 3 8" xfId="10971"/>
    <cellStyle name="Normal 5 2 2 2 2 2 3 8 2" xfId="29756"/>
    <cellStyle name="Normal 5 2 2 2 2 2 3 8 3" xfId="50291"/>
    <cellStyle name="Normal 5 2 2 2 2 2 3 9" xfId="20353"/>
    <cellStyle name="Normal 5 2 2 2 2 2 4" xfId="943"/>
    <cellStyle name="Normal 5 2 2 2 2 2 4 10" xfId="50292"/>
    <cellStyle name="Normal 5 2 2 2 2 2 4 11" xfId="1684"/>
    <cellStyle name="Normal 5 2 2 2 2 2 4 2" xfId="2153"/>
    <cellStyle name="Normal 5 2 2 2 2 2 4 2 2" xfId="3084"/>
    <cellStyle name="Normal 5 2 2 2 2 2 4 2 2 2" xfId="5877"/>
    <cellStyle name="Normal 5 2 2 2 2 2 4 2 2 2 2" xfId="10602"/>
    <cellStyle name="Normal 5 2 2 2 2 2 4 2 2 2 2 2" xfId="19997"/>
    <cellStyle name="Normal 5 2 2 2 2 2 4 2 2 2 2 2 2" xfId="38794"/>
    <cellStyle name="Normal 5 2 2 2 2 2 4 2 2 2 2 2 3" xfId="50297"/>
    <cellStyle name="Normal 5 2 2 2 2 2 4 2 2 2 2 3" xfId="29391"/>
    <cellStyle name="Normal 5 2 2 2 2 2 4 2 2 2 2 4" xfId="50296"/>
    <cellStyle name="Normal 5 2 2 2 2 2 4 2 2 2 3" xfId="15300"/>
    <cellStyle name="Normal 5 2 2 2 2 2 4 2 2 2 3 2" xfId="34091"/>
    <cellStyle name="Normal 5 2 2 2 2 2 4 2 2 2 3 3" xfId="50298"/>
    <cellStyle name="Normal 5 2 2 2 2 2 4 2 2 2 4" xfId="24688"/>
    <cellStyle name="Normal 5 2 2 2 2 2 4 2 2 2 5" xfId="50295"/>
    <cellStyle name="Normal 5 2 2 2 2 2 4 2 2 3" xfId="7810"/>
    <cellStyle name="Normal 5 2 2 2 2 2 4 2 2 3 2" xfId="17205"/>
    <cellStyle name="Normal 5 2 2 2 2 2 4 2 2 3 2 2" xfId="36002"/>
    <cellStyle name="Normal 5 2 2 2 2 2 4 2 2 3 2 3" xfId="50300"/>
    <cellStyle name="Normal 5 2 2 2 2 2 4 2 2 3 3" xfId="26599"/>
    <cellStyle name="Normal 5 2 2 2 2 2 4 2 2 3 4" xfId="50299"/>
    <cellStyle name="Normal 5 2 2 2 2 2 4 2 2 4" xfId="12508"/>
    <cellStyle name="Normal 5 2 2 2 2 2 4 2 2 4 2" xfId="31298"/>
    <cellStyle name="Normal 5 2 2 2 2 2 4 2 2 4 3" xfId="50301"/>
    <cellStyle name="Normal 5 2 2 2 2 2 4 2 2 5" xfId="21895"/>
    <cellStyle name="Normal 5 2 2 2 2 2 4 2 2 6" xfId="50294"/>
    <cellStyle name="Normal 5 2 2 2 2 2 4 2 3" xfId="4015"/>
    <cellStyle name="Normal 5 2 2 2 2 2 4 2 3 2" xfId="8740"/>
    <cellStyle name="Normal 5 2 2 2 2 2 4 2 3 2 2" xfId="18135"/>
    <cellStyle name="Normal 5 2 2 2 2 2 4 2 3 2 2 2" xfId="36932"/>
    <cellStyle name="Normal 5 2 2 2 2 2 4 2 3 2 2 3" xfId="50304"/>
    <cellStyle name="Normal 5 2 2 2 2 2 4 2 3 2 3" xfId="27529"/>
    <cellStyle name="Normal 5 2 2 2 2 2 4 2 3 2 4" xfId="50303"/>
    <cellStyle name="Normal 5 2 2 2 2 2 4 2 3 3" xfId="13438"/>
    <cellStyle name="Normal 5 2 2 2 2 2 4 2 3 3 2" xfId="32229"/>
    <cellStyle name="Normal 5 2 2 2 2 2 4 2 3 3 3" xfId="50305"/>
    <cellStyle name="Normal 5 2 2 2 2 2 4 2 3 4" xfId="22826"/>
    <cellStyle name="Normal 5 2 2 2 2 2 4 2 3 5" xfId="50302"/>
    <cellStyle name="Normal 5 2 2 2 2 2 4 2 4" xfId="4946"/>
    <cellStyle name="Normal 5 2 2 2 2 2 4 2 4 2" xfId="9671"/>
    <cellStyle name="Normal 5 2 2 2 2 2 4 2 4 2 2" xfId="19066"/>
    <cellStyle name="Normal 5 2 2 2 2 2 4 2 4 2 2 2" xfId="37863"/>
    <cellStyle name="Normal 5 2 2 2 2 2 4 2 4 2 2 3" xfId="50308"/>
    <cellStyle name="Normal 5 2 2 2 2 2 4 2 4 2 3" xfId="28460"/>
    <cellStyle name="Normal 5 2 2 2 2 2 4 2 4 2 4" xfId="50307"/>
    <cellStyle name="Normal 5 2 2 2 2 2 4 2 4 3" xfId="14369"/>
    <cellStyle name="Normal 5 2 2 2 2 2 4 2 4 3 2" xfId="33160"/>
    <cellStyle name="Normal 5 2 2 2 2 2 4 2 4 3 3" xfId="50309"/>
    <cellStyle name="Normal 5 2 2 2 2 2 4 2 4 4" xfId="23757"/>
    <cellStyle name="Normal 5 2 2 2 2 2 4 2 4 5" xfId="50306"/>
    <cellStyle name="Normal 5 2 2 2 2 2 4 2 5" xfId="6880"/>
    <cellStyle name="Normal 5 2 2 2 2 2 4 2 5 2" xfId="16275"/>
    <cellStyle name="Normal 5 2 2 2 2 2 4 2 5 2 2" xfId="35072"/>
    <cellStyle name="Normal 5 2 2 2 2 2 4 2 5 2 3" xfId="50311"/>
    <cellStyle name="Normal 5 2 2 2 2 2 4 2 5 3" xfId="25669"/>
    <cellStyle name="Normal 5 2 2 2 2 2 4 2 5 4" xfId="50310"/>
    <cellStyle name="Normal 5 2 2 2 2 2 4 2 6" xfId="11578"/>
    <cellStyle name="Normal 5 2 2 2 2 2 4 2 6 2" xfId="30367"/>
    <cellStyle name="Normal 5 2 2 2 2 2 4 2 6 3" xfId="50312"/>
    <cellStyle name="Normal 5 2 2 2 2 2 4 2 7" xfId="20964"/>
    <cellStyle name="Normal 5 2 2 2 2 2 4 2 8" xfId="39565"/>
    <cellStyle name="Normal 5 2 2 2 2 2 4 2 9" xfId="50293"/>
    <cellStyle name="Normal 5 2 2 2 2 2 4 3" xfId="2618"/>
    <cellStyle name="Normal 5 2 2 2 2 2 4 3 2" xfId="5411"/>
    <cellStyle name="Normal 5 2 2 2 2 2 4 3 2 2" xfId="10136"/>
    <cellStyle name="Normal 5 2 2 2 2 2 4 3 2 2 2" xfId="19531"/>
    <cellStyle name="Normal 5 2 2 2 2 2 4 3 2 2 2 2" xfId="38328"/>
    <cellStyle name="Normal 5 2 2 2 2 2 4 3 2 2 2 3" xfId="50316"/>
    <cellStyle name="Normal 5 2 2 2 2 2 4 3 2 2 3" xfId="28925"/>
    <cellStyle name="Normal 5 2 2 2 2 2 4 3 2 2 4" xfId="50315"/>
    <cellStyle name="Normal 5 2 2 2 2 2 4 3 2 3" xfId="14834"/>
    <cellStyle name="Normal 5 2 2 2 2 2 4 3 2 3 2" xfId="33625"/>
    <cellStyle name="Normal 5 2 2 2 2 2 4 3 2 3 3" xfId="50317"/>
    <cellStyle name="Normal 5 2 2 2 2 2 4 3 2 4" xfId="24222"/>
    <cellStyle name="Normal 5 2 2 2 2 2 4 3 2 5" xfId="50314"/>
    <cellStyle name="Normal 5 2 2 2 2 2 4 3 3" xfId="7345"/>
    <cellStyle name="Normal 5 2 2 2 2 2 4 3 3 2" xfId="16740"/>
    <cellStyle name="Normal 5 2 2 2 2 2 4 3 3 2 2" xfId="35537"/>
    <cellStyle name="Normal 5 2 2 2 2 2 4 3 3 2 3" xfId="50319"/>
    <cellStyle name="Normal 5 2 2 2 2 2 4 3 3 3" xfId="26134"/>
    <cellStyle name="Normal 5 2 2 2 2 2 4 3 3 4" xfId="50318"/>
    <cellStyle name="Normal 5 2 2 2 2 2 4 3 4" xfId="12043"/>
    <cellStyle name="Normal 5 2 2 2 2 2 4 3 4 2" xfId="30832"/>
    <cellStyle name="Normal 5 2 2 2 2 2 4 3 4 3" xfId="50320"/>
    <cellStyle name="Normal 5 2 2 2 2 2 4 3 5" xfId="21429"/>
    <cellStyle name="Normal 5 2 2 2 2 2 4 3 6" xfId="50313"/>
    <cellStyle name="Normal 5 2 2 2 2 2 4 4" xfId="3549"/>
    <cellStyle name="Normal 5 2 2 2 2 2 4 4 2" xfId="8275"/>
    <cellStyle name="Normal 5 2 2 2 2 2 4 4 2 2" xfId="17670"/>
    <cellStyle name="Normal 5 2 2 2 2 2 4 4 2 2 2" xfId="36467"/>
    <cellStyle name="Normal 5 2 2 2 2 2 4 4 2 2 3" xfId="50323"/>
    <cellStyle name="Normal 5 2 2 2 2 2 4 4 2 3" xfId="27064"/>
    <cellStyle name="Normal 5 2 2 2 2 2 4 4 2 4" xfId="50322"/>
    <cellStyle name="Normal 5 2 2 2 2 2 4 4 3" xfId="12973"/>
    <cellStyle name="Normal 5 2 2 2 2 2 4 4 3 2" xfId="31763"/>
    <cellStyle name="Normal 5 2 2 2 2 2 4 4 3 3" xfId="50324"/>
    <cellStyle name="Normal 5 2 2 2 2 2 4 4 4" xfId="22360"/>
    <cellStyle name="Normal 5 2 2 2 2 2 4 4 5" xfId="50321"/>
    <cellStyle name="Normal 5 2 2 2 2 2 4 5" xfId="4480"/>
    <cellStyle name="Normal 5 2 2 2 2 2 4 5 2" xfId="9205"/>
    <cellStyle name="Normal 5 2 2 2 2 2 4 5 2 2" xfId="18600"/>
    <cellStyle name="Normal 5 2 2 2 2 2 4 5 2 2 2" xfId="37397"/>
    <cellStyle name="Normal 5 2 2 2 2 2 4 5 2 2 3" xfId="50327"/>
    <cellStyle name="Normal 5 2 2 2 2 2 4 5 2 3" xfId="27994"/>
    <cellStyle name="Normal 5 2 2 2 2 2 4 5 2 4" xfId="50326"/>
    <cellStyle name="Normal 5 2 2 2 2 2 4 5 3" xfId="13903"/>
    <cellStyle name="Normal 5 2 2 2 2 2 4 5 3 2" xfId="32694"/>
    <cellStyle name="Normal 5 2 2 2 2 2 4 5 3 3" xfId="50328"/>
    <cellStyle name="Normal 5 2 2 2 2 2 4 5 4" xfId="23291"/>
    <cellStyle name="Normal 5 2 2 2 2 2 4 5 5" xfId="50325"/>
    <cellStyle name="Normal 5 2 2 2 2 2 4 6" xfId="6325"/>
    <cellStyle name="Normal 5 2 2 2 2 2 4 6 2" xfId="15721"/>
    <cellStyle name="Normal 5 2 2 2 2 2 4 6 2 2" xfId="34518"/>
    <cellStyle name="Normal 5 2 2 2 2 2 4 6 2 3" xfId="50330"/>
    <cellStyle name="Normal 5 2 2 2 2 2 4 6 3" xfId="25115"/>
    <cellStyle name="Normal 5 2 2 2 2 2 4 6 4" xfId="50329"/>
    <cellStyle name="Normal 5 2 2 2 2 2 4 7" xfId="11114"/>
    <cellStyle name="Normal 5 2 2 2 2 2 4 7 2" xfId="29901"/>
    <cellStyle name="Normal 5 2 2 2 2 2 4 7 3" xfId="50331"/>
    <cellStyle name="Normal 5 2 2 2 2 2 4 8" xfId="20498"/>
    <cellStyle name="Normal 5 2 2 2 2 2 4 9" xfId="39564"/>
    <cellStyle name="Normal 5 2 2 2 2 2 5" xfId="1337"/>
    <cellStyle name="Normal 5 2 2 2 2 2 5 10" xfId="50332"/>
    <cellStyle name="Normal 5 2 2 2 2 2 5 11" xfId="1626"/>
    <cellStyle name="Normal 5 2 2 2 2 2 5 2" xfId="2095"/>
    <cellStyle name="Normal 5 2 2 2 2 2 5 2 2" xfId="3026"/>
    <cellStyle name="Normal 5 2 2 2 2 2 5 2 2 2" xfId="5819"/>
    <cellStyle name="Normal 5 2 2 2 2 2 5 2 2 2 2" xfId="10544"/>
    <cellStyle name="Normal 5 2 2 2 2 2 5 2 2 2 2 2" xfId="19939"/>
    <cellStyle name="Normal 5 2 2 2 2 2 5 2 2 2 2 2 2" xfId="38736"/>
    <cellStyle name="Normal 5 2 2 2 2 2 5 2 2 2 2 2 3" xfId="50337"/>
    <cellStyle name="Normal 5 2 2 2 2 2 5 2 2 2 2 3" xfId="29333"/>
    <cellStyle name="Normal 5 2 2 2 2 2 5 2 2 2 2 4" xfId="50336"/>
    <cellStyle name="Normal 5 2 2 2 2 2 5 2 2 2 3" xfId="15242"/>
    <cellStyle name="Normal 5 2 2 2 2 2 5 2 2 2 3 2" xfId="34033"/>
    <cellStyle name="Normal 5 2 2 2 2 2 5 2 2 2 3 3" xfId="50338"/>
    <cellStyle name="Normal 5 2 2 2 2 2 5 2 2 2 4" xfId="24630"/>
    <cellStyle name="Normal 5 2 2 2 2 2 5 2 2 2 5" xfId="50335"/>
    <cellStyle name="Normal 5 2 2 2 2 2 5 2 2 3" xfId="7752"/>
    <cellStyle name="Normal 5 2 2 2 2 2 5 2 2 3 2" xfId="17147"/>
    <cellStyle name="Normal 5 2 2 2 2 2 5 2 2 3 2 2" xfId="35944"/>
    <cellStyle name="Normal 5 2 2 2 2 2 5 2 2 3 2 3" xfId="50340"/>
    <cellStyle name="Normal 5 2 2 2 2 2 5 2 2 3 3" xfId="26541"/>
    <cellStyle name="Normal 5 2 2 2 2 2 5 2 2 3 4" xfId="50339"/>
    <cellStyle name="Normal 5 2 2 2 2 2 5 2 2 4" xfId="12450"/>
    <cellStyle name="Normal 5 2 2 2 2 2 5 2 2 4 2" xfId="31240"/>
    <cellStyle name="Normal 5 2 2 2 2 2 5 2 2 4 3" xfId="50341"/>
    <cellStyle name="Normal 5 2 2 2 2 2 5 2 2 5" xfId="21837"/>
    <cellStyle name="Normal 5 2 2 2 2 2 5 2 2 6" xfId="50334"/>
    <cellStyle name="Normal 5 2 2 2 2 2 5 2 3" xfId="3957"/>
    <cellStyle name="Normal 5 2 2 2 2 2 5 2 3 2" xfId="8682"/>
    <cellStyle name="Normal 5 2 2 2 2 2 5 2 3 2 2" xfId="18077"/>
    <cellStyle name="Normal 5 2 2 2 2 2 5 2 3 2 2 2" xfId="36874"/>
    <cellStyle name="Normal 5 2 2 2 2 2 5 2 3 2 2 3" xfId="50344"/>
    <cellStyle name="Normal 5 2 2 2 2 2 5 2 3 2 3" xfId="27471"/>
    <cellStyle name="Normal 5 2 2 2 2 2 5 2 3 2 4" xfId="50343"/>
    <cellStyle name="Normal 5 2 2 2 2 2 5 2 3 3" xfId="13380"/>
    <cellStyle name="Normal 5 2 2 2 2 2 5 2 3 3 2" xfId="32171"/>
    <cellStyle name="Normal 5 2 2 2 2 2 5 2 3 3 3" xfId="50345"/>
    <cellStyle name="Normal 5 2 2 2 2 2 5 2 3 4" xfId="22768"/>
    <cellStyle name="Normal 5 2 2 2 2 2 5 2 3 5" xfId="50342"/>
    <cellStyle name="Normal 5 2 2 2 2 2 5 2 4" xfId="4888"/>
    <cellStyle name="Normal 5 2 2 2 2 2 5 2 4 2" xfId="9613"/>
    <cellStyle name="Normal 5 2 2 2 2 2 5 2 4 2 2" xfId="19008"/>
    <cellStyle name="Normal 5 2 2 2 2 2 5 2 4 2 2 2" xfId="37805"/>
    <cellStyle name="Normal 5 2 2 2 2 2 5 2 4 2 2 3" xfId="50348"/>
    <cellStyle name="Normal 5 2 2 2 2 2 5 2 4 2 3" xfId="28402"/>
    <cellStyle name="Normal 5 2 2 2 2 2 5 2 4 2 4" xfId="50347"/>
    <cellStyle name="Normal 5 2 2 2 2 2 5 2 4 3" xfId="14311"/>
    <cellStyle name="Normal 5 2 2 2 2 2 5 2 4 3 2" xfId="33102"/>
    <cellStyle name="Normal 5 2 2 2 2 2 5 2 4 3 3" xfId="50349"/>
    <cellStyle name="Normal 5 2 2 2 2 2 5 2 4 4" xfId="23699"/>
    <cellStyle name="Normal 5 2 2 2 2 2 5 2 4 5" xfId="50346"/>
    <cellStyle name="Normal 5 2 2 2 2 2 5 2 5" xfId="6822"/>
    <cellStyle name="Normal 5 2 2 2 2 2 5 2 5 2" xfId="16217"/>
    <cellStyle name="Normal 5 2 2 2 2 2 5 2 5 2 2" xfId="35014"/>
    <cellStyle name="Normal 5 2 2 2 2 2 5 2 5 2 3" xfId="50351"/>
    <cellStyle name="Normal 5 2 2 2 2 2 5 2 5 3" xfId="25611"/>
    <cellStyle name="Normal 5 2 2 2 2 2 5 2 5 4" xfId="50350"/>
    <cellStyle name="Normal 5 2 2 2 2 2 5 2 6" xfId="11520"/>
    <cellStyle name="Normal 5 2 2 2 2 2 5 2 6 2" xfId="30309"/>
    <cellStyle name="Normal 5 2 2 2 2 2 5 2 6 3" xfId="50352"/>
    <cellStyle name="Normal 5 2 2 2 2 2 5 2 7" xfId="20906"/>
    <cellStyle name="Normal 5 2 2 2 2 2 5 2 8" xfId="39567"/>
    <cellStyle name="Normal 5 2 2 2 2 2 5 2 9" xfId="50333"/>
    <cellStyle name="Normal 5 2 2 2 2 2 5 3" xfId="2560"/>
    <cellStyle name="Normal 5 2 2 2 2 2 5 3 2" xfId="5353"/>
    <cellStyle name="Normal 5 2 2 2 2 2 5 3 2 2" xfId="10078"/>
    <cellStyle name="Normal 5 2 2 2 2 2 5 3 2 2 2" xfId="19473"/>
    <cellStyle name="Normal 5 2 2 2 2 2 5 3 2 2 2 2" xfId="38270"/>
    <cellStyle name="Normal 5 2 2 2 2 2 5 3 2 2 2 3" xfId="50356"/>
    <cellStyle name="Normal 5 2 2 2 2 2 5 3 2 2 3" xfId="28867"/>
    <cellStyle name="Normal 5 2 2 2 2 2 5 3 2 2 4" xfId="50355"/>
    <cellStyle name="Normal 5 2 2 2 2 2 5 3 2 3" xfId="14776"/>
    <cellStyle name="Normal 5 2 2 2 2 2 5 3 2 3 2" xfId="33567"/>
    <cellStyle name="Normal 5 2 2 2 2 2 5 3 2 3 3" xfId="50357"/>
    <cellStyle name="Normal 5 2 2 2 2 2 5 3 2 4" xfId="24164"/>
    <cellStyle name="Normal 5 2 2 2 2 2 5 3 2 5" xfId="50354"/>
    <cellStyle name="Normal 5 2 2 2 2 2 5 3 3" xfId="7287"/>
    <cellStyle name="Normal 5 2 2 2 2 2 5 3 3 2" xfId="16682"/>
    <cellStyle name="Normal 5 2 2 2 2 2 5 3 3 2 2" xfId="35479"/>
    <cellStyle name="Normal 5 2 2 2 2 2 5 3 3 2 3" xfId="50359"/>
    <cellStyle name="Normal 5 2 2 2 2 2 5 3 3 3" xfId="26076"/>
    <cellStyle name="Normal 5 2 2 2 2 2 5 3 3 4" xfId="50358"/>
    <cellStyle name="Normal 5 2 2 2 2 2 5 3 4" xfId="11985"/>
    <cellStyle name="Normal 5 2 2 2 2 2 5 3 4 2" xfId="30774"/>
    <cellStyle name="Normal 5 2 2 2 2 2 5 3 4 3" xfId="50360"/>
    <cellStyle name="Normal 5 2 2 2 2 2 5 3 5" xfId="21371"/>
    <cellStyle name="Normal 5 2 2 2 2 2 5 3 6" xfId="50353"/>
    <cellStyle name="Normal 5 2 2 2 2 2 5 4" xfId="3491"/>
    <cellStyle name="Normal 5 2 2 2 2 2 5 4 2" xfId="8217"/>
    <cellStyle name="Normal 5 2 2 2 2 2 5 4 2 2" xfId="17612"/>
    <cellStyle name="Normal 5 2 2 2 2 2 5 4 2 2 2" xfId="36409"/>
    <cellStyle name="Normal 5 2 2 2 2 2 5 4 2 2 3" xfId="50363"/>
    <cellStyle name="Normal 5 2 2 2 2 2 5 4 2 3" xfId="27006"/>
    <cellStyle name="Normal 5 2 2 2 2 2 5 4 2 4" xfId="50362"/>
    <cellStyle name="Normal 5 2 2 2 2 2 5 4 3" xfId="12915"/>
    <cellStyle name="Normal 5 2 2 2 2 2 5 4 3 2" xfId="31705"/>
    <cellStyle name="Normal 5 2 2 2 2 2 5 4 3 3" xfId="50364"/>
    <cellStyle name="Normal 5 2 2 2 2 2 5 4 4" xfId="22302"/>
    <cellStyle name="Normal 5 2 2 2 2 2 5 4 5" xfId="50361"/>
    <cellStyle name="Normal 5 2 2 2 2 2 5 5" xfId="4422"/>
    <cellStyle name="Normal 5 2 2 2 2 2 5 5 2" xfId="9147"/>
    <cellStyle name="Normal 5 2 2 2 2 2 5 5 2 2" xfId="18542"/>
    <cellStyle name="Normal 5 2 2 2 2 2 5 5 2 2 2" xfId="37339"/>
    <cellStyle name="Normal 5 2 2 2 2 2 5 5 2 2 3" xfId="50367"/>
    <cellStyle name="Normal 5 2 2 2 2 2 5 5 2 3" xfId="27936"/>
    <cellStyle name="Normal 5 2 2 2 2 2 5 5 2 4" xfId="50366"/>
    <cellStyle name="Normal 5 2 2 2 2 2 5 5 3" xfId="13845"/>
    <cellStyle name="Normal 5 2 2 2 2 2 5 5 3 2" xfId="32636"/>
    <cellStyle name="Normal 5 2 2 2 2 2 5 5 3 3" xfId="50368"/>
    <cellStyle name="Normal 5 2 2 2 2 2 5 5 4" xfId="23233"/>
    <cellStyle name="Normal 5 2 2 2 2 2 5 5 5" xfId="50365"/>
    <cellStyle name="Normal 5 2 2 2 2 2 5 6" xfId="6252"/>
    <cellStyle name="Normal 5 2 2 2 2 2 5 6 2" xfId="15648"/>
    <cellStyle name="Normal 5 2 2 2 2 2 5 6 2 2" xfId="34445"/>
    <cellStyle name="Normal 5 2 2 2 2 2 5 6 2 3" xfId="50370"/>
    <cellStyle name="Normal 5 2 2 2 2 2 5 6 3" xfId="25042"/>
    <cellStyle name="Normal 5 2 2 2 2 2 5 6 4" xfId="50369"/>
    <cellStyle name="Normal 5 2 2 2 2 2 5 7" xfId="11056"/>
    <cellStyle name="Normal 5 2 2 2 2 2 5 7 2" xfId="29843"/>
    <cellStyle name="Normal 5 2 2 2 2 2 5 7 3" xfId="50371"/>
    <cellStyle name="Normal 5 2 2 2 2 2 5 8" xfId="20440"/>
    <cellStyle name="Normal 5 2 2 2 2 2 5 9" xfId="39566"/>
    <cellStyle name="Normal 5 2 2 2 2 2 6" xfId="1892"/>
    <cellStyle name="Normal 5 2 2 2 2 2 6 2" xfId="2823"/>
    <cellStyle name="Normal 5 2 2 2 2 2 6 2 2" xfId="5616"/>
    <cellStyle name="Normal 5 2 2 2 2 2 6 2 2 2" xfId="10341"/>
    <cellStyle name="Normal 5 2 2 2 2 2 6 2 2 2 2" xfId="19736"/>
    <cellStyle name="Normal 5 2 2 2 2 2 6 2 2 2 2 2" xfId="38533"/>
    <cellStyle name="Normal 5 2 2 2 2 2 6 2 2 2 2 3" xfId="50376"/>
    <cellStyle name="Normal 5 2 2 2 2 2 6 2 2 2 3" xfId="29130"/>
    <cellStyle name="Normal 5 2 2 2 2 2 6 2 2 2 4" xfId="50375"/>
    <cellStyle name="Normal 5 2 2 2 2 2 6 2 2 3" xfId="15039"/>
    <cellStyle name="Normal 5 2 2 2 2 2 6 2 2 3 2" xfId="33830"/>
    <cellStyle name="Normal 5 2 2 2 2 2 6 2 2 3 3" xfId="50377"/>
    <cellStyle name="Normal 5 2 2 2 2 2 6 2 2 4" xfId="24427"/>
    <cellStyle name="Normal 5 2 2 2 2 2 6 2 2 5" xfId="50374"/>
    <cellStyle name="Normal 5 2 2 2 2 2 6 2 3" xfId="7549"/>
    <cellStyle name="Normal 5 2 2 2 2 2 6 2 3 2" xfId="16944"/>
    <cellStyle name="Normal 5 2 2 2 2 2 6 2 3 2 2" xfId="35741"/>
    <cellStyle name="Normal 5 2 2 2 2 2 6 2 3 2 3" xfId="50379"/>
    <cellStyle name="Normal 5 2 2 2 2 2 6 2 3 3" xfId="26338"/>
    <cellStyle name="Normal 5 2 2 2 2 2 6 2 3 4" xfId="50378"/>
    <cellStyle name="Normal 5 2 2 2 2 2 6 2 4" xfId="12247"/>
    <cellStyle name="Normal 5 2 2 2 2 2 6 2 4 2" xfId="31037"/>
    <cellStyle name="Normal 5 2 2 2 2 2 6 2 4 3" xfId="50380"/>
    <cellStyle name="Normal 5 2 2 2 2 2 6 2 5" xfId="21634"/>
    <cellStyle name="Normal 5 2 2 2 2 2 6 2 6" xfId="50373"/>
    <cellStyle name="Normal 5 2 2 2 2 2 6 3" xfId="3754"/>
    <cellStyle name="Normal 5 2 2 2 2 2 6 3 2" xfId="8480"/>
    <cellStyle name="Normal 5 2 2 2 2 2 6 3 2 2" xfId="17875"/>
    <cellStyle name="Normal 5 2 2 2 2 2 6 3 2 2 2" xfId="36672"/>
    <cellStyle name="Normal 5 2 2 2 2 2 6 3 2 2 3" xfId="50383"/>
    <cellStyle name="Normal 5 2 2 2 2 2 6 3 2 3" xfId="27269"/>
    <cellStyle name="Normal 5 2 2 2 2 2 6 3 2 4" xfId="50382"/>
    <cellStyle name="Normal 5 2 2 2 2 2 6 3 3" xfId="13178"/>
    <cellStyle name="Normal 5 2 2 2 2 2 6 3 3 2" xfId="31968"/>
    <cellStyle name="Normal 5 2 2 2 2 2 6 3 3 3" xfId="50384"/>
    <cellStyle name="Normal 5 2 2 2 2 2 6 3 4" xfId="22565"/>
    <cellStyle name="Normal 5 2 2 2 2 2 6 3 5" xfId="50381"/>
    <cellStyle name="Normal 5 2 2 2 2 2 6 4" xfId="4685"/>
    <cellStyle name="Normal 5 2 2 2 2 2 6 4 2" xfId="9410"/>
    <cellStyle name="Normal 5 2 2 2 2 2 6 4 2 2" xfId="18805"/>
    <cellStyle name="Normal 5 2 2 2 2 2 6 4 2 2 2" xfId="37602"/>
    <cellStyle name="Normal 5 2 2 2 2 2 6 4 2 2 3" xfId="50387"/>
    <cellStyle name="Normal 5 2 2 2 2 2 6 4 2 3" xfId="28199"/>
    <cellStyle name="Normal 5 2 2 2 2 2 6 4 2 4" xfId="50386"/>
    <cellStyle name="Normal 5 2 2 2 2 2 6 4 3" xfId="14108"/>
    <cellStyle name="Normal 5 2 2 2 2 2 6 4 3 2" xfId="32899"/>
    <cellStyle name="Normal 5 2 2 2 2 2 6 4 3 3" xfId="50388"/>
    <cellStyle name="Normal 5 2 2 2 2 2 6 4 4" xfId="23496"/>
    <cellStyle name="Normal 5 2 2 2 2 2 6 4 5" xfId="50385"/>
    <cellStyle name="Normal 5 2 2 2 2 2 6 5" xfId="6620"/>
    <cellStyle name="Normal 5 2 2 2 2 2 6 5 2" xfId="16015"/>
    <cellStyle name="Normal 5 2 2 2 2 2 6 5 2 2" xfId="34812"/>
    <cellStyle name="Normal 5 2 2 2 2 2 6 5 2 3" xfId="50390"/>
    <cellStyle name="Normal 5 2 2 2 2 2 6 5 3" xfId="25409"/>
    <cellStyle name="Normal 5 2 2 2 2 2 6 5 4" xfId="50389"/>
    <cellStyle name="Normal 5 2 2 2 2 2 6 6" xfId="11318"/>
    <cellStyle name="Normal 5 2 2 2 2 2 6 6 2" xfId="30106"/>
    <cellStyle name="Normal 5 2 2 2 2 2 6 6 3" xfId="50391"/>
    <cellStyle name="Normal 5 2 2 2 2 2 6 7" xfId="20703"/>
    <cellStyle name="Normal 5 2 2 2 2 2 6 8" xfId="39568"/>
    <cellStyle name="Normal 5 2 2 2 2 2 6 9" xfId="50372"/>
    <cellStyle name="Normal 5 2 2 2 2 2 7" xfId="2357"/>
    <cellStyle name="Normal 5 2 2 2 2 2 7 2" xfId="5150"/>
    <cellStyle name="Normal 5 2 2 2 2 2 7 2 2" xfId="9875"/>
    <cellStyle name="Normal 5 2 2 2 2 2 7 2 2 2" xfId="19270"/>
    <cellStyle name="Normal 5 2 2 2 2 2 7 2 2 2 2" xfId="38067"/>
    <cellStyle name="Normal 5 2 2 2 2 2 7 2 2 2 3" xfId="50395"/>
    <cellStyle name="Normal 5 2 2 2 2 2 7 2 2 3" xfId="28664"/>
    <cellStyle name="Normal 5 2 2 2 2 2 7 2 2 4" xfId="50394"/>
    <cellStyle name="Normal 5 2 2 2 2 2 7 2 3" xfId="14573"/>
    <cellStyle name="Normal 5 2 2 2 2 2 7 2 3 2" xfId="33364"/>
    <cellStyle name="Normal 5 2 2 2 2 2 7 2 3 3" xfId="50396"/>
    <cellStyle name="Normal 5 2 2 2 2 2 7 2 4" xfId="23961"/>
    <cellStyle name="Normal 5 2 2 2 2 2 7 2 5" xfId="50393"/>
    <cellStyle name="Normal 5 2 2 2 2 2 7 3" xfId="7084"/>
    <cellStyle name="Normal 5 2 2 2 2 2 7 3 2" xfId="16479"/>
    <cellStyle name="Normal 5 2 2 2 2 2 7 3 2 2" xfId="35276"/>
    <cellStyle name="Normal 5 2 2 2 2 2 7 3 2 3" xfId="50398"/>
    <cellStyle name="Normal 5 2 2 2 2 2 7 3 3" xfId="25873"/>
    <cellStyle name="Normal 5 2 2 2 2 2 7 3 4" xfId="50397"/>
    <cellStyle name="Normal 5 2 2 2 2 2 7 4" xfId="11782"/>
    <cellStyle name="Normal 5 2 2 2 2 2 7 4 2" xfId="30571"/>
    <cellStyle name="Normal 5 2 2 2 2 2 7 4 3" xfId="50399"/>
    <cellStyle name="Normal 5 2 2 2 2 2 7 5" xfId="21168"/>
    <cellStyle name="Normal 5 2 2 2 2 2 7 6" xfId="50392"/>
    <cellStyle name="Normal 5 2 2 2 2 2 8" xfId="3288"/>
    <cellStyle name="Normal 5 2 2 2 2 2 8 2" xfId="8014"/>
    <cellStyle name="Normal 5 2 2 2 2 2 8 2 2" xfId="17409"/>
    <cellStyle name="Normal 5 2 2 2 2 2 8 2 2 2" xfId="36206"/>
    <cellStyle name="Normal 5 2 2 2 2 2 8 2 2 3" xfId="50402"/>
    <cellStyle name="Normal 5 2 2 2 2 2 8 2 3" xfId="26803"/>
    <cellStyle name="Normal 5 2 2 2 2 2 8 2 4" xfId="50401"/>
    <cellStyle name="Normal 5 2 2 2 2 2 8 3" xfId="12712"/>
    <cellStyle name="Normal 5 2 2 2 2 2 8 3 2" xfId="31502"/>
    <cellStyle name="Normal 5 2 2 2 2 2 8 3 3" xfId="50403"/>
    <cellStyle name="Normal 5 2 2 2 2 2 8 4" xfId="22099"/>
    <cellStyle name="Normal 5 2 2 2 2 2 8 5" xfId="50400"/>
    <cellStyle name="Normal 5 2 2 2 2 2 9" xfId="4219"/>
    <cellStyle name="Normal 5 2 2 2 2 2 9 2" xfId="8944"/>
    <cellStyle name="Normal 5 2 2 2 2 2 9 2 2" xfId="18339"/>
    <cellStyle name="Normal 5 2 2 2 2 2 9 2 2 2" xfId="37136"/>
    <cellStyle name="Normal 5 2 2 2 2 2 9 2 2 3" xfId="50406"/>
    <cellStyle name="Normal 5 2 2 2 2 2 9 2 3" xfId="27733"/>
    <cellStyle name="Normal 5 2 2 2 2 2 9 2 4" xfId="50405"/>
    <cellStyle name="Normal 5 2 2 2 2 2 9 3" xfId="13642"/>
    <cellStyle name="Normal 5 2 2 2 2 2 9 3 2" xfId="32433"/>
    <cellStyle name="Normal 5 2 2 2 2 2 9 3 3" xfId="50407"/>
    <cellStyle name="Normal 5 2 2 2 2 2 9 4" xfId="23030"/>
    <cellStyle name="Normal 5 2 2 2 2 2 9 5" xfId="50404"/>
    <cellStyle name="Normal 5 2 2 2 2 20" xfId="58883"/>
    <cellStyle name="Normal 5 2 2 2 2 21" xfId="58939"/>
    <cellStyle name="Normal 5 2 2 2 2 22" xfId="58995"/>
    <cellStyle name="Normal 5 2 2 2 2 23" xfId="59051"/>
    <cellStyle name="Normal 5 2 2 2 2 24" xfId="59110"/>
    <cellStyle name="Normal 5 2 2 2 2 25" xfId="59705"/>
    <cellStyle name="Normal 5 2 2 2 2 26" xfId="1393"/>
    <cellStyle name="Normal 5 2 2 2 2 3" xfId="1075"/>
    <cellStyle name="Normal 5 2 2 2 2 3 10" xfId="39569"/>
    <cellStyle name="Normal 5 2 2 2 2 3 11" xfId="50408"/>
    <cellStyle name="Normal 5 2 2 2 2 3 12" xfId="1463"/>
    <cellStyle name="Normal 5 2 2 2 2 3 2" xfId="1728"/>
    <cellStyle name="Normal 5 2 2 2 2 3 2 10" xfId="50409"/>
    <cellStyle name="Normal 5 2 2 2 2 3 2 2" xfId="2194"/>
    <cellStyle name="Normal 5 2 2 2 2 3 2 2 2" xfId="3125"/>
    <cellStyle name="Normal 5 2 2 2 2 3 2 2 2 2" xfId="5918"/>
    <cellStyle name="Normal 5 2 2 2 2 3 2 2 2 2 2" xfId="10643"/>
    <cellStyle name="Normal 5 2 2 2 2 3 2 2 2 2 2 2" xfId="20038"/>
    <cellStyle name="Normal 5 2 2 2 2 3 2 2 2 2 2 2 2" xfId="38835"/>
    <cellStyle name="Normal 5 2 2 2 2 3 2 2 2 2 2 2 3" xfId="50414"/>
    <cellStyle name="Normal 5 2 2 2 2 3 2 2 2 2 2 3" xfId="29432"/>
    <cellStyle name="Normal 5 2 2 2 2 3 2 2 2 2 2 4" xfId="50413"/>
    <cellStyle name="Normal 5 2 2 2 2 3 2 2 2 2 3" xfId="15341"/>
    <cellStyle name="Normal 5 2 2 2 2 3 2 2 2 2 3 2" xfId="34132"/>
    <cellStyle name="Normal 5 2 2 2 2 3 2 2 2 2 3 3" xfId="50415"/>
    <cellStyle name="Normal 5 2 2 2 2 3 2 2 2 2 4" xfId="24729"/>
    <cellStyle name="Normal 5 2 2 2 2 3 2 2 2 2 5" xfId="50412"/>
    <cellStyle name="Normal 5 2 2 2 2 3 2 2 2 3" xfId="7851"/>
    <cellStyle name="Normal 5 2 2 2 2 3 2 2 2 3 2" xfId="17246"/>
    <cellStyle name="Normal 5 2 2 2 2 3 2 2 2 3 2 2" xfId="36043"/>
    <cellStyle name="Normal 5 2 2 2 2 3 2 2 2 3 2 3" xfId="50417"/>
    <cellStyle name="Normal 5 2 2 2 2 3 2 2 2 3 3" xfId="26640"/>
    <cellStyle name="Normal 5 2 2 2 2 3 2 2 2 3 4" xfId="50416"/>
    <cellStyle name="Normal 5 2 2 2 2 3 2 2 2 4" xfId="12549"/>
    <cellStyle name="Normal 5 2 2 2 2 3 2 2 2 4 2" xfId="31339"/>
    <cellStyle name="Normal 5 2 2 2 2 3 2 2 2 4 3" xfId="50418"/>
    <cellStyle name="Normal 5 2 2 2 2 3 2 2 2 5" xfId="21936"/>
    <cellStyle name="Normal 5 2 2 2 2 3 2 2 2 6" xfId="50411"/>
    <cellStyle name="Normal 5 2 2 2 2 3 2 2 3" xfId="4056"/>
    <cellStyle name="Normal 5 2 2 2 2 3 2 2 3 2" xfId="8781"/>
    <cellStyle name="Normal 5 2 2 2 2 3 2 2 3 2 2" xfId="18176"/>
    <cellStyle name="Normal 5 2 2 2 2 3 2 2 3 2 2 2" xfId="36973"/>
    <cellStyle name="Normal 5 2 2 2 2 3 2 2 3 2 2 3" xfId="50421"/>
    <cellStyle name="Normal 5 2 2 2 2 3 2 2 3 2 3" xfId="27570"/>
    <cellStyle name="Normal 5 2 2 2 2 3 2 2 3 2 4" xfId="50420"/>
    <cellStyle name="Normal 5 2 2 2 2 3 2 2 3 3" xfId="13479"/>
    <cellStyle name="Normal 5 2 2 2 2 3 2 2 3 3 2" xfId="32270"/>
    <cellStyle name="Normal 5 2 2 2 2 3 2 2 3 3 3" xfId="50422"/>
    <cellStyle name="Normal 5 2 2 2 2 3 2 2 3 4" xfId="22867"/>
    <cellStyle name="Normal 5 2 2 2 2 3 2 2 3 5" xfId="50419"/>
    <cellStyle name="Normal 5 2 2 2 2 3 2 2 4" xfId="4987"/>
    <cellStyle name="Normal 5 2 2 2 2 3 2 2 4 2" xfId="9712"/>
    <cellStyle name="Normal 5 2 2 2 2 3 2 2 4 2 2" xfId="19107"/>
    <cellStyle name="Normal 5 2 2 2 2 3 2 2 4 2 2 2" xfId="37904"/>
    <cellStyle name="Normal 5 2 2 2 2 3 2 2 4 2 2 3" xfId="50425"/>
    <cellStyle name="Normal 5 2 2 2 2 3 2 2 4 2 3" xfId="28501"/>
    <cellStyle name="Normal 5 2 2 2 2 3 2 2 4 2 4" xfId="50424"/>
    <cellStyle name="Normal 5 2 2 2 2 3 2 2 4 3" xfId="14410"/>
    <cellStyle name="Normal 5 2 2 2 2 3 2 2 4 3 2" xfId="33201"/>
    <cellStyle name="Normal 5 2 2 2 2 3 2 2 4 3 3" xfId="50426"/>
    <cellStyle name="Normal 5 2 2 2 2 3 2 2 4 4" xfId="23798"/>
    <cellStyle name="Normal 5 2 2 2 2 3 2 2 4 5" xfId="50423"/>
    <cellStyle name="Normal 5 2 2 2 2 3 2 2 5" xfId="6921"/>
    <cellStyle name="Normal 5 2 2 2 2 3 2 2 5 2" xfId="16316"/>
    <cellStyle name="Normal 5 2 2 2 2 3 2 2 5 2 2" xfId="35113"/>
    <cellStyle name="Normal 5 2 2 2 2 3 2 2 5 2 3" xfId="50428"/>
    <cellStyle name="Normal 5 2 2 2 2 3 2 2 5 3" xfId="25710"/>
    <cellStyle name="Normal 5 2 2 2 2 3 2 2 5 4" xfId="50427"/>
    <cellStyle name="Normal 5 2 2 2 2 3 2 2 6" xfId="11619"/>
    <cellStyle name="Normal 5 2 2 2 2 3 2 2 6 2" xfId="30408"/>
    <cellStyle name="Normal 5 2 2 2 2 3 2 2 6 3" xfId="50429"/>
    <cellStyle name="Normal 5 2 2 2 2 3 2 2 7" xfId="21005"/>
    <cellStyle name="Normal 5 2 2 2 2 3 2 2 8" xfId="39571"/>
    <cellStyle name="Normal 5 2 2 2 2 3 2 2 9" xfId="50410"/>
    <cellStyle name="Normal 5 2 2 2 2 3 2 3" xfId="2659"/>
    <cellStyle name="Normal 5 2 2 2 2 3 2 3 2" xfId="5452"/>
    <cellStyle name="Normal 5 2 2 2 2 3 2 3 2 2" xfId="10177"/>
    <cellStyle name="Normal 5 2 2 2 2 3 2 3 2 2 2" xfId="19572"/>
    <cellStyle name="Normal 5 2 2 2 2 3 2 3 2 2 2 2" xfId="38369"/>
    <cellStyle name="Normal 5 2 2 2 2 3 2 3 2 2 2 3" xfId="50433"/>
    <cellStyle name="Normal 5 2 2 2 2 3 2 3 2 2 3" xfId="28966"/>
    <cellStyle name="Normal 5 2 2 2 2 3 2 3 2 2 4" xfId="50432"/>
    <cellStyle name="Normal 5 2 2 2 2 3 2 3 2 3" xfId="14875"/>
    <cellStyle name="Normal 5 2 2 2 2 3 2 3 2 3 2" xfId="33666"/>
    <cellStyle name="Normal 5 2 2 2 2 3 2 3 2 3 3" xfId="50434"/>
    <cellStyle name="Normal 5 2 2 2 2 3 2 3 2 4" xfId="24263"/>
    <cellStyle name="Normal 5 2 2 2 2 3 2 3 2 5" xfId="50431"/>
    <cellStyle name="Normal 5 2 2 2 2 3 2 3 3" xfId="7386"/>
    <cellStyle name="Normal 5 2 2 2 2 3 2 3 3 2" xfId="16781"/>
    <cellStyle name="Normal 5 2 2 2 2 3 2 3 3 2 2" xfId="35578"/>
    <cellStyle name="Normal 5 2 2 2 2 3 2 3 3 2 3" xfId="50436"/>
    <cellStyle name="Normal 5 2 2 2 2 3 2 3 3 3" xfId="26175"/>
    <cellStyle name="Normal 5 2 2 2 2 3 2 3 3 4" xfId="50435"/>
    <cellStyle name="Normal 5 2 2 2 2 3 2 3 4" xfId="12084"/>
    <cellStyle name="Normal 5 2 2 2 2 3 2 3 4 2" xfId="30873"/>
    <cellStyle name="Normal 5 2 2 2 2 3 2 3 4 3" xfId="50437"/>
    <cellStyle name="Normal 5 2 2 2 2 3 2 3 5" xfId="21470"/>
    <cellStyle name="Normal 5 2 2 2 2 3 2 3 6" xfId="50430"/>
    <cellStyle name="Normal 5 2 2 2 2 3 2 4" xfId="3590"/>
    <cellStyle name="Normal 5 2 2 2 2 3 2 4 2" xfId="8316"/>
    <cellStyle name="Normal 5 2 2 2 2 3 2 4 2 2" xfId="17711"/>
    <cellStyle name="Normal 5 2 2 2 2 3 2 4 2 2 2" xfId="36508"/>
    <cellStyle name="Normal 5 2 2 2 2 3 2 4 2 2 3" xfId="50440"/>
    <cellStyle name="Normal 5 2 2 2 2 3 2 4 2 3" xfId="27105"/>
    <cellStyle name="Normal 5 2 2 2 2 3 2 4 2 4" xfId="50439"/>
    <cellStyle name="Normal 5 2 2 2 2 3 2 4 3" xfId="13014"/>
    <cellStyle name="Normal 5 2 2 2 2 3 2 4 3 2" xfId="31804"/>
    <cellStyle name="Normal 5 2 2 2 2 3 2 4 3 3" xfId="50441"/>
    <cellStyle name="Normal 5 2 2 2 2 3 2 4 4" xfId="22401"/>
    <cellStyle name="Normal 5 2 2 2 2 3 2 4 5" xfId="50438"/>
    <cellStyle name="Normal 5 2 2 2 2 3 2 5" xfId="4521"/>
    <cellStyle name="Normal 5 2 2 2 2 3 2 5 2" xfId="9246"/>
    <cellStyle name="Normal 5 2 2 2 2 3 2 5 2 2" xfId="18641"/>
    <cellStyle name="Normal 5 2 2 2 2 3 2 5 2 2 2" xfId="37438"/>
    <cellStyle name="Normal 5 2 2 2 2 3 2 5 2 2 3" xfId="50444"/>
    <cellStyle name="Normal 5 2 2 2 2 3 2 5 2 3" xfId="28035"/>
    <cellStyle name="Normal 5 2 2 2 2 3 2 5 2 4" xfId="50443"/>
    <cellStyle name="Normal 5 2 2 2 2 3 2 5 3" xfId="13944"/>
    <cellStyle name="Normal 5 2 2 2 2 3 2 5 3 2" xfId="32735"/>
    <cellStyle name="Normal 5 2 2 2 2 3 2 5 3 3" xfId="50445"/>
    <cellStyle name="Normal 5 2 2 2 2 3 2 5 4" xfId="23332"/>
    <cellStyle name="Normal 5 2 2 2 2 3 2 5 5" xfId="50442"/>
    <cellStyle name="Normal 5 2 2 2 2 3 2 6" xfId="6288"/>
    <cellStyle name="Normal 5 2 2 2 2 3 2 6 2" xfId="15684"/>
    <cellStyle name="Normal 5 2 2 2 2 3 2 6 2 2" xfId="34481"/>
    <cellStyle name="Normal 5 2 2 2 2 3 2 6 2 3" xfId="50447"/>
    <cellStyle name="Normal 5 2 2 2 2 3 2 6 3" xfId="25078"/>
    <cellStyle name="Normal 5 2 2 2 2 3 2 6 4" xfId="50446"/>
    <cellStyle name="Normal 5 2 2 2 2 3 2 7" xfId="11155"/>
    <cellStyle name="Normal 5 2 2 2 2 3 2 7 2" xfId="29942"/>
    <cellStyle name="Normal 5 2 2 2 2 3 2 7 3" xfId="50448"/>
    <cellStyle name="Normal 5 2 2 2 2 3 2 8" xfId="20539"/>
    <cellStyle name="Normal 5 2 2 2 2 3 2 9" xfId="39570"/>
    <cellStyle name="Normal 5 2 2 2 2 3 3" xfId="1933"/>
    <cellStyle name="Normal 5 2 2 2 2 3 3 2" xfId="2864"/>
    <cellStyle name="Normal 5 2 2 2 2 3 3 2 2" xfId="5657"/>
    <cellStyle name="Normal 5 2 2 2 2 3 3 2 2 2" xfId="10382"/>
    <cellStyle name="Normal 5 2 2 2 2 3 3 2 2 2 2" xfId="19777"/>
    <cellStyle name="Normal 5 2 2 2 2 3 3 2 2 2 2 2" xfId="38574"/>
    <cellStyle name="Normal 5 2 2 2 2 3 3 2 2 2 2 3" xfId="50453"/>
    <cellStyle name="Normal 5 2 2 2 2 3 3 2 2 2 3" xfId="29171"/>
    <cellStyle name="Normal 5 2 2 2 2 3 3 2 2 2 4" xfId="50452"/>
    <cellStyle name="Normal 5 2 2 2 2 3 3 2 2 3" xfId="15080"/>
    <cellStyle name="Normal 5 2 2 2 2 3 3 2 2 3 2" xfId="33871"/>
    <cellStyle name="Normal 5 2 2 2 2 3 3 2 2 3 3" xfId="50454"/>
    <cellStyle name="Normal 5 2 2 2 2 3 3 2 2 4" xfId="24468"/>
    <cellStyle name="Normal 5 2 2 2 2 3 3 2 2 5" xfId="50451"/>
    <cellStyle name="Normal 5 2 2 2 2 3 3 2 3" xfId="7590"/>
    <cellStyle name="Normal 5 2 2 2 2 3 3 2 3 2" xfId="16985"/>
    <cellStyle name="Normal 5 2 2 2 2 3 3 2 3 2 2" xfId="35782"/>
    <cellStyle name="Normal 5 2 2 2 2 3 3 2 3 2 3" xfId="50456"/>
    <cellStyle name="Normal 5 2 2 2 2 3 3 2 3 3" xfId="26379"/>
    <cellStyle name="Normal 5 2 2 2 2 3 3 2 3 4" xfId="50455"/>
    <cellStyle name="Normal 5 2 2 2 2 3 3 2 4" xfId="12288"/>
    <cellStyle name="Normal 5 2 2 2 2 3 3 2 4 2" xfId="31078"/>
    <cellStyle name="Normal 5 2 2 2 2 3 3 2 4 3" xfId="50457"/>
    <cellStyle name="Normal 5 2 2 2 2 3 3 2 5" xfId="21675"/>
    <cellStyle name="Normal 5 2 2 2 2 3 3 2 6" xfId="50450"/>
    <cellStyle name="Normal 5 2 2 2 2 3 3 3" xfId="3795"/>
    <cellStyle name="Normal 5 2 2 2 2 3 3 3 2" xfId="8521"/>
    <cellStyle name="Normal 5 2 2 2 2 3 3 3 2 2" xfId="17916"/>
    <cellStyle name="Normal 5 2 2 2 2 3 3 3 2 2 2" xfId="36713"/>
    <cellStyle name="Normal 5 2 2 2 2 3 3 3 2 2 3" xfId="50460"/>
    <cellStyle name="Normal 5 2 2 2 2 3 3 3 2 3" xfId="27310"/>
    <cellStyle name="Normal 5 2 2 2 2 3 3 3 2 4" xfId="50459"/>
    <cellStyle name="Normal 5 2 2 2 2 3 3 3 3" xfId="13219"/>
    <cellStyle name="Normal 5 2 2 2 2 3 3 3 3 2" xfId="32009"/>
    <cellStyle name="Normal 5 2 2 2 2 3 3 3 3 3" xfId="50461"/>
    <cellStyle name="Normal 5 2 2 2 2 3 3 3 4" xfId="22606"/>
    <cellStyle name="Normal 5 2 2 2 2 3 3 3 5" xfId="50458"/>
    <cellStyle name="Normal 5 2 2 2 2 3 3 4" xfId="4726"/>
    <cellStyle name="Normal 5 2 2 2 2 3 3 4 2" xfId="9451"/>
    <cellStyle name="Normal 5 2 2 2 2 3 3 4 2 2" xfId="18846"/>
    <cellStyle name="Normal 5 2 2 2 2 3 3 4 2 2 2" xfId="37643"/>
    <cellStyle name="Normal 5 2 2 2 2 3 3 4 2 2 3" xfId="50464"/>
    <cellStyle name="Normal 5 2 2 2 2 3 3 4 2 3" xfId="28240"/>
    <cellStyle name="Normal 5 2 2 2 2 3 3 4 2 4" xfId="50463"/>
    <cellStyle name="Normal 5 2 2 2 2 3 3 4 3" xfId="14149"/>
    <cellStyle name="Normal 5 2 2 2 2 3 3 4 3 2" xfId="32940"/>
    <cellStyle name="Normal 5 2 2 2 2 3 3 4 3 3" xfId="50465"/>
    <cellStyle name="Normal 5 2 2 2 2 3 3 4 4" xfId="23537"/>
    <cellStyle name="Normal 5 2 2 2 2 3 3 4 5" xfId="50462"/>
    <cellStyle name="Normal 5 2 2 2 2 3 3 5" xfId="6661"/>
    <cellStyle name="Normal 5 2 2 2 2 3 3 5 2" xfId="16056"/>
    <cellStyle name="Normal 5 2 2 2 2 3 3 5 2 2" xfId="34853"/>
    <cellStyle name="Normal 5 2 2 2 2 3 3 5 2 3" xfId="50467"/>
    <cellStyle name="Normal 5 2 2 2 2 3 3 5 3" xfId="25450"/>
    <cellStyle name="Normal 5 2 2 2 2 3 3 5 4" xfId="50466"/>
    <cellStyle name="Normal 5 2 2 2 2 3 3 6" xfId="11359"/>
    <cellStyle name="Normal 5 2 2 2 2 3 3 6 2" xfId="30147"/>
    <cellStyle name="Normal 5 2 2 2 2 3 3 6 3" xfId="50468"/>
    <cellStyle name="Normal 5 2 2 2 2 3 3 7" xfId="20744"/>
    <cellStyle name="Normal 5 2 2 2 2 3 3 8" xfId="39572"/>
    <cellStyle name="Normal 5 2 2 2 2 3 3 9" xfId="50449"/>
    <cellStyle name="Normal 5 2 2 2 2 3 4" xfId="2398"/>
    <cellStyle name="Normal 5 2 2 2 2 3 4 2" xfId="5191"/>
    <cellStyle name="Normal 5 2 2 2 2 3 4 2 2" xfId="9916"/>
    <cellStyle name="Normal 5 2 2 2 2 3 4 2 2 2" xfId="19311"/>
    <cellStyle name="Normal 5 2 2 2 2 3 4 2 2 2 2" xfId="38108"/>
    <cellStyle name="Normal 5 2 2 2 2 3 4 2 2 2 3" xfId="50472"/>
    <cellStyle name="Normal 5 2 2 2 2 3 4 2 2 3" xfId="28705"/>
    <cellStyle name="Normal 5 2 2 2 2 3 4 2 2 4" xfId="50471"/>
    <cellStyle name="Normal 5 2 2 2 2 3 4 2 3" xfId="14614"/>
    <cellStyle name="Normal 5 2 2 2 2 3 4 2 3 2" xfId="33405"/>
    <cellStyle name="Normal 5 2 2 2 2 3 4 2 3 3" xfId="50473"/>
    <cellStyle name="Normal 5 2 2 2 2 3 4 2 4" xfId="24002"/>
    <cellStyle name="Normal 5 2 2 2 2 3 4 2 5" xfId="50470"/>
    <cellStyle name="Normal 5 2 2 2 2 3 4 3" xfId="7125"/>
    <cellStyle name="Normal 5 2 2 2 2 3 4 3 2" xfId="16520"/>
    <cellStyle name="Normal 5 2 2 2 2 3 4 3 2 2" xfId="35317"/>
    <cellStyle name="Normal 5 2 2 2 2 3 4 3 2 3" xfId="50475"/>
    <cellStyle name="Normal 5 2 2 2 2 3 4 3 3" xfId="25914"/>
    <cellStyle name="Normal 5 2 2 2 2 3 4 3 4" xfId="50474"/>
    <cellStyle name="Normal 5 2 2 2 2 3 4 4" xfId="11823"/>
    <cellStyle name="Normal 5 2 2 2 2 3 4 4 2" xfId="30612"/>
    <cellStyle name="Normal 5 2 2 2 2 3 4 4 3" xfId="50476"/>
    <cellStyle name="Normal 5 2 2 2 2 3 4 5" xfId="21209"/>
    <cellStyle name="Normal 5 2 2 2 2 3 4 6" xfId="50469"/>
    <cellStyle name="Normal 5 2 2 2 2 3 5" xfId="3329"/>
    <cellStyle name="Normal 5 2 2 2 2 3 5 2" xfId="8055"/>
    <cellStyle name="Normal 5 2 2 2 2 3 5 2 2" xfId="17450"/>
    <cellStyle name="Normal 5 2 2 2 2 3 5 2 2 2" xfId="36247"/>
    <cellStyle name="Normal 5 2 2 2 2 3 5 2 2 3" xfId="50479"/>
    <cellStyle name="Normal 5 2 2 2 2 3 5 2 3" xfId="26844"/>
    <cellStyle name="Normal 5 2 2 2 2 3 5 2 4" xfId="50478"/>
    <cellStyle name="Normal 5 2 2 2 2 3 5 3" xfId="12753"/>
    <cellStyle name="Normal 5 2 2 2 2 3 5 3 2" xfId="31543"/>
    <cellStyle name="Normal 5 2 2 2 2 3 5 3 3" xfId="50480"/>
    <cellStyle name="Normal 5 2 2 2 2 3 5 4" xfId="22140"/>
    <cellStyle name="Normal 5 2 2 2 2 3 5 5" xfId="50477"/>
    <cellStyle name="Normal 5 2 2 2 2 3 6" xfId="4260"/>
    <cellStyle name="Normal 5 2 2 2 2 3 6 2" xfId="8985"/>
    <cellStyle name="Normal 5 2 2 2 2 3 6 2 2" xfId="18380"/>
    <cellStyle name="Normal 5 2 2 2 2 3 6 2 2 2" xfId="37177"/>
    <cellStyle name="Normal 5 2 2 2 2 3 6 2 2 3" xfId="50483"/>
    <cellStyle name="Normal 5 2 2 2 2 3 6 2 3" xfId="27774"/>
    <cellStyle name="Normal 5 2 2 2 2 3 6 2 4" xfId="50482"/>
    <cellStyle name="Normal 5 2 2 2 2 3 6 3" xfId="13683"/>
    <cellStyle name="Normal 5 2 2 2 2 3 6 3 2" xfId="32474"/>
    <cellStyle name="Normal 5 2 2 2 2 3 6 3 3" xfId="50484"/>
    <cellStyle name="Normal 5 2 2 2 2 3 6 4" xfId="23071"/>
    <cellStyle name="Normal 5 2 2 2 2 3 6 5" xfId="50481"/>
    <cellStyle name="Normal 5 2 2 2 2 3 7" xfId="6459"/>
    <cellStyle name="Normal 5 2 2 2 2 3 7 2" xfId="15854"/>
    <cellStyle name="Normal 5 2 2 2 2 3 7 2 2" xfId="34651"/>
    <cellStyle name="Normal 5 2 2 2 2 3 7 2 3" xfId="50486"/>
    <cellStyle name="Normal 5 2 2 2 2 3 7 3" xfId="25248"/>
    <cellStyle name="Normal 5 2 2 2 2 3 7 4" xfId="50485"/>
    <cellStyle name="Normal 5 2 2 2 2 3 8" xfId="10897"/>
    <cellStyle name="Normal 5 2 2 2 2 3 8 2" xfId="29681"/>
    <cellStyle name="Normal 5 2 2 2 2 3 8 3" xfId="50487"/>
    <cellStyle name="Normal 5 2 2 2 2 3 9" xfId="20278"/>
    <cellStyle name="Normal 5 2 2 2 2 4" xfId="1206"/>
    <cellStyle name="Normal 5 2 2 2 2 4 10" xfId="39573"/>
    <cellStyle name="Normal 5 2 2 2 2 4 11" xfId="50488"/>
    <cellStyle name="Normal 5 2 2 2 2 4 12" xfId="1511"/>
    <cellStyle name="Normal 5 2 2 2 2 4 2" xfId="1775"/>
    <cellStyle name="Normal 5 2 2 2 2 4 2 10" xfId="50489"/>
    <cellStyle name="Normal 5 2 2 2 2 4 2 2" xfId="2241"/>
    <cellStyle name="Normal 5 2 2 2 2 4 2 2 2" xfId="3172"/>
    <cellStyle name="Normal 5 2 2 2 2 4 2 2 2 2" xfId="5965"/>
    <cellStyle name="Normal 5 2 2 2 2 4 2 2 2 2 2" xfId="10690"/>
    <cellStyle name="Normal 5 2 2 2 2 4 2 2 2 2 2 2" xfId="20085"/>
    <cellStyle name="Normal 5 2 2 2 2 4 2 2 2 2 2 2 2" xfId="38882"/>
    <cellStyle name="Normal 5 2 2 2 2 4 2 2 2 2 2 2 3" xfId="50494"/>
    <cellStyle name="Normal 5 2 2 2 2 4 2 2 2 2 2 3" xfId="29479"/>
    <cellStyle name="Normal 5 2 2 2 2 4 2 2 2 2 2 4" xfId="50493"/>
    <cellStyle name="Normal 5 2 2 2 2 4 2 2 2 2 3" xfId="15388"/>
    <cellStyle name="Normal 5 2 2 2 2 4 2 2 2 2 3 2" xfId="34179"/>
    <cellStyle name="Normal 5 2 2 2 2 4 2 2 2 2 3 3" xfId="50495"/>
    <cellStyle name="Normal 5 2 2 2 2 4 2 2 2 2 4" xfId="24776"/>
    <cellStyle name="Normal 5 2 2 2 2 4 2 2 2 2 5" xfId="50492"/>
    <cellStyle name="Normal 5 2 2 2 2 4 2 2 2 3" xfId="7898"/>
    <cellStyle name="Normal 5 2 2 2 2 4 2 2 2 3 2" xfId="17293"/>
    <cellStyle name="Normal 5 2 2 2 2 4 2 2 2 3 2 2" xfId="36090"/>
    <cellStyle name="Normal 5 2 2 2 2 4 2 2 2 3 2 3" xfId="50497"/>
    <cellStyle name="Normal 5 2 2 2 2 4 2 2 2 3 3" xfId="26687"/>
    <cellStyle name="Normal 5 2 2 2 2 4 2 2 2 3 4" xfId="50496"/>
    <cellStyle name="Normal 5 2 2 2 2 4 2 2 2 4" xfId="12596"/>
    <cellStyle name="Normal 5 2 2 2 2 4 2 2 2 4 2" xfId="31386"/>
    <cellStyle name="Normal 5 2 2 2 2 4 2 2 2 4 3" xfId="50498"/>
    <cellStyle name="Normal 5 2 2 2 2 4 2 2 2 5" xfId="21983"/>
    <cellStyle name="Normal 5 2 2 2 2 4 2 2 2 6" xfId="50491"/>
    <cellStyle name="Normal 5 2 2 2 2 4 2 2 3" xfId="4103"/>
    <cellStyle name="Normal 5 2 2 2 2 4 2 2 3 2" xfId="8828"/>
    <cellStyle name="Normal 5 2 2 2 2 4 2 2 3 2 2" xfId="18223"/>
    <cellStyle name="Normal 5 2 2 2 2 4 2 2 3 2 2 2" xfId="37020"/>
    <cellStyle name="Normal 5 2 2 2 2 4 2 2 3 2 2 3" xfId="50501"/>
    <cellStyle name="Normal 5 2 2 2 2 4 2 2 3 2 3" xfId="27617"/>
    <cellStyle name="Normal 5 2 2 2 2 4 2 2 3 2 4" xfId="50500"/>
    <cellStyle name="Normal 5 2 2 2 2 4 2 2 3 3" xfId="13526"/>
    <cellStyle name="Normal 5 2 2 2 2 4 2 2 3 3 2" xfId="32317"/>
    <cellStyle name="Normal 5 2 2 2 2 4 2 2 3 3 3" xfId="50502"/>
    <cellStyle name="Normal 5 2 2 2 2 4 2 2 3 4" xfId="22914"/>
    <cellStyle name="Normal 5 2 2 2 2 4 2 2 3 5" xfId="50499"/>
    <cellStyle name="Normal 5 2 2 2 2 4 2 2 4" xfId="5034"/>
    <cellStyle name="Normal 5 2 2 2 2 4 2 2 4 2" xfId="9759"/>
    <cellStyle name="Normal 5 2 2 2 2 4 2 2 4 2 2" xfId="19154"/>
    <cellStyle name="Normal 5 2 2 2 2 4 2 2 4 2 2 2" xfId="37951"/>
    <cellStyle name="Normal 5 2 2 2 2 4 2 2 4 2 2 3" xfId="50505"/>
    <cellStyle name="Normal 5 2 2 2 2 4 2 2 4 2 3" xfId="28548"/>
    <cellStyle name="Normal 5 2 2 2 2 4 2 2 4 2 4" xfId="50504"/>
    <cellStyle name="Normal 5 2 2 2 2 4 2 2 4 3" xfId="14457"/>
    <cellStyle name="Normal 5 2 2 2 2 4 2 2 4 3 2" xfId="33248"/>
    <cellStyle name="Normal 5 2 2 2 2 4 2 2 4 3 3" xfId="50506"/>
    <cellStyle name="Normal 5 2 2 2 2 4 2 2 4 4" xfId="23845"/>
    <cellStyle name="Normal 5 2 2 2 2 4 2 2 4 5" xfId="50503"/>
    <cellStyle name="Normal 5 2 2 2 2 4 2 2 5" xfId="6968"/>
    <cellStyle name="Normal 5 2 2 2 2 4 2 2 5 2" xfId="16363"/>
    <cellStyle name="Normal 5 2 2 2 2 4 2 2 5 2 2" xfId="35160"/>
    <cellStyle name="Normal 5 2 2 2 2 4 2 2 5 2 3" xfId="50508"/>
    <cellStyle name="Normal 5 2 2 2 2 4 2 2 5 3" xfId="25757"/>
    <cellStyle name="Normal 5 2 2 2 2 4 2 2 5 4" xfId="50507"/>
    <cellStyle name="Normal 5 2 2 2 2 4 2 2 6" xfId="11666"/>
    <cellStyle name="Normal 5 2 2 2 2 4 2 2 6 2" xfId="30455"/>
    <cellStyle name="Normal 5 2 2 2 2 4 2 2 6 3" xfId="50509"/>
    <cellStyle name="Normal 5 2 2 2 2 4 2 2 7" xfId="21052"/>
    <cellStyle name="Normal 5 2 2 2 2 4 2 2 8" xfId="39575"/>
    <cellStyle name="Normal 5 2 2 2 2 4 2 2 9" xfId="50490"/>
    <cellStyle name="Normal 5 2 2 2 2 4 2 3" xfId="2706"/>
    <cellStyle name="Normal 5 2 2 2 2 4 2 3 2" xfId="5499"/>
    <cellStyle name="Normal 5 2 2 2 2 4 2 3 2 2" xfId="10224"/>
    <cellStyle name="Normal 5 2 2 2 2 4 2 3 2 2 2" xfId="19619"/>
    <cellStyle name="Normal 5 2 2 2 2 4 2 3 2 2 2 2" xfId="38416"/>
    <cellStyle name="Normal 5 2 2 2 2 4 2 3 2 2 2 3" xfId="50513"/>
    <cellStyle name="Normal 5 2 2 2 2 4 2 3 2 2 3" xfId="29013"/>
    <cellStyle name="Normal 5 2 2 2 2 4 2 3 2 2 4" xfId="50512"/>
    <cellStyle name="Normal 5 2 2 2 2 4 2 3 2 3" xfId="14922"/>
    <cellStyle name="Normal 5 2 2 2 2 4 2 3 2 3 2" xfId="33713"/>
    <cellStyle name="Normal 5 2 2 2 2 4 2 3 2 3 3" xfId="50514"/>
    <cellStyle name="Normal 5 2 2 2 2 4 2 3 2 4" xfId="24310"/>
    <cellStyle name="Normal 5 2 2 2 2 4 2 3 2 5" xfId="50511"/>
    <cellStyle name="Normal 5 2 2 2 2 4 2 3 3" xfId="7433"/>
    <cellStyle name="Normal 5 2 2 2 2 4 2 3 3 2" xfId="16828"/>
    <cellStyle name="Normal 5 2 2 2 2 4 2 3 3 2 2" xfId="35625"/>
    <cellStyle name="Normal 5 2 2 2 2 4 2 3 3 2 3" xfId="50516"/>
    <cellStyle name="Normal 5 2 2 2 2 4 2 3 3 3" xfId="26222"/>
    <cellStyle name="Normal 5 2 2 2 2 4 2 3 3 4" xfId="50515"/>
    <cellStyle name="Normal 5 2 2 2 2 4 2 3 4" xfId="12131"/>
    <cellStyle name="Normal 5 2 2 2 2 4 2 3 4 2" xfId="30920"/>
    <cellStyle name="Normal 5 2 2 2 2 4 2 3 4 3" xfId="50517"/>
    <cellStyle name="Normal 5 2 2 2 2 4 2 3 5" xfId="21517"/>
    <cellStyle name="Normal 5 2 2 2 2 4 2 3 6" xfId="50510"/>
    <cellStyle name="Normal 5 2 2 2 2 4 2 4" xfId="3637"/>
    <cellStyle name="Normal 5 2 2 2 2 4 2 4 2" xfId="8363"/>
    <cellStyle name="Normal 5 2 2 2 2 4 2 4 2 2" xfId="17758"/>
    <cellStyle name="Normal 5 2 2 2 2 4 2 4 2 2 2" xfId="36555"/>
    <cellStyle name="Normal 5 2 2 2 2 4 2 4 2 2 3" xfId="50520"/>
    <cellStyle name="Normal 5 2 2 2 2 4 2 4 2 3" xfId="27152"/>
    <cellStyle name="Normal 5 2 2 2 2 4 2 4 2 4" xfId="50519"/>
    <cellStyle name="Normal 5 2 2 2 2 4 2 4 3" xfId="13061"/>
    <cellStyle name="Normal 5 2 2 2 2 4 2 4 3 2" xfId="31851"/>
    <cellStyle name="Normal 5 2 2 2 2 4 2 4 3 3" xfId="50521"/>
    <cellStyle name="Normal 5 2 2 2 2 4 2 4 4" xfId="22448"/>
    <cellStyle name="Normal 5 2 2 2 2 4 2 4 5" xfId="50518"/>
    <cellStyle name="Normal 5 2 2 2 2 4 2 5" xfId="4568"/>
    <cellStyle name="Normal 5 2 2 2 2 4 2 5 2" xfId="9293"/>
    <cellStyle name="Normal 5 2 2 2 2 4 2 5 2 2" xfId="18688"/>
    <cellStyle name="Normal 5 2 2 2 2 4 2 5 2 2 2" xfId="37485"/>
    <cellStyle name="Normal 5 2 2 2 2 4 2 5 2 2 3" xfId="50524"/>
    <cellStyle name="Normal 5 2 2 2 2 4 2 5 2 3" xfId="28082"/>
    <cellStyle name="Normal 5 2 2 2 2 4 2 5 2 4" xfId="50523"/>
    <cellStyle name="Normal 5 2 2 2 2 4 2 5 3" xfId="13991"/>
    <cellStyle name="Normal 5 2 2 2 2 4 2 5 3 2" xfId="32782"/>
    <cellStyle name="Normal 5 2 2 2 2 4 2 5 3 3" xfId="50525"/>
    <cellStyle name="Normal 5 2 2 2 2 4 2 5 4" xfId="23379"/>
    <cellStyle name="Normal 5 2 2 2 2 4 2 5 5" xfId="50522"/>
    <cellStyle name="Normal 5 2 2 2 2 4 2 6" xfId="6504"/>
    <cellStyle name="Normal 5 2 2 2 2 4 2 6 2" xfId="15899"/>
    <cellStyle name="Normal 5 2 2 2 2 4 2 6 2 2" xfId="34696"/>
    <cellStyle name="Normal 5 2 2 2 2 4 2 6 2 3" xfId="50527"/>
    <cellStyle name="Normal 5 2 2 2 2 4 2 6 3" xfId="25293"/>
    <cellStyle name="Normal 5 2 2 2 2 4 2 6 4" xfId="50526"/>
    <cellStyle name="Normal 5 2 2 2 2 4 2 7" xfId="11202"/>
    <cellStyle name="Normal 5 2 2 2 2 4 2 7 2" xfId="29989"/>
    <cellStyle name="Normal 5 2 2 2 2 4 2 7 3" xfId="50528"/>
    <cellStyle name="Normal 5 2 2 2 2 4 2 8" xfId="20586"/>
    <cellStyle name="Normal 5 2 2 2 2 4 2 9" xfId="39574"/>
    <cellStyle name="Normal 5 2 2 2 2 4 3" xfId="1980"/>
    <cellStyle name="Normal 5 2 2 2 2 4 3 2" xfId="2911"/>
    <cellStyle name="Normal 5 2 2 2 2 4 3 2 2" xfId="5704"/>
    <cellStyle name="Normal 5 2 2 2 2 4 3 2 2 2" xfId="10429"/>
    <cellStyle name="Normal 5 2 2 2 2 4 3 2 2 2 2" xfId="19824"/>
    <cellStyle name="Normal 5 2 2 2 2 4 3 2 2 2 2 2" xfId="38621"/>
    <cellStyle name="Normal 5 2 2 2 2 4 3 2 2 2 2 3" xfId="50533"/>
    <cellStyle name="Normal 5 2 2 2 2 4 3 2 2 2 3" xfId="29218"/>
    <cellStyle name="Normal 5 2 2 2 2 4 3 2 2 2 4" xfId="50532"/>
    <cellStyle name="Normal 5 2 2 2 2 4 3 2 2 3" xfId="15127"/>
    <cellStyle name="Normal 5 2 2 2 2 4 3 2 2 3 2" xfId="33918"/>
    <cellStyle name="Normal 5 2 2 2 2 4 3 2 2 3 3" xfId="50534"/>
    <cellStyle name="Normal 5 2 2 2 2 4 3 2 2 4" xfId="24515"/>
    <cellStyle name="Normal 5 2 2 2 2 4 3 2 2 5" xfId="50531"/>
    <cellStyle name="Normal 5 2 2 2 2 4 3 2 3" xfId="7637"/>
    <cellStyle name="Normal 5 2 2 2 2 4 3 2 3 2" xfId="17032"/>
    <cellStyle name="Normal 5 2 2 2 2 4 3 2 3 2 2" xfId="35829"/>
    <cellStyle name="Normal 5 2 2 2 2 4 3 2 3 2 3" xfId="50536"/>
    <cellStyle name="Normal 5 2 2 2 2 4 3 2 3 3" xfId="26426"/>
    <cellStyle name="Normal 5 2 2 2 2 4 3 2 3 4" xfId="50535"/>
    <cellStyle name="Normal 5 2 2 2 2 4 3 2 4" xfId="12335"/>
    <cellStyle name="Normal 5 2 2 2 2 4 3 2 4 2" xfId="31125"/>
    <cellStyle name="Normal 5 2 2 2 2 4 3 2 4 3" xfId="50537"/>
    <cellStyle name="Normal 5 2 2 2 2 4 3 2 5" xfId="21722"/>
    <cellStyle name="Normal 5 2 2 2 2 4 3 2 6" xfId="50530"/>
    <cellStyle name="Normal 5 2 2 2 2 4 3 3" xfId="3842"/>
    <cellStyle name="Normal 5 2 2 2 2 4 3 3 2" xfId="8568"/>
    <cellStyle name="Normal 5 2 2 2 2 4 3 3 2 2" xfId="17963"/>
    <cellStyle name="Normal 5 2 2 2 2 4 3 3 2 2 2" xfId="36760"/>
    <cellStyle name="Normal 5 2 2 2 2 4 3 3 2 2 3" xfId="50540"/>
    <cellStyle name="Normal 5 2 2 2 2 4 3 3 2 3" xfId="27357"/>
    <cellStyle name="Normal 5 2 2 2 2 4 3 3 2 4" xfId="50539"/>
    <cellStyle name="Normal 5 2 2 2 2 4 3 3 3" xfId="13266"/>
    <cellStyle name="Normal 5 2 2 2 2 4 3 3 3 2" xfId="32056"/>
    <cellStyle name="Normal 5 2 2 2 2 4 3 3 3 3" xfId="50541"/>
    <cellStyle name="Normal 5 2 2 2 2 4 3 3 4" xfId="22653"/>
    <cellStyle name="Normal 5 2 2 2 2 4 3 3 5" xfId="50538"/>
    <cellStyle name="Normal 5 2 2 2 2 4 3 4" xfId="4773"/>
    <cellStyle name="Normal 5 2 2 2 2 4 3 4 2" xfId="9498"/>
    <cellStyle name="Normal 5 2 2 2 2 4 3 4 2 2" xfId="18893"/>
    <cellStyle name="Normal 5 2 2 2 2 4 3 4 2 2 2" xfId="37690"/>
    <cellStyle name="Normal 5 2 2 2 2 4 3 4 2 2 3" xfId="50544"/>
    <cellStyle name="Normal 5 2 2 2 2 4 3 4 2 3" xfId="28287"/>
    <cellStyle name="Normal 5 2 2 2 2 4 3 4 2 4" xfId="50543"/>
    <cellStyle name="Normal 5 2 2 2 2 4 3 4 3" xfId="14196"/>
    <cellStyle name="Normal 5 2 2 2 2 4 3 4 3 2" xfId="32987"/>
    <cellStyle name="Normal 5 2 2 2 2 4 3 4 3 3" xfId="50545"/>
    <cellStyle name="Normal 5 2 2 2 2 4 3 4 4" xfId="23584"/>
    <cellStyle name="Normal 5 2 2 2 2 4 3 4 5" xfId="50542"/>
    <cellStyle name="Normal 5 2 2 2 2 4 3 5" xfId="6708"/>
    <cellStyle name="Normal 5 2 2 2 2 4 3 5 2" xfId="16103"/>
    <cellStyle name="Normal 5 2 2 2 2 4 3 5 2 2" xfId="34900"/>
    <cellStyle name="Normal 5 2 2 2 2 4 3 5 2 3" xfId="50547"/>
    <cellStyle name="Normal 5 2 2 2 2 4 3 5 3" xfId="25497"/>
    <cellStyle name="Normal 5 2 2 2 2 4 3 5 4" xfId="50546"/>
    <cellStyle name="Normal 5 2 2 2 2 4 3 6" xfId="11406"/>
    <cellStyle name="Normal 5 2 2 2 2 4 3 6 2" xfId="30194"/>
    <cellStyle name="Normal 5 2 2 2 2 4 3 6 3" xfId="50548"/>
    <cellStyle name="Normal 5 2 2 2 2 4 3 7" xfId="20791"/>
    <cellStyle name="Normal 5 2 2 2 2 4 3 8" xfId="39576"/>
    <cellStyle name="Normal 5 2 2 2 2 4 3 9" xfId="50529"/>
    <cellStyle name="Normal 5 2 2 2 2 4 4" xfId="2445"/>
    <cellStyle name="Normal 5 2 2 2 2 4 4 2" xfId="5238"/>
    <cellStyle name="Normal 5 2 2 2 2 4 4 2 2" xfId="9963"/>
    <cellStyle name="Normal 5 2 2 2 2 4 4 2 2 2" xfId="19358"/>
    <cellStyle name="Normal 5 2 2 2 2 4 4 2 2 2 2" xfId="38155"/>
    <cellStyle name="Normal 5 2 2 2 2 4 4 2 2 2 3" xfId="50552"/>
    <cellStyle name="Normal 5 2 2 2 2 4 4 2 2 3" xfId="28752"/>
    <cellStyle name="Normal 5 2 2 2 2 4 4 2 2 4" xfId="50551"/>
    <cellStyle name="Normal 5 2 2 2 2 4 4 2 3" xfId="14661"/>
    <cellStyle name="Normal 5 2 2 2 2 4 4 2 3 2" xfId="33452"/>
    <cellStyle name="Normal 5 2 2 2 2 4 4 2 3 3" xfId="50553"/>
    <cellStyle name="Normal 5 2 2 2 2 4 4 2 4" xfId="24049"/>
    <cellStyle name="Normal 5 2 2 2 2 4 4 2 5" xfId="50550"/>
    <cellStyle name="Normal 5 2 2 2 2 4 4 3" xfId="7172"/>
    <cellStyle name="Normal 5 2 2 2 2 4 4 3 2" xfId="16567"/>
    <cellStyle name="Normal 5 2 2 2 2 4 4 3 2 2" xfId="35364"/>
    <cellStyle name="Normal 5 2 2 2 2 4 4 3 2 3" xfId="50555"/>
    <cellStyle name="Normal 5 2 2 2 2 4 4 3 3" xfId="25961"/>
    <cellStyle name="Normal 5 2 2 2 2 4 4 3 4" xfId="50554"/>
    <cellStyle name="Normal 5 2 2 2 2 4 4 4" xfId="11870"/>
    <cellStyle name="Normal 5 2 2 2 2 4 4 4 2" xfId="30659"/>
    <cellStyle name="Normal 5 2 2 2 2 4 4 4 3" xfId="50556"/>
    <cellStyle name="Normal 5 2 2 2 2 4 4 5" xfId="21256"/>
    <cellStyle name="Normal 5 2 2 2 2 4 4 6" xfId="50549"/>
    <cellStyle name="Normal 5 2 2 2 2 4 5" xfId="3376"/>
    <cellStyle name="Normal 5 2 2 2 2 4 5 2" xfId="8102"/>
    <cellStyle name="Normal 5 2 2 2 2 4 5 2 2" xfId="17497"/>
    <cellStyle name="Normal 5 2 2 2 2 4 5 2 2 2" xfId="36294"/>
    <cellStyle name="Normal 5 2 2 2 2 4 5 2 2 3" xfId="50559"/>
    <cellStyle name="Normal 5 2 2 2 2 4 5 2 3" xfId="26891"/>
    <cellStyle name="Normal 5 2 2 2 2 4 5 2 4" xfId="50558"/>
    <cellStyle name="Normal 5 2 2 2 2 4 5 3" xfId="12800"/>
    <cellStyle name="Normal 5 2 2 2 2 4 5 3 2" xfId="31590"/>
    <cellStyle name="Normal 5 2 2 2 2 4 5 3 3" xfId="50560"/>
    <cellStyle name="Normal 5 2 2 2 2 4 5 4" xfId="22187"/>
    <cellStyle name="Normal 5 2 2 2 2 4 5 5" xfId="50557"/>
    <cellStyle name="Normal 5 2 2 2 2 4 6" xfId="4307"/>
    <cellStyle name="Normal 5 2 2 2 2 4 6 2" xfId="9032"/>
    <cellStyle name="Normal 5 2 2 2 2 4 6 2 2" xfId="18427"/>
    <cellStyle name="Normal 5 2 2 2 2 4 6 2 2 2" xfId="37224"/>
    <cellStyle name="Normal 5 2 2 2 2 4 6 2 2 3" xfId="50563"/>
    <cellStyle name="Normal 5 2 2 2 2 4 6 2 3" xfId="27821"/>
    <cellStyle name="Normal 5 2 2 2 2 4 6 2 4" xfId="50562"/>
    <cellStyle name="Normal 5 2 2 2 2 4 6 3" xfId="13730"/>
    <cellStyle name="Normal 5 2 2 2 2 4 6 3 2" xfId="32521"/>
    <cellStyle name="Normal 5 2 2 2 2 4 6 3 3" xfId="50564"/>
    <cellStyle name="Normal 5 2 2 2 2 4 6 4" xfId="23118"/>
    <cellStyle name="Normal 5 2 2 2 2 4 6 5" xfId="50561"/>
    <cellStyle name="Normal 5 2 2 2 2 4 7" xfId="6426"/>
    <cellStyle name="Normal 5 2 2 2 2 4 7 2" xfId="15822"/>
    <cellStyle name="Normal 5 2 2 2 2 4 7 2 2" xfId="34619"/>
    <cellStyle name="Normal 5 2 2 2 2 4 7 2 3" xfId="50566"/>
    <cellStyle name="Normal 5 2 2 2 2 4 7 3" xfId="25216"/>
    <cellStyle name="Normal 5 2 2 2 2 4 7 4" xfId="50565"/>
    <cellStyle name="Normal 5 2 2 2 2 4 8" xfId="10944"/>
    <cellStyle name="Normal 5 2 2 2 2 4 8 2" xfId="29728"/>
    <cellStyle name="Normal 5 2 2 2 2 4 8 3" xfId="50567"/>
    <cellStyle name="Normal 5 2 2 2 2 4 9" xfId="20325"/>
    <cellStyle name="Normal 5 2 2 2 2 5" xfId="942"/>
    <cellStyle name="Normal 5 2 2 2 2 5 10" xfId="39577"/>
    <cellStyle name="Normal 5 2 2 2 2 5 11" xfId="50568"/>
    <cellStyle name="Normal 5 2 2 2 2 5 12" xfId="1572"/>
    <cellStyle name="Normal 5 2 2 2 2 5 2" xfId="1836"/>
    <cellStyle name="Normal 5 2 2 2 2 5 2 10" xfId="50569"/>
    <cellStyle name="Normal 5 2 2 2 2 5 2 2" xfId="2302"/>
    <cellStyle name="Normal 5 2 2 2 2 5 2 2 2" xfId="3233"/>
    <cellStyle name="Normal 5 2 2 2 2 5 2 2 2 2" xfId="6026"/>
    <cellStyle name="Normal 5 2 2 2 2 5 2 2 2 2 2" xfId="10751"/>
    <cellStyle name="Normal 5 2 2 2 2 5 2 2 2 2 2 2" xfId="20146"/>
    <cellStyle name="Normal 5 2 2 2 2 5 2 2 2 2 2 2 2" xfId="38943"/>
    <cellStyle name="Normal 5 2 2 2 2 5 2 2 2 2 2 2 3" xfId="50574"/>
    <cellStyle name="Normal 5 2 2 2 2 5 2 2 2 2 2 3" xfId="29540"/>
    <cellStyle name="Normal 5 2 2 2 2 5 2 2 2 2 2 4" xfId="50573"/>
    <cellStyle name="Normal 5 2 2 2 2 5 2 2 2 2 3" xfId="15449"/>
    <cellStyle name="Normal 5 2 2 2 2 5 2 2 2 2 3 2" xfId="34240"/>
    <cellStyle name="Normal 5 2 2 2 2 5 2 2 2 2 3 3" xfId="50575"/>
    <cellStyle name="Normal 5 2 2 2 2 5 2 2 2 2 4" xfId="24837"/>
    <cellStyle name="Normal 5 2 2 2 2 5 2 2 2 2 5" xfId="50572"/>
    <cellStyle name="Normal 5 2 2 2 2 5 2 2 2 3" xfId="7959"/>
    <cellStyle name="Normal 5 2 2 2 2 5 2 2 2 3 2" xfId="17354"/>
    <cellStyle name="Normal 5 2 2 2 2 5 2 2 2 3 2 2" xfId="36151"/>
    <cellStyle name="Normal 5 2 2 2 2 5 2 2 2 3 2 3" xfId="50577"/>
    <cellStyle name="Normal 5 2 2 2 2 5 2 2 2 3 3" xfId="26748"/>
    <cellStyle name="Normal 5 2 2 2 2 5 2 2 2 3 4" xfId="50576"/>
    <cellStyle name="Normal 5 2 2 2 2 5 2 2 2 4" xfId="12657"/>
    <cellStyle name="Normal 5 2 2 2 2 5 2 2 2 4 2" xfId="31447"/>
    <cellStyle name="Normal 5 2 2 2 2 5 2 2 2 4 3" xfId="50578"/>
    <cellStyle name="Normal 5 2 2 2 2 5 2 2 2 5" xfId="22044"/>
    <cellStyle name="Normal 5 2 2 2 2 5 2 2 2 6" xfId="50571"/>
    <cellStyle name="Normal 5 2 2 2 2 5 2 2 3" xfId="4164"/>
    <cellStyle name="Normal 5 2 2 2 2 5 2 2 3 2" xfId="8889"/>
    <cellStyle name="Normal 5 2 2 2 2 5 2 2 3 2 2" xfId="18284"/>
    <cellStyle name="Normal 5 2 2 2 2 5 2 2 3 2 2 2" xfId="37081"/>
    <cellStyle name="Normal 5 2 2 2 2 5 2 2 3 2 2 3" xfId="50581"/>
    <cellStyle name="Normal 5 2 2 2 2 5 2 2 3 2 3" xfId="27678"/>
    <cellStyle name="Normal 5 2 2 2 2 5 2 2 3 2 4" xfId="50580"/>
    <cellStyle name="Normal 5 2 2 2 2 5 2 2 3 3" xfId="13587"/>
    <cellStyle name="Normal 5 2 2 2 2 5 2 2 3 3 2" xfId="32378"/>
    <cellStyle name="Normal 5 2 2 2 2 5 2 2 3 3 3" xfId="50582"/>
    <cellStyle name="Normal 5 2 2 2 2 5 2 2 3 4" xfId="22975"/>
    <cellStyle name="Normal 5 2 2 2 2 5 2 2 3 5" xfId="50579"/>
    <cellStyle name="Normal 5 2 2 2 2 5 2 2 4" xfId="5095"/>
    <cellStyle name="Normal 5 2 2 2 2 5 2 2 4 2" xfId="9820"/>
    <cellStyle name="Normal 5 2 2 2 2 5 2 2 4 2 2" xfId="19215"/>
    <cellStyle name="Normal 5 2 2 2 2 5 2 2 4 2 2 2" xfId="38012"/>
    <cellStyle name="Normal 5 2 2 2 2 5 2 2 4 2 2 3" xfId="50585"/>
    <cellStyle name="Normal 5 2 2 2 2 5 2 2 4 2 3" xfId="28609"/>
    <cellStyle name="Normal 5 2 2 2 2 5 2 2 4 2 4" xfId="50584"/>
    <cellStyle name="Normal 5 2 2 2 2 5 2 2 4 3" xfId="14518"/>
    <cellStyle name="Normal 5 2 2 2 2 5 2 2 4 3 2" xfId="33309"/>
    <cellStyle name="Normal 5 2 2 2 2 5 2 2 4 3 3" xfId="50586"/>
    <cellStyle name="Normal 5 2 2 2 2 5 2 2 4 4" xfId="23906"/>
    <cellStyle name="Normal 5 2 2 2 2 5 2 2 4 5" xfId="50583"/>
    <cellStyle name="Normal 5 2 2 2 2 5 2 2 5" xfId="7029"/>
    <cellStyle name="Normal 5 2 2 2 2 5 2 2 5 2" xfId="16424"/>
    <cellStyle name="Normal 5 2 2 2 2 5 2 2 5 2 2" xfId="35221"/>
    <cellStyle name="Normal 5 2 2 2 2 5 2 2 5 2 3" xfId="50588"/>
    <cellStyle name="Normal 5 2 2 2 2 5 2 2 5 3" xfId="25818"/>
    <cellStyle name="Normal 5 2 2 2 2 5 2 2 5 4" xfId="50587"/>
    <cellStyle name="Normal 5 2 2 2 2 5 2 2 6" xfId="11727"/>
    <cellStyle name="Normal 5 2 2 2 2 5 2 2 6 2" xfId="30516"/>
    <cellStyle name="Normal 5 2 2 2 2 5 2 2 6 3" xfId="50589"/>
    <cellStyle name="Normal 5 2 2 2 2 5 2 2 7" xfId="21113"/>
    <cellStyle name="Normal 5 2 2 2 2 5 2 2 8" xfId="39579"/>
    <cellStyle name="Normal 5 2 2 2 2 5 2 2 9" xfId="50570"/>
    <cellStyle name="Normal 5 2 2 2 2 5 2 3" xfId="2767"/>
    <cellStyle name="Normal 5 2 2 2 2 5 2 3 2" xfId="5560"/>
    <cellStyle name="Normal 5 2 2 2 2 5 2 3 2 2" xfId="10285"/>
    <cellStyle name="Normal 5 2 2 2 2 5 2 3 2 2 2" xfId="19680"/>
    <cellStyle name="Normal 5 2 2 2 2 5 2 3 2 2 2 2" xfId="38477"/>
    <cellStyle name="Normal 5 2 2 2 2 5 2 3 2 2 2 3" xfId="50593"/>
    <cellStyle name="Normal 5 2 2 2 2 5 2 3 2 2 3" xfId="29074"/>
    <cellStyle name="Normal 5 2 2 2 2 5 2 3 2 2 4" xfId="50592"/>
    <cellStyle name="Normal 5 2 2 2 2 5 2 3 2 3" xfId="14983"/>
    <cellStyle name="Normal 5 2 2 2 2 5 2 3 2 3 2" xfId="33774"/>
    <cellStyle name="Normal 5 2 2 2 2 5 2 3 2 3 3" xfId="50594"/>
    <cellStyle name="Normal 5 2 2 2 2 5 2 3 2 4" xfId="24371"/>
    <cellStyle name="Normal 5 2 2 2 2 5 2 3 2 5" xfId="50591"/>
    <cellStyle name="Normal 5 2 2 2 2 5 2 3 3" xfId="7493"/>
    <cellStyle name="Normal 5 2 2 2 2 5 2 3 3 2" xfId="16888"/>
    <cellStyle name="Normal 5 2 2 2 2 5 2 3 3 2 2" xfId="35685"/>
    <cellStyle name="Normal 5 2 2 2 2 5 2 3 3 2 3" xfId="50596"/>
    <cellStyle name="Normal 5 2 2 2 2 5 2 3 3 3" xfId="26282"/>
    <cellStyle name="Normal 5 2 2 2 2 5 2 3 3 4" xfId="50595"/>
    <cellStyle name="Normal 5 2 2 2 2 5 2 3 4" xfId="12191"/>
    <cellStyle name="Normal 5 2 2 2 2 5 2 3 4 2" xfId="30981"/>
    <cellStyle name="Normal 5 2 2 2 2 5 2 3 4 3" xfId="50597"/>
    <cellStyle name="Normal 5 2 2 2 2 5 2 3 5" xfId="21578"/>
    <cellStyle name="Normal 5 2 2 2 2 5 2 3 6" xfId="50590"/>
    <cellStyle name="Normal 5 2 2 2 2 5 2 4" xfId="3698"/>
    <cellStyle name="Normal 5 2 2 2 2 5 2 4 2" xfId="8424"/>
    <cellStyle name="Normal 5 2 2 2 2 5 2 4 2 2" xfId="17819"/>
    <cellStyle name="Normal 5 2 2 2 2 5 2 4 2 2 2" xfId="36616"/>
    <cellStyle name="Normal 5 2 2 2 2 5 2 4 2 2 3" xfId="50600"/>
    <cellStyle name="Normal 5 2 2 2 2 5 2 4 2 3" xfId="27213"/>
    <cellStyle name="Normal 5 2 2 2 2 5 2 4 2 4" xfId="50599"/>
    <cellStyle name="Normal 5 2 2 2 2 5 2 4 3" xfId="13122"/>
    <cellStyle name="Normal 5 2 2 2 2 5 2 4 3 2" xfId="31912"/>
    <cellStyle name="Normal 5 2 2 2 2 5 2 4 3 3" xfId="50601"/>
    <cellStyle name="Normal 5 2 2 2 2 5 2 4 4" xfId="22509"/>
    <cellStyle name="Normal 5 2 2 2 2 5 2 4 5" xfId="50598"/>
    <cellStyle name="Normal 5 2 2 2 2 5 2 5" xfId="4629"/>
    <cellStyle name="Normal 5 2 2 2 2 5 2 5 2" xfId="9354"/>
    <cellStyle name="Normal 5 2 2 2 2 5 2 5 2 2" xfId="18749"/>
    <cellStyle name="Normal 5 2 2 2 2 5 2 5 2 2 2" xfId="37546"/>
    <cellStyle name="Normal 5 2 2 2 2 5 2 5 2 2 3" xfId="50604"/>
    <cellStyle name="Normal 5 2 2 2 2 5 2 5 2 3" xfId="28143"/>
    <cellStyle name="Normal 5 2 2 2 2 5 2 5 2 4" xfId="50603"/>
    <cellStyle name="Normal 5 2 2 2 2 5 2 5 3" xfId="14052"/>
    <cellStyle name="Normal 5 2 2 2 2 5 2 5 3 2" xfId="32843"/>
    <cellStyle name="Normal 5 2 2 2 2 5 2 5 3 3" xfId="50605"/>
    <cellStyle name="Normal 5 2 2 2 2 5 2 5 4" xfId="23440"/>
    <cellStyle name="Normal 5 2 2 2 2 5 2 5 5" xfId="50602"/>
    <cellStyle name="Normal 5 2 2 2 2 5 2 6" xfId="6564"/>
    <cellStyle name="Normal 5 2 2 2 2 5 2 6 2" xfId="15959"/>
    <cellStyle name="Normal 5 2 2 2 2 5 2 6 2 2" xfId="34756"/>
    <cellStyle name="Normal 5 2 2 2 2 5 2 6 2 3" xfId="50607"/>
    <cellStyle name="Normal 5 2 2 2 2 5 2 6 3" xfId="25353"/>
    <cellStyle name="Normal 5 2 2 2 2 5 2 6 4" xfId="50606"/>
    <cellStyle name="Normal 5 2 2 2 2 5 2 7" xfId="11262"/>
    <cellStyle name="Normal 5 2 2 2 2 5 2 7 2" xfId="30050"/>
    <cellStyle name="Normal 5 2 2 2 2 5 2 7 3" xfId="50608"/>
    <cellStyle name="Normal 5 2 2 2 2 5 2 8" xfId="20647"/>
    <cellStyle name="Normal 5 2 2 2 2 5 2 9" xfId="39578"/>
    <cellStyle name="Normal 5 2 2 2 2 5 3" xfId="2041"/>
    <cellStyle name="Normal 5 2 2 2 2 5 3 2" xfId="2972"/>
    <cellStyle name="Normal 5 2 2 2 2 5 3 2 2" xfId="5765"/>
    <cellStyle name="Normal 5 2 2 2 2 5 3 2 2 2" xfId="10490"/>
    <cellStyle name="Normal 5 2 2 2 2 5 3 2 2 2 2" xfId="19885"/>
    <cellStyle name="Normal 5 2 2 2 2 5 3 2 2 2 2 2" xfId="38682"/>
    <cellStyle name="Normal 5 2 2 2 2 5 3 2 2 2 2 3" xfId="50613"/>
    <cellStyle name="Normal 5 2 2 2 2 5 3 2 2 2 3" xfId="29279"/>
    <cellStyle name="Normal 5 2 2 2 2 5 3 2 2 2 4" xfId="50612"/>
    <cellStyle name="Normal 5 2 2 2 2 5 3 2 2 3" xfId="15188"/>
    <cellStyle name="Normal 5 2 2 2 2 5 3 2 2 3 2" xfId="33979"/>
    <cellStyle name="Normal 5 2 2 2 2 5 3 2 2 3 3" xfId="50614"/>
    <cellStyle name="Normal 5 2 2 2 2 5 3 2 2 4" xfId="24576"/>
    <cellStyle name="Normal 5 2 2 2 2 5 3 2 2 5" xfId="50611"/>
    <cellStyle name="Normal 5 2 2 2 2 5 3 2 3" xfId="7698"/>
    <cellStyle name="Normal 5 2 2 2 2 5 3 2 3 2" xfId="17093"/>
    <cellStyle name="Normal 5 2 2 2 2 5 3 2 3 2 2" xfId="35890"/>
    <cellStyle name="Normal 5 2 2 2 2 5 3 2 3 2 3" xfId="50616"/>
    <cellStyle name="Normal 5 2 2 2 2 5 3 2 3 3" xfId="26487"/>
    <cellStyle name="Normal 5 2 2 2 2 5 3 2 3 4" xfId="50615"/>
    <cellStyle name="Normal 5 2 2 2 2 5 3 2 4" xfId="12396"/>
    <cellStyle name="Normal 5 2 2 2 2 5 3 2 4 2" xfId="31186"/>
    <cellStyle name="Normal 5 2 2 2 2 5 3 2 4 3" xfId="50617"/>
    <cellStyle name="Normal 5 2 2 2 2 5 3 2 5" xfId="21783"/>
    <cellStyle name="Normal 5 2 2 2 2 5 3 2 6" xfId="50610"/>
    <cellStyle name="Normal 5 2 2 2 2 5 3 3" xfId="3903"/>
    <cellStyle name="Normal 5 2 2 2 2 5 3 3 2" xfId="8628"/>
    <cellStyle name="Normal 5 2 2 2 2 5 3 3 2 2" xfId="18023"/>
    <cellStyle name="Normal 5 2 2 2 2 5 3 3 2 2 2" xfId="36820"/>
    <cellStyle name="Normal 5 2 2 2 2 5 3 3 2 2 3" xfId="50620"/>
    <cellStyle name="Normal 5 2 2 2 2 5 3 3 2 3" xfId="27417"/>
    <cellStyle name="Normal 5 2 2 2 2 5 3 3 2 4" xfId="50619"/>
    <cellStyle name="Normal 5 2 2 2 2 5 3 3 3" xfId="13326"/>
    <cellStyle name="Normal 5 2 2 2 2 5 3 3 3 2" xfId="32117"/>
    <cellStyle name="Normal 5 2 2 2 2 5 3 3 3 3" xfId="50621"/>
    <cellStyle name="Normal 5 2 2 2 2 5 3 3 4" xfId="22714"/>
    <cellStyle name="Normal 5 2 2 2 2 5 3 3 5" xfId="50618"/>
    <cellStyle name="Normal 5 2 2 2 2 5 3 4" xfId="4834"/>
    <cellStyle name="Normal 5 2 2 2 2 5 3 4 2" xfId="9559"/>
    <cellStyle name="Normal 5 2 2 2 2 5 3 4 2 2" xfId="18954"/>
    <cellStyle name="Normal 5 2 2 2 2 5 3 4 2 2 2" xfId="37751"/>
    <cellStyle name="Normal 5 2 2 2 2 5 3 4 2 2 3" xfId="50624"/>
    <cellStyle name="Normal 5 2 2 2 2 5 3 4 2 3" xfId="28348"/>
    <cellStyle name="Normal 5 2 2 2 2 5 3 4 2 4" xfId="50623"/>
    <cellStyle name="Normal 5 2 2 2 2 5 3 4 3" xfId="14257"/>
    <cellStyle name="Normal 5 2 2 2 2 5 3 4 3 2" xfId="33048"/>
    <cellStyle name="Normal 5 2 2 2 2 5 3 4 3 3" xfId="50625"/>
    <cellStyle name="Normal 5 2 2 2 2 5 3 4 4" xfId="23645"/>
    <cellStyle name="Normal 5 2 2 2 2 5 3 4 5" xfId="50622"/>
    <cellStyle name="Normal 5 2 2 2 2 5 3 5" xfId="6768"/>
    <cellStyle name="Normal 5 2 2 2 2 5 3 5 2" xfId="16163"/>
    <cellStyle name="Normal 5 2 2 2 2 5 3 5 2 2" xfId="34960"/>
    <cellStyle name="Normal 5 2 2 2 2 5 3 5 2 3" xfId="50627"/>
    <cellStyle name="Normal 5 2 2 2 2 5 3 5 3" xfId="25557"/>
    <cellStyle name="Normal 5 2 2 2 2 5 3 5 4" xfId="50626"/>
    <cellStyle name="Normal 5 2 2 2 2 5 3 6" xfId="11466"/>
    <cellStyle name="Normal 5 2 2 2 2 5 3 6 2" xfId="30255"/>
    <cellStyle name="Normal 5 2 2 2 2 5 3 6 3" xfId="50628"/>
    <cellStyle name="Normal 5 2 2 2 2 5 3 7" xfId="20852"/>
    <cellStyle name="Normal 5 2 2 2 2 5 3 8" xfId="39580"/>
    <cellStyle name="Normal 5 2 2 2 2 5 3 9" xfId="50609"/>
    <cellStyle name="Normal 5 2 2 2 2 5 4" xfId="2506"/>
    <cellStyle name="Normal 5 2 2 2 2 5 4 2" xfId="5299"/>
    <cellStyle name="Normal 5 2 2 2 2 5 4 2 2" xfId="10024"/>
    <cellStyle name="Normal 5 2 2 2 2 5 4 2 2 2" xfId="19419"/>
    <cellStyle name="Normal 5 2 2 2 2 5 4 2 2 2 2" xfId="38216"/>
    <cellStyle name="Normal 5 2 2 2 2 5 4 2 2 2 3" xfId="50632"/>
    <cellStyle name="Normal 5 2 2 2 2 5 4 2 2 3" xfId="28813"/>
    <cellStyle name="Normal 5 2 2 2 2 5 4 2 2 4" xfId="50631"/>
    <cellStyle name="Normal 5 2 2 2 2 5 4 2 3" xfId="14722"/>
    <cellStyle name="Normal 5 2 2 2 2 5 4 2 3 2" xfId="33513"/>
    <cellStyle name="Normal 5 2 2 2 2 5 4 2 3 3" xfId="50633"/>
    <cellStyle name="Normal 5 2 2 2 2 5 4 2 4" xfId="24110"/>
    <cellStyle name="Normal 5 2 2 2 2 5 4 2 5" xfId="50630"/>
    <cellStyle name="Normal 5 2 2 2 2 5 4 3" xfId="7233"/>
    <cellStyle name="Normal 5 2 2 2 2 5 4 3 2" xfId="16628"/>
    <cellStyle name="Normal 5 2 2 2 2 5 4 3 2 2" xfId="35425"/>
    <cellStyle name="Normal 5 2 2 2 2 5 4 3 2 3" xfId="50635"/>
    <cellStyle name="Normal 5 2 2 2 2 5 4 3 3" xfId="26022"/>
    <cellStyle name="Normal 5 2 2 2 2 5 4 3 4" xfId="50634"/>
    <cellStyle name="Normal 5 2 2 2 2 5 4 4" xfId="11931"/>
    <cellStyle name="Normal 5 2 2 2 2 5 4 4 2" xfId="30720"/>
    <cellStyle name="Normal 5 2 2 2 2 5 4 4 3" xfId="50636"/>
    <cellStyle name="Normal 5 2 2 2 2 5 4 5" xfId="21317"/>
    <cellStyle name="Normal 5 2 2 2 2 5 4 6" xfId="50629"/>
    <cellStyle name="Normal 5 2 2 2 2 5 5" xfId="3437"/>
    <cellStyle name="Normal 5 2 2 2 2 5 5 2" xfId="8163"/>
    <cellStyle name="Normal 5 2 2 2 2 5 5 2 2" xfId="17558"/>
    <cellStyle name="Normal 5 2 2 2 2 5 5 2 2 2" xfId="36355"/>
    <cellStyle name="Normal 5 2 2 2 2 5 5 2 2 3" xfId="50639"/>
    <cellStyle name="Normal 5 2 2 2 2 5 5 2 3" xfId="26952"/>
    <cellStyle name="Normal 5 2 2 2 2 5 5 2 4" xfId="50638"/>
    <cellStyle name="Normal 5 2 2 2 2 5 5 3" xfId="12861"/>
    <cellStyle name="Normal 5 2 2 2 2 5 5 3 2" xfId="31651"/>
    <cellStyle name="Normal 5 2 2 2 2 5 5 3 3" xfId="50640"/>
    <cellStyle name="Normal 5 2 2 2 2 5 5 4" xfId="22248"/>
    <cellStyle name="Normal 5 2 2 2 2 5 5 5" xfId="50637"/>
    <cellStyle name="Normal 5 2 2 2 2 5 6" xfId="4368"/>
    <cellStyle name="Normal 5 2 2 2 2 5 6 2" xfId="9093"/>
    <cellStyle name="Normal 5 2 2 2 2 5 6 2 2" xfId="18488"/>
    <cellStyle name="Normal 5 2 2 2 2 5 6 2 2 2" xfId="37285"/>
    <cellStyle name="Normal 5 2 2 2 2 5 6 2 2 3" xfId="50643"/>
    <cellStyle name="Normal 5 2 2 2 2 5 6 2 3" xfId="27882"/>
    <cellStyle name="Normal 5 2 2 2 2 5 6 2 4" xfId="50642"/>
    <cellStyle name="Normal 5 2 2 2 2 5 6 3" xfId="13791"/>
    <cellStyle name="Normal 5 2 2 2 2 5 6 3 2" xfId="32582"/>
    <cellStyle name="Normal 5 2 2 2 2 5 6 3 3" xfId="50644"/>
    <cellStyle name="Normal 5 2 2 2 2 5 6 4" xfId="23179"/>
    <cellStyle name="Normal 5 2 2 2 2 5 6 5" xfId="50641"/>
    <cellStyle name="Normal 5 2 2 2 2 5 7" xfId="6393"/>
    <cellStyle name="Normal 5 2 2 2 2 5 7 2" xfId="15789"/>
    <cellStyle name="Normal 5 2 2 2 2 5 7 2 2" xfId="34586"/>
    <cellStyle name="Normal 5 2 2 2 2 5 7 2 3" xfId="50646"/>
    <cellStyle name="Normal 5 2 2 2 2 5 7 3" xfId="25183"/>
    <cellStyle name="Normal 5 2 2 2 2 5 7 4" xfId="50645"/>
    <cellStyle name="Normal 5 2 2 2 2 5 8" xfId="11002"/>
    <cellStyle name="Normal 5 2 2 2 2 5 8 2" xfId="29789"/>
    <cellStyle name="Normal 5 2 2 2 2 5 8 3" xfId="50647"/>
    <cellStyle name="Normal 5 2 2 2 2 5 9" xfId="20386"/>
    <cellStyle name="Normal 5 2 2 2 2 6" xfId="1336"/>
    <cellStyle name="Normal 5 2 2 2 2 6 10" xfId="50648"/>
    <cellStyle name="Normal 5 2 2 2 2 6 11" xfId="1656"/>
    <cellStyle name="Normal 5 2 2 2 2 6 2" xfId="2125"/>
    <cellStyle name="Normal 5 2 2 2 2 6 2 2" xfId="3056"/>
    <cellStyle name="Normal 5 2 2 2 2 6 2 2 2" xfId="5849"/>
    <cellStyle name="Normal 5 2 2 2 2 6 2 2 2 2" xfId="10574"/>
    <cellStyle name="Normal 5 2 2 2 2 6 2 2 2 2 2" xfId="19969"/>
    <cellStyle name="Normal 5 2 2 2 2 6 2 2 2 2 2 2" xfId="38766"/>
    <cellStyle name="Normal 5 2 2 2 2 6 2 2 2 2 2 3" xfId="50653"/>
    <cellStyle name="Normal 5 2 2 2 2 6 2 2 2 2 3" xfId="29363"/>
    <cellStyle name="Normal 5 2 2 2 2 6 2 2 2 2 4" xfId="50652"/>
    <cellStyle name="Normal 5 2 2 2 2 6 2 2 2 3" xfId="15272"/>
    <cellStyle name="Normal 5 2 2 2 2 6 2 2 2 3 2" xfId="34063"/>
    <cellStyle name="Normal 5 2 2 2 2 6 2 2 2 3 3" xfId="50654"/>
    <cellStyle name="Normal 5 2 2 2 2 6 2 2 2 4" xfId="24660"/>
    <cellStyle name="Normal 5 2 2 2 2 6 2 2 2 5" xfId="50651"/>
    <cellStyle name="Normal 5 2 2 2 2 6 2 2 3" xfId="7782"/>
    <cellStyle name="Normal 5 2 2 2 2 6 2 2 3 2" xfId="17177"/>
    <cellStyle name="Normal 5 2 2 2 2 6 2 2 3 2 2" xfId="35974"/>
    <cellStyle name="Normal 5 2 2 2 2 6 2 2 3 2 3" xfId="50656"/>
    <cellStyle name="Normal 5 2 2 2 2 6 2 2 3 3" xfId="26571"/>
    <cellStyle name="Normal 5 2 2 2 2 6 2 2 3 4" xfId="50655"/>
    <cellStyle name="Normal 5 2 2 2 2 6 2 2 4" xfId="12480"/>
    <cellStyle name="Normal 5 2 2 2 2 6 2 2 4 2" xfId="31270"/>
    <cellStyle name="Normal 5 2 2 2 2 6 2 2 4 3" xfId="50657"/>
    <cellStyle name="Normal 5 2 2 2 2 6 2 2 5" xfId="21867"/>
    <cellStyle name="Normal 5 2 2 2 2 6 2 2 6" xfId="50650"/>
    <cellStyle name="Normal 5 2 2 2 2 6 2 3" xfId="3987"/>
    <cellStyle name="Normal 5 2 2 2 2 6 2 3 2" xfId="8712"/>
    <cellStyle name="Normal 5 2 2 2 2 6 2 3 2 2" xfId="18107"/>
    <cellStyle name="Normal 5 2 2 2 2 6 2 3 2 2 2" xfId="36904"/>
    <cellStyle name="Normal 5 2 2 2 2 6 2 3 2 2 3" xfId="50660"/>
    <cellStyle name="Normal 5 2 2 2 2 6 2 3 2 3" xfId="27501"/>
    <cellStyle name="Normal 5 2 2 2 2 6 2 3 2 4" xfId="50659"/>
    <cellStyle name="Normal 5 2 2 2 2 6 2 3 3" xfId="13410"/>
    <cellStyle name="Normal 5 2 2 2 2 6 2 3 3 2" xfId="32201"/>
    <cellStyle name="Normal 5 2 2 2 2 6 2 3 3 3" xfId="50661"/>
    <cellStyle name="Normal 5 2 2 2 2 6 2 3 4" xfId="22798"/>
    <cellStyle name="Normal 5 2 2 2 2 6 2 3 5" xfId="50658"/>
    <cellStyle name="Normal 5 2 2 2 2 6 2 4" xfId="4918"/>
    <cellStyle name="Normal 5 2 2 2 2 6 2 4 2" xfId="9643"/>
    <cellStyle name="Normal 5 2 2 2 2 6 2 4 2 2" xfId="19038"/>
    <cellStyle name="Normal 5 2 2 2 2 6 2 4 2 2 2" xfId="37835"/>
    <cellStyle name="Normal 5 2 2 2 2 6 2 4 2 2 3" xfId="50664"/>
    <cellStyle name="Normal 5 2 2 2 2 6 2 4 2 3" xfId="28432"/>
    <cellStyle name="Normal 5 2 2 2 2 6 2 4 2 4" xfId="50663"/>
    <cellStyle name="Normal 5 2 2 2 2 6 2 4 3" xfId="14341"/>
    <cellStyle name="Normal 5 2 2 2 2 6 2 4 3 2" xfId="33132"/>
    <cellStyle name="Normal 5 2 2 2 2 6 2 4 3 3" xfId="50665"/>
    <cellStyle name="Normal 5 2 2 2 2 6 2 4 4" xfId="23729"/>
    <cellStyle name="Normal 5 2 2 2 2 6 2 4 5" xfId="50662"/>
    <cellStyle name="Normal 5 2 2 2 2 6 2 5" xfId="6852"/>
    <cellStyle name="Normal 5 2 2 2 2 6 2 5 2" xfId="16247"/>
    <cellStyle name="Normal 5 2 2 2 2 6 2 5 2 2" xfId="35044"/>
    <cellStyle name="Normal 5 2 2 2 2 6 2 5 2 3" xfId="50667"/>
    <cellStyle name="Normal 5 2 2 2 2 6 2 5 3" xfId="25641"/>
    <cellStyle name="Normal 5 2 2 2 2 6 2 5 4" xfId="50666"/>
    <cellStyle name="Normal 5 2 2 2 2 6 2 6" xfId="11550"/>
    <cellStyle name="Normal 5 2 2 2 2 6 2 6 2" xfId="30339"/>
    <cellStyle name="Normal 5 2 2 2 2 6 2 6 3" xfId="50668"/>
    <cellStyle name="Normal 5 2 2 2 2 6 2 7" xfId="20936"/>
    <cellStyle name="Normal 5 2 2 2 2 6 2 8" xfId="39582"/>
    <cellStyle name="Normal 5 2 2 2 2 6 2 9" xfId="50649"/>
    <cellStyle name="Normal 5 2 2 2 2 6 3" xfId="2590"/>
    <cellStyle name="Normal 5 2 2 2 2 6 3 2" xfId="5383"/>
    <cellStyle name="Normal 5 2 2 2 2 6 3 2 2" xfId="10108"/>
    <cellStyle name="Normal 5 2 2 2 2 6 3 2 2 2" xfId="19503"/>
    <cellStyle name="Normal 5 2 2 2 2 6 3 2 2 2 2" xfId="38300"/>
    <cellStyle name="Normal 5 2 2 2 2 6 3 2 2 2 3" xfId="50672"/>
    <cellStyle name="Normal 5 2 2 2 2 6 3 2 2 3" xfId="28897"/>
    <cellStyle name="Normal 5 2 2 2 2 6 3 2 2 4" xfId="50671"/>
    <cellStyle name="Normal 5 2 2 2 2 6 3 2 3" xfId="14806"/>
    <cellStyle name="Normal 5 2 2 2 2 6 3 2 3 2" xfId="33597"/>
    <cellStyle name="Normal 5 2 2 2 2 6 3 2 3 3" xfId="50673"/>
    <cellStyle name="Normal 5 2 2 2 2 6 3 2 4" xfId="24194"/>
    <cellStyle name="Normal 5 2 2 2 2 6 3 2 5" xfId="50670"/>
    <cellStyle name="Normal 5 2 2 2 2 6 3 3" xfId="7317"/>
    <cellStyle name="Normal 5 2 2 2 2 6 3 3 2" xfId="16712"/>
    <cellStyle name="Normal 5 2 2 2 2 6 3 3 2 2" xfId="35509"/>
    <cellStyle name="Normal 5 2 2 2 2 6 3 3 2 3" xfId="50675"/>
    <cellStyle name="Normal 5 2 2 2 2 6 3 3 3" xfId="26106"/>
    <cellStyle name="Normal 5 2 2 2 2 6 3 3 4" xfId="50674"/>
    <cellStyle name="Normal 5 2 2 2 2 6 3 4" xfId="12015"/>
    <cellStyle name="Normal 5 2 2 2 2 6 3 4 2" xfId="30804"/>
    <cellStyle name="Normal 5 2 2 2 2 6 3 4 3" xfId="50676"/>
    <cellStyle name="Normal 5 2 2 2 2 6 3 5" xfId="21401"/>
    <cellStyle name="Normal 5 2 2 2 2 6 3 6" xfId="50669"/>
    <cellStyle name="Normal 5 2 2 2 2 6 4" xfId="3521"/>
    <cellStyle name="Normal 5 2 2 2 2 6 4 2" xfId="8247"/>
    <cellStyle name="Normal 5 2 2 2 2 6 4 2 2" xfId="17642"/>
    <cellStyle name="Normal 5 2 2 2 2 6 4 2 2 2" xfId="36439"/>
    <cellStyle name="Normal 5 2 2 2 2 6 4 2 2 3" xfId="50679"/>
    <cellStyle name="Normal 5 2 2 2 2 6 4 2 3" xfId="27036"/>
    <cellStyle name="Normal 5 2 2 2 2 6 4 2 4" xfId="50678"/>
    <cellStyle name="Normal 5 2 2 2 2 6 4 3" xfId="12945"/>
    <cellStyle name="Normal 5 2 2 2 2 6 4 3 2" xfId="31735"/>
    <cellStyle name="Normal 5 2 2 2 2 6 4 3 3" xfId="50680"/>
    <cellStyle name="Normal 5 2 2 2 2 6 4 4" xfId="22332"/>
    <cellStyle name="Normal 5 2 2 2 2 6 4 5" xfId="50677"/>
    <cellStyle name="Normal 5 2 2 2 2 6 5" xfId="4452"/>
    <cellStyle name="Normal 5 2 2 2 2 6 5 2" xfId="9177"/>
    <cellStyle name="Normal 5 2 2 2 2 6 5 2 2" xfId="18572"/>
    <cellStyle name="Normal 5 2 2 2 2 6 5 2 2 2" xfId="37369"/>
    <cellStyle name="Normal 5 2 2 2 2 6 5 2 2 3" xfId="50683"/>
    <cellStyle name="Normal 5 2 2 2 2 6 5 2 3" xfId="27966"/>
    <cellStyle name="Normal 5 2 2 2 2 6 5 2 4" xfId="50682"/>
    <cellStyle name="Normal 5 2 2 2 2 6 5 3" xfId="13875"/>
    <cellStyle name="Normal 5 2 2 2 2 6 5 3 2" xfId="32666"/>
    <cellStyle name="Normal 5 2 2 2 2 6 5 3 3" xfId="50684"/>
    <cellStyle name="Normal 5 2 2 2 2 6 5 4" xfId="23263"/>
    <cellStyle name="Normal 5 2 2 2 2 6 5 5" xfId="50681"/>
    <cellStyle name="Normal 5 2 2 2 2 6 6" xfId="6341"/>
    <cellStyle name="Normal 5 2 2 2 2 6 6 2" xfId="15737"/>
    <cellStyle name="Normal 5 2 2 2 2 6 6 2 2" xfId="34534"/>
    <cellStyle name="Normal 5 2 2 2 2 6 6 2 3" xfId="50686"/>
    <cellStyle name="Normal 5 2 2 2 2 6 6 3" xfId="25131"/>
    <cellStyle name="Normal 5 2 2 2 2 6 6 4" xfId="50685"/>
    <cellStyle name="Normal 5 2 2 2 2 6 7" xfId="11086"/>
    <cellStyle name="Normal 5 2 2 2 2 6 7 2" xfId="29873"/>
    <cellStyle name="Normal 5 2 2 2 2 6 7 3" xfId="50687"/>
    <cellStyle name="Normal 5 2 2 2 2 6 8" xfId="20470"/>
    <cellStyle name="Normal 5 2 2 2 2 6 9" xfId="39581"/>
    <cellStyle name="Normal 5 2 2 2 2 7" xfId="1598"/>
    <cellStyle name="Normal 5 2 2 2 2 7 10" xfId="50688"/>
    <cellStyle name="Normal 5 2 2 2 2 7 2" xfId="2067"/>
    <cellStyle name="Normal 5 2 2 2 2 7 2 2" xfId="2998"/>
    <cellStyle name="Normal 5 2 2 2 2 7 2 2 2" xfId="5791"/>
    <cellStyle name="Normal 5 2 2 2 2 7 2 2 2 2" xfId="10516"/>
    <cellStyle name="Normal 5 2 2 2 2 7 2 2 2 2 2" xfId="19911"/>
    <cellStyle name="Normal 5 2 2 2 2 7 2 2 2 2 2 2" xfId="38708"/>
    <cellStyle name="Normal 5 2 2 2 2 7 2 2 2 2 2 3" xfId="50693"/>
    <cellStyle name="Normal 5 2 2 2 2 7 2 2 2 2 3" xfId="29305"/>
    <cellStyle name="Normal 5 2 2 2 2 7 2 2 2 2 4" xfId="50692"/>
    <cellStyle name="Normal 5 2 2 2 2 7 2 2 2 3" xfId="15214"/>
    <cellStyle name="Normal 5 2 2 2 2 7 2 2 2 3 2" xfId="34005"/>
    <cellStyle name="Normal 5 2 2 2 2 7 2 2 2 3 3" xfId="50694"/>
    <cellStyle name="Normal 5 2 2 2 2 7 2 2 2 4" xfId="24602"/>
    <cellStyle name="Normal 5 2 2 2 2 7 2 2 2 5" xfId="50691"/>
    <cellStyle name="Normal 5 2 2 2 2 7 2 2 3" xfId="7724"/>
    <cellStyle name="Normal 5 2 2 2 2 7 2 2 3 2" xfId="17119"/>
    <cellStyle name="Normal 5 2 2 2 2 7 2 2 3 2 2" xfId="35916"/>
    <cellStyle name="Normal 5 2 2 2 2 7 2 2 3 2 3" xfId="50696"/>
    <cellStyle name="Normal 5 2 2 2 2 7 2 2 3 3" xfId="26513"/>
    <cellStyle name="Normal 5 2 2 2 2 7 2 2 3 4" xfId="50695"/>
    <cellStyle name="Normal 5 2 2 2 2 7 2 2 4" xfId="12422"/>
    <cellStyle name="Normal 5 2 2 2 2 7 2 2 4 2" xfId="31212"/>
    <cellStyle name="Normal 5 2 2 2 2 7 2 2 4 3" xfId="50697"/>
    <cellStyle name="Normal 5 2 2 2 2 7 2 2 5" xfId="21809"/>
    <cellStyle name="Normal 5 2 2 2 2 7 2 2 6" xfId="50690"/>
    <cellStyle name="Normal 5 2 2 2 2 7 2 3" xfId="3929"/>
    <cellStyle name="Normal 5 2 2 2 2 7 2 3 2" xfId="8654"/>
    <cellStyle name="Normal 5 2 2 2 2 7 2 3 2 2" xfId="18049"/>
    <cellStyle name="Normal 5 2 2 2 2 7 2 3 2 2 2" xfId="36846"/>
    <cellStyle name="Normal 5 2 2 2 2 7 2 3 2 2 3" xfId="50700"/>
    <cellStyle name="Normal 5 2 2 2 2 7 2 3 2 3" xfId="27443"/>
    <cellStyle name="Normal 5 2 2 2 2 7 2 3 2 4" xfId="50699"/>
    <cellStyle name="Normal 5 2 2 2 2 7 2 3 3" xfId="13352"/>
    <cellStyle name="Normal 5 2 2 2 2 7 2 3 3 2" xfId="32143"/>
    <cellStyle name="Normal 5 2 2 2 2 7 2 3 3 3" xfId="50701"/>
    <cellStyle name="Normal 5 2 2 2 2 7 2 3 4" xfId="22740"/>
    <cellStyle name="Normal 5 2 2 2 2 7 2 3 5" xfId="50698"/>
    <cellStyle name="Normal 5 2 2 2 2 7 2 4" xfId="4860"/>
    <cellStyle name="Normal 5 2 2 2 2 7 2 4 2" xfId="9585"/>
    <cellStyle name="Normal 5 2 2 2 2 7 2 4 2 2" xfId="18980"/>
    <cellStyle name="Normal 5 2 2 2 2 7 2 4 2 2 2" xfId="37777"/>
    <cellStyle name="Normal 5 2 2 2 2 7 2 4 2 2 3" xfId="50704"/>
    <cellStyle name="Normal 5 2 2 2 2 7 2 4 2 3" xfId="28374"/>
    <cellStyle name="Normal 5 2 2 2 2 7 2 4 2 4" xfId="50703"/>
    <cellStyle name="Normal 5 2 2 2 2 7 2 4 3" xfId="14283"/>
    <cellStyle name="Normal 5 2 2 2 2 7 2 4 3 2" xfId="33074"/>
    <cellStyle name="Normal 5 2 2 2 2 7 2 4 3 3" xfId="50705"/>
    <cellStyle name="Normal 5 2 2 2 2 7 2 4 4" xfId="23671"/>
    <cellStyle name="Normal 5 2 2 2 2 7 2 4 5" xfId="50702"/>
    <cellStyle name="Normal 5 2 2 2 2 7 2 5" xfId="6794"/>
    <cellStyle name="Normal 5 2 2 2 2 7 2 5 2" xfId="16189"/>
    <cellStyle name="Normal 5 2 2 2 2 7 2 5 2 2" xfId="34986"/>
    <cellStyle name="Normal 5 2 2 2 2 7 2 5 2 3" xfId="50707"/>
    <cellStyle name="Normal 5 2 2 2 2 7 2 5 3" xfId="25583"/>
    <cellStyle name="Normal 5 2 2 2 2 7 2 5 4" xfId="50706"/>
    <cellStyle name="Normal 5 2 2 2 2 7 2 6" xfId="11492"/>
    <cellStyle name="Normal 5 2 2 2 2 7 2 6 2" xfId="30281"/>
    <cellStyle name="Normal 5 2 2 2 2 7 2 6 3" xfId="50708"/>
    <cellStyle name="Normal 5 2 2 2 2 7 2 7" xfId="20878"/>
    <cellStyle name="Normal 5 2 2 2 2 7 2 8" xfId="39584"/>
    <cellStyle name="Normal 5 2 2 2 2 7 2 9" xfId="50689"/>
    <cellStyle name="Normal 5 2 2 2 2 7 3" xfId="2532"/>
    <cellStyle name="Normal 5 2 2 2 2 7 3 2" xfId="5325"/>
    <cellStyle name="Normal 5 2 2 2 2 7 3 2 2" xfId="10050"/>
    <cellStyle name="Normal 5 2 2 2 2 7 3 2 2 2" xfId="19445"/>
    <cellStyle name="Normal 5 2 2 2 2 7 3 2 2 2 2" xfId="38242"/>
    <cellStyle name="Normal 5 2 2 2 2 7 3 2 2 2 3" xfId="50712"/>
    <cellStyle name="Normal 5 2 2 2 2 7 3 2 2 3" xfId="28839"/>
    <cellStyle name="Normal 5 2 2 2 2 7 3 2 2 4" xfId="50711"/>
    <cellStyle name="Normal 5 2 2 2 2 7 3 2 3" xfId="14748"/>
    <cellStyle name="Normal 5 2 2 2 2 7 3 2 3 2" xfId="33539"/>
    <cellStyle name="Normal 5 2 2 2 2 7 3 2 3 3" xfId="50713"/>
    <cellStyle name="Normal 5 2 2 2 2 7 3 2 4" xfId="24136"/>
    <cellStyle name="Normal 5 2 2 2 2 7 3 2 5" xfId="50710"/>
    <cellStyle name="Normal 5 2 2 2 2 7 3 3" xfId="7259"/>
    <cellStyle name="Normal 5 2 2 2 2 7 3 3 2" xfId="16654"/>
    <cellStyle name="Normal 5 2 2 2 2 7 3 3 2 2" xfId="35451"/>
    <cellStyle name="Normal 5 2 2 2 2 7 3 3 2 3" xfId="50715"/>
    <cellStyle name="Normal 5 2 2 2 2 7 3 3 3" xfId="26048"/>
    <cellStyle name="Normal 5 2 2 2 2 7 3 3 4" xfId="50714"/>
    <cellStyle name="Normal 5 2 2 2 2 7 3 4" xfId="11957"/>
    <cellStyle name="Normal 5 2 2 2 2 7 3 4 2" xfId="30746"/>
    <cellStyle name="Normal 5 2 2 2 2 7 3 4 3" xfId="50716"/>
    <cellStyle name="Normal 5 2 2 2 2 7 3 5" xfId="21343"/>
    <cellStyle name="Normal 5 2 2 2 2 7 3 6" xfId="50709"/>
    <cellStyle name="Normal 5 2 2 2 2 7 4" xfId="3463"/>
    <cellStyle name="Normal 5 2 2 2 2 7 4 2" xfId="8189"/>
    <cellStyle name="Normal 5 2 2 2 2 7 4 2 2" xfId="17584"/>
    <cellStyle name="Normal 5 2 2 2 2 7 4 2 2 2" xfId="36381"/>
    <cellStyle name="Normal 5 2 2 2 2 7 4 2 2 3" xfId="50719"/>
    <cellStyle name="Normal 5 2 2 2 2 7 4 2 3" xfId="26978"/>
    <cellStyle name="Normal 5 2 2 2 2 7 4 2 4" xfId="50718"/>
    <cellStyle name="Normal 5 2 2 2 2 7 4 3" xfId="12887"/>
    <cellStyle name="Normal 5 2 2 2 2 7 4 3 2" xfId="31677"/>
    <cellStyle name="Normal 5 2 2 2 2 7 4 3 3" xfId="50720"/>
    <cellStyle name="Normal 5 2 2 2 2 7 4 4" xfId="22274"/>
    <cellStyle name="Normal 5 2 2 2 2 7 4 5" xfId="50717"/>
    <cellStyle name="Normal 5 2 2 2 2 7 5" xfId="4394"/>
    <cellStyle name="Normal 5 2 2 2 2 7 5 2" xfId="9119"/>
    <cellStyle name="Normal 5 2 2 2 2 7 5 2 2" xfId="18514"/>
    <cellStyle name="Normal 5 2 2 2 2 7 5 2 2 2" xfId="37311"/>
    <cellStyle name="Normal 5 2 2 2 2 7 5 2 2 3" xfId="50723"/>
    <cellStyle name="Normal 5 2 2 2 2 7 5 2 3" xfId="27908"/>
    <cellStyle name="Normal 5 2 2 2 2 7 5 2 4" xfId="50722"/>
    <cellStyle name="Normal 5 2 2 2 2 7 5 3" xfId="13817"/>
    <cellStyle name="Normal 5 2 2 2 2 7 5 3 2" xfId="32608"/>
    <cellStyle name="Normal 5 2 2 2 2 7 5 3 3" xfId="50724"/>
    <cellStyle name="Normal 5 2 2 2 2 7 5 4" xfId="23205"/>
    <cellStyle name="Normal 5 2 2 2 2 7 5 5" xfId="50721"/>
    <cellStyle name="Normal 5 2 2 2 2 7 6" xfId="6375"/>
    <cellStyle name="Normal 5 2 2 2 2 7 6 2" xfId="15771"/>
    <cellStyle name="Normal 5 2 2 2 2 7 6 2 2" xfId="34568"/>
    <cellStyle name="Normal 5 2 2 2 2 7 6 2 3" xfId="50726"/>
    <cellStyle name="Normal 5 2 2 2 2 7 6 3" xfId="25165"/>
    <cellStyle name="Normal 5 2 2 2 2 7 6 4" xfId="50725"/>
    <cellStyle name="Normal 5 2 2 2 2 7 7" xfId="11028"/>
    <cellStyle name="Normal 5 2 2 2 2 7 7 2" xfId="29815"/>
    <cellStyle name="Normal 5 2 2 2 2 7 7 3" xfId="50727"/>
    <cellStyle name="Normal 5 2 2 2 2 7 8" xfId="20412"/>
    <cellStyle name="Normal 5 2 2 2 2 7 9" xfId="39583"/>
    <cellStyle name="Normal 5 2 2 2 2 8" xfId="1864"/>
    <cellStyle name="Normal 5 2 2 2 2 8 2" xfId="2795"/>
    <cellStyle name="Normal 5 2 2 2 2 8 2 2" xfId="5588"/>
    <cellStyle name="Normal 5 2 2 2 2 8 2 2 2" xfId="10313"/>
    <cellStyle name="Normal 5 2 2 2 2 8 2 2 2 2" xfId="19708"/>
    <cellStyle name="Normal 5 2 2 2 2 8 2 2 2 2 2" xfId="38505"/>
    <cellStyle name="Normal 5 2 2 2 2 8 2 2 2 2 3" xfId="50732"/>
    <cellStyle name="Normal 5 2 2 2 2 8 2 2 2 3" xfId="29102"/>
    <cellStyle name="Normal 5 2 2 2 2 8 2 2 2 4" xfId="50731"/>
    <cellStyle name="Normal 5 2 2 2 2 8 2 2 3" xfId="15011"/>
    <cellStyle name="Normal 5 2 2 2 2 8 2 2 3 2" xfId="33802"/>
    <cellStyle name="Normal 5 2 2 2 2 8 2 2 3 3" xfId="50733"/>
    <cellStyle name="Normal 5 2 2 2 2 8 2 2 4" xfId="24399"/>
    <cellStyle name="Normal 5 2 2 2 2 8 2 2 5" xfId="50730"/>
    <cellStyle name="Normal 5 2 2 2 2 8 2 3" xfId="7521"/>
    <cellStyle name="Normal 5 2 2 2 2 8 2 3 2" xfId="16916"/>
    <cellStyle name="Normal 5 2 2 2 2 8 2 3 2 2" xfId="35713"/>
    <cellStyle name="Normal 5 2 2 2 2 8 2 3 2 3" xfId="50735"/>
    <cellStyle name="Normal 5 2 2 2 2 8 2 3 3" xfId="26310"/>
    <cellStyle name="Normal 5 2 2 2 2 8 2 3 4" xfId="50734"/>
    <cellStyle name="Normal 5 2 2 2 2 8 2 4" xfId="12219"/>
    <cellStyle name="Normal 5 2 2 2 2 8 2 4 2" xfId="31009"/>
    <cellStyle name="Normal 5 2 2 2 2 8 2 4 3" xfId="50736"/>
    <cellStyle name="Normal 5 2 2 2 2 8 2 5" xfId="21606"/>
    <cellStyle name="Normal 5 2 2 2 2 8 2 6" xfId="50729"/>
    <cellStyle name="Normal 5 2 2 2 2 8 3" xfId="3726"/>
    <cellStyle name="Normal 5 2 2 2 2 8 3 2" xfId="8452"/>
    <cellStyle name="Normal 5 2 2 2 2 8 3 2 2" xfId="17847"/>
    <cellStyle name="Normal 5 2 2 2 2 8 3 2 2 2" xfId="36644"/>
    <cellStyle name="Normal 5 2 2 2 2 8 3 2 2 3" xfId="50739"/>
    <cellStyle name="Normal 5 2 2 2 2 8 3 2 3" xfId="27241"/>
    <cellStyle name="Normal 5 2 2 2 2 8 3 2 4" xfId="50738"/>
    <cellStyle name="Normal 5 2 2 2 2 8 3 3" xfId="13150"/>
    <cellStyle name="Normal 5 2 2 2 2 8 3 3 2" xfId="31940"/>
    <cellStyle name="Normal 5 2 2 2 2 8 3 3 3" xfId="50740"/>
    <cellStyle name="Normal 5 2 2 2 2 8 3 4" xfId="22537"/>
    <cellStyle name="Normal 5 2 2 2 2 8 3 5" xfId="50737"/>
    <cellStyle name="Normal 5 2 2 2 2 8 4" xfId="4657"/>
    <cellStyle name="Normal 5 2 2 2 2 8 4 2" xfId="9382"/>
    <cellStyle name="Normal 5 2 2 2 2 8 4 2 2" xfId="18777"/>
    <cellStyle name="Normal 5 2 2 2 2 8 4 2 2 2" xfId="37574"/>
    <cellStyle name="Normal 5 2 2 2 2 8 4 2 2 3" xfId="50743"/>
    <cellStyle name="Normal 5 2 2 2 2 8 4 2 3" xfId="28171"/>
    <cellStyle name="Normal 5 2 2 2 2 8 4 2 4" xfId="50742"/>
    <cellStyle name="Normal 5 2 2 2 2 8 4 3" xfId="14080"/>
    <cellStyle name="Normal 5 2 2 2 2 8 4 3 2" xfId="32871"/>
    <cellStyle name="Normal 5 2 2 2 2 8 4 3 3" xfId="50744"/>
    <cellStyle name="Normal 5 2 2 2 2 8 4 4" xfId="23468"/>
    <cellStyle name="Normal 5 2 2 2 2 8 4 5" xfId="50741"/>
    <cellStyle name="Normal 5 2 2 2 2 8 5" xfId="6592"/>
    <cellStyle name="Normal 5 2 2 2 2 8 5 2" xfId="15987"/>
    <cellStyle name="Normal 5 2 2 2 2 8 5 2 2" xfId="34784"/>
    <cellStyle name="Normal 5 2 2 2 2 8 5 2 3" xfId="50746"/>
    <cellStyle name="Normal 5 2 2 2 2 8 5 3" xfId="25381"/>
    <cellStyle name="Normal 5 2 2 2 2 8 5 4" xfId="50745"/>
    <cellStyle name="Normal 5 2 2 2 2 8 6" xfId="11290"/>
    <cellStyle name="Normal 5 2 2 2 2 8 6 2" xfId="30078"/>
    <cellStyle name="Normal 5 2 2 2 2 8 6 3" xfId="50747"/>
    <cellStyle name="Normal 5 2 2 2 2 8 7" xfId="20675"/>
    <cellStyle name="Normal 5 2 2 2 2 8 8" xfId="39585"/>
    <cellStyle name="Normal 5 2 2 2 2 8 9" xfId="50728"/>
    <cellStyle name="Normal 5 2 2 2 2 9" xfId="2329"/>
    <cellStyle name="Normal 5 2 2 2 2 9 2" xfId="5122"/>
    <cellStyle name="Normal 5 2 2 2 2 9 2 2" xfId="9847"/>
    <cellStyle name="Normal 5 2 2 2 2 9 2 2 2" xfId="19242"/>
    <cellStyle name="Normal 5 2 2 2 2 9 2 2 2 2" xfId="38039"/>
    <cellStyle name="Normal 5 2 2 2 2 9 2 2 2 3" xfId="50751"/>
    <cellStyle name="Normal 5 2 2 2 2 9 2 2 3" xfId="28636"/>
    <cellStyle name="Normal 5 2 2 2 2 9 2 2 4" xfId="50750"/>
    <cellStyle name="Normal 5 2 2 2 2 9 2 3" xfId="14545"/>
    <cellStyle name="Normal 5 2 2 2 2 9 2 3 2" xfId="33336"/>
    <cellStyle name="Normal 5 2 2 2 2 9 2 3 3" xfId="50752"/>
    <cellStyle name="Normal 5 2 2 2 2 9 2 4" xfId="23933"/>
    <cellStyle name="Normal 5 2 2 2 2 9 2 5" xfId="50749"/>
    <cellStyle name="Normal 5 2 2 2 2 9 3" xfId="7056"/>
    <cellStyle name="Normal 5 2 2 2 2 9 3 2" xfId="16451"/>
    <cellStyle name="Normal 5 2 2 2 2 9 3 2 2" xfId="35248"/>
    <cellStyle name="Normal 5 2 2 2 2 9 3 2 3" xfId="50754"/>
    <cellStyle name="Normal 5 2 2 2 2 9 3 3" xfId="25845"/>
    <cellStyle name="Normal 5 2 2 2 2 9 3 4" xfId="50753"/>
    <cellStyle name="Normal 5 2 2 2 2 9 4" xfId="11754"/>
    <cellStyle name="Normal 5 2 2 2 2 9 4 2" xfId="30543"/>
    <cellStyle name="Normal 5 2 2 2 2 9 4 3" xfId="50755"/>
    <cellStyle name="Normal 5 2 2 2 2 9 5" xfId="21140"/>
    <cellStyle name="Normal 5 2 2 2 2 9 6" xfId="50748"/>
    <cellStyle name="Normal 5 2 2 2 20" xfId="58811"/>
    <cellStyle name="Normal 5 2 2 2 21" xfId="58869"/>
    <cellStyle name="Normal 5 2 2 2 22" xfId="58925"/>
    <cellStyle name="Normal 5 2 2 2 23" xfId="58981"/>
    <cellStyle name="Normal 5 2 2 2 24" xfId="59037"/>
    <cellStyle name="Normal 5 2 2 2 25" xfId="59096"/>
    <cellStyle name="Normal 5 2 2 2 26" xfId="59704"/>
    <cellStyle name="Normal 5 2 2 2 27" xfId="1379"/>
    <cellStyle name="Normal 5 2 2 2 3" xfId="668"/>
    <cellStyle name="Normal 5 2 2 2 3 10" xfId="6256"/>
    <cellStyle name="Normal 5 2 2 2 3 10 2" xfId="15652"/>
    <cellStyle name="Normal 5 2 2 2 3 10 2 2" xfId="34449"/>
    <cellStyle name="Normal 5 2 2 2 3 10 2 3" xfId="50758"/>
    <cellStyle name="Normal 5 2 2 2 3 10 3" xfId="25046"/>
    <cellStyle name="Normal 5 2 2 2 3 10 4" xfId="50757"/>
    <cellStyle name="Normal 5 2 2 2 3 11" xfId="10843"/>
    <cellStyle name="Normal 5 2 2 2 3 11 2" xfId="29626"/>
    <cellStyle name="Normal 5 2 2 2 3 11 3" xfId="50759"/>
    <cellStyle name="Normal 5 2 2 2 3 12" xfId="20223"/>
    <cellStyle name="Normal 5 2 2 2 3 13" xfId="39586"/>
    <cellStyle name="Normal 5 2 2 2 3 14" xfId="50756"/>
    <cellStyle name="Normal 5 2 2 2 3 15" xfId="1407"/>
    <cellStyle name="Normal 5 2 2 2 3 2" xfId="1077"/>
    <cellStyle name="Normal 5 2 2 2 3 2 10" xfId="39587"/>
    <cellStyle name="Normal 5 2 2 2 3 2 11" xfId="50760"/>
    <cellStyle name="Normal 5 2 2 2 3 2 12" xfId="1465"/>
    <cellStyle name="Normal 5 2 2 2 3 2 2" xfId="1730"/>
    <cellStyle name="Normal 5 2 2 2 3 2 2 10" xfId="50761"/>
    <cellStyle name="Normal 5 2 2 2 3 2 2 2" xfId="2196"/>
    <cellStyle name="Normal 5 2 2 2 3 2 2 2 2" xfId="3127"/>
    <cellStyle name="Normal 5 2 2 2 3 2 2 2 2 2" xfId="5920"/>
    <cellStyle name="Normal 5 2 2 2 3 2 2 2 2 2 2" xfId="10645"/>
    <cellStyle name="Normal 5 2 2 2 3 2 2 2 2 2 2 2" xfId="20040"/>
    <cellStyle name="Normal 5 2 2 2 3 2 2 2 2 2 2 2 2" xfId="38837"/>
    <cellStyle name="Normal 5 2 2 2 3 2 2 2 2 2 2 2 3" xfId="50766"/>
    <cellStyle name="Normal 5 2 2 2 3 2 2 2 2 2 2 3" xfId="29434"/>
    <cellStyle name="Normal 5 2 2 2 3 2 2 2 2 2 2 4" xfId="50765"/>
    <cellStyle name="Normal 5 2 2 2 3 2 2 2 2 2 3" xfId="15343"/>
    <cellStyle name="Normal 5 2 2 2 3 2 2 2 2 2 3 2" xfId="34134"/>
    <cellStyle name="Normal 5 2 2 2 3 2 2 2 2 2 3 3" xfId="50767"/>
    <cellStyle name="Normal 5 2 2 2 3 2 2 2 2 2 4" xfId="24731"/>
    <cellStyle name="Normal 5 2 2 2 3 2 2 2 2 2 5" xfId="50764"/>
    <cellStyle name="Normal 5 2 2 2 3 2 2 2 2 3" xfId="7853"/>
    <cellStyle name="Normal 5 2 2 2 3 2 2 2 2 3 2" xfId="17248"/>
    <cellStyle name="Normal 5 2 2 2 3 2 2 2 2 3 2 2" xfId="36045"/>
    <cellStyle name="Normal 5 2 2 2 3 2 2 2 2 3 2 3" xfId="50769"/>
    <cellStyle name="Normal 5 2 2 2 3 2 2 2 2 3 3" xfId="26642"/>
    <cellStyle name="Normal 5 2 2 2 3 2 2 2 2 3 4" xfId="50768"/>
    <cellStyle name="Normal 5 2 2 2 3 2 2 2 2 4" xfId="12551"/>
    <cellStyle name="Normal 5 2 2 2 3 2 2 2 2 4 2" xfId="31341"/>
    <cellStyle name="Normal 5 2 2 2 3 2 2 2 2 4 3" xfId="50770"/>
    <cellStyle name="Normal 5 2 2 2 3 2 2 2 2 5" xfId="21938"/>
    <cellStyle name="Normal 5 2 2 2 3 2 2 2 2 6" xfId="50763"/>
    <cellStyle name="Normal 5 2 2 2 3 2 2 2 3" xfId="4058"/>
    <cellStyle name="Normal 5 2 2 2 3 2 2 2 3 2" xfId="8783"/>
    <cellStyle name="Normal 5 2 2 2 3 2 2 2 3 2 2" xfId="18178"/>
    <cellStyle name="Normal 5 2 2 2 3 2 2 2 3 2 2 2" xfId="36975"/>
    <cellStyle name="Normal 5 2 2 2 3 2 2 2 3 2 2 3" xfId="50773"/>
    <cellStyle name="Normal 5 2 2 2 3 2 2 2 3 2 3" xfId="27572"/>
    <cellStyle name="Normal 5 2 2 2 3 2 2 2 3 2 4" xfId="50772"/>
    <cellStyle name="Normal 5 2 2 2 3 2 2 2 3 3" xfId="13481"/>
    <cellStyle name="Normal 5 2 2 2 3 2 2 2 3 3 2" xfId="32272"/>
    <cellStyle name="Normal 5 2 2 2 3 2 2 2 3 3 3" xfId="50774"/>
    <cellStyle name="Normal 5 2 2 2 3 2 2 2 3 4" xfId="22869"/>
    <cellStyle name="Normal 5 2 2 2 3 2 2 2 3 5" xfId="50771"/>
    <cellStyle name="Normal 5 2 2 2 3 2 2 2 4" xfId="4989"/>
    <cellStyle name="Normal 5 2 2 2 3 2 2 2 4 2" xfId="9714"/>
    <cellStyle name="Normal 5 2 2 2 3 2 2 2 4 2 2" xfId="19109"/>
    <cellStyle name="Normal 5 2 2 2 3 2 2 2 4 2 2 2" xfId="37906"/>
    <cellStyle name="Normal 5 2 2 2 3 2 2 2 4 2 2 3" xfId="50777"/>
    <cellStyle name="Normal 5 2 2 2 3 2 2 2 4 2 3" xfId="28503"/>
    <cellStyle name="Normal 5 2 2 2 3 2 2 2 4 2 4" xfId="50776"/>
    <cellStyle name="Normal 5 2 2 2 3 2 2 2 4 3" xfId="14412"/>
    <cellStyle name="Normal 5 2 2 2 3 2 2 2 4 3 2" xfId="33203"/>
    <cellStyle name="Normal 5 2 2 2 3 2 2 2 4 3 3" xfId="50778"/>
    <cellStyle name="Normal 5 2 2 2 3 2 2 2 4 4" xfId="23800"/>
    <cellStyle name="Normal 5 2 2 2 3 2 2 2 4 5" xfId="50775"/>
    <cellStyle name="Normal 5 2 2 2 3 2 2 2 5" xfId="6923"/>
    <cellStyle name="Normal 5 2 2 2 3 2 2 2 5 2" xfId="16318"/>
    <cellStyle name="Normal 5 2 2 2 3 2 2 2 5 2 2" xfId="35115"/>
    <cellStyle name="Normal 5 2 2 2 3 2 2 2 5 2 3" xfId="50780"/>
    <cellStyle name="Normal 5 2 2 2 3 2 2 2 5 3" xfId="25712"/>
    <cellStyle name="Normal 5 2 2 2 3 2 2 2 5 4" xfId="50779"/>
    <cellStyle name="Normal 5 2 2 2 3 2 2 2 6" xfId="11621"/>
    <cellStyle name="Normal 5 2 2 2 3 2 2 2 6 2" xfId="30410"/>
    <cellStyle name="Normal 5 2 2 2 3 2 2 2 6 3" xfId="50781"/>
    <cellStyle name="Normal 5 2 2 2 3 2 2 2 7" xfId="21007"/>
    <cellStyle name="Normal 5 2 2 2 3 2 2 2 8" xfId="39589"/>
    <cellStyle name="Normal 5 2 2 2 3 2 2 2 9" xfId="50762"/>
    <cellStyle name="Normal 5 2 2 2 3 2 2 3" xfId="2661"/>
    <cellStyle name="Normal 5 2 2 2 3 2 2 3 2" xfId="5454"/>
    <cellStyle name="Normal 5 2 2 2 3 2 2 3 2 2" xfId="10179"/>
    <cellStyle name="Normal 5 2 2 2 3 2 2 3 2 2 2" xfId="19574"/>
    <cellStyle name="Normal 5 2 2 2 3 2 2 3 2 2 2 2" xfId="38371"/>
    <cellStyle name="Normal 5 2 2 2 3 2 2 3 2 2 2 3" xfId="50785"/>
    <cellStyle name="Normal 5 2 2 2 3 2 2 3 2 2 3" xfId="28968"/>
    <cellStyle name="Normal 5 2 2 2 3 2 2 3 2 2 4" xfId="50784"/>
    <cellStyle name="Normal 5 2 2 2 3 2 2 3 2 3" xfId="14877"/>
    <cellStyle name="Normal 5 2 2 2 3 2 2 3 2 3 2" xfId="33668"/>
    <cellStyle name="Normal 5 2 2 2 3 2 2 3 2 3 3" xfId="50786"/>
    <cellStyle name="Normal 5 2 2 2 3 2 2 3 2 4" xfId="24265"/>
    <cellStyle name="Normal 5 2 2 2 3 2 2 3 2 5" xfId="50783"/>
    <cellStyle name="Normal 5 2 2 2 3 2 2 3 3" xfId="7388"/>
    <cellStyle name="Normal 5 2 2 2 3 2 2 3 3 2" xfId="16783"/>
    <cellStyle name="Normal 5 2 2 2 3 2 2 3 3 2 2" xfId="35580"/>
    <cellStyle name="Normal 5 2 2 2 3 2 2 3 3 2 3" xfId="50788"/>
    <cellStyle name="Normal 5 2 2 2 3 2 2 3 3 3" xfId="26177"/>
    <cellStyle name="Normal 5 2 2 2 3 2 2 3 3 4" xfId="50787"/>
    <cellStyle name="Normal 5 2 2 2 3 2 2 3 4" xfId="12086"/>
    <cellStyle name="Normal 5 2 2 2 3 2 2 3 4 2" xfId="30875"/>
    <cellStyle name="Normal 5 2 2 2 3 2 2 3 4 3" xfId="50789"/>
    <cellStyle name="Normal 5 2 2 2 3 2 2 3 5" xfId="21472"/>
    <cellStyle name="Normal 5 2 2 2 3 2 2 3 6" xfId="50782"/>
    <cellStyle name="Normal 5 2 2 2 3 2 2 4" xfId="3592"/>
    <cellStyle name="Normal 5 2 2 2 3 2 2 4 2" xfId="8318"/>
    <cellStyle name="Normal 5 2 2 2 3 2 2 4 2 2" xfId="17713"/>
    <cellStyle name="Normal 5 2 2 2 3 2 2 4 2 2 2" xfId="36510"/>
    <cellStyle name="Normal 5 2 2 2 3 2 2 4 2 2 3" xfId="50792"/>
    <cellStyle name="Normal 5 2 2 2 3 2 2 4 2 3" xfId="27107"/>
    <cellStyle name="Normal 5 2 2 2 3 2 2 4 2 4" xfId="50791"/>
    <cellStyle name="Normal 5 2 2 2 3 2 2 4 3" xfId="13016"/>
    <cellStyle name="Normal 5 2 2 2 3 2 2 4 3 2" xfId="31806"/>
    <cellStyle name="Normal 5 2 2 2 3 2 2 4 3 3" xfId="50793"/>
    <cellStyle name="Normal 5 2 2 2 3 2 2 4 4" xfId="22403"/>
    <cellStyle name="Normal 5 2 2 2 3 2 2 4 5" xfId="50790"/>
    <cellStyle name="Normal 5 2 2 2 3 2 2 5" xfId="4523"/>
    <cellStyle name="Normal 5 2 2 2 3 2 2 5 2" xfId="9248"/>
    <cellStyle name="Normal 5 2 2 2 3 2 2 5 2 2" xfId="18643"/>
    <cellStyle name="Normal 5 2 2 2 3 2 2 5 2 2 2" xfId="37440"/>
    <cellStyle name="Normal 5 2 2 2 3 2 2 5 2 2 3" xfId="50796"/>
    <cellStyle name="Normal 5 2 2 2 3 2 2 5 2 3" xfId="28037"/>
    <cellStyle name="Normal 5 2 2 2 3 2 2 5 2 4" xfId="50795"/>
    <cellStyle name="Normal 5 2 2 2 3 2 2 5 3" xfId="13946"/>
    <cellStyle name="Normal 5 2 2 2 3 2 2 5 3 2" xfId="32737"/>
    <cellStyle name="Normal 5 2 2 2 3 2 2 5 3 3" xfId="50797"/>
    <cellStyle name="Normal 5 2 2 2 3 2 2 5 4" xfId="23334"/>
    <cellStyle name="Normal 5 2 2 2 3 2 2 5 5" xfId="50794"/>
    <cellStyle name="Normal 5 2 2 2 3 2 2 6" xfId="6302"/>
    <cellStyle name="Normal 5 2 2 2 3 2 2 6 2" xfId="15698"/>
    <cellStyle name="Normal 5 2 2 2 3 2 2 6 2 2" xfId="34495"/>
    <cellStyle name="Normal 5 2 2 2 3 2 2 6 2 3" xfId="50799"/>
    <cellStyle name="Normal 5 2 2 2 3 2 2 6 3" xfId="25092"/>
    <cellStyle name="Normal 5 2 2 2 3 2 2 6 4" xfId="50798"/>
    <cellStyle name="Normal 5 2 2 2 3 2 2 7" xfId="11157"/>
    <cellStyle name="Normal 5 2 2 2 3 2 2 7 2" xfId="29944"/>
    <cellStyle name="Normal 5 2 2 2 3 2 2 7 3" xfId="50800"/>
    <cellStyle name="Normal 5 2 2 2 3 2 2 8" xfId="20541"/>
    <cellStyle name="Normal 5 2 2 2 3 2 2 9" xfId="39588"/>
    <cellStyle name="Normal 5 2 2 2 3 2 3" xfId="1935"/>
    <cellStyle name="Normal 5 2 2 2 3 2 3 2" xfId="2866"/>
    <cellStyle name="Normal 5 2 2 2 3 2 3 2 2" xfId="5659"/>
    <cellStyle name="Normal 5 2 2 2 3 2 3 2 2 2" xfId="10384"/>
    <cellStyle name="Normal 5 2 2 2 3 2 3 2 2 2 2" xfId="19779"/>
    <cellStyle name="Normal 5 2 2 2 3 2 3 2 2 2 2 2" xfId="38576"/>
    <cellStyle name="Normal 5 2 2 2 3 2 3 2 2 2 2 3" xfId="50805"/>
    <cellStyle name="Normal 5 2 2 2 3 2 3 2 2 2 3" xfId="29173"/>
    <cellStyle name="Normal 5 2 2 2 3 2 3 2 2 2 4" xfId="50804"/>
    <cellStyle name="Normal 5 2 2 2 3 2 3 2 2 3" xfId="15082"/>
    <cellStyle name="Normal 5 2 2 2 3 2 3 2 2 3 2" xfId="33873"/>
    <cellStyle name="Normal 5 2 2 2 3 2 3 2 2 3 3" xfId="50806"/>
    <cellStyle name="Normal 5 2 2 2 3 2 3 2 2 4" xfId="24470"/>
    <cellStyle name="Normal 5 2 2 2 3 2 3 2 2 5" xfId="50803"/>
    <cellStyle name="Normal 5 2 2 2 3 2 3 2 3" xfId="7592"/>
    <cellStyle name="Normal 5 2 2 2 3 2 3 2 3 2" xfId="16987"/>
    <cellStyle name="Normal 5 2 2 2 3 2 3 2 3 2 2" xfId="35784"/>
    <cellStyle name="Normal 5 2 2 2 3 2 3 2 3 2 3" xfId="50808"/>
    <cellStyle name="Normal 5 2 2 2 3 2 3 2 3 3" xfId="26381"/>
    <cellStyle name="Normal 5 2 2 2 3 2 3 2 3 4" xfId="50807"/>
    <cellStyle name="Normal 5 2 2 2 3 2 3 2 4" xfId="12290"/>
    <cellStyle name="Normal 5 2 2 2 3 2 3 2 4 2" xfId="31080"/>
    <cellStyle name="Normal 5 2 2 2 3 2 3 2 4 3" xfId="50809"/>
    <cellStyle name="Normal 5 2 2 2 3 2 3 2 5" xfId="21677"/>
    <cellStyle name="Normal 5 2 2 2 3 2 3 2 6" xfId="50802"/>
    <cellStyle name="Normal 5 2 2 2 3 2 3 3" xfId="3797"/>
    <cellStyle name="Normal 5 2 2 2 3 2 3 3 2" xfId="8523"/>
    <cellStyle name="Normal 5 2 2 2 3 2 3 3 2 2" xfId="17918"/>
    <cellStyle name="Normal 5 2 2 2 3 2 3 3 2 2 2" xfId="36715"/>
    <cellStyle name="Normal 5 2 2 2 3 2 3 3 2 2 3" xfId="50812"/>
    <cellStyle name="Normal 5 2 2 2 3 2 3 3 2 3" xfId="27312"/>
    <cellStyle name="Normal 5 2 2 2 3 2 3 3 2 4" xfId="50811"/>
    <cellStyle name="Normal 5 2 2 2 3 2 3 3 3" xfId="13221"/>
    <cellStyle name="Normal 5 2 2 2 3 2 3 3 3 2" xfId="32011"/>
    <cellStyle name="Normal 5 2 2 2 3 2 3 3 3 3" xfId="50813"/>
    <cellStyle name="Normal 5 2 2 2 3 2 3 3 4" xfId="22608"/>
    <cellStyle name="Normal 5 2 2 2 3 2 3 3 5" xfId="50810"/>
    <cellStyle name="Normal 5 2 2 2 3 2 3 4" xfId="4728"/>
    <cellStyle name="Normal 5 2 2 2 3 2 3 4 2" xfId="9453"/>
    <cellStyle name="Normal 5 2 2 2 3 2 3 4 2 2" xfId="18848"/>
    <cellStyle name="Normal 5 2 2 2 3 2 3 4 2 2 2" xfId="37645"/>
    <cellStyle name="Normal 5 2 2 2 3 2 3 4 2 2 3" xfId="50816"/>
    <cellStyle name="Normal 5 2 2 2 3 2 3 4 2 3" xfId="28242"/>
    <cellStyle name="Normal 5 2 2 2 3 2 3 4 2 4" xfId="50815"/>
    <cellStyle name="Normal 5 2 2 2 3 2 3 4 3" xfId="14151"/>
    <cellStyle name="Normal 5 2 2 2 3 2 3 4 3 2" xfId="32942"/>
    <cellStyle name="Normal 5 2 2 2 3 2 3 4 3 3" xfId="50817"/>
    <cellStyle name="Normal 5 2 2 2 3 2 3 4 4" xfId="23539"/>
    <cellStyle name="Normal 5 2 2 2 3 2 3 4 5" xfId="50814"/>
    <cellStyle name="Normal 5 2 2 2 3 2 3 5" xfId="6663"/>
    <cellStyle name="Normal 5 2 2 2 3 2 3 5 2" xfId="16058"/>
    <cellStyle name="Normal 5 2 2 2 3 2 3 5 2 2" xfId="34855"/>
    <cellStyle name="Normal 5 2 2 2 3 2 3 5 2 3" xfId="50819"/>
    <cellStyle name="Normal 5 2 2 2 3 2 3 5 3" xfId="25452"/>
    <cellStyle name="Normal 5 2 2 2 3 2 3 5 4" xfId="50818"/>
    <cellStyle name="Normal 5 2 2 2 3 2 3 6" xfId="11361"/>
    <cellStyle name="Normal 5 2 2 2 3 2 3 6 2" xfId="30149"/>
    <cellStyle name="Normal 5 2 2 2 3 2 3 6 3" xfId="50820"/>
    <cellStyle name="Normal 5 2 2 2 3 2 3 7" xfId="20746"/>
    <cellStyle name="Normal 5 2 2 2 3 2 3 8" xfId="39590"/>
    <cellStyle name="Normal 5 2 2 2 3 2 3 9" xfId="50801"/>
    <cellStyle name="Normal 5 2 2 2 3 2 4" xfId="2400"/>
    <cellStyle name="Normal 5 2 2 2 3 2 4 2" xfId="5193"/>
    <cellStyle name="Normal 5 2 2 2 3 2 4 2 2" xfId="9918"/>
    <cellStyle name="Normal 5 2 2 2 3 2 4 2 2 2" xfId="19313"/>
    <cellStyle name="Normal 5 2 2 2 3 2 4 2 2 2 2" xfId="38110"/>
    <cellStyle name="Normal 5 2 2 2 3 2 4 2 2 2 3" xfId="50824"/>
    <cellStyle name="Normal 5 2 2 2 3 2 4 2 2 3" xfId="28707"/>
    <cellStyle name="Normal 5 2 2 2 3 2 4 2 2 4" xfId="50823"/>
    <cellStyle name="Normal 5 2 2 2 3 2 4 2 3" xfId="14616"/>
    <cellStyle name="Normal 5 2 2 2 3 2 4 2 3 2" xfId="33407"/>
    <cellStyle name="Normal 5 2 2 2 3 2 4 2 3 3" xfId="50825"/>
    <cellStyle name="Normal 5 2 2 2 3 2 4 2 4" xfId="24004"/>
    <cellStyle name="Normal 5 2 2 2 3 2 4 2 5" xfId="50822"/>
    <cellStyle name="Normal 5 2 2 2 3 2 4 3" xfId="7127"/>
    <cellStyle name="Normal 5 2 2 2 3 2 4 3 2" xfId="16522"/>
    <cellStyle name="Normal 5 2 2 2 3 2 4 3 2 2" xfId="35319"/>
    <cellStyle name="Normal 5 2 2 2 3 2 4 3 2 3" xfId="50827"/>
    <cellStyle name="Normal 5 2 2 2 3 2 4 3 3" xfId="25916"/>
    <cellStyle name="Normal 5 2 2 2 3 2 4 3 4" xfId="50826"/>
    <cellStyle name="Normal 5 2 2 2 3 2 4 4" xfId="11825"/>
    <cellStyle name="Normal 5 2 2 2 3 2 4 4 2" xfId="30614"/>
    <cellStyle name="Normal 5 2 2 2 3 2 4 4 3" xfId="50828"/>
    <cellStyle name="Normal 5 2 2 2 3 2 4 5" xfId="21211"/>
    <cellStyle name="Normal 5 2 2 2 3 2 4 6" xfId="50821"/>
    <cellStyle name="Normal 5 2 2 2 3 2 5" xfId="3331"/>
    <cellStyle name="Normal 5 2 2 2 3 2 5 2" xfId="8057"/>
    <cellStyle name="Normal 5 2 2 2 3 2 5 2 2" xfId="17452"/>
    <cellStyle name="Normal 5 2 2 2 3 2 5 2 2 2" xfId="36249"/>
    <cellStyle name="Normal 5 2 2 2 3 2 5 2 2 3" xfId="50831"/>
    <cellStyle name="Normal 5 2 2 2 3 2 5 2 3" xfId="26846"/>
    <cellStyle name="Normal 5 2 2 2 3 2 5 2 4" xfId="50830"/>
    <cellStyle name="Normal 5 2 2 2 3 2 5 3" xfId="12755"/>
    <cellStyle name="Normal 5 2 2 2 3 2 5 3 2" xfId="31545"/>
    <cellStyle name="Normal 5 2 2 2 3 2 5 3 3" xfId="50832"/>
    <cellStyle name="Normal 5 2 2 2 3 2 5 4" xfId="22142"/>
    <cellStyle name="Normal 5 2 2 2 3 2 5 5" xfId="50829"/>
    <cellStyle name="Normal 5 2 2 2 3 2 6" xfId="4262"/>
    <cellStyle name="Normal 5 2 2 2 3 2 6 2" xfId="8987"/>
    <cellStyle name="Normal 5 2 2 2 3 2 6 2 2" xfId="18382"/>
    <cellStyle name="Normal 5 2 2 2 3 2 6 2 2 2" xfId="37179"/>
    <cellStyle name="Normal 5 2 2 2 3 2 6 2 2 3" xfId="50835"/>
    <cellStyle name="Normal 5 2 2 2 3 2 6 2 3" xfId="27776"/>
    <cellStyle name="Normal 5 2 2 2 3 2 6 2 4" xfId="50834"/>
    <cellStyle name="Normal 5 2 2 2 3 2 6 3" xfId="13685"/>
    <cellStyle name="Normal 5 2 2 2 3 2 6 3 2" xfId="32476"/>
    <cellStyle name="Normal 5 2 2 2 3 2 6 3 3" xfId="50836"/>
    <cellStyle name="Normal 5 2 2 2 3 2 6 4" xfId="23073"/>
    <cellStyle name="Normal 5 2 2 2 3 2 6 5" xfId="50833"/>
    <cellStyle name="Normal 5 2 2 2 3 2 7" xfId="6457"/>
    <cellStyle name="Normal 5 2 2 2 3 2 7 2" xfId="15852"/>
    <cellStyle name="Normal 5 2 2 2 3 2 7 2 2" xfId="34649"/>
    <cellStyle name="Normal 5 2 2 2 3 2 7 2 3" xfId="50838"/>
    <cellStyle name="Normal 5 2 2 2 3 2 7 3" xfId="25246"/>
    <cellStyle name="Normal 5 2 2 2 3 2 7 4" xfId="50837"/>
    <cellStyle name="Normal 5 2 2 2 3 2 8" xfId="10899"/>
    <cellStyle name="Normal 5 2 2 2 3 2 8 2" xfId="29683"/>
    <cellStyle name="Normal 5 2 2 2 3 2 8 3" xfId="50839"/>
    <cellStyle name="Normal 5 2 2 2 3 2 9" xfId="20280"/>
    <cellStyle name="Normal 5 2 2 2 3 3" xfId="1208"/>
    <cellStyle name="Normal 5 2 2 2 3 3 10" xfId="39591"/>
    <cellStyle name="Normal 5 2 2 2 3 3 11" xfId="50840"/>
    <cellStyle name="Normal 5 2 2 2 3 3 12" xfId="1525"/>
    <cellStyle name="Normal 5 2 2 2 3 3 2" xfId="1789"/>
    <cellStyle name="Normal 5 2 2 2 3 3 2 10" xfId="50841"/>
    <cellStyle name="Normal 5 2 2 2 3 3 2 2" xfId="2255"/>
    <cellStyle name="Normal 5 2 2 2 3 3 2 2 2" xfId="3186"/>
    <cellStyle name="Normal 5 2 2 2 3 3 2 2 2 2" xfId="5979"/>
    <cellStyle name="Normal 5 2 2 2 3 3 2 2 2 2 2" xfId="10704"/>
    <cellStyle name="Normal 5 2 2 2 3 3 2 2 2 2 2 2" xfId="20099"/>
    <cellStyle name="Normal 5 2 2 2 3 3 2 2 2 2 2 2 2" xfId="38896"/>
    <cellStyle name="Normal 5 2 2 2 3 3 2 2 2 2 2 2 3" xfId="50846"/>
    <cellStyle name="Normal 5 2 2 2 3 3 2 2 2 2 2 3" xfId="29493"/>
    <cellStyle name="Normal 5 2 2 2 3 3 2 2 2 2 2 4" xfId="50845"/>
    <cellStyle name="Normal 5 2 2 2 3 3 2 2 2 2 3" xfId="15402"/>
    <cellStyle name="Normal 5 2 2 2 3 3 2 2 2 2 3 2" xfId="34193"/>
    <cellStyle name="Normal 5 2 2 2 3 3 2 2 2 2 3 3" xfId="50847"/>
    <cellStyle name="Normal 5 2 2 2 3 3 2 2 2 2 4" xfId="24790"/>
    <cellStyle name="Normal 5 2 2 2 3 3 2 2 2 2 5" xfId="50844"/>
    <cellStyle name="Normal 5 2 2 2 3 3 2 2 2 3" xfId="7912"/>
    <cellStyle name="Normal 5 2 2 2 3 3 2 2 2 3 2" xfId="17307"/>
    <cellStyle name="Normal 5 2 2 2 3 3 2 2 2 3 2 2" xfId="36104"/>
    <cellStyle name="Normal 5 2 2 2 3 3 2 2 2 3 2 3" xfId="50849"/>
    <cellStyle name="Normal 5 2 2 2 3 3 2 2 2 3 3" xfId="26701"/>
    <cellStyle name="Normal 5 2 2 2 3 3 2 2 2 3 4" xfId="50848"/>
    <cellStyle name="Normal 5 2 2 2 3 3 2 2 2 4" xfId="12610"/>
    <cellStyle name="Normal 5 2 2 2 3 3 2 2 2 4 2" xfId="31400"/>
    <cellStyle name="Normal 5 2 2 2 3 3 2 2 2 4 3" xfId="50850"/>
    <cellStyle name="Normal 5 2 2 2 3 3 2 2 2 5" xfId="21997"/>
    <cellStyle name="Normal 5 2 2 2 3 3 2 2 2 6" xfId="50843"/>
    <cellStyle name="Normal 5 2 2 2 3 3 2 2 3" xfId="4117"/>
    <cellStyle name="Normal 5 2 2 2 3 3 2 2 3 2" xfId="8842"/>
    <cellStyle name="Normal 5 2 2 2 3 3 2 2 3 2 2" xfId="18237"/>
    <cellStyle name="Normal 5 2 2 2 3 3 2 2 3 2 2 2" xfId="37034"/>
    <cellStyle name="Normal 5 2 2 2 3 3 2 2 3 2 2 3" xfId="50853"/>
    <cellStyle name="Normal 5 2 2 2 3 3 2 2 3 2 3" xfId="27631"/>
    <cellStyle name="Normal 5 2 2 2 3 3 2 2 3 2 4" xfId="50852"/>
    <cellStyle name="Normal 5 2 2 2 3 3 2 2 3 3" xfId="13540"/>
    <cellStyle name="Normal 5 2 2 2 3 3 2 2 3 3 2" xfId="32331"/>
    <cellStyle name="Normal 5 2 2 2 3 3 2 2 3 3 3" xfId="50854"/>
    <cellStyle name="Normal 5 2 2 2 3 3 2 2 3 4" xfId="22928"/>
    <cellStyle name="Normal 5 2 2 2 3 3 2 2 3 5" xfId="50851"/>
    <cellStyle name="Normal 5 2 2 2 3 3 2 2 4" xfId="5048"/>
    <cellStyle name="Normal 5 2 2 2 3 3 2 2 4 2" xfId="9773"/>
    <cellStyle name="Normal 5 2 2 2 3 3 2 2 4 2 2" xfId="19168"/>
    <cellStyle name="Normal 5 2 2 2 3 3 2 2 4 2 2 2" xfId="37965"/>
    <cellStyle name="Normal 5 2 2 2 3 3 2 2 4 2 2 3" xfId="50857"/>
    <cellStyle name="Normal 5 2 2 2 3 3 2 2 4 2 3" xfId="28562"/>
    <cellStyle name="Normal 5 2 2 2 3 3 2 2 4 2 4" xfId="50856"/>
    <cellStyle name="Normal 5 2 2 2 3 3 2 2 4 3" xfId="14471"/>
    <cellStyle name="Normal 5 2 2 2 3 3 2 2 4 3 2" xfId="33262"/>
    <cellStyle name="Normal 5 2 2 2 3 3 2 2 4 3 3" xfId="50858"/>
    <cellStyle name="Normal 5 2 2 2 3 3 2 2 4 4" xfId="23859"/>
    <cellStyle name="Normal 5 2 2 2 3 3 2 2 4 5" xfId="50855"/>
    <cellStyle name="Normal 5 2 2 2 3 3 2 2 5" xfId="6982"/>
    <cellStyle name="Normal 5 2 2 2 3 3 2 2 5 2" xfId="16377"/>
    <cellStyle name="Normal 5 2 2 2 3 3 2 2 5 2 2" xfId="35174"/>
    <cellStyle name="Normal 5 2 2 2 3 3 2 2 5 2 3" xfId="50860"/>
    <cellStyle name="Normal 5 2 2 2 3 3 2 2 5 3" xfId="25771"/>
    <cellStyle name="Normal 5 2 2 2 3 3 2 2 5 4" xfId="50859"/>
    <cellStyle name="Normal 5 2 2 2 3 3 2 2 6" xfId="11680"/>
    <cellStyle name="Normal 5 2 2 2 3 3 2 2 6 2" xfId="30469"/>
    <cellStyle name="Normal 5 2 2 2 3 3 2 2 6 3" xfId="50861"/>
    <cellStyle name="Normal 5 2 2 2 3 3 2 2 7" xfId="21066"/>
    <cellStyle name="Normal 5 2 2 2 3 3 2 2 8" xfId="39593"/>
    <cellStyle name="Normal 5 2 2 2 3 3 2 2 9" xfId="50842"/>
    <cellStyle name="Normal 5 2 2 2 3 3 2 3" xfId="2720"/>
    <cellStyle name="Normal 5 2 2 2 3 3 2 3 2" xfId="5513"/>
    <cellStyle name="Normal 5 2 2 2 3 3 2 3 2 2" xfId="10238"/>
    <cellStyle name="Normal 5 2 2 2 3 3 2 3 2 2 2" xfId="19633"/>
    <cellStyle name="Normal 5 2 2 2 3 3 2 3 2 2 2 2" xfId="38430"/>
    <cellStyle name="Normal 5 2 2 2 3 3 2 3 2 2 2 3" xfId="50865"/>
    <cellStyle name="Normal 5 2 2 2 3 3 2 3 2 2 3" xfId="29027"/>
    <cellStyle name="Normal 5 2 2 2 3 3 2 3 2 2 4" xfId="50864"/>
    <cellStyle name="Normal 5 2 2 2 3 3 2 3 2 3" xfId="14936"/>
    <cellStyle name="Normal 5 2 2 2 3 3 2 3 2 3 2" xfId="33727"/>
    <cellStyle name="Normal 5 2 2 2 3 3 2 3 2 3 3" xfId="50866"/>
    <cellStyle name="Normal 5 2 2 2 3 3 2 3 2 4" xfId="24324"/>
    <cellStyle name="Normal 5 2 2 2 3 3 2 3 2 5" xfId="50863"/>
    <cellStyle name="Normal 5 2 2 2 3 3 2 3 3" xfId="7447"/>
    <cellStyle name="Normal 5 2 2 2 3 3 2 3 3 2" xfId="16842"/>
    <cellStyle name="Normal 5 2 2 2 3 3 2 3 3 2 2" xfId="35639"/>
    <cellStyle name="Normal 5 2 2 2 3 3 2 3 3 2 3" xfId="50868"/>
    <cellStyle name="Normal 5 2 2 2 3 3 2 3 3 3" xfId="26236"/>
    <cellStyle name="Normal 5 2 2 2 3 3 2 3 3 4" xfId="50867"/>
    <cellStyle name="Normal 5 2 2 2 3 3 2 3 4" xfId="12145"/>
    <cellStyle name="Normal 5 2 2 2 3 3 2 3 4 2" xfId="30934"/>
    <cellStyle name="Normal 5 2 2 2 3 3 2 3 4 3" xfId="50869"/>
    <cellStyle name="Normal 5 2 2 2 3 3 2 3 5" xfId="21531"/>
    <cellStyle name="Normal 5 2 2 2 3 3 2 3 6" xfId="50862"/>
    <cellStyle name="Normal 5 2 2 2 3 3 2 4" xfId="3651"/>
    <cellStyle name="Normal 5 2 2 2 3 3 2 4 2" xfId="8377"/>
    <cellStyle name="Normal 5 2 2 2 3 3 2 4 2 2" xfId="17772"/>
    <cellStyle name="Normal 5 2 2 2 3 3 2 4 2 2 2" xfId="36569"/>
    <cellStyle name="Normal 5 2 2 2 3 3 2 4 2 2 3" xfId="50872"/>
    <cellStyle name="Normal 5 2 2 2 3 3 2 4 2 3" xfId="27166"/>
    <cellStyle name="Normal 5 2 2 2 3 3 2 4 2 4" xfId="50871"/>
    <cellStyle name="Normal 5 2 2 2 3 3 2 4 3" xfId="13075"/>
    <cellStyle name="Normal 5 2 2 2 3 3 2 4 3 2" xfId="31865"/>
    <cellStyle name="Normal 5 2 2 2 3 3 2 4 3 3" xfId="50873"/>
    <cellStyle name="Normal 5 2 2 2 3 3 2 4 4" xfId="22462"/>
    <cellStyle name="Normal 5 2 2 2 3 3 2 4 5" xfId="50870"/>
    <cellStyle name="Normal 5 2 2 2 3 3 2 5" xfId="4582"/>
    <cellStyle name="Normal 5 2 2 2 3 3 2 5 2" xfId="9307"/>
    <cellStyle name="Normal 5 2 2 2 3 3 2 5 2 2" xfId="18702"/>
    <cellStyle name="Normal 5 2 2 2 3 3 2 5 2 2 2" xfId="37499"/>
    <cellStyle name="Normal 5 2 2 2 3 3 2 5 2 2 3" xfId="50876"/>
    <cellStyle name="Normal 5 2 2 2 3 3 2 5 2 3" xfId="28096"/>
    <cellStyle name="Normal 5 2 2 2 3 3 2 5 2 4" xfId="50875"/>
    <cellStyle name="Normal 5 2 2 2 3 3 2 5 3" xfId="14005"/>
    <cellStyle name="Normal 5 2 2 2 3 3 2 5 3 2" xfId="32796"/>
    <cellStyle name="Normal 5 2 2 2 3 3 2 5 3 3" xfId="50877"/>
    <cellStyle name="Normal 5 2 2 2 3 3 2 5 4" xfId="23393"/>
    <cellStyle name="Normal 5 2 2 2 3 3 2 5 5" xfId="50874"/>
    <cellStyle name="Normal 5 2 2 2 3 3 2 6" xfId="6518"/>
    <cellStyle name="Normal 5 2 2 2 3 3 2 6 2" xfId="15913"/>
    <cellStyle name="Normal 5 2 2 2 3 3 2 6 2 2" xfId="34710"/>
    <cellStyle name="Normal 5 2 2 2 3 3 2 6 2 3" xfId="50879"/>
    <cellStyle name="Normal 5 2 2 2 3 3 2 6 3" xfId="25307"/>
    <cellStyle name="Normal 5 2 2 2 3 3 2 6 4" xfId="50878"/>
    <cellStyle name="Normal 5 2 2 2 3 3 2 7" xfId="11216"/>
    <cellStyle name="Normal 5 2 2 2 3 3 2 7 2" xfId="30003"/>
    <cellStyle name="Normal 5 2 2 2 3 3 2 7 3" xfId="50880"/>
    <cellStyle name="Normal 5 2 2 2 3 3 2 8" xfId="20600"/>
    <cellStyle name="Normal 5 2 2 2 3 3 2 9" xfId="39592"/>
    <cellStyle name="Normal 5 2 2 2 3 3 3" xfId="1994"/>
    <cellStyle name="Normal 5 2 2 2 3 3 3 2" xfId="2925"/>
    <cellStyle name="Normal 5 2 2 2 3 3 3 2 2" xfId="5718"/>
    <cellStyle name="Normal 5 2 2 2 3 3 3 2 2 2" xfId="10443"/>
    <cellStyle name="Normal 5 2 2 2 3 3 3 2 2 2 2" xfId="19838"/>
    <cellStyle name="Normal 5 2 2 2 3 3 3 2 2 2 2 2" xfId="38635"/>
    <cellStyle name="Normal 5 2 2 2 3 3 3 2 2 2 2 3" xfId="50885"/>
    <cellStyle name="Normal 5 2 2 2 3 3 3 2 2 2 3" xfId="29232"/>
    <cellStyle name="Normal 5 2 2 2 3 3 3 2 2 2 4" xfId="50884"/>
    <cellStyle name="Normal 5 2 2 2 3 3 3 2 2 3" xfId="15141"/>
    <cellStyle name="Normal 5 2 2 2 3 3 3 2 2 3 2" xfId="33932"/>
    <cellStyle name="Normal 5 2 2 2 3 3 3 2 2 3 3" xfId="50886"/>
    <cellStyle name="Normal 5 2 2 2 3 3 3 2 2 4" xfId="24529"/>
    <cellStyle name="Normal 5 2 2 2 3 3 3 2 2 5" xfId="50883"/>
    <cellStyle name="Normal 5 2 2 2 3 3 3 2 3" xfId="7651"/>
    <cellStyle name="Normal 5 2 2 2 3 3 3 2 3 2" xfId="17046"/>
    <cellStyle name="Normal 5 2 2 2 3 3 3 2 3 2 2" xfId="35843"/>
    <cellStyle name="Normal 5 2 2 2 3 3 3 2 3 2 3" xfId="50888"/>
    <cellStyle name="Normal 5 2 2 2 3 3 3 2 3 3" xfId="26440"/>
    <cellStyle name="Normal 5 2 2 2 3 3 3 2 3 4" xfId="50887"/>
    <cellStyle name="Normal 5 2 2 2 3 3 3 2 4" xfId="12349"/>
    <cellStyle name="Normal 5 2 2 2 3 3 3 2 4 2" xfId="31139"/>
    <cellStyle name="Normal 5 2 2 2 3 3 3 2 4 3" xfId="50889"/>
    <cellStyle name="Normal 5 2 2 2 3 3 3 2 5" xfId="21736"/>
    <cellStyle name="Normal 5 2 2 2 3 3 3 2 6" xfId="50882"/>
    <cellStyle name="Normal 5 2 2 2 3 3 3 3" xfId="3856"/>
    <cellStyle name="Normal 5 2 2 2 3 3 3 3 2" xfId="8582"/>
    <cellStyle name="Normal 5 2 2 2 3 3 3 3 2 2" xfId="17977"/>
    <cellStyle name="Normal 5 2 2 2 3 3 3 3 2 2 2" xfId="36774"/>
    <cellStyle name="Normal 5 2 2 2 3 3 3 3 2 2 3" xfId="50892"/>
    <cellStyle name="Normal 5 2 2 2 3 3 3 3 2 3" xfId="27371"/>
    <cellStyle name="Normal 5 2 2 2 3 3 3 3 2 4" xfId="50891"/>
    <cellStyle name="Normal 5 2 2 2 3 3 3 3 3" xfId="13280"/>
    <cellStyle name="Normal 5 2 2 2 3 3 3 3 3 2" xfId="32070"/>
    <cellStyle name="Normal 5 2 2 2 3 3 3 3 3 3" xfId="50893"/>
    <cellStyle name="Normal 5 2 2 2 3 3 3 3 4" xfId="22667"/>
    <cellStyle name="Normal 5 2 2 2 3 3 3 3 5" xfId="50890"/>
    <cellStyle name="Normal 5 2 2 2 3 3 3 4" xfId="4787"/>
    <cellStyle name="Normal 5 2 2 2 3 3 3 4 2" xfId="9512"/>
    <cellStyle name="Normal 5 2 2 2 3 3 3 4 2 2" xfId="18907"/>
    <cellStyle name="Normal 5 2 2 2 3 3 3 4 2 2 2" xfId="37704"/>
    <cellStyle name="Normal 5 2 2 2 3 3 3 4 2 2 3" xfId="50896"/>
    <cellStyle name="Normal 5 2 2 2 3 3 3 4 2 3" xfId="28301"/>
    <cellStyle name="Normal 5 2 2 2 3 3 3 4 2 4" xfId="50895"/>
    <cellStyle name="Normal 5 2 2 2 3 3 3 4 3" xfId="14210"/>
    <cellStyle name="Normal 5 2 2 2 3 3 3 4 3 2" xfId="33001"/>
    <cellStyle name="Normal 5 2 2 2 3 3 3 4 3 3" xfId="50897"/>
    <cellStyle name="Normal 5 2 2 2 3 3 3 4 4" xfId="23598"/>
    <cellStyle name="Normal 5 2 2 2 3 3 3 4 5" xfId="50894"/>
    <cellStyle name="Normal 5 2 2 2 3 3 3 5" xfId="6722"/>
    <cellStyle name="Normal 5 2 2 2 3 3 3 5 2" xfId="16117"/>
    <cellStyle name="Normal 5 2 2 2 3 3 3 5 2 2" xfId="34914"/>
    <cellStyle name="Normal 5 2 2 2 3 3 3 5 2 3" xfId="50899"/>
    <cellStyle name="Normal 5 2 2 2 3 3 3 5 3" xfId="25511"/>
    <cellStyle name="Normal 5 2 2 2 3 3 3 5 4" xfId="50898"/>
    <cellStyle name="Normal 5 2 2 2 3 3 3 6" xfId="11420"/>
    <cellStyle name="Normal 5 2 2 2 3 3 3 6 2" xfId="30208"/>
    <cellStyle name="Normal 5 2 2 2 3 3 3 6 3" xfId="50900"/>
    <cellStyle name="Normal 5 2 2 2 3 3 3 7" xfId="20805"/>
    <cellStyle name="Normal 5 2 2 2 3 3 3 8" xfId="39594"/>
    <cellStyle name="Normal 5 2 2 2 3 3 3 9" xfId="50881"/>
    <cellStyle name="Normal 5 2 2 2 3 3 4" xfId="2459"/>
    <cellStyle name="Normal 5 2 2 2 3 3 4 2" xfId="5252"/>
    <cellStyle name="Normal 5 2 2 2 3 3 4 2 2" xfId="9977"/>
    <cellStyle name="Normal 5 2 2 2 3 3 4 2 2 2" xfId="19372"/>
    <cellStyle name="Normal 5 2 2 2 3 3 4 2 2 2 2" xfId="38169"/>
    <cellStyle name="Normal 5 2 2 2 3 3 4 2 2 2 3" xfId="50904"/>
    <cellStyle name="Normal 5 2 2 2 3 3 4 2 2 3" xfId="28766"/>
    <cellStyle name="Normal 5 2 2 2 3 3 4 2 2 4" xfId="50903"/>
    <cellStyle name="Normal 5 2 2 2 3 3 4 2 3" xfId="14675"/>
    <cellStyle name="Normal 5 2 2 2 3 3 4 2 3 2" xfId="33466"/>
    <cellStyle name="Normal 5 2 2 2 3 3 4 2 3 3" xfId="50905"/>
    <cellStyle name="Normal 5 2 2 2 3 3 4 2 4" xfId="24063"/>
    <cellStyle name="Normal 5 2 2 2 3 3 4 2 5" xfId="50902"/>
    <cellStyle name="Normal 5 2 2 2 3 3 4 3" xfId="7186"/>
    <cellStyle name="Normal 5 2 2 2 3 3 4 3 2" xfId="16581"/>
    <cellStyle name="Normal 5 2 2 2 3 3 4 3 2 2" xfId="35378"/>
    <cellStyle name="Normal 5 2 2 2 3 3 4 3 2 3" xfId="50907"/>
    <cellStyle name="Normal 5 2 2 2 3 3 4 3 3" xfId="25975"/>
    <cellStyle name="Normal 5 2 2 2 3 3 4 3 4" xfId="50906"/>
    <cellStyle name="Normal 5 2 2 2 3 3 4 4" xfId="11884"/>
    <cellStyle name="Normal 5 2 2 2 3 3 4 4 2" xfId="30673"/>
    <cellStyle name="Normal 5 2 2 2 3 3 4 4 3" xfId="50908"/>
    <cellStyle name="Normal 5 2 2 2 3 3 4 5" xfId="21270"/>
    <cellStyle name="Normal 5 2 2 2 3 3 4 6" xfId="50901"/>
    <cellStyle name="Normal 5 2 2 2 3 3 5" xfId="3390"/>
    <cellStyle name="Normal 5 2 2 2 3 3 5 2" xfId="8116"/>
    <cellStyle name="Normal 5 2 2 2 3 3 5 2 2" xfId="17511"/>
    <cellStyle name="Normal 5 2 2 2 3 3 5 2 2 2" xfId="36308"/>
    <cellStyle name="Normal 5 2 2 2 3 3 5 2 2 3" xfId="50911"/>
    <cellStyle name="Normal 5 2 2 2 3 3 5 2 3" xfId="26905"/>
    <cellStyle name="Normal 5 2 2 2 3 3 5 2 4" xfId="50910"/>
    <cellStyle name="Normal 5 2 2 2 3 3 5 3" xfId="12814"/>
    <cellStyle name="Normal 5 2 2 2 3 3 5 3 2" xfId="31604"/>
    <cellStyle name="Normal 5 2 2 2 3 3 5 3 3" xfId="50912"/>
    <cellStyle name="Normal 5 2 2 2 3 3 5 4" xfId="22201"/>
    <cellStyle name="Normal 5 2 2 2 3 3 5 5" xfId="50909"/>
    <cellStyle name="Normal 5 2 2 2 3 3 6" xfId="4321"/>
    <cellStyle name="Normal 5 2 2 2 3 3 6 2" xfId="9046"/>
    <cellStyle name="Normal 5 2 2 2 3 3 6 2 2" xfId="18441"/>
    <cellStyle name="Normal 5 2 2 2 3 3 6 2 2 2" xfId="37238"/>
    <cellStyle name="Normal 5 2 2 2 3 3 6 2 2 3" xfId="50915"/>
    <cellStyle name="Normal 5 2 2 2 3 3 6 2 3" xfId="27835"/>
    <cellStyle name="Normal 5 2 2 2 3 3 6 2 4" xfId="50914"/>
    <cellStyle name="Normal 5 2 2 2 3 3 6 3" xfId="13744"/>
    <cellStyle name="Normal 5 2 2 2 3 3 6 3 2" xfId="32535"/>
    <cellStyle name="Normal 5 2 2 2 3 3 6 3 3" xfId="50916"/>
    <cellStyle name="Normal 5 2 2 2 3 3 6 4" xfId="23132"/>
    <cellStyle name="Normal 5 2 2 2 3 3 6 5" xfId="50913"/>
    <cellStyle name="Normal 5 2 2 2 3 3 7" xfId="6206"/>
    <cellStyle name="Normal 5 2 2 2 3 3 7 2" xfId="15602"/>
    <cellStyle name="Normal 5 2 2 2 3 3 7 2 2" xfId="34399"/>
    <cellStyle name="Normal 5 2 2 2 3 3 7 2 3" xfId="50918"/>
    <cellStyle name="Normal 5 2 2 2 3 3 7 3" xfId="24996"/>
    <cellStyle name="Normal 5 2 2 2 3 3 7 4" xfId="50917"/>
    <cellStyle name="Normal 5 2 2 2 3 3 8" xfId="10957"/>
    <cellStyle name="Normal 5 2 2 2 3 3 8 2" xfId="29742"/>
    <cellStyle name="Normal 5 2 2 2 3 3 8 3" xfId="50919"/>
    <cellStyle name="Normal 5 2 2 2 3 3 9" xfId="20339"/>
    <cellStyle name="Normal 5 2 2 2 3 4" xfId="944"/>
    <cellStyle name="Normal 5 2 2 2 3 4 10" xfId="50920"/>
    <cellStyle name="Normal 5 2 2 2 3 4 11" xfId="1670"/>
    <cellStyle name="Normal 5 2 2 2 3 4 2" xfId="2139"/>
    <cellStyle name="Normal 5 2 2 2 3 4 2 2" xfId="3070"/>
    <cellStyle name="Normal 5 2 2 2 3 4 2 2 2" xfId="5863"/>
    <cellStyle name="Normal 5 2 2 2 3 4 2 2 2 2" xfId="10588"/>
    <cellStyle name="Normal 5 2 2 2 3 4 2 2 2 2 2" xfId="19983"/>
    <cellStyle name="Normal 5 2 2 2 3 4 2 2 2 2 2 2" xfId="38780"/>
    <cellStyle name="Normal 5 2 2 2 3 4 2 2 2 2 2 3" xfId="50925"/>
    <cellStyle name="Normal 5 2 2 2 3 4 2 2 2 2 3" xfId="29377"/>
    <cellStyle name="Normal 5 2 2 2 3 4 2 2 2 2 4" xfId="50924"/>
    <cellStyle name="Normal 5 2 2 2 3 4 2 2 2 3" xfId="15286"/>
    <cellStyle name="Normal 5 2 2 2 3 4 2 2 2 3 2" xfId="34077"/>
    <cellStyle name="Normal 5 2 2 2 3 4 2 2 2 3 3" xfId="50926"/>
    <cellStyle name="Normal 5 2 2 2 3 4 2 2 2 4" xfId="24674"/>
    <cellStyle name="Normal 5 2 2 2 3 4 2 2 2 5" xfId="50923"/>
    <cellStyle name="Normal 5 2 2 2 3 4 2 2 3" xfId="7796"/>
    <cellStyle name="Normal 5 2 2 2 3 4 2 2 3 2" xfId="17191"/>
    <cellStyle name="Normal 5 2 2 2 3 4 2 2 3 2 2" xfId="35988"/>
    <cellStyle name="Normal 5 2 2 2 3 4 2 2 3 2 3" xfId="50928"/>
    <cellStyle name="Normal 5 2 2 2 3 4 2 2 3 3" xfId="26585"/>
    <cellStyle name="Normal 5 2 2 2 3 4 2 2 3 4" xfId="50927"/>
    <cellStyle name="Normal 5 2 2 2 3 4 2 2 4" xfId="12494"/>
    <cellStyle name="Normal 5 2 2 2 3 4 2 2 4 2" xfId="31284"/>
    <cellStyle name="Normal 5 2 2 2 3 4 2 2 4 3" xfId="50929"/>
    <cellStyle name="Normal 5 2 2 2 3 4 2 2 5" xfId="21881"/>
    <cellStyle name="Normal 5 2 2 2 3 4 2 2 6" xfId="50922"/>
    <cellStyle name="Normal 5 2 2 2 3 4 2 3" xfId="4001"/>
    <cellStyle name="Normal 5 2 2 2 3 4 2 3 2" xfId="8726"/>
    <cellStyle name="Normal 5 2 2 2 3 4 2 3 2 2" xfId="18121"/>
    <cellStyle name="Normal 5 2 2 2 3 4 2 3 2 2 2" xfId="36918"/>
    <cellStyle name="Normal 5 2 2 2 3 4 2 3 2 2 3" xfId="50932"/>
    <cellStyle name="Normal 5 2 2 2 3 4 2 3 2 3" xfId="27515"/>
    <cellStyle name="Normal 5 2 2 2 3 4 2 3 2 4" xfId="50931"/>
    <cellStyle name="Normal 5 2 2 2 3 4 2 3 3" xfId="13424"/>
    <cellStyle name="Normal 5 2 2 2 3 4 2 3 3 2" xfId="32215"/>
    <cellStyle name="Normal 5 2 2 2 3 4 2 3 3 3" xfId="50933"/>
    <cellStyle name="Normal 5 2 2 2 3 4 2 3 4" xfId="22812"/>
    <cellStyle name="Normal 5 2 2 2 3 4 2 3 5" xfId="50930"/>
    <cellStyle name="Normal 5 2 2 2 3 4 2 4" xfId="4932"/>
    <cellStyle name="Normal 5 2 2 2 3 4 2 4 2" xfId="9657"/>
    <cellStyle name="Normal 5 2 2 2 3 4 2 4 2 2" xfId="19052"/>
    <cellStyle name="Normal 5 2 2 2 3 4 2 4 2 2 2" xfId="37849"/>
    <cellStyle name="Normal 5 2 2 2 3 4 2 4 2 2 3" xfId="50936"/>
    <cellStyle name="Normal 5 2 2 2 3 4 2 4 2 3" xfId="28446"/>
    <cellStyle name="Normal 5 2 2 2 3 4 2 4 2 4" xfId="50935"/>
    <cellStyle name="Normal 5 2 2 2 3 4 2 4 3" xfId="14355"/>
    <cellStyle name="Normal 5 2 2 2 3 4 2 4 3 2" xfId="33146"/>
    <cellStyle name="Normal 5 2 2 2 3 4 2 4 3 3" xfId="50937"/>
    <cellStyle name="Normal 5 2 2 2 3 4 2 4 4" xfId="23743"/>
    <cellStyle name="Normal 5 2 2 2 3 4 2 4 5" xfId="50934"/>
    <cellStyle name="Normal 5 2 2 2 3 4 2 5" xfId="6866"/>
    <cellStyle name="Normal 5 2 2 2 3 4 2 5 2" xfId="16261"/>
    <cellStyle name="Normal 5 2 2 2 3 4 2 5 2 2" xfId="35058"/>
    <cellStyle name="Normal 5 2 2 2 3 4 2 5 2 3" xfId="50939"/>
    <cellStyle name="Normal 5 2 2 2 3 4 2 5 3" xfId="25655"/>
    <cellStyle name="Normal 5 2 2 2 3 4 2 5 4" xfId="50938"/>
    <cellStyle name="Normal 5 2 2 2 3 4 2 6" xfId="11564"/>
    <cellStyle name="Normal 5 2 2 2 3 4 2 6 2" xfId="30353"/>
    <cellStyle name="Normal 5 2 2 2 3 4 2 6 3" xfId="50940"/>
    <cellStyle name="Normal 5 2 2 2 3 4 2 7" xfId="20950"/>
    <cellStyle name="Normal 5 2 2 2 3 4 2 8" xfId="39596"/>
    <cellStyle name="Normal 5 2 2 2 3 4 2 9" xfId="50921"/>
    <cellStyle name="Normal 5 2 2 2 3 4 3" xfId="2604"/>
    <cellStyle name="Normal 5 2 2 2 3 4 3 2" xfId="5397"/>
    <cellStyle name="Normal 5 2 2 2 3 4 3 2 2" xfId="10122"/>
    <cellStyle name="Normal 5 2 2 2 3 4 3 2 2 2" xfId="19517"/>
    <cellStyle name="Normal 5 2 2 2 3 4 3 2 2 2 2" xfId="38314"/>
    <cellStyle name="Normal 5 2 2 2 3 4 3 2 2 2 3" xfId="50944"/>
    <cellStyle name="Normal 5 2 2 2 3 4 3 2 2 3" xfId="28911"/>
    <cellStyle name="Normal 5 2 2 2 3 4 3 2 2 4" xfId="50943"/>
    <cellStyle name="Normal 5 2 2 2 3 4 3 2 3" xfId="14820"/>
    <cellStyle name="Normal 5 2 2 2 3 4 3 2 3 2" xfId="33611"/>
    <cellStyle name="Normal 5 2 2 2 3 4 3 2 3 3" xfId="50945"/>
    <cellStyle name="Normal 5 2 2 2 3 4 3 2 4" xfId="24208"/>
    <cellStyle name="Normal 5 2 2 2 3 4 3 2 5" xfId="50942"/>
    <cellStyle name="Normal 5 2 2 2 3 4 3 3" xfId="7331"/>
    <cellStyle name="Normal 5 2 2 2 3 4 3 3 2" xfId="16726"/>
    <cellStyle name="Normal 5 2 2 2 3 4 3 3 2 2" xfId="35523"/>
    <cellStyle name="Normal 5 2 2 2 3 4 3 3 2 3" xfId="50947"/>
    <cellStyle name="Normal 5 2 2 2 3 4 3 3 3" xfId="26120"/>
    <cellStyle name="Normal 5 2 2 2 3 4 3 3 4" xfId="50946"/>
    <cellStyle name="Normal 5 2 2 2 3 4 3 4" xfId="12029"/>
    <cellStyle name="Normal 5 2 2 2 3 4 3 4 2" xfId="30818"/>
    <cellStyle name="Normal 5 2 2 2 3 4 3 4 3" xfId="50948"/>
    <cellStyle name="Normal 5 2 2 2 3 4 3 5" xfId="21415"/>
    <cellStyle name="Normal 5 2 2 2 3 4 3 6" xfId="50941"/>
    <cellStyle name="Normal 5 2 2 2 3 4 4" xfId="3535"/>
    <cellStyle name="Normal 5 2 2 2 3 4 4 2" xfId="8261"/>
    <cellStyle name="Normal 5 2 2 2 3 4 4 2 2" xfId="17656"/>
    <cellStyle name="Normal 5 2 2 2 3 4 4 2 2 2" xfId="36453"/>
    <cellStyle name="Normal 5 2 2 2 3 4 4 2 2 3" xfId="50951"/>
    <cellStyle name="Normal 5 2 2 2 3 4 4 2 3" xfId="27050"/>
    <cellStyle name="Normal 5 2 2 2 3 4 4 2 4" xfId="50950"/>
    <cellStyle name="Normal 5 2 2 2 3 4 4 3" xfId="12959"/>
    <cellStyle name="Normal 5 2 2 2 3 4 4 3 2" xfId="31749"/>
    <cellStyle name="Normal 5 2 2 2 3 4 4 3 3" xfId="50952"/>
    <cellStyle name="Normal 5 2 2 2 3 4 4 4" xfId="22346"/>
    <cellStyle name="Normal 5 2 2 2 3 4 4 5" xfId="50949"/>
    <cellStyle name="Normal 5 2 2 2 3 4 5" xfId="4466"/>
    <cellStyle name="Normal 5 2 2 2 3 4 5 2" xfId="9191"/>
    <cellStyle name="Normal 5 2 2 2 3 4 5 2 2" xfId="18586"/>
    <cellStyle name="Normal 5 2 2 2 3 4 5 2 2 2" xfId="37383"/>
    <cellStyle name="Normal 5 2 2 2 3 4 5 2 2 3" xfId="50955"/>
    <cellStyle name="Normal 5 2 2 2 3 4 5 2 3" xfId="27980"/>
    <cellStyle name="Normal 5 2 2 2 3 4 5 2 4" xfId="50954"/>
    <cellStyle name="Normal 5 2 2 2 3 4 5 3" xfId="13889"/>
    <cellStyle name="Normal 5 2 2 2 3 4 5 3 2" xfId="32680"/>
    <cellStyle name="Normal 5 2 2 2 3 4 5 3 3" xfId="50956"/>
    <cellStyle name="Normal 5 2 2 2 3 4 5 4" xfId="23277"/>
    <cellStyle name="Normal 5 2 2 2 3 4 5 5" xfId="50953"/>
    <cellStyle name="Normal 5 2 2 2 3 4 6" xfId="6283"/>
    <cellStyle name="Normal 5 2 2 2 3 4 6 2" xfId="15679"/>
    <cellStyle name="Normal 5 2 2 2 3 4 6 2 2" xfId="34476"/>
    <cellStyle name="Normal 5 2 2 2 3 4 6 2 3" xfId="50958"/>
    <cellStyle name="Normal 5 2 2 2 3 4 6 3" xfId="25073"/>
    <cellStyle name="Normal 5 2 2 2 3 4 6 4" xfId="50957"/>
    <cellStyle name="Normal 5 2 2 2 3 4 7" xfId="11100"/>
    <cellStyle name="Normal 5 2 2 2 3 4 7 2" xfId="29887"/>
    <cellStyle name="Normal 5 2 2 2 3 4 7 3" xfId="50959"/>
    <cellStyle name="Normal 5 2 2 2 3 4 8" xfId="20484"/>
    <cellStyle name="Normal 5 2 2 2 3 4 9" xfId="39595"/>
    <cellStyle name="Normal 5 2 2 2 3 5" xfId="1338"/>
    <cellStyle name="Normal 5 2 2 2 3 5 10" xfId="50960"/>
    <cellStyle name="Normal 5 2 2 2 3 5 11" xfId="1612"/>
    <cellStyle name="Normal 5 2 2 2 3 5 2" xfId="2081"/>
    <cellStyle name="Normal 5 2 2 2 3 5 2 2" xfId="3012"/>
    <cellStyle name="Normal 5 2 2 2 3 5 2 2 2" xfId="5805"/>
    <cellStyle name="Normal 5 2 2 2 3 5 2 2 2 2" xfId="10530"/>
    <cellStyle name="Normal 5 2 2 2 3 5 2 2 2 2 2" xfId="19925"/>
    <cellStyle name="Normal 5 2 2 2 3 5 2 2 2 2 2 2" xfId="38722"/>
    <cellStyle name="Normal 5 2 2 2 3 5 2 2 2 2 2 3" xfId="50965"/>
    <cellStyle name="Normal 5 2 2 2 3 5 2 2 2 2 3" xfId="29319"/>
    <cellStyle name="Normal 5 2 2 2 3 5 2 2 2 2 4" xfId="50964"/>
    <cellStyle name="Normal 5 2 2 2 3 5 2 2 2 3" xfId="15228"/>
    <cellStyle name="Normal 5 2 2 2 3 5 2 2 2 3 2" xfId="34019"/>
    <cellStyle name="Normal 5 2 2 2 3 5 2 2 2 3 3" xfId="50966"/>
    <cellStyle name="Normal 5 2 2 2 3 5 2 2 2 4" xfId="24616"/>
    <cellStyle name="Normal 5 2 2 2 3 5 2 2 2 5" xfId="50963"/>
    <cellStyle name="Normal 5 2 2 2 3 5 2 2 3" xfId="7738"/>
    <cellStyle name="Normal 5 2 2 2 3 5 2 2 3 2" xfId="17133"/>
    <cellStyle name="Normal 5 2 2 2 3 5 2 2 3 2 2" xfId="35930"/>
    <cellStyle name="Normal 5 2 2 2 3 5 2 2 3 2 3" xfId="50968"/>
    <cellStyle name="Normal 5 2 2 2 3 5 2 2 3 3" xfId="26527"/>
    <cellStyle name="Normal 5 2 2 2 3 5 2 2 3 4" xfId="50967"/>
    <cellStyle name="Normal 5 2 2 2 3 5 2 2 4" xfId="12436"/>
    <cellStyle name="Normal 5 2 2 2 3 5 2 2 4 2" xfId="31226"/>
    <cellStyle name="Normal 5 2 2 2 3 5 2 2 4 3" xfId="50969"/>
    <cellStyle name="Normal 5 2 2 2 3 5 2 2 5" xfId="21823"/>
    <cellStyle name="Normal 5 2 2 2 3 5 2 2 6" xfId="50962"/>
    <cellStyle name="Normal 5 2 2 2 3 5 2 3" xfId="3943"/>
    <cellStyle name="Normal 5 2 2 2 3 5 2 3 2" xfId="8668"/>
    <cellStyle name="Normal 5 2 2 2 3 5 2 3 2 2" xfId="18063"/>
    <cellStyle name="Normal 5 2 2 2 3 5 2 3 2 2 2" xfId="36860"/>
    <cellStyle name="Normal 5 2 2 2 3 5 2 3 2 2 3" xfId="50972"/>
    <cellStyle name="Normal 5 2 2 2 3 5 2 3 2 3" xfId="27457"/>
    <cellStyle name="Normal 5 2 2 2 3 5 2 3 2 4" xfId="50971"/>
    <cellStyle name="Normal 5 2 2 2 3 5 2 3 3" xfId="13366"/>
    <cellStyle name="Normal 5 2 2 2 3 5 2 3 3 2" xfId="32157"/>
    <cellStyle name="Normal 5 2 2 2 3 5 2 3 3 3" xfId="50973"/>
    <cellStyle name="Normal 5 2 2 2 3 5 2 3 4" xfId="22754"/>
    <cellStyle name="Normal 5 2 2 2 3 5 2 3 5" xfId="50970"/>
    <cellStyle name="Normal 5 2 2 2 3 5 2 4" xfId="4874"/>
    <cellStyle name="Normal 5 2 2 2 3 5 2 4 2" xfId="9599"/>
    <cellStyle name="Normal 5 2 2 2 3 5 2 4 2 2" xfId="18994"/>
    <cellStyle name="Normal 5 2 2 2 3 5 2 4 2 2 2" xfId="37791"/>
    <cellStyle name="Normal 5 2 2 2 3 5 2 4 2 2 3" xfId="50976"/>
    <cellStyle name="Normal 5 2 2 2 3 5 2 4 2 3" xfId="28388"/>
    <cellStyle name="Normal 5 2 2 2 3 5 2 4 2 4" xfId="50975"/>
    <cellStyle name="Normal 5 2 2 2 3 5 2 4 3" xfId="14297"/>
    <cellStyle name="Normal 5 2 2 2 3 5 2 4 3 2" xfId="33088"/>
    <cellStyle name="Normal 5 2 2 2 3 5 2 4 3 3" xfId="50977"/>
    <cellStyle name="Normal 5 2 2 2 3 5 2 4 4" xfId="23685"/>
    <cellStyle name="Normal 5 2 2 2 3 5 2 4 5" xfId="50974"/>
    <cellStyle name="Normal 5 2 2 2 3 5 2 5" xfId="6808"/>
    <cellStyle name="Normal 5 2 2 2 3 5 2 5 2" xfId="16203"/>
    <cellStyle name="Normal 5 2 2 2 3 5 2 5 2 2" xfId="35000"/>
    <cellStyle name="Normal 5 2 2 2 3 5 2 5 2 3" xfId="50979"/>
    <cellStyle name="Normal 5 2 2 2 3 5 2 5 3" xfId="25597"/>
    <cellStyle name="Normal 5 2 2 2 3 5 2 5 4" xfId="50978"/>
    <cellStyle name="Normal 5 2 2 2 3 5 2 6" xfId="11506"/>
    <cellStyle name="Normal 5 2 2 2 3 5 2 6 2" xfId="30295"/>
    <cellStyle name="Normal 5 2 2 2 3 5 2 6 3" xfId="50980"/>
    <cellStyle name="Normal 5 2 2 2 3 5 2 7" xfId="20892"/>
    <cellStyle name="Normal 5 2 2 2 3 5 2 8" xfId="39598"/>
    <cellStyle name="Normal 5 2 2 2 3 5 2 9" xfId="50961"/>
    <cellStyle name="Normal 5 2 2 2 3 5 3" xfId="2546"/>
    <cellStyle name="Normal 5 2 2 2 3 5 3 2" xfId="5339"/>
    <cellStyle name="Normal 5 2 2 2 3 5 3 2 2" xfId="10064"/>
    <cellStyle name="Normal 5 2 2 2 3 5 3 2 2 2" xfId="19459"/>
    <cellStyle name="Normal 5 2 2 2 3 5 3 2 2 2 2" xfId="38256"/>
    <cellStyle name="Normal 5 2 2 2 3 5 3 2 2 2 3" xfId="50984"/>
    <cellStyle name="Normal 5 2 2 2 3 5 3 2 2 3" xfId="28853"/>
    <cellStyle name="Normal 5 2 2 2 3 5 3 2 2 4" xfId="50983"/>
    <cellStyle name="Normal 5 2 2 2 3 5 3 2 3" xfId="14762"/>
    <cellStyle name="Normal 5 2 2 2 3 5 3 2 3 2" xfId="33553"/>
    <cellStyle name="Normal 5 2 2 2 3 5 3 2 3 3" xfId="50985"/>
    <cellStyle name="Normal 5 2 2 2 3 5 3 2 4" xfId="24150"/>
    <cellStyle name="Normal 5 2 2 2 3 5 3 2 5" xfId="50982"/>
    <cellStyle name="Normal 5 2 2 2 3 5 3 3" xfId="7273"/>
    <cellStyle name="Normal 5 2 2 2 3 5 3 3 2" xfId="16668"/>
    <cellStyle name="Normal 5 2 2 2 3 5 3 3 2 2" xfId="35465"/>
    <cellStyle name="Normal 5 2 2 2 3 5 3 3 2 3" xfId="50987"/>
    <cellStyle name="Normal 5 2 2 2 3 5 3 3 3" xfId="26062"/>
    <cellStyle name="Normal 5 2 2 2 3 5 3 3 4" xfId="50986"/>
    <cellStyle name="Normal 5 2 2 2 3 5 3 4" xfId="11971"/>
    <cellStyle name="Normal 5 2 2 2 3 5 3 4 2" xfId="30760"/>
    <cellStyle name="Normal 5 2 2 2 3 5 3 4 3" xfId="50988"/>
    <cellStyle name="Normal 5 2 2 2 3 5 3 5" xfId="21357"/>
    <cellStyle name="Normal 5 2 2 2 3 5 3 6" xfId="50981"/>
    <cellStyle name="Normal 5 2 2 2 3 5 4" xfId="3477"/>
    <cellStyle name="Normal 5 2 2 2 3 5 4 2" xfId="8203"/>
    <cellStyle name="Normal 5 2 2 2 3 5 4 2 2" xfId="17598"/>
    <cellStyle name="Normal 5 2 2 2 3 5 4 2 2 2" xfId="36395"/>
    <cellStyle name="Normal 5 2 2 2 3 5 4 2 2 3" xfId="50991"/>
    <cellStyle name="Normal 5 2 2 2 3 5 4 2 3" xfId="26992"/>
    <cellStyle name="Normal 5 2 2 2 3 5 4 2 4" xfId="50990"/>
    <cellStyle name="Normal 5 2 2 2 3 5 4 3" xfId="12901"/>
    <cellStyle name="Normal 5 2 2 2 3 5 4 3 2" xfId="31691"/>
    <cellStyle name="Normal 5 2 2 2 3 5 4 3 3" xfId="50992"/>
    <cellStyle name="Normal 5 2 2 2 3 5 4 4" xfId="22288"/>
    <cellStyle name="Normal 5 2 2 2 3 5 4 5" xfId="50989"/>
    <cellStyle name="Normal 5 2 2 2 3 5 5" xfId="4408"/>
    <cellStyle name="Normal 5 2 2 2 3 5 5 2" xfId="9133"/>
    <cellStyle name="Normal 5 2 2 2 3 5 5 2 2" xfId="18528"/>
    <cellStyle name="Normal 5 2 2 2 3 5 5 2 2 2" xfId="37325"/>
    <cellStyle name="Normal 5 2 2 2 3 5 5 2 2 3" xfId="50995"/>
    <cellStyle name="Normal 5 2 2 2 3 5 5 2 3" xfId="27922"/>
    <cellStyle name="Normal 5 2 2 2 3 5 5 2 4" xfId="50994"/>
    <cellStyle name="Normal 5 2 2 2 3 5 5 3" xfId="13831"/>
    <cellStyle name="Normal 5 2 2 2 3 5 5 3 2" xfId="32622"/>
    <cellStyle name="Normal 5 2 2 2 3 5 5 3 3" xfId="50996"/>
    <cellStyle name="Normal 5 2 2 2 3 5 5 4" xfId="23219"/>
    <cellStyle name="Normal 5 2 2 2 3 5 5 5" xfId="50993"/>
    <cellStyle name="Normal 5 2 2 2 3 5 6" xfId="6370"/>
    <cellStyle name="Normal 5 2 2 2 3 5 6 2" xfId="15766"/>
    <cellStyle name="Normal 5 2 2 2 3 5 6 2 2" xfId="34563"/>
    <cellStyle name="Normal 5 2 2 2 3 5 6 2 3" xfId="50998"/>
    <cellStyle name="Normal 5 2 2 2 3 5 6 3" xfId="25160"/>
    <cellStyle name="Normal 5 2 2 2 3 5 6 4" xfId="50997"/>
    <cellStyle name="Normal 5 2 2 2 3 5 7" xfId="11042"/>
    <cellStyle name="Normal 5 2 2 2 3 5 7 2" xfId="29829"/>
    <cellStyle name="Normal 5 2 2 2 3 5 7 3" xfId="50999"/>
    <cellStyle name="Normal 5 2 2 2 3 5 8" xfId="20426"/>
    <cellStyle name="Normal 5 2 2 2 3 5 9" xfId="39597"/>
    <cellStyle name="Normal 5 2 2 2 3 6" xfId="1878"/>
    <cellStyle name="Normal 5 2 2 2 3 6 2" xfId="2809"/>
    <cellStyle name="Normal 5 2 2 2 3 6 2 2" xfId="5602"/>
    <cellStyle name="Normal 5 2 2 2 3 6 2 2 2" xfId="10327"/>
    <cellStyle name="Normal 5 2 2 2 3 6 2 2 2 2" xfId="19722"/>
    <cellStyle name="Normal 5 2 2 2 3 6 2 2 2 2 2" xfId="38519"/>
    <cellStyle name="Normal 5 2 2 2 3 6 2 2 2 2 3" xfId="51004"/>
    <cellStyle name="Normal 5 2 2 2 3 6 2 2 2 3" xfId="29116"/>
    <cellStyle name="Normal 5 2 2 2 3 6 2 2 2 4" xfId="51003"/>
    <cellStyle name="Normal 5 2 2 2 3 6 2 2 3" xfId="15025"/>
    <cellStyle name="Normal 5 2 2 2 3 6 2 2 3 2" xfId="33816"/>
    <cellStyle name="Normal 5 2 2 2 3 6 2 2 3 3" xfId="51005"/>
    <cellStyle name="Normal 5 2 2 2 3 6 2 2 4" xfId="24413"/>
    <cellStyle name="Normal 5 2 2 2 3 6 2 2 5" xfId="51002"/>
    <cellStyle name="Normal 5 2 2 2 3 6 2 3" xfId="7535"/>
    <cellStyle name="Normal 5 2 2 2 3 6 2 3 2" xfId="16930"/>
    <cellStyle name="Normal 5 2 2 2 3 6 2 3 2 2" xfId="35727"/>
    <cellStyle name="Normal 5 2 2 2 3 6 2 3 2 3" xfId="51007"/>
    <cellStyle name="Normal 5 2 2 2 3 6 2 3 3" xfId="26324"/>
    <cellStyle name="Normal 5 2 2 2 3 6 2 3 4" xfId="51006"/>
    <cellStyle name="Normal 5 2 2 2 3 6 2 4" xfId="12233"/>
    <cellStyle name="Normal 5 2 2 2 3 6 2 4 2" xfId="31023"/>
    <cellStyle name="Normal 5 2 2 2 3 6 2 4 3" xfId="51008"/>
    <cellStyle name="Normal 5 2 2 2 3 6 2 5" xfId="21620"/>
    <cellStyle name="Normal 5 2 2 2 3 6 2 6" xfId="51001"/>
    <cellStyle name="Normal 5 2 2 2 3 6 3" xfId="3740"/>
    <cellStyle name="Normal 5 2 2 2 3 6 3 2" xfId="8466"/>
    <cellStyle name="Normal 5 2 2 2 3 6 3 2 2" xfId="17861"/>
    <cellStyle name="Normal 5 2 2 2 3 6 3 2 2 2" xfId="36658"/>
    <cellStyle name="Normal 5 2 2 2 3 6 3 2 2 3" xfId="51011"/>
    <cellStyle name="Normal 5 2 2 2 3 6 3 2 3" xfId="27255"/>
    <cellStyle name="Normal 5 2 2 2 3 6 3 2 4" xfId="51010"/>
    <cellStyle name="Normal 5 2 2 2 3 6 3 3" xfId="13164"/>
    <cellStyle name="Normal 5 2 2 2 3 6 3 3 2" xfId="31954"/>
    <cellStyle name="Normal 5 2 2 2 3 6 3 3 3" xfId="51012"/>
    <cellStyle name="Normal 5 2 2 2 3 6 3 4" xfId="22551"/>
    <cellStyle name="Normal 5 2 2 2 3 6 3 5" xfId="51009"/>
    <cellStyle name="Normal 5 2 2 2 3 6 4" xfId="4671"/>
    <cellStyle name="Normal 5 2 2 2 3 6 4 2" xfId="9396"/>
    <cellStyle name="Normal 5 2 2 2 3 6 4 2 2" xfId="18791"/>
    <cellStyle name="Normal 5 2 2 2 3 6 4 2 2 2" xfId="37588"/>
    <cellStyle name="Normal 5 2 2 2 3 6 4 2 2 3" xfId="51015"/>
    <cellStyle name="Normal 5 2 2 2 3 6 4 2 3" xfId="28185"/>
    <cellStyle name="Normal 5 2 2 2 3 6 4 2 4" xfId="51014"/>
    <cellStyle name="Normal 5 2 2 2 3 6 4 3" xfId="14094"/>
    <cellStyle name="Normal 5 2 2 2 3 6 4 3 2" xfId="32885"/>
    <cellStyle name="Normal 5 2 2 2 3 6 4 3 3" xfId="51016"/>
    <cellStyle name="Normal 5 2 2 2 3 6 4 4" xfId="23482"/>
    <cellStyle name="Normal 5 2 2 2 3 6 4 5" xfId="51013"/>
    <cellStyle name="Normal 5 2 2 2 3 6 5" xfId="6606"/>
    <cellStyle name="Normal 5 2 2 2 3 6 5 2" xfId="16001"/>
    <cellStyle name="Normal 5 2 2 2 3 6 5 2 2" xfId="34798"/>
    <cellStyle name="Normal 5 2 2 2 3 6 5 2 3" xfId="51018"/>
    <cellStyle name="Normal 5 2 2 2 3 6 5 3" xfId="25395"/>
    <cellStyle name="Normal 5 2 2 2 3 6 5 4" xfId="51017"/>
    <cellStyle name="Normal 5 2 2 2 3 6 6" xfId="11304"/>
    <cellStyle name="Normal 5 2 2 2 3 6 6 2" xfId="30092"/>
    <cellStyle name="Normal 5 2 2 2 3 6 6 3" xfId="51019"/>
    <cellStyle name="Normal 5 2 2 2 3 6 7" xfId="20689"/>
    <cellStyle name="Normal 5 2 2 2 3 6 8" xfId="39599"/>
    <cellStyle name="Normal 5 2 2 2 3 6 9" xfId="51000"/>
    <cellStyle name="Normal 5 2 2 2 3 7" xfId="2343"/>
    <cellStyle name="Normal 5 2 2 2 3 7 2" xfId="5136"/>
    <cellStyle name="Normal 5 2 2 2 3 7 2 2" xfId="9861"/>
    <cellStyle name="Normal 5 2 2 2 3 7 2 2 2" xfId="19256"/>
    <cellStyle name="Normal 5 2 2 2 3 7 2 2 2 2" xfId="38053"/>
    <cellStyle name="Normal 5 2 2 2 3 7 2 2 2 3" xfId="51023"/>
    <cellStyle name="Normal 5 2 2 2 3 7 2 2 3" xfId="28650"/>
    <cellStyle name="Normal 5 2 2 2 3 7 2 2 4" xfId="51022"/>
    <cellStyle name="Normal 5 2 2 2 3 7 2 3" xfId="14559"/>
    <cellStyle name="Normal 5 2 2 2 3 7 2 3 2" xfId="33350"/>
    <cellStyle name="Normal 5 2 2 2 3 7 2 3 3" xfId="51024"/>
    <cellStyle name="Normal 5 2 2 2 3 7 2 4" xfId="23947"/>
    <cellStyle name="Normal 5 2 2 2 3 7 2 5" xfId="51021"/>
    <cellStyle name="Normal 5 2 2 2 3 7 3" xfId="7070"/>
    <cellStyle name="Normal 5 2 2 2 3 7 3 2" xfId="16465"/>
    <cellStyle name="Normal 5 2 2 2 3 7 3 2 2" xfId="35262"/>
    <cellStyle name="Normal 5 2 2 2 3 7 3 2 3" xfId="51026"/>
    <cellStyle name="Normal 5 2 2 2 3 7 3 3" xfId="25859"/>
    <cellStyle name="Normal 5 2 2 2 3 7 3 4" xfId="51025"/>
    <cellStyle name="Normal 5 2 2 2 3 7 4" xfId="11768"/>
    <cellStyle name="Normal 5 2 2 2 3 7 4 2" xfId="30557"/>
    <cellStyle name="Normal 5 2 2 2 3 7 4 3" xfId="51027"/>
    <cellStyle name="Normal 5 2 2 2 3 7 5" xfId="21154"/>
    <cellStyle name="Normal 5 2 2 2 3 7 6" xfId="51020"/>
    <cellStyle name="Normal 5 2 2 2 3 8" xfId="3274"/>
    <cellStyle name="Normal 5 2 2 2 3 8 2" xfId="8000"/>
    <cellStyle name="Normal 5 2 2 2 3 8 2 2" xfId="17395"/>
    <cellStyle name="Normal 5 2 2 2 3 8 2 2 2" xfId="36192"/>
    <cellStyle name="Normal 5 2 2 2 3 8 2 2 3" xfId="51030"/>
    <cellStyle name="Normal 5 2 2 2 3 8 2 3" xfId="26789"/>
    <cellStyle name="Normal 5 2 2 2 3 8 2 4" xfId="51029"/>
    <cellStyle name="Normal 5 2 2 2 3 8 3" xfId="12698"/>
    <cellStyle name="Normal 5 2 2 2 3 8 3 2" xfId="31488"/>
    <cellStyle name="Normal 5 2 2 2 3 8 3 3" xfId="51031"/>
    <cellStyle name="Normal 5 2 2 2 3 8 4" xfId="22085"/>
    <cellStyle name="Normal 5 2 2 2 3 8 5" xfId="51028"/>
    <cellStyle name="Normal 5 2 2 2 3 9" xfId="4205"/>
    <cellStyle name="Normal 5 2 2 2 3 9 2" xfId="8930"/>
    <cellStyle name="Normal 5 2 2 2 3 9 2 2" xfId="18325"/>
    <cellStyle name="Normal 5 2 2 2 3 9 2 2 2" xfId="37122"/>
    <cellStyle name="Normal 5 2 2 2 3 9 2 2 3" xfId="51034"/>
    <cellStyle name="Normal 5 2 2 2 3 9 2 3" xfId="27719"/>
    <cellStyle name="Normal 5 2 2 2 3 9 2 4" xfId="51033"/>
    <cellStyle name="Normal 5 2 2 2 3 9 3" xfId="13628"/>
    <cellStyle name="Normal 5 2 2 2 3 9 3 2" xfId="32419"/>
    <cellStyle name="Normal 5 2 2 2 3 9 3 3" xfId="51035"/>
    <cellStyle name="Normal 5 2 2 2 3 9 4" xfId="23016"/>
    <cellStyle name="Normal 5 2 2 2 3 9 5" xfId="51032"/>
    <cellStyle name="Normal 5 2 2 2 4" xfId="1074"/>
    <cellStyle name="Normal 5 2 2 2 4 10" xfId="39600"/>
    <cellStyle name="Normal 5 2 2 2 4 11" xfId="51036"/>
    <cellStyle name="Normal 5 2 2 2 4 12" xfId="1462"/>
    <cellStyle name="Normal 5 2 2 2 4 2" xfId="1727"/>
    <cellStyle name="Normal 5 2 2 2 4 2 10" xfId="51037"/>
    <cellStyle name="Normal 5 2 2 2 4 2 2" xfId="2193"/>
    <cellStyle name="Normal 5 2 2 2 4 2 2 2" xfId="3124"/>
    <cellStyle name="Normal 5 2 2 2 4 2 2 2 2" xfId="5917"/>
    <cellStyle name="Normal 5 2 2 2 4 2 2 2 2 2" xfId="10642"/>
    <cellStyle name="Normal 5 2 2 2 4 2 2 2 2 2 2" xfId="20037"/>
    <cellStyle name="Normal 5 2 2 2 4 2 2 2 2 2 2 2" xfId="38834"/>
    <cellStyle name="Normal 5 2 2 2 4 2 2 2 2 2 2 3" xfId="51042"/>
    <cellStyle name="Normal 5 2 2 2 4 2 2 2 2 2 3" xfId="29431"/>
    <cellStyle name="Normal 5 2 2 2 4 2 2 2 2 2 4" xfId="51041"/>
    <cellStyle name="Normal 5 2 2 2 4 2 2 2 2 3" xfId="15340"/>
    <cellStyle name="Normal 5 2 2 2 4 2 2 2 2 3 2" xfId="34131"/>
    <cellStyle name="Normal 5 2 2 2 4 2 2 2 2 3 3" xfId="51043"/>
    <cellStyle name="Normal 5 2 2 2 4 2 2 2 2 4" xfId="24728"/>
    <cellStyle name="Normal 5 2 2 2 4 2 2 2 2 5" xfId="51040"/>
    <cellStyle name="Normal 5 2 2 2 4 2 2 2 3" xfId="7850"/>
    <cellStyle name="Normal 5 2 2 2 4 2 2 2 3 2" xfId="17245"/>
    <cellStyle name="Normal 5 2 2 2 4 2 2 2 3 2 2" xfId="36042"/>
    <cellStyle name="Normal 5 2 2 2 4 2 2 2 3 2 3" xfId="51045"/>
    <cellStyle name="Normal 5 2 2 2 4 2 2 2 3 3" xfId="26639"/>
    <cellStyle name="Normal 5 2 2 2 4 2 2 2 3 4" xfId="51044"/>
    <cellStyle name="Normal 5 2 2 2 4 2 2 2 4" xfId="12548"/>
    <cellStyle name="Normal 5 2 2 2 4 2 2 2 4 2" xfId="31338"/>
    <cellStyle name="Normal 5 2 2 2 4 2 2 2 4 3" xfId="51046"/>
    <cellStyle name="Normal 5 2 2 2 4 2 2 2 5" xfId="21935"/>
    <cellStyle name="Normal 5 2 2 2 4 2 2 2 6" xfId="51039"/>
    <cellStyle name="Normal 5 2 2 2 4 2 2 3" xfId="4055"/>
    <cellStyle name="Normal 5 2 2 2 4 2 2 3 2" xfId="8780"/>
    <cellStyle name="Normal 5 2 2 2 4 2 2 3 2 2" xfId="18175"/>
    <cellStyle name="Normal 5 2 2 2 4 2 2 3 2 2 2" xfId="36972"/>
    <cellStyle name="Normal 5 2 2 2 4 2 2 3 2 2 3" xfId="51049"/>
    <cellStyle name="Normal 5 2 2 2 4 2 2 3 2 3" xfId="27569"/>
    <cellStyle name="Normal 5 2 2 2 4 2 2 3 2 4" xfId="51048"/>
    <cellStyle name="Normal 5 2 2 2 4 2 2 3 3" xfId="13478"/>
    <cellStyle name="Normal 5 2 2 2 4 2 2 3 3 2" xfId="32269"/>
    <cellStyle name="Normal 5 2 2 2 4 2 2 3 3 3" xfId="51050"/>
    <cellStyle name="Normal 5 2 2 2 4 2 2 3 4" xfId="22866"/>
    <cellStyle name="Normal 5 2 2 2 4 2 2 3 5" xfId="51047"/>
    <cellStyle name="Normal 5 2 2 2 4 2 2 4" xfId="4986"/>
    <cellStyle name="Normal 5 2 2 2 4 2 2 4 2" xfId="9711"/>
    <cellStyle name="Normal 5 2 2 2 4 2 2 4 2 2" xfId="19106"/>
    <cellStyle name="Normal 5 2 2 2 4 2 2 4 2 2 2" xfId="37903"/>
    <cellStyle name="Normal 5 2 2 2 4 2 2 4 2 2 3" xfId="51053"/>
    <cellStyle name="Normal 5 2 2 2 4 2 2 4 2 3" xfId="28500"/>
    <cellStyle name="Normal 5 2 2 2 4 2 2 4 2 4" xfId="51052"/>
    <cellStyle name="Normal 5 2 2 2 4 2 2 4 3" xfId="14409"/>
    <cellStyle name="Normal 5 2 2 2 4 2 2 4 3 2" xfId="33200"/>
    <cellStyle name="Normal 5 2 2 2 4 2 2 4 3 3" xfId="51054"/>
    <cellStyle name="Normal 5 2 2 2 4 2 2 4 4" xfId="23797"/>
    <cellStyle name="Normal 5 2 2 2 4 2 2 4 5" xfId="51051"/>
    <cellStyle name="Normal 5 2 2 2 4 2 2 5" xfId="6920"/>
    <cellStyle name="Normal 5 2 2 2 4 2 2 5 2" xfId="16315"/>
    <cellStyle name="Normal 5 2 2 2 4 2 2 5 2 2" xfId="35112"/>
    <cellStyle name="Normal 5 2 2 2 4 2 2 5 2 3" xfId="51056"/>
    <cellStyle name="Normal 5 2 2 2 4 2 2 5 3" xfId="25709"/>
    <cellStyle name="Normal 5 2 2 2 4 2 2 5 4" xfId="51055"/>
    <cellStyle name="Normal 5 2 2 2 4 2 2 6" xfId="11618"/>
    <cellStyle name="Normal 5 2 2 2 4 2 2 6 2" xfId="30407"/>
    <cellStyle name="Normal 5 2 2 2 4 2 2 6 3" xfId="51057"/>
    <cellStyle name="Normal 5 2 2 2 4 2 2 7" xfId="21004"/>
    <cellStyle name="Normal 5 2 2 2 4 2 2 8" xfId="39602"/>
    <cellStyle name="Normal 5 2 2 2 4 2 2 9" xfId="51038"/>
    <cellStyle name="Normal 5 2 2 2 4 2 3" xfId="2658"/>
    <cellStyle name="Normal 5 2 2 2 4 2 3 2" xfId="5451"/>
    <cellStyle name="Normal 5 2 2 2 4 2 3 2 2" xfId="10176"/>
    <cellStyle name="Normal 5 2 2 2 4 2 3 2 2 2" xfId="19571"/>
    <cellStyle name="Normal 5 2 2 2 4 2 3 2 2 2 2" xfId="38368"/>
    <cellStyle name="Normal 5 2 2 2 4 2 3 2 2 2 3" xfId="51061"/>
    <cellStyle name="Normal 5 2 2 2 4 2 3 2 2 3" xfId="28965"/>
    <cellStyle name="Normal 5 2 2 2 4 2 3 2 2 4" xfId="51060"/>
    <cellStyle name="Normal 5 2 2 2 4 2 3 2 3" xfId="14874"/>
    <cellStyle name="Normal 5 2 2 2 4 2 3 2 3 2" xfId="33665"/>
    <cellStyle name="Normal 5 2 2 2 4 2 3 2 3 3" xfId="51062"/>
    <cellStyle name="Normal 5 2 2 2 4 2 3 2 4" xfId="24262"/>
    <cellStyle name="Normal 5 2 2 2 4 2 3 2 5" xfId="51059"/>
    <cellStyle name="Normal 5 2 2 2 4 2 3 3" xfId="7385"/>
    <cellStyle name="Normal 5 2 2 2 4 2 3 3 2" xfId="16780"/>
    <cellStyle name="Normal 5 2 2 2 4 2 3 3 2 2" xfId="35577"/>
    <cellStyle name="Normal 5 2 2 2 4 2 3 3 2 3" xfId="51064"/>
    <cellStyle name="Normal 5 2 2 2 4 2 3 3 3" xfId="26174"/>
    <cellStyle name="Normal 5 2 2 2 4 2 3 3 4" xfId="51063"/>
    <cellStyle name="Normal 5 2 2 2 4 2 3 4" xfId="12083"/>
    <cellStyle name="Normal 5 2 2 2 4 2 3 4 2" xfId="30872"/>
    <cellStyle name="Normal 5 2 2 2 4 2 3 4 3" xfId="51065"/>
    <cellStyle name="Normal 5 2 2 2 4 2 3 5" xfId="21469"/>
    <cellStyle name="Normal 5 2 2 2 4 2 3 6" xfId="51058"/>
    <cellStyle name="Normal 5 2 2 2 4 2 4" xfId="3589"/>
    <cellStyle name="Normal 5 2 2 2 4 2 4 2" xfId="8315"/>
    <cellStyle name="Normal 5 2 2 2 4 2 4 2 2" xfId="17710"/>
    <cellStyle name="Normal 5 2 2 2 4 2 4 2 2 2" xfId="36507"/>
    <cellStyle name="Normal 5 2 2 2 4 2 4 2 2 3" xfId="51068"/>
    <cellStyle name="Normal 5 2 2 2 4 2 4 2 3" xfId="27104"/>
    <cellStyle name="Normal 5 2 2 2 4 2 4 2 4" xfId="51067"/>
    <cellStyle name="Normal 5 2 2 2 4 2 4 3" xfId="13013"/>
    <cellStyle name="Normal 5 2 2 2 4 2 4 3 2" xfId="31803"/>
    <cellStyle name="Normal 5 2 2 2 4 2 4 3 3" xfId="51069"/>
    <cellStyle name="Normal 5 2 2 2 4 2 4 4" xfId="22400"/>
    <cellStyle name="Normal 5 2 2 2 4 2 4 5" xfId="51066"/>
    <cellStyle name="Normal 5 2 2 2 4 2 5" xfId="4520"/>
    <cellStyle name="Normal 5 2 2 2 4 2 5 2" xfId="9245"/>
    <cellStyle name="Normal 5 2 2 2 4 2 5 2 2" xfId="18640"/>
    <cellStyle name="Normal 5 2 2 2 4 2 5 2 2 2" xfId="37437"/>
    <cellStyle name="Normal 5 2 2 2 4 2 5 2 2 3" xfId="51072"/>
    <cellStyle name="Normal 5 2 2 2 4 2 5 2 3" xfId="28034"/>
    <cellStyle name="Normal 5 2 2 2 4 2 5 2 4" xfId="51071"/>
    <cellStyle name="Normal 5 2 2 2 4 2 5 3" xfId="13943"/>
    <cellStyle name="Normal 5 2 2 2 4 2 5 3 2" xfId="32734"/>
    <cellStyle name="Normal 5 2 2 2 4 2 5 3 3" xfId="51073"/>
    <cellStyle name="Normal 5 2 2 2 4 2 5 4" xfId="23331"/>
    <cellStyle name="Normal 5 2 2 2 4 2 5 5" xfId="51070"/>
    <cellStyle name="Normal 5 2 2 2 4 2 6" xfId="6287"/>
    <cellStyle name="Normal 5 2 2 2 4 2 6 2" xfId="15683"/>
    <cellStyle name="Normal 5 2 2 2 4 2 6 2 2" xfId="34480"/>
    <cellStyle name="Normal 5 2 2 2 4 2 6 2 3" xfId="51075"/>
    <cellStyle name="Normal 5 2 2 2 4 2 6 3" xfId="25077"/>
    <cellStyle name="Normal 5 2 2 2 4 2 6 4" xfId="51074"/>
    <cellStyle name="Normal 5 2 2 2 4 2 7" xfId="11154"/>
    <cellStyle name="Normal 5 2 2 2 4 2 7 2" xfId="29941"/>
    <cellStyle name="Normal 5 2 2 2 4 2 7 3" xfId="51076"/>
    <cellStyle name="Normal 5 2 2 2 4 2 8" xfId="20538"/>
    <cellStyle name="Normal 5 2 2 2 4 2 9" xfId="39601"/>
    <cellStyle name="Normal 5 2 2 2 4 3" xfId="1932"/>
    <cellStyle name="Normal 5 2 2 2 4 3 2" xfId="2863"/>
    <cellStyle name="Normal 5 2 2 2 4 3 2 2" xfId="5656"/>
    <cellStyle name="Normal 5 2 2 2 4 3 2 2 2" xfId="10381"/>
    <cellStyle name="Normal 5 2 2 2 4 3 2 2 2 2" xfId="19776"/>
    <cellStyle name="Normal 5 2 2 2 4 3 2 2 2 2 2" xfId="38573"/>
    <cellStyle name="Normal 5 2 2 2 4 3 2 2 2 2 3" xfId="51081"/>
    <cellStyle name="Normal 5 2 2 2 4 3 2 2 2 3" xfId="29170"/>
    <cellStyle name="Normal 5 2 2 2 4 3 2 2 2 4" xfId="51080"/>
    <cellStyle name="Normal 5 2 2 2 4 3 2 2 3" xfId="15079"/>
    <cellStyle name="Normal 5 2 2 2 4 3 2 2 3 2" xfId="33870"/>
    <cellStyle name="Normal 5 2 2 2 4 3 2 2 3 3" xfId="51082"/>
    <cellStyle name="Normal 5 2 2 2 4 3 2 2 4" xfId="24467"/>
    <cellStyle name="Normal 5 2 2 2 4 3 2 2 5" xfId="51079"/>
    <cellStyle name="Normal 5 2 2 2 4 3 2 3" xfId="7589"/>
    <cellStyle name="Normal 5 2 2 2 4 3 2 3 2" xfId="16984"/>
    <cellStyle name="Normal 5 2 2 2 4 3 2 3 2 2" xfId="35781"/>
    <cellStyle name="Normal 5 2 2 2 4 3 2 3 2 3" xfId="51084"/>
    <cellStyle name="Normal 5 2 2 2 4 3 2 3 3" xfId="26378"/>
    <cellStyle name="Normal 5 2 2 2 4 3 2 3 4" xfId="51083"/>
    <cellStyle name="Normal 5 2 2 2 4 3 2 4" xfId="12287"/>
    <cellStyle name="Normal 5 2 2 2 4 3 2 4 2" xfId="31077"/>
    <cellStyle name="Normal 5 2 2 2 4 3 2 4 3" xfId="51085"/>
    <cellStyle name="Normal 5 2 2 2 4 3 2 5" xfId="21674"/>
    <cellStyle name="Normal 5 2 2 2 4 3 2 6" xfId="51078"/>
    <cellStyle name="Normal 5 2 2 2 4 3 3" xfId="3794"/>
    <cellStyle name="Normal 5 2 2 2 4 3 3 2" xfId="8520"/>
    <cellStyle name="Normal 5 2 2 2 4 3 3 2 2" xfId="17915"/>
    <cellStyle name="Normal 5 2 2 2 4 3 3 2 2 2" xfId="36712"/>
    <cellStyle name="Normal 5 2 2 2 4 3 3 2 2 3" xfId="51088"/>
    <cellStyle name="Normal 5 2 2 2 4 3 3 2 3" xfId="27309"/>
    <cellStyle name="Normal 5 2 2 2 4 3 3 2 4" xfId="51087"/>
    <cellStyle name="Normal 5 2 2 2 4 3 3 3" xfId="13218"/>
    <cellStyle name="Normal 5 2 2 2 4 3 3 3 2" xfId="32008"/>
    <cellStyle name="Normal 5 2 2 2 4 3 3 3 3" xfId="51089"/>
    <cellStyle name="Normal 5 2 2 2 4 3 3 4" xfId="22605"/>
    <cellStyle name="Normal 5 2 2 2 4 3 3 5" xfId="51086"/>
    <cellStyle name="Normal 5 2 2 2 4 3 4" xfId="4725"/>
    <cellStyle name="Normal 5 2 2 2 4 3 4 2" xfId="9450"/>
    <cellStyle name="Normal 5 2 2 2 4 3 4 2 2" xfId="18845"/>
    <cellStyle name="Normal 5 2 2 2 4 3 4 2 2 2" xfId="37642"/>
    <cellStyle name="Normal 5 2 2 2 4 3 4 2 2 3" xfId="51092"/>
    <cellStyle name="Normal 5 2 2 2 4 3 4 2 3" xfId="28239"/>
    <cellStyle name="Normal 5 2 2 2 4 3 4 2 4" xfId="51091"/>
    <cellStyle name="Normal 5 2 2 2 4 3 4 3" xfId="14148"/>
    <cellStyle name="Normal 5 2 2 2 4 3 4 3 2" xfId="32939"/>
    <cellStyle name="Normal 5 2 2 2 4 3 4 3 3" xfId="51093"/>
    <cellStyle name="Normal 5 2 2 2 4 3 4 4" xfId="23536"/>
    <cellStyle name="Normal 5 2 2 2 4 3 4 5" xfId="51090"/>
    <cellStyle name="Normal 5 2 2 2 4 3 5" xfId="6660"/>
    <cellStyle name="Normal 5 2 2 2 4 3 5 2" xfId="16055"/>
    <cellStyle name="Normal 5 2 2 2 4 3 5 2 2" xfId="34852"/>
    <cellStyle name="Normal 5 2 2 2 4 3 5 2 3" xfId="51095"/>
    <cellStyle name="Normal 5 2 2 2 4 3 5 3" xfId="25449"/>
    <cellStyle name="Normal 5 2 2 2 4 3 5 4" xfId="51094"/>
    <cellStyle name="Normal 5 2 2 2 4 3 6" xfId="11358"/>
    <cellStyle name="Normal 5 2 2 2 4 3 6 2" xfId="30146"/>
    <cellStyle name="Normal 5 2 2 2 4 3 6 3" xfId="51096"/>
    <cellStyle name="Normal 5 2 2 2 4 3 7" xfId="20743"/>
    <cellStyle name="Normal 5 2 2 2 4 3 8" xfId="39603"/>
    <cellStyle name="Normal 5 2 2 2 4 3 9" xfId="51077"/>
    <cellStyle name="Normal 5 2 2 2 4 4" xfId="2397"/>
    <cellStyle name="Normal 5 2 2 2 4 4 2" xfId="5190"/>
    <cellStyle name="Normal 5 2 2 2 4 4 2 2" xfId="9915"/>
    <cellStyle name="Normal 5 2 2 2 4 4 2 2 2" xfId="19310"/>
    <cellStyle name="Normal 5 2 2 2 4 4 2 2 2 2" xfId="38107"/>
    <cellStyle name="Normal 5 2 2 2 4 4 2 2 2 3" xfId="51100"/>
    <cellStyle name="Normal 5 2 2 2 4 4 2 2 3" xfId="28704"/>
    <cellStyle name="Normal 5 2 2 2 4 4 2 2 4" xfId="51099"/>
    <cellStyle name="Normal 5 2 2 2 4 4 2 3" xfId="14613"/>
    <cellStyle name="Normal 5 2 2 2 4 4 2 3 2" xfId="33404"/>
    <cellStyle name="Normal 5 2 2 2 4 4 2 3 3" xfId="51101"/>
    <cellStyle name="Normal 5 2 2 2 4 4 2 4" xfId="24001"/>
    <cellStyle name="Normal 5 2 2 2 4 4 2 5" xfId="51098"/>
    <cellStyle name="Normal 5 2 2 2 4 4 3" xfId="7124"/>
    <cellStyle name="Normal 5 2 2 2 4 4 3 2" xfId="16519"/>
    <cellStyle name="Normal 5 2 2 2 4 4 3 2 2" xfId="35316"/>
    <cellStyle name="Normal 5 2 2 2 4 4 3 2 3" xfId="51103"/>
    <cellStyle name="Normal 5 2 2 2 4 4 3 3" xfId="25913"/>
    <cellStyle name="Normal 5 2 2 2 4 4 3 4" xfId="51102"/>
    <cellStyle name="Normal 5 2 2 2 4 4 4" xfId="11822"/>
    <cellStyle name="Normal 5 2 2 2 4 4 4 2" xfId="30611"/>
    <cellStyle name="Normal 5 2 2 2 4 4 4 3" xfId="51104"/>
    <cellStyle name="Normal 5 2 2 2 4 4 5" xfId="21208"/>
    <cellStyle name="Normal 5 2 2 2 4 4 6" xfId="51097"/>
    <cellStyle name="Normal 5 2 2 2 4 5" xfId="3328"/>
    <cellStyle name="Normal 5 2 2 2 4 5 2" xfId="8054"/>
    <cellStyle name="Normal 5 2 2 2 4 5 2 2" xfId="17449"/>
    <cellStyle name="Normal 5 2 2 2 4 5 2 2 2" xfId="36246"/>
    <cellStyle name="Normal 5 2 2 2 4 5 2 2 3" xfId="51107"/>
    <cellStyle name="Normal 5 2 2 2 4 5 2 3" xfId="26843"/>
    <cellStyle name="Normal 5 2 2 2 4 5 2 4" xfId="51106"/>
    <cellStyle name="Normal 5 2 2 2 4 5 3" xfId="12752"/>
    <cellStyle name="Normal 5 2 2 2 4 5 3 2" xfId="31542"/>
    <cellStyle name="Normal 5 2 2 2 4 5 3 3" xfId="51108"/>
    <cellStyle name="Normal 5 2 2 2 4 5 4" xfId="22139"/>
    <cellStyle name="Normal 5 2 2 2 4 5 5" xfId="51105"/>
    <cellStyle name="Normal 5 2 2 2 4 6" xfId="4259"/>
    <cellStyle name="Normal 5 2 2 2 4 6 2" xfId="8984"/>
    <cellStyle name="Normal 5 2 2 2 4 6 2 2" xfId="18379"/>
    <cellStyle name="Normal 5 2 2 2 4 6 2 2 2" xfId="37176"/>
    <cellStyle name="Normal 5 2 2 2 4 6 2 2 3" xfId="51111"/>
    <cellStyle name="Normal 5 2 2 2 4 6 2 3" xfId="27773"/>
    <cellStyle name="Normal 5 2 2 2 4 6 2 4" xfId="51110"/>
    <cellStyle name="Normal 5 2 2 2 4 6 3" xfId="13682"/>
    <cellStyle name="Normal 5 2 2 2 4 6 3 2" xfId="32473"/>
    <cellStyle name="Normal 5 2 2 2 4 6 3 3" xfId="51112"/>
    <cellStyle name="Normal 5 2 2 2 4 6 4" xfId="23070"/>
    <cellStyle name="Normal 5 2 2 2 4 6 5" xfId="51109"/>
    <cellStyle name="Normal 5 2 2 2 4 7" xfId="6213"/>
    <cellStyle name="Normal 5 2 2 2 4 7 2" xfId="15609"/>
    <cellStyle name="Normal 5 2 2 2 4 7 2 2" xfId="34406"/>
    <cellStyle name="Normal 5 2 2 2 4 7 2 3" xfId="51114"/>
    <cellStyle name="Normal 5 2 2 2 4 7 3" xfId="25003"/>
    <cellStyle name="Normal 5 2 2 2 4 7 4" xfId="51113"/>
    <cellStyle name="Normal 5 2 2 2 4 8" xfId="10896"/>
    <cellStyle name="Normal 5 2 2 2 4 8 2" xfId="29680"/>
    <cellStyle name="Normal 5 2 2 2 4 8 3" xfId="51115"/>
    <cellStyle name="Normal 5 2 2 2 4 9" xfId="20277"/>
    <cellStyle name="Normal 5 2 2 2 5" xfId="1205"/>
    <cellStyle name="Normal 5 2 2 2 5 10" xfId="39604"/>
    <cellStyle name="Normal 5 2 2 2 5 11" xfId="51116"/>
    <cellStyle name="Normal 5 2 2 2 5 12" xfId="1497"/>
    <cellStyle name="Normal 5 2 2 2 5 2" xfId="1761"/>
    <cellStyle name="Normal 5 2 2 2 5 2 10" xfId="51117"/>
    <cellStyle name="Normal 5 2 2 2 5 2 2" xfId="2227"/>
    <cellStyle name="Normal 5 2 2 2 5 2 2 2" xfId="3158"/>
    <cellStyle name="Normal 5 2 2 2 5 2 2 2 2" xfId="5951"/>
    <cellStyle name="Normal 5 2 2 2 5 2 2 2 2 2" xfId="10676"/>
    <cellStyle name="Normal 5 2 2 2 5 2 2 2 2 2 2" xfId="20071"/>
    <cellStyle name="Normal 5 2 2 2 5 2 2 2 2 2 2 2" xfId="38868"/>
    <cellStyle name="Normal 5 2 2 2 5 2 2 2 2 2 2 3" xfId="51122"/>
    <cellStyle name="Normal 5 2 2 2 5 2 2 2 2 2 3" xfId="29465"/>
    <cellStyle name="Normal 5 2 2 2 5 2 2 2 2 2 4" xfId="51121"/>
    <cellStyle name="Normal 5 2 2 2 5 2 2 2 2 3" xfId="15374"/>
    <cellStyle name="Normal 5 2 2 2 5 2 2 2 2 3 2" xfId="34165"/>
    <cellStyle name="Normal 5 2 2 2 5 2 2 2 2 3 3" xfId="51123"/>
    <cellStyle name="Normal 5 2 2 2 5 2 2 2 2 4" xfId="24762"/>
    <cellStyle name="Normal 5 2 2 2 5 2 2 2 2 5" xfId="51120"/>
    <cellStyle name="Normal 5 2 2 2 5 2 2 2 3" xfId="7884"/>
    <cellStyle name="Normal 5 2 2 2 5 2 2 2 3 2" xfId="17279"/>
    <cellStyle name="Normal 5 2 2 2 5 2 2 2 3 2 2" xfId="36076"/>
    <cellStyle name="Normal 5 2 2 2 5 2 2 2 3 2 3" xfId="51125"/>
    <cellStyle name="Normal 5 2 2 2 5 2 2 2 3 3" xfId="26673"/>
    <cellStyle name="Normal 5 2 2 2 5 2 2 2 3 4" xfId="51124"/>
    <cellStyle name="Normal 5 2 2 2 5 2 2 2 4" xfId="12582"/>
    <cellStyle name="Normal 5 2 2 2 5 2 2 2 4 2" xfId="31372"/>
    <cellStyle name="Normal 5 2 2 2 5 2 2 2 4 3" xfId="51126"/>
    <cellStyle name="Normal 5 2 2 2 5 2 2 2 5" xfId="21969"/>
    <cellStyle name="Normal 5 2 2 2 5 2 2 2 6" xfId="51119"/>
    <cellStyle name="Normal 5 2 2 2 5 2 2 3" xfId="4089"/>
    <cellStyle name="Normal 5 2 2 2 5 2 2 3 2" xfId="8814"/>
    <cellStyle name="Normal 5 2 2 2 5 2 2 3 2 2" xfId="18209"/>
    <cellStyle name="Normal 5 2 2 2 5 2 2 3 2 2 2" xfId="37006"/>
    <cellStyle name="Normal 5 2 2 2 5 2 2 3 2 2 3" xfId="51129"/>
    <cellStyle name="Normal 5 2 2 2 5 2 2 3 2 3" xfId="27603"/>
    <cellStyle name="Normal 5 2 2 2 5 2 2 3 2 4" xfId="51128"/>
    <cellStyle name="Normal 5 2 2 2 5 2 2 3 3" xfId="13512"/>
    <cellStyle name="Normal 5 2 2 2 5 2 2 3 3 2" xfId="32303"/>
    <cellStyle name="Normal 5 2 2 2 5 2 2 3 3 3" xfId="51130"/>
    <cellStyle name="Normal 5 2 2 2 5 2 2 3 4" xfId="22900"/>
    <cellStyle name="Normal 5 2 2 2 5 2 2 3 5" xfId="51127"/>
    <cellStyle name="Normal 5 2 2 2 5 2 2 4" xfId="5020"/>
    <cellStyle name="Normal 5 2 2 2 5 2 2 4 2" xfId="9745"/>
    <cellStyle name="Normal 5 2 2 2 5 2 2 4 2 2" xfId="19140"/>
    <cellStyle name="Normal 5 2 2 2 5 2 2 4 2 2 2" xfId="37937"/>
    <cellStyle name="Normal 5 2 2 2 5 2 2 4 2 2 3" xfId="51133"/>
    <cellStyle name="Normal 5 2 2 2 5 2 2 4 2 3" xfId="28534"/>
    <cellStyle name="Normal 5 2 2 2 5 2 2 4 2 4" xfId="51132"/>
    <cellStyle name="Normal 5 2 2 2 5 2 2 4 3" xfId="14443"/>
    <cellStyle name="Normal 5 2 2 2 5 2 2 4 3 2" xfId="33234"/>
    <cellStyle name="Normal 5 2 2 2 5 2 2 4 3 3" xfId="51134"/>
    <cellStyle name="Normal 5 2 2 2 5 2 2 4 4" xfId="23831"/>
    <cellStyle name="Normal 5 2 2 2 5 2 2 4 5" xfId="51131"/>
    <cellStyle name="Normal 5 2 2 2 5 2 2 5" xfId="6954"/>
    <cellStyle name="Normal 5 2 2 2 5 2 2 5 2" xfId="16349"/>
    <cellStyle name="Normal 5 2 2 2 5 2 2 5 2 2" xfId="35146"/>
    <cellStyle name="Normal 5 2 2 2 5 2 2 5 2 3" xfId="51136"/>
    <cellStyle name="Normal 5 2 2 2 5 2 2 5 3" xfId="25743"/>
    <cellStyle name="Normal 5 2 2 2 5 2 2 5 4" xfId="51135"/>
    <cellStyle name="Normal 5 2 2 2 5 2 2 6" xfId="11652"/>
    <cellStyle name="Normal 5 2 2 2 5 2 2 6 2" xfId="30441"/>
    <cellStyle name="Normal 5 2 2 2 5 2 2 6 3" xfId="51137"/>
    <cellStyle name="Normal 5 2 2 2 5 2 2 7" xfId="21038"/>
    <cellStyle name="Normal 5 2 2 2 5 2 2 8" xfId="39606"/>
    <cellStyle name="Normal 5 2 2 2 5 2 2 9" xfId="51118"/>
    <cellStyle name="Normal 5 2 2 2 5 2 3" xfId="2692"/>
    <cellStyle name="Normal 5 2 2 2 5 2 3 2" xfId="5485"/>
    <cellStyle name="Normal 5 2 2 2 5 2 3 2 2" xfId="10210"/>
    <cellStyle name="Normal 5 2 2 2 5 2 3 2 2 2" xfId="19605"/>
    <cellStyle name="Normal 5 2 2 2 5 2 3 2 2 2 2" xfId="38402"/>
    <cellStyle name="Normal 5 2 2 2 5 2 3 2 2 2 3" xfId="51141"/>
    <cellStyle name="Normal 5 2 2 2 5 2 3 2 2 3" xfId="28999"/>
    <cellStyle name="Normal 5 2 2 2 5 2 3 2 2 4" xfId="51140"/>
    <cellStyle name="Normal 5 2 2 2 5 2 3 2 3" xfId="14908"/>
    <cellStyle name="Normal 5 2 2 2 5 2 3 2 3 2" xfId="33699"/>
    <cellStyle name="Normal 5 2 2 2 5 2 3 2 3 3" xfId="51142"/>
    <cellStyle name="Normal 5 2 2 2 5 2 3 2 4" xfId="24296"/>
    <cellStyle name="Normal 5 2 2 2 5 2 3 2 5" xfId="51139"/>
    <cellStyle name="Normal 5 2 2 2 5 2 3 3" xfId="7419"/>
    <cellStyle name="Normal 5 2 2 2 5 2 3 3 2" xfId="16814"/>
    <cellStyle name="Normal 5 2 2 2 5 2 3 3 2 2" xfId="35611"/>
    <cellStyle name="Normal 5 2 2 2 5 2 3 3 2 3" xfId="51144"/>
    <cellStyle name="Normal 5 2 2 2 5 2 3 3 3" xfId="26208"/>
    <cellStyle name="Normal 5 2 2 2 5 2 3 3 4" xfId="51143"/>
    <cellStyle name="Normal 5 2 2 2 5 2 3 4" xfId="12117"/>
    <cellStyle name="Normal 5 2 2 2 5 2 3 4 2" xfId="30906"/>
    <cellStyle name="Normal 5 2 2 2 5 2 3 4 3" xfId="51145"/>
    <cellStyle name="Normal 5 2 2 2 5 2 3 5" xfId="21503"/>
    <cellStyle name="Normal 5 2 2 2 5 2 3 6" xfId="51138"/>
    <cellStyle name="Normal 5 2 2 2 5 2 4" xfId="3623"/>
    <cellStyle name="Normal 5 2 2 2 5 2 4 2" xfId="8349"/>
    <cellStyle name="Normal 5 2 2 2 5 2 4 2 2" xfId="17744"/>
    <cellStyle name="Normal 5 2 2 2 5 2 4 2 2 2" xfId="36541"/>
    <cellStyle name="Normal 5 2 2 2 5 2 4 2 2 3" xfId="51148"/>
    <cellStyle name="Normal 5 2 2 2 5 2 4 2 3" xfId="27138"/>
    <cellStyle name="Normal 5 2 2 2 5 2 4 2 4" xfId="51147"/>
    <cellStyle name="Normal 5 2 2 2 5 2 4 3" xfId="13047"/>
    <cellStyle name="Normal 5 2 2 2 5 2 4 3 2" xfId="31837"/>
    <cellStyle name="Normal 5 2 2 2 5 2 4 3 3" xfId="51149"/>
    <cellStyle name="Normal 5 2 2 2 5 2 4 4" xfId="22434"/>
    <cellStyle name="Normal 5 2 2 2 5 2 4 5" xfId="51146"/>
    <cellStyle name="Normal 5 2 2 2 5 2 5" xfId="4554"/>
    <cellStyle name="Normal 5 2 2 2 5 2 5 2" xfId="9279"/>
    <cellStyle name="Normal 5 2 2 2 5 2 5 2 2" xfId="18674"/>
    <cellStyle name="Normal 5 2 2 2 5 2 5 2 2 2" xfId="37471"/>
    <cellStyle name="Normal 5 2 2 2 5 2 5 2 2 3" xfId="51152"/>
    <cellStyle name="Normal 5 2 2 2 5 2 5 2 3" xfId="28068"/>
    <cellStyle name="Normal 5 2 2 2 5 2 5 2 4" xfId="51151"/>
    <cellStyle name="Normal 5 2 2 2 5 2 5 3" xfId="13977"/>
    <cellStyle name="Normal 5 2 2 2 5 2 5 3 2" xfId="32768"/>
    <cellStyle name="Normal 5 2 2 2 5 2 5 3 3" xfId="51153"/>
    <cellStyle name="Normal 5 2 2 2 5 2 5 4" xfId="23365"/>
    <cellStyle name="Normal 5 2 2 2 5 2 5 5" xfId="51150"/>
    <cellStyle name="Normal 5 2 2 2 5 2 6" xfId="6490"/>
    <cellStyle name="Normal 5 2 2 2 5 2 6 2" xfId="15885"/>
    <cellStyle name="Normal 5 2 2 2 5 2 6 2 2" xfId="34682"/>
    <cellStyle name="Normal 5 2 2 2 5 2 6 2 3" xfId="51155"/>
    <cellStyle name="Normal 5 2 2 2 5 2 6 3" xfId="25279"/>
    <cellStyle name="Normal 5 2 2 2 5 2 6 4" xfId="51154"/>
    <cellStyle name="Normal 5 2 2 2 5 2 7" xfId="11188"/>
    <cellStyle name="Normal 5 2 2 2 5 2 7 2" xfId="29975"/>
    <cellStyle name="Normal 5 2 2 2 5 2 7 3" xfId="51156"/>
    <cellStyle name="Normal 5 2 2 2 5 2 8" xfId="20572"/>
    <cellStyle name="Normal 5 2 2 2 5 2 9" xfId="39605"/>
    <cellStyle name="Normal 5 2 2 2 5 3" xfId="1966"/>
    <cellStyle name="Normal 5 2 2 2 5 3 2" xfId="2897"/>
    <cellStyle name="Normal 5 2 2 2 5 3 2 2" xfId="5690"/>
    <cellStyle name="Normal 5 2 2 2 5 3 2 2 2" xfId="10415"/>
    <cellStyle name="Normal 5 2 2 2 5 3 2 2 2 2" xfId="19810"/>
    <cellStyle name="Normal 5 2 2 2 5 3 2 2 2 2 2" xfId="38607"/>
    <cellStyle name="Normal 5 2 2 2 5 3 2 2 2 2 3" xfId="51161"/>
    <cellStyle name="Normal 5 2 2 2 5 3 2 2 2 3" xfId="29204"/>
    <cellStyle name="Normal 5 2 2 2 5 3 2 2 2 4" xfId="51160"/>
    <cellStyle name="Normal 5 2 2 2 5 3 2 2 3" xfId="15113"/>
    <cellStyle name="Normal 5 2 2 2 5 3 2 2 3 2" xfId="33904"/>
    <cellStyle name="Normal 5 2 2 2 5 3 2 2 3 3" xfId="51162"/>
    <cellStyle name="Normal 5 2 2 2 5 3 2 2 4" xfId="24501"/>
    <cellStyle name="Normal 5 2 2 2 5 3 2 2 5" xfId="51159"/>
    <cellStyle name="Normal 5 2 2 2 5 3 2 3" xfId="7623"/>
    <cellStyle name="Normal 5 2 2 2 5 3 2 3 2" xfId="17018"/>
    <cellStyle name="Normal 5 2 2 2 5 3 2 3 2 2" xfId="35815"/>
    <cellStyle name="Normal 5 2 2 2 5 3 2 3 2 3" xfId="51164"/>
    <cellStyle name="Normal 5 2 2 2 5 3 2 3 3" xfId="26412"/>
    <cellStyle name="Normal 5 2 2 2 5 3 2 3 4" xfId="51163"/>
    <cellStyle name="Normal 5 2 2 2 5 3 2 4" xfId="12321"/>
    <cellStyle name="Normal 5 2 2 2 5 3 2 4 2" xfId="31111"/>
    <cellStyle name="Normal 5 2 2 2 5 3 2 4 3" xfId="51165"/>
    <cellStyle name="Normal 5 2 2 2 5 3 2 5" xfId="21708"/>
    <cellStyle name="Normal 5 2 2 2 5 3 2 6" xfId="51158"/>
    <cellStyle name="Normal 5 2 2 2 5 3 3" xfId="3828"/>
    <cellStyle name="Normal 5 2 2 2 5 3 3 2" xfId="8554"/>
    <cellStyle name="Normal 5 2 2 2 5 3 3 2 2" xfId="17949"/>
    <cellStyle name="Normal 5 2 2 2 5 3 3 2 2 2" xfId="36746"/>
    <cellStyle name="Normal 5 2 2 2 5 3 3 2 2 3" xfId="51168"/>
    <cellStyle name="Normal 5 2 2 2 5 3 3 2 3" xfId="27343"/>
    <cellStyle name="Normal 5 2 2 2 5 3 3 2 4" xfId="51167"/>
    <cellStyle name="Normal 5 2 2 2 5 3 3 3" xfId="13252"/>
    <cellStyle name="Normal 5 2 2 2 5 3 3 3 2" xfId="32042"/>
    <cellStyle name="Normal 5 2 2 2 5 3 3 3 3" xfId="51169"/>
    <cellStyle name="Normal 5 2 2 2 5 3 3 4" xfId="22639"/>
    <cellStyle name="Normal 5 2 2 2 5 3 3 5" xfId="51166"/>
    <cellStyle name="Normal 5 2 2 2 5 3 4" xfId="4759"/>
    <cellStyle name="Normal 5 2 2 2 5 3 4 2" xfId="9484"/>
    <cellStyle name="Normal 5 2 2 2 5 3 4 2 2" xfId="18879"/>
    <cellStyle name="Normal 5 2 2 2 5 3 4 2 2 2" xfId="37676"/>
    <cellStyle name="Normal 5 2 2 2 5 3 4 2 2 3" xfId="51172"/>
    <cellStyle name="Normal 5 2 2 2 5 3 4 2 3" xfId="28273"/>
    <cellStyle name="Normal 5 2 2 2 5 3 4 2 4" xfId="51171"/>
    <cellStyle name="Normal 5 2 2 2 5 3 4 3" xfId="14182"/>
    <cellStyle name="Normal 5 2 2 2 5 3 4 3 2" xfId="32973"/>
    <cellStyle name="Normal 5 2 2 2 5 3 4 3 3" xfId="51173"/>
    <cellStyle name="Normal 5 2 2 2 5 3 4 4" xfId="23570"/>
    <cellStyle name="Normal 5 2 2 2 5 3 4 5" xfId="51170"/>
    <cellStyle name="Normal 5 2 2 2 5 3 5" xfId="6694"/>
    <cellStyle name="Normal 5 2 2 2 5 3 5 2" xfId="16089"/>
    <cellStyle name="Normal 5 2 2 2 5 3 5 2 2" xfId="34886"/>
    <cellStyle name="Normal 5 2 2 2 5 3 5 2 3" xfId="51175"/>
    <cellStyle name="Normal 5 2 2 2 5 3 5 3" xfId="25483"/>
    <cellStyle name="Normal 5 2 2 2 5 3 5 4" xfId="51174"/>
    <cellStyle name="Normal 5 2 2 2 5 3 6" xfId="11392"/>
    <cellStyle name="Normal 5 2 2 2 5 3 6 2" xfId="30180"/>
    <cellStyle name="Normal 5 2 2 2 5 3 6 3" xfId="51176"/>
    <cellStyle name="Normal 5 2 2 2 5 3 7" xfId="20777"/>
    <cellStyle name="Normal 5 2 2 2 5 3 8" xfId="39607"/>
    <cellStyle name="Normal 5 2 2 2 5 3 9" xfId="51157"/>
    <cellStyle name="Normal 5 2 2 2 5 4" xfId="2431"/>
    <cellStyle name="Normal 5 2 2 2 5 4 2" xfId="5224"/>
    <cellStyle name="Normal 5 2 2 2 5 4 2 2" xfId="9949"/>
    <cellStyle name="Normal 5 2 2 2 5 4 2 2 2" xfId="19344"/>
    <cellStyle name="Normal 5 2 2 2 5 4 2 2 2 2" xfId="38141"/>
    <cellStyle name="Normal 5 2 2 2 5 4 2 2 2 3" xfId="51180"/>
    <cellStyle name="Normal 5 2 2 2 5 4 2 2 3" xfId="28738"/>
    <cellStyle name="Normal 5 2 2 2 5 4 2 2 4" xfId="51179"/>
    <cellStyle name="Normal 5 2 2 2 5 4 2 3" xfId="14647"/>
    <cellStyle name="Normal 5 2 2 2 5 4 2 3 2" xfId="33438"/>
    <cellStyle name="Normal 5 2 2 2 5 4 2 3 3" xfId="51181"/>
    <cellStyle name="Normal 5 2 2 2 5 4 2 4" xfId="24035"/>
    <cellStyle name="Normal 5 2 2 2 5 4 2 5" xfId="51178"/>
    <cellStyle name="Normal 5 2 2 2 5 4 3" xfId="7158"/>
    <cellStyle name="Normal 5 2 2 2 5 4 3 2" xfId="16553"/>
    <cellStyle name="Normal 5 2 2 2 5 4 3 2 2" xfId="35350"/>
    <cellStyle name="Normal 5 2 2 2 5 4 3 2 3" xfId="51183"/>
    <cellStyle name="Normal 5 2 2 2 5 4 3 3" xfId="25947"/>
    <cellStyle name="Normal 5 2 2 2 5 4 3 4" xfId="51182"/>
    <cellStyle name="Normal 5 2 2 2 5 4 4" xfId="11856"/>
    <cellStyle name="Normal 5 2 2 2 5 4 4 2" xfId="30645"/>
    <cellStyle name="Normal 5 2 2 2 5 4 4 3" xfId="51184"/>
    <cellStyle name="Normal 5 2 2 2 5 4 5" xfId="21242"/>
    <cellStyle name="Normal 5 2 2 2 5 4 6" xfId="51177"/>
    <cellStyle name="Normal 5 2 2 2 5 5" xfId="3362"/>
    <cellStyle name="Normal 5 2 2 2 5 5 2" xfId="8088"/>
    <cellStyle name="Normal 5 2 2 2 5 5 2 2" xfId="17483"/>
    <cellStyle name="Normal 5 2 2 2 5 5 2 2 2" xfId="36280"/>
    <cellStyle name="Normal 5 2 2 2 5 5 2 2 3" xfId="51187"/>
    <cellStyle name="Normal 5 2 2 2 5 5 2 3" xfId="26877"/>
    <cellStyle name="Normal 5 2 2 2 5 5 2 4" xfId="51186"/>
    <cellStyle name="Normal 5 2 2 2 5 5 3" xfId="12786"/>
    <cellStyle name="Normal 5 2 2 2 5 5 3 2" xfId="31576"/>
    <cellStyle name="Normal 5 2 2 2 5 5 3 3" xfId="51188"/>
    <cellStyle name="Normal 5 2 2 2 5 5 4" xfId="22173"/>
    <cellStyle name="Normal 5 2 2 2 5 5 5" xfId="51185"/>
    <cellStyle name="Normal 5 2 2 2 5 6" xfId="4293"/>
    <cellStyle name="Normal 5 2 2 2 5 6 2" xfId="9018"/>
    <cellStyle name="Normal 5 2 2 2 5 6 2 2" xfId="18413"/>
    <cellStyle name="Normal 5 2 2 2 5 6 2 2 2" xfId="37210"/>
    <cellStyle name="Normal 5 2 2 2 5 6 2 2 3" xfId="51191"/>
    <cellStyle name="Normal 5 2 2 2 5 6 2 3" xfId="27807"/>
    <cellStyle name="Normal 5 2 2 2 5 6 2 4" xfId="51190"/>
    <cellStyle name="Normal 5 2 2 2 5 6 3" xfId="13716"/>
    <cellStyle name="Normal 5 2 2 2 5 6 3 2" xfId="32507"/>
    <cellStyle name="Normal 5 2 2 2 5 6 3 3" xfId="51192"/>
    <cellStyle name="Normal 5 2 2 2 5 6 4" xfId="23104"/>
    <cellStyle name="Normal 5 2 2 2 5 6 5" xfId="51189"/>
    <cellStyle name="Normal 5 2 2 2 5 7" xfId="6209"/>
    <cellStyle name="Normal 5 2 2 2 5 7 2" xfId="15605"/>
    <cellStyle name="Normal 5 2 2 2 5 7 2 2" xfId="34402"/>
    <cellStyle name="Normal 5 2 2 2 5 7 2 3" xfId="51194"/>
    <cellStyle name="Normal 5 2 2 2 5 7 3" xfId="24999"/>
    <cellStyle name="Normal 5 2 2 2 5 7 4" xfId="51193"/>
    <cellStyle name="Normal 5 2 2 2 5 8" xfId="10930"/>
    <cellStyle name="Normal 5 2 2 2 5 8 2" xfId="29714"/>
    <cellStyle name="Normal 5 2 2 2 5 8 3" xfId="51195"/>
    <cellStyle name="Normal 5 2 2 2 5 9" xfId="20311"/>
    <cellStyle name="Normal 5 2 2 2 6" xfId="941"/>
    <cellStyle name="Normal 5 2 2 2 6 10" xfId="39608"/>
    <cellStyle name="Normal 5 2 2 2 6 11" xfId="51196"/>
    <cellStyle name="Normal 5 2 2 2 6 12" xfId="1558"/>
    <cellStyle name="Normal 5 2 2 2 6 2" xfId="1822"/>
    <cellStyle name="Normal 5 2 2 2 6 2 10" xfId="51197"/>
    <cellStyle name="Normal 5 2 2 2 6 2 2" xfId="2288"/>
    <cellStyle name="Normal 5 2 2 2 6 2 2 2" xfId="3219"/>
    <cellStyle name="Normal 5 2 2 2 6 2 2 2 2" xfId="6012"/>
    <cellStyle name="Normal 5 2 2 2 6 2 2 2 2 2" xfId="10737"/>
    <cellStyle name="Normal 5 2 2 2 6 2 2 2 2 2 2" xfId="20132"/>
    <cellStyle name="Normal 5 2 2 2 6 2 2 2 2 2 2 2" xfId="38929"/>
    <cellStyle name="Normal 5 2 2 2 6 2 2 2 2 2 2 3" xfId="51202"/>
    <cellStyle name="Normal 5 2 2 2 6 2 2 2 2 2 3" xfId="29526"/>
    <cellStyle name="Normal 5 2 2 2 6 2 2 2 2 2 4" xfId="51201"/>
    <cellStyle name="Normal 5 2 2 2 6 2 2 2 2 3" xfId="15435"/>
    <cellStyle name="Normal 5 2 2 2 6 2 2 2 2 3 2" xfId="34226"/>
    <cellStyle name="Normal 5 2 2 2 6 2 2 2 2 3 3" xfId="51203"/>
    <cellStyle name="Normal 5 2 2 2 6 2 2 2 2 4" xfId="24823"/>
    <cellStyle name="Normal 5 2 2 2 6 2 2 2 2 5" xfId="51200"/>
    <cellStyle name="Normal 5 2 2 2 6 2 2 2 3" xfId="7945"/>
    <cellStyle name="Normal 5 2 2 2 6 2 2 2 3 2" xfId="17340"/>
    <cellStyle name="Normal 5 2 2 2 6 2 2 2 3 2 2" xfId="36137"/>
    <cellStyle name="Normal 5 2 2 2 6 2 2 2 3 2 3" xfId="51205"/>
    <cellStyle name="Normal 5 2 2 2 6 2 2 2 3 3" xfId="26734"/>
    <cellStyle name="Normal 5 2 2 2 6 2 2 2 3 4" xfId="51204"/>
    <cellStyle name="Normal 5 2 2 2 6 2 2 2 4" xfId="12643"/>
    <cellStyle name="Normal 5 2 2 2 6 2 2 2 4 2" xfId="31433"/>
    <cellStyle name="Normal 5 2 2 2 6 2 2 2 4 3" xfId="51206"/>
    <cellStyle name="Normal 5 2 2 2 6 2 2 2 5" xfId="22030"/>
    <cellStyle name="Normal 5 2 2 2 6 2 2 2 6" xfId="51199"/>
    <cellStyle name="Normal 5 2 2 2 6 2 2 3" xfId="4150"/>
    <cellStyle name="Normal 5 2 2 2 6 2 2 3 2" xfId="8875"/>
    <cellStyle name="Normal 5 2 2 2 6 2 2 3 2 2" xfId="18270"/>
    <cellStyle name="Normal 5 2 2 2 6 2 2 3 2 2 2" xfId="37067"/>
    <cellStyle name="Normal 5 2 2 2 6 2 2 3 2 2 3" xfId="51209"/>
    <cellStyle name="Normal 5 2 2 2 6 2 2 3 2 3" xfId="27664"/>
    <cellStyle name="Normal 5 2 2 2 6 2 2 3 2 4" xfId="51208"/>
    <cellStyle name="Normal 5 2 2 2 6 2 2 3 3" xfId="13573"/>
    <cellStyle name="Normal 5 2 2 2 6 2 2 3 3 2" xfId="32364"/>
    <cellStyle name="Normal 5 2 2 2 6 2 2 3 3 3" xfId="51210"/>
    <cellStyle name="Normal 5 2 2 2 6 2 2 3 4" xfId="22961"/>
    <cellStyle name="Normal 5 2 2 2 6 2 2 3 5" xfId="51207"/>
    <cellStyle name="Normal 5 2 2 2 6 2 2 4" xfId="5081"/>
    <cellStyle name="Normal 5 2 2 2 6 2 2 4 2" xfId="9806"/>
    <cellStyle name="Normal 5 2 2 2 6 2 2 4 2 2" xfId="19201"/>
    <cellStyle name="Normal 5 2 2 2 6 2 2 4 2 2 2" xfId="37998"/>
    <cellStyle name="Normal 5 2 2 2 6 2 2 4 2 2 3" xfId="51213"/>
    <cellStyle name="Normal 5 2 2 2 6 2 2 4 2 3" xfId="28595"/>
    <cellStyle name="Normal 5 2 2 2 6 2 2 4 2 4" xfId="51212"/>
    <cellStyle name="Normal 5 2 2 2 6 2 2 4 3" xfId="14504"/>
    <cellStyle name="Normal 5 2 2 2 6 2 2 4 3 2" xfId="33295"/>
    <cellStyle name="Normal 5 2 2 2 6 2 2 4 3 3" xfId="51214"/>
    <cellStyle name="Normal 5 2 2 2 6 2 2 4 4" xfId="23892"/>
    <cellStyle name="Normal 5 2 2 2 6 2 2 4 5" xfId="51211"/>
    <cellStyle name="Normal 5 2 2 2 6 2 2 5" xfId="7015"/>
    <cellStyle name="Normal 5 2 2 2 6 2 2 5 2" xfId="16410"/>
    <cellStyle name="Normal 5 2 2 2 6 2 2 5 2 2" xfId="35207"/>
    <cellStyle name="Normal 5 2 2 2 6 2 2 5 2 3" xfId="51216"/>
    <cellStyle name="Normal 5 2 2 2 6 2 2 5 3" xfId="25804"/>
    <cellStyle name="Normal 5 2 2 2 6 2 2 5 4" xfId="51215"/>
    <cellStyle name="Normal 5 2 2 2 6 2 2 6" xfId="11713"/>
    <cellStyle name="Normal 5 2 2 2 6 2 2 6 2" xfId="30502"/>
    <cellStyle name="Normal 5 2 2 2 6 2 2 6 3" xfId="51217"/>
    <cellStyle name="Normal 5 2 2 2 6 2 2 7" xfId="21099"/>
    <cellStyle name="Normal 5 2 2 2 6 2 2 8" xfId="39610"/>
    <cellStyle name="Normal 5 2 2 2 6 2 2 9" xfId="51198"/>
    <cellStyle name="Normal 5 2 2 2 6 2 3" xfId="2753"/>
    <cellStyle name="Normal 5 2 2 2 6 2 3 2" xfId="5546"/>
    <cellStyle name="Normal 5 2 2 2 6 2 3 2 2" xfId="10271"/>
    <cellStyle name="Normal 5 2 2 2 6 2 3 2 2 2" xfId="19666"/>
    <cellStyle name="Normal 5 2 2 2 6 2 3 2 2 2 2" xfId="38463"/>
    <cellStyle name="Normal 5 2 2 2 6 2 3 2 2 2 3" xfId="51221"/>
    <cellStyle name="Normal 5 2 2 2 6 2 3 2 2 3" xfId="29060"/>
    <cellStyle name="Normal 5 2 2 2 6 2 3 2 2 4" xfId="51220"/>
    <cellStyle name="Normal 5 2 2 2 6 2 3 2 3" xfId="14969"/>
    <cellStyle name="Normal 5 2 2 2 6 2 3 2 3 2" xfId="33760"/>
    <cellStyle name="Normal 5 2 2 2 6 2 3 2 3 3" xfId="51222"/>
    <cellStyle name="Normal 5 2 2 2 6 2 3 2 4" xfId="24357"/>
    <cellStyle name="Normal 5 2 2 2 6 2 3 2 5" xfId="51219"/>
    <cellStyle name="Normal 5 2 2 2 6 2 3 3" xfId="7479"/>
    <cellStyle name="Normal 5 2 2 2 6 2 3 3 2" xfId="16874"/>
    <cellStyle name="Normal 5 2 2 2 6 2 3 3 2 2" xfId="35671"/>
    <cellStyle name="Normal 5 2 2 2 6 2 3 3 2 3" xfId="51224"/>
    <cellStyle name="Normal 5 2 2 2 6 2 3 3 3" xfId="26268"/>
    <cellStyle name="Normal 5 2 2 2 6 2 3 3 4" xfId="51223"/>
    <cellStyle name="Normal 5 2 2 2 6 2 3 4" xfId="12177"/>
    <cellStyle name="Normal 5 2 2 2 6 2 3 4 2" xfId="30967"/>
    <cellStyle name="Normal 5 2 2 2 6 2 3 4 3" xfId="51225"/>
    <cellStyle name="Normal 5 2 2 2 6 2 3 5" xfId="21564"/>
    <cellStyle name="Normal 5 2 2 2 6 2 3 6" xfId="51218"/>
    <cellStyle name="Normal 5 2 2 2 6 2 4" xfId="3684"/>
    <cellStyle name="Normal 5 2 2 2 6 2 4 2" xfId="8410"/>
    <cellStyle name="Normal 5 2 2 2 6 2 4 2 2" xfId="17805"/>
    <cellStyle name="Normal 5 2 2 2 6 2 4 2 2 2" xfId="36602"/>
    <cellStyle name="Normal 5 2 2 2 6 2 4 2 2 3" xfId="51228"/>
    <cellStyle name="Normal 5 2 2 2 6 2 4 2 3" xfId="27199"/>
    <cellStyle name="Normal 5 2 2 2 6 2 4 2 4" xfId="51227"/>
    <cellStyle name="Normal 5 2 2 2 6 2 4 3" xfId="13108"/>
    <cellStyle name="Normal 5 2 2 2 6 2 4 3 2" xfId="31898"/>
    <cellStyle name="Normal 5 2 2 2 6 2 4 3 3" xfId="51229"/>
    <cellStyle name="Normal 5 2 2 2 6 2 4 4" xfId="22495"/>
    <cellStyle name="Normal 5 2 2 2 6 2 4 5" xfId="51226"/>
    <cellStyle name="Normal 5 2 2 2 6 2 5" xfId="4615"/>
    <cellStyle name="Normal 5 2 2 2 6 2 5 2" xfId="9340"/>
    <cellStyle name="Normal 5 2 2 2 6 2 5 2 2" xfId="18735"/>
    <cellStyle name="Normal 5 2 2 2 6 2 5 2 2 2" xfId="37532"/>
    <cellStyle name="Normal 5 2 2 2 6 2 5 2 2 3" xfId="51232"/>
    <cellStyle name="Normal 5 2 2 2 6 2 5 2 3" xfId="28129"/>
    <cellStyle name="Normal 5 2 2 2 6 2 5 2 4" xfId="51231"/>
    <cellStyle name="Normal 5 2 2 2 6 2 5 3" xfId="14038"/>
    <cellStyle name="Normal 5 2 2 2 6 2 5 3 2" xfId="32829"/>
    <cellStyle name="Normal 5 2 2 2 6 2 5 3 3" xfId="51233"/>
    <cellStyle name="Normal 5 2 2 2 6 2 5 4" xfId="23426"/>
    <cellStyle name="Normal 5 2 2 2 6 2 5 5" xfId="51230"/>
    <cellStyle name="Normal 5 2 2 2 6 2 6" xfId="6550"/>
    <cellStyle name="Normal 5 2 2 2 6 2 6 2" xfId="15945"/>
    <cellStyle name="Normal 5 2 2 2 6 2 6 2 2" xfId="34742"/>
    <cellStyle name="Normal 5 2 2 2 6 2 6 2 3" xfId="51235"/>
    <cellStyle name="Normal 5 2 2 2 6 2 6 3" xfId="25339"/>
    <cellStyle name="Normal 5 2 2 2 6 2 6 4" xfId="51234"/>
    <cellStyle name="Normal 5 2 2 2 6 2 7" xfId="11248"/>
    <cellStyle name="Normal 5 2 2 2 6 2 7 2" xfId="30036"/>
    <cellStyle name="Normal 5 2 2 2 6 2 7 3" xfId="51236"/>
    <cellStyle name="Normal 5 2 2 2 6 2 8" xfId="20633"/>
    <cellStyle name="Normal 5 2 2 2 6 2 9" xfId="39609"/>
    <cellStyle name="Normal 5 2 2 2 6 3" xfId="2027"/>
    <cellStyle name="Normal 5 2 2 2 6 3 2" xfId="2958"/>
    <cellStyle name="Normal 5 2 2 2 6 3 2 2" xfId="5751"/>
    <cellStyle name="Normal 5 2 2 2 6 3 2 2 2" xfId="10476"/>
    <cellStyle name="Normal 5 2 2 2 6 3 2 2 2 2" xfId="19871"/>
    <cellStyle name="Normal 5 2 2 2 6 3 2 2 2 2 2" xfId="38668"/>
    <cellStyle name="Normal 5 2 2 2 6 3 2 2 2 2 3" xfId="51241"/>
    <cellStyle name="Normal 5 2 2 2 6 3 2 2 2 3" xfId="29265"/>
    <cellStyle name="Normal 5 2 2 2 6 3 2 2 2 4" xfId="51240"/>
    <cellStyle name="Normal 5 2 2 2 6 3 2 2 3" xfId="15174"/>
    <cellStyle name="Normal 5 2 2 2 6 3 2 2 3 2" xfId="33965"/>
    <cellStyle name="Normal 5 2 2 2 6 3 2 2 3 3" xfId="51242"/>
    <cellStyle name="Normal 5 2 2 2 6 3 2 2 4" xfId="24562"/>
    <cellStyle name="Normal 5 2 2 2 6 3 2 2 5" xfId="51239"/>
    <cellStyle name="Normal 5 2 2 2 6 3 2 3" xfId="7684"/>
    <cellStyle name="Normal 5 2 2 2 6 3 2 3 2" xfId="17079"/>
    <cellStyle name="Normal 5 2 2 2 6 3 2 3 2 2" xfId="35876"/>
    <cellStyle name="Normal 5 2 2 2 6 3 2 3 2 3" xfId="51244"/>
    <cellStyle name="Normal 5 2 2 2 6 3 2 3 3" xfId="26473"/>
    <cellStyle name="Normal 5 2 2 2 6 3 2 3 4" xfId="51243"/>
    <cellStyle name="Normal 5 2 2 2 6 3 2 4" xfId="12382"/>
    <cellStyle name="Normal 5 2 2 2 6 3 2 4 2" xfId="31172"/>
    <cellStyle name="Normal 5 2 2 2 6 3 2 4 3" xfId="51245"/>
    <cellStyle name="Normal 5 2 2 2 6 3 2 5" xfId="21769"/>
    <cellStyle name="Normal 5 2 2 2 6 3 2 6" xfId="51238"/>
    <cellStyle name="Normal 5 2 2 2 6 3 3" xfId="3889"/>
    <cellStyle name="Normal 5 2 2 2 6 3 3 2" xfId="8614"/>
    <cellStyle name="Normal 5 2 2 2 6 3 3 2 2" xfId="18009"/>
    <cellStyle name="Normal 5 2 2 2 6 3 3 2 2 2" xfId="36806"/>
    <cellStyle name="Normal 5 2 2 2 6 3 3 2 2 3" xfId="51248"/>
    <cellStyle name="Normal 5 2 2 2 6 3 3 2 3" xfId="27403"/>
    <cellStyle name="Normal 5 2 2 2 6 3 3 2 4" xfId="51247"/>
    <cellStyle name="Normal 5 2 2 2 6 3 3 3" xfId="13312"/>
    <cellStyle name="Normal 5 2 2 2 6 3 3 3 2" xfId="32103"/>
    <cellStyle name="Normal 5 2 2 2 6 3 3 3 3" xfId="51249"/>
    <cellStyle name="Normal 5 2 2 2 6 3 3 4" xfId="22700"/>
    <cellStyle name="Normal 5 2 2 2 6 3 3 5" xfId="51246"/>
    <cellStyle name="Normal 5 2 2 2 6 3 4" xfId="4820"/>
    <cellStyle name="Normal 5 2 2 2 6 3 4 2" xfId="9545"/>
    <cellStyle name="Normal 5 2 2 2 6 3 4 2 2" xfId="18940"/>
    <cellStyle name="Normal 5 2 2 2 6 3 4 2 2 2" xfId="37737"/>
    <cellStyle name="Normal 5 2 2 2 6 3 4 2 2 3" xfId="51252"/>
    <cellStyle name="Normal 5 2 2 2 6 3 4 2 3" xfId="28334"/>
    <cellStyle name="Normal 5 2 2 2 6 3 4 2 4" xfId="51251"/>
    <cellStyle name="Normal 5 2 2 2 6 3 4 3" xfId="14243"/>
    <cellStyle name="Normal 5 2 2 2 6 3 4 3 2" xfId="33034"/>
    <cellStyle name="Normal 5 2 2 2 6 3 4 3 3" xfId="51253"/>
    <cellStyle name="Normal 5 2 2 2 6 3 4 4" xfId="23631"/>
    <cellStyle name="Normal 5 2 2 2 6 3 4 5" xfId="51250"/>
    <cellStyle name="Normal 5 2 2 2 6 3 5" xfId="6754"/>
    <cellStyle name="Normal 5 2 2 2 6 3 5 2" xfId="16149"/>
    <cellStyle name="Normal 5 2 2 2 6 3 5 2 2" xfId="34946"/>
    <cellStyle name="Normal 5 2 2 2 6 3 5 2 3" xfId="51255"/>
    <cellStyle name="Normal 5 2 2 2 6 3 5 3" xfId="25543"/>
    <cellStyle name="Normal 5 2 2 2 6 3 5 4" xfId="51254"/>
    <cellStyle name="Normal 5 2 2 2 6 3 6" xfId="11452"/>
    <cellStyle name="Normal 5 2 2 2 6 3 6 2" xfId="30241"/>
    <cellStyle name="Normal 5 2 2 2 6 3 6 3" xfId="51256"/>
    <cellStyle name="Normal 5 2 2 2 6 3 7" xfId="20838"/>
    <cellStyle name="Normal 5 2 2 2 6 3 8" xfId="39611"/>
    <cellStyle name="Normal 5 2 2 2 6 3 9" xfId="51237"/>
    <cellStyle name="Normal 5 2 2 2 6 4" xfId="2492"/>
    <cellStyle name="Normal 5 2 2 2 6 4 2" xfId="5285"/>
    <cellStyle name="Normal 5 2 2 2 6 4 2 2" xfId="10010"/>
    <cellStyle name="Normal 5 2 2 2 6 4 2 2 2" xfId="19405"/>
    <cellStyle name="Normal 5 2 2 2 6 4 2 2 2 2" xfId="38202"/>
    <cellStyle name="Normal 5 2 2 2 6 4 2 2 2 3" xfId="51260"/>
    <cellStyle name="Normal 5 2 2 2 6 4 2 2 3" xfId="28799"/>
    <cellStyle name="Normal 5 2 2 2 6 4 2 2 4" xfId="51259"/>
    <cellStyle name="Normal 5 2 2 2 6 4 2 3" xfId="14708"/>
    <cellStyle name="Normal 5 2 2 2 6 4 2 3 2" xfId="33499"/>
    <cellStyle name="Normal 5 2 2 2 6 4 2 3 3" xfId="51261"/>
    <cellStyle name="Normal 5 2 2 2 6 4 2 4" xfId="24096"/>
    <cellStyle name="Normal 5 2 2 2 6 4 2 5" xfId="51258"/>
    <cellStyle name="Normal 5 2 2 2 6 4 3" xfId="7219"/>
    <cellStyle name="Normal 5 2 2 2 6 4 3 2" xfId="16614"/>
    <cellStyle name="Normal 5 2 2 2 6 4 3 2 2" xfId="35411"/>
    <cellStyle name="Normal 5 2 2 2 6 4 3 2 3" xfId="51263"/>
    <cellStyle name="Normal 5 2 2 2 6 4 3 3" xfId="26008"/>
    <cellStyle name="Normal 5 2 2 2 6 4 3 4" xfId="51262"/>
    <cellStyle name="Normal 5 2 2 2 6 4 4" xfId="11917"/>
    <cellStyle name="Normal 5 2 2 2 6 4 4 2" xfId="30706"/>
    <cellStyle name="Normal 5 2 2 2 6 4 4 3" xfId="51264"/>
    <cellStyle name="Normal 5 2 2 2 6 4 5" xfId="21303"/>
    <cellStyle name="Normal 5 2 2 2 6 4 6" xfId="51257"/>
    <cellStyle name="Normal 5 2 2 2 6 5" xfId="3423"/>
    <cellStyle name="Normal 5 2 2 2 6 5 2" xfId="8149"/>
    <cellStyle name="Normal 5 2 2 2 6 5 2 2" xfId="17544"/>
    <cellStyle name="Normal 5 2 2 2 6 5 2 2 2" xfId="36341"/>
    <cellStyle name="Normal 5 2 2 2 6 5 2 2 3" xfId="51267"/>
    <cellStyle name="Normal 5 2 2 2 6 5 2 3" xfId="26938"/>
    <cellStyle name="Normal 5 2 2 2 6 5 2 4" xfId="51266"/>
    <cellStyle name="Normal 5 2 2 2 6 5 3" xfId="12847"/>
    <cellStyle name="Normal 5 2 2 2 6 5 3 2" xfId="31637"/>
    <cellStyle name="Normal 5 2 2 2 6 5 3 3" xfId="51268"/>
    <cellStyle name="Normal 5 2 2 2 6 5 4" xfId="22234"/>
    <cellStyle name="Normal 5 2 2 2 6 5 5" xfId="51265"/>
    <cellStyle name="Normal 5 2 2 2 6 6" xfId="4354"/>
    <cellStyle name="Normal 5 2 2 2 6 6 2" xfId="9079"/>
    <cellStyle name="Normal 5 2 2 2 6 6 2 2" xfId="18474"/>
    <cellStyle name="Normal 5 2 2 2 6 6 2 2 2" xfId="37271"/>
    <cellStyle name="Normal 5 2 2 2 6 6 2 2 3" xfId="51271"/>
    <cellStyle name="Normal 5 2 2 2 6 6 2 3" xfId="27868"/>
    <cellStyle name="Normal 5 2 2 2 6 6 2 4" xfId="51270"/>
    <cellStyle name="Normal 5 2 2 2 6 6 3" xfId="13777"/>
    <cellStyle name="Normal 5 2 2 2 6 6 3 2" xfId="32568"/>
    <cellStyle name="Normal 5 2 2 2 6 6 3 3" xfId="51272"/>
    <cellStyle name="Normal 5 2 2 2 6 6 4" xfId="23165"/>
    <cellStyle name="Normal 5 2 2 2 6 6 5" xfId="51269"/>
    <cellStyle name="Normal 5 2 2 2 6 7" xfId="6169"/>
    <cellStyle name="Normal 5 2 2 2 6 7 2" xfId="15565"/>
    <cellStyle name="Normal 5 2 2 2 6 7 2 2" xfId="34362"/>
    <cellStyle name="Normal 5 2 2 2 6 7 2 3" xfId="51274"/>
    <cellStyle name="Normal 5 2 2 2 6 7 3" xfId="24959"/>
    <cellStyle name="Normal 5 2 2 2 6 7 4" xfId="51273"/>
    <cellStyle name="Normal 5 2 2 2 6 8" xfId="10988"/>
    <cellStyle name="Normal 5 2 2 2 6 8 2" xfId="29775"/>
    <cellStyle name="Normal 5 2 2 2 6 8 3" xfId="51275"/>
    <cellStyle name="Normal 5 2 2 2 6 9" xfId="20372"/>
    <cellStyle name="Normal 5 2 2 2 7" xfId="1335"/>
    <cellStyle name="Normal 5 2 2 2 7 10" xfId="51276"/>
    <cellStyle name="Normal 5 2 2 2 7 11" xfId="1642"/>
    <cellStyle name="Normal 5 2 2 2 7 2" xfId="2111"/>
    <cellStyle name="Normal 5 2 2 2 7 2 2" xfId="3042"/>
    <cellStyle name="Normal 5 2 2 2 7 2 2 2" xfId="5835"/>
    <cellStyle name="Normal 5 2 2 2 7 2 2 2 2" xfId="10560"/>
    <cellStyle name="Normal 5 2 2 2 7 2 2 2 2 2" xfId="19955"/>
    <cellStyle name="Normal 5 2 2 2 7 2 2 2 2 2 2" xfId="38752"/>
    <cellStyle name="Normal 5 2 2 2 7 2 2 2 2 2 3" xfId="51281"/>
    <cellStyle name="Normal 5 2 2 2 7 2 2 2 2 3" xfId="29349"/>
    <cellStyle name="Normal 5 2 2 2 7 2 2 2 2 4" xfId="51280"/>
    <cellStyle name="Normal 5 2 2 2 7 2 2 2 3" xfId="15258"/>
    <cellStyle name="Normal 5 2 2 2 7 2 2 2 3 2" xfId="34049"/>
    <cellStyle name="Normal 5 2 2 2 7 2 2 2 3 3" xfId="51282"/>
    <cellStyle name="Normal 5 2 2 2 7 2 2 2 4" xfId="24646"/>
    <cellStyle name="Normal 5 2 2 2 7 2 2 2 5" xfId="51279"/>
    <cellStyle name="Normal 5 2 2 2 7 2 2 3" xfId="7768"/>
    <cellStyle name="Normal 5 2 2 2 7 2 2 3 2" xfId="17163"/>
    <cellStyle name="Normal 5 2 2 2 7 2 2 3 2 2" xfId="35960"/>
    <cellStyle name="Normal 5 2 2 2 7 2 2 3 2 3" xfId="51284"/>
    <cellStyle name="Normal 5 2 2 2 7 2 2 3 3" xfId="26557"/>
    <cellStyle name="Normal 5 2 2 2 7 2 2 3 4" xfId="51283"/>
    <cellStyle name="Normal 5 2 2 2 7 2 2 4" xfId="12466"/>
    <cellStyle name="Normal 5 2 2 2 7 2 2 4 2" xfId="31256"/>
    <cellStyle name="Normal 5 2 2 2 7 2 2 4 3" xfId="51285"/>
    <cellStyle name="Normal 5 2 2 2 7 2 2 5" xfId="21853"/>
    <cellStyle name="Normal 5 2 2 2 7 2 2 6" xfId="51278"/>
    <cellStyle name="Normal 5 2 2 2 7 2 3" xfId="3973"/>
    <cellStyle name="Normal 5 2 2 2 7 2 3 2" xfId="8698"/>
    <cellStyle name="Normal 5 2 2 2 7 2 3 2 2" xfId="18093"/>
    <cellStyle name="Normal 5 2 2 2 7 2 3 2 2 2" xfId="36890"/>
    <cellStyle name="Normal 5 2 2 2 7 2 3 2 2 3" xfId="51288"/>
    <cellStyle name="Normal 5 2 2 2 7 2 3 2 3" xfId="27487"/>
    <cellStyle name="Normal 5 2 2 2 7 2 3 2 4" xfId="51287"/>
    <cellStyle name="Normal 5 2 2 2 7 2 3 3" xfId="13396"/>
    <cellStyle name="Normal 5 2 2 2 7 2 3 3 2" xfId="32187"/>
    <cellStyle name="Normal 5 2 2 2 7 2 3 3 3" xfId="51289"/>
    <cellStyle name="Normal 5 2 2 2 7 2 3 4" xfId="22784"/>
    <cellStyle name="Normal 5 2 2 2 7 2 3 5" xfId="51286"/>
    <cellStyle name="Normal 5 2 2 2 7 2 4" xfId="4904"/>
    <cellStyle name="Normal 5 2 2 2 7 2 4 2" xfId="9629"/>
    <cellStyle name="Normal 5 2 2 2 7 2 4 2 2" xfId="19024"/>
    <cellStyle name="Normal 5 2 2 2 7 2 4 2 2 2" xfId="37821"/>
    <cellStyle name="Normal 5 2 2 2 7 2 4 2 2 3" xfId="51292"/>
    <cellStyle name="Normal 5 2 2 2 7 2 4 2 3" xfId="28418"/>
    <cellStyle name="Normal 5 2 2 2 7 2 4 2 4" xfId="51291"/>
    <cellStyle name="Normal 5 2 2 2 7 2 4 3" xfId="14327"/>
    <cellStyle name="Normal 5 2 2 2 7 2 4 3 2" xfId="33118"/>
    <cellStyle name="Normal 5 2 2 2 7 2 4 3 3" xfId="51293"/>
    <cellStyle name="Normal 5 2 2 2 7 2 4 4" xfId="23715"/>
    <cellStyle name="Normal 5 2 2 2 7 2 4 5" xfId="51290"/>
    <cellStyle name="Normal 5 2 2 2 7 2 5" xfId="6838"/>
    <cellStyle name="Normal 5 2 2 2 7 2 5 2" xfId="16233"/>
    <cellStyle name="Normal 5 2 2 2 7 2 5 2 2" xfId="35030"/>
    <cellStyle name="Normal 5 2 2 2 7 2 5 2 3" xfId="51295"/>
    <cellStyle name="Normal 5 2 2 2 7 2 5 3" xfId="25627"/>
    <cellStyle name="Normal 5 2 2 2 7 2 5 4" xfId="51294"/>
    <cellStyle name="Normal 5 2 2 2 7 2 6" xfId="11536"/>
    <cellStyle name="Normal 5 2 2 2 7 2 6 2" xfId="30325"/>
    <cellStyle name="Normal 5 2 2 2 7 2 6 3" xfId="51296"/>
    <cellStyle name="Normal 5 2 2 2 7 2 7" xfId="20922"/>
    <cellStyle name="Normal 5 2 2 2 7 2 8" xfId="39613"/>
    <cellStyle name="Normal 5 2 2 2 7 2 9" xfId="51277"/>
    <cellStyle name="Normal 5 2 2 2 7 3" xfId="2576"/>
    <cellStyle name="Normal 5 2 2 2 7 3 2" xfId="5369"/>
    <cellStyle name="Normal 5 2 2 2 7 3 2 2" xfId="10094"/>
    <cellStyle name="Normal 5 2 2 2 7 3 2 2 2" xfId="19489"/>
    <cellStyle name="Normal 5 2 2 2 7 3 2 2 2 2" xfId="38286"/>
    <cellStyle name="Normal 5 2 2 2 7 3 2 2 2 3" xfId="51300"/>
    <cellStyle name="Normal 5 2 2 2 7 3 2 2 3" xfId="28883"/>
    <cellStyle name="Normal 5 2 2 2 7 3 2 2 4" xfId="51299"/>
    <cellStyle name="Normal 5 2 2 2 7 3 2 3" xfId="14792"/>
    <cellStyle name="Normal 5 2 2 2 7 3 2 3 2" xfId="33583"/>
    <cellStyle name="Normal 5 2 2 2 7 3 2 3 3" xfId="51301"/>
    <cellStyle name="Normal 5 2 2 2 7 3 2 4" xfId="24180"/>
    <cellStyle name="Normal 5 2 2 2 7 3 2 5" xfId="51298"/>
    <cellStyle name="Normal 5 2 2 2 7 3 3" xfId="7303"/>
    <cellStyle name="Normal 5 2 2 2 7 3 3 2" xfId="16698"/>
    <cellStyle name="Normal 5 2 2 2 7 3 3 2 2" xfId="35495"/>
    <cellStyle name="Normal 5 2 2 2 7 3 3 2 3" xfId="51303"/>
    <cellStyle name="Normal 5 2 2 2 7 3 3 3" xfId="26092"/>
    <cellStyle name="Normal 5 2 2 2 7 3 3 4" xfId="51302"/>
    <cellStyle name="Normal 5 2 2 2 7 3 4" xfId="12001"/>
    <cellStyle name="Normal 5 2 2 2 7 3 4 2" xfId="30790"/>
    <cellStyle name="Normal 5 2 2 2 7 3 4 3" xfId="51304"/>
    <cellStyle name="Normal 5 2 2 2 7 3 5" xfId="21387"/>
    <cellStyle name="Normal 5 2 2 2 7 3 6" xfId="51297"/>
    <cellStyle name="Normal 5 2 2 2 7 4" xfId="3507"/>
    <cellStyle name="Normal 5 2 2 2 7 4 2" xfId="8233"/>
    <cellStyle name="Normal 5 2 2 2 7 4 2 2" xfId="17628"/>
    <cellStyle name="Normal 5 2 2 2 7 4 2 2 2" xfId="36425"/>
    <cellStyle name="Normal 5 2 2 2 7 4 2 2 3" xfId="51307"/>
    <cellStyle name="Normal 5 2 2 2 7 4 2 3" xfId="27022"/>
    <cellStyle name="Normal 5 2 2 2 7 4 2 4" xfId="51306"/>
    <cellStyle name="Normal 5 2 2 2 7 4 3" xfId="12931"/>
    <cellStyle name="Normal 5 2 2 2 7 4 3 2" xfId="31721"/>
    <cellStyle name="Normal 5 2 2 2 7 4 3 3" xfId="51308"/>
    <cellStyle name="Normal 5 2 2 2 7 4 4" xfId="22318"/>
    <cellStyle name="Normal 5 2 2 2 7 4 5" xfId="51305"/>
    <cellStyle name="Normal 5 2 2 2 7 5" xfId="4438"/>
    <cellStyle name="Normal 5 2 2 2 7 5 2" xfId="9163"/>
    <cellStyle name="Normal 5 2 2 2 7 5 2 2" xfId="18558"/>
    <cellStyle name="Normal 5 2 2 2 7 5 2 2 2" xfId="37355"/>
    <cellStyle name="Normal 5 2 2 2 7 5 2 2 3" xfId="51311"/>
    <cellStyle name="Normal 5 2 2 2 7 5 2 3" xfId="27952"/>
    <cellStyle name="Normal 5 2 2 2 7 5 2 4" xfId="51310"/>
    <cellStyle name="Normal 5 2 2 2 7 5 3" xfId="13861"/>
    <cellStyle name="Normal 5 2 2 2 7 5 3 2" xfId="32652"/>
    <cellStyle name="Normal 5 2 2 2 7 5 3 3" xfId="51312"/>
    <cellStyle name="Normal 5 2 2 2 7 5 4" xfId="23249"/>
    <cellStyle name="Normal 5 2 2 2 7 5 5" xfId="51309"/>
    <cellStyle name="Normal 5 2 2 2 7 6" xfId="6349"/>
    <cellStyle name="Normal 5 2 2 2 7 6 2" xfId="15745"/>
    <cellStyle name="Normal 5 2 2 2 7 6 2 2" xfId="34542"/>
    <cellStyle name="Normal 5 2 2 2 7 6 2 3" xfId="51314"/>
    <cellStyle name="Normal 5 2 2 2 7 6 3" xfId="25139"/>
    <cellStyle name="Normal 5 2 2 2 7 6 4" xfId="51313"/>
    <cellStyle name="Normal 5 2 2 2 7 7" xfId="11072"/>
    <cellStyle name="Normal 5 2 2 2 7 7 2" xfId="29859"/>
    <cellStyle name="Normal 5 2 2 2 7 7 3" xfId="51315"/>
    <cellStyle name="Normal 5 2 2 2 7 8" xfId="20456"/>
    <cellStyle name="Normal 5 2 2 2 7 9" xfId="39612"/>
    <cellStyle name="Normal 5 2 2 2 8" xfId="1584"/>
    <cellStyle name="Normal 5 2 2 2 8 10" xfId="51316"/>
    <cellStyle name="Normal 5 2 2 2 8 2" xfId="2053"/>
    <cellStyle name="Normal 5 2 2 2 8 2 2" xfId="2984"/>
    <cellStyle name="Normal 5 2 2 2 8 2 2 2" xfId="5777"/>
    <cellStyle name="Normal 5 2 2 2 8 2 2 2 2" xfId="10502"/>
    <cellStyle name="Normal 5 2 2 2 8 2 2 2 2 2" xfId="19897"/>
    <cellStyle name="Normal 5 2 2 2 8 2 2 2 2 2 2" xfId="38694"/>
    <cellStyle name="Normal 5 2 2 2 8 2 2 2 2 2 3" xfId="51321"/>
    <cellStyle name="Normal 5 2 2 2 8 2 2 2 2 3" xfId="29291"/>
    <cellStyle name="Normal 5 2 2 2 8 2 2 2 2 4" xfId="51320"/>
    <cellStyle name="Normal 5 2 2 2 8 2 2 2 3" xfId="15200"/>
    <cellStyle name="Normal 5 2 2 2 8 2 2 2 3 2" xfId="33991"/>
    <cellStyle name="Normal 5 2 2 2 8 2 2 2 3 3" xfId="51322"/>
    <cellStyle name="Normal 5 2 2 2 8 2 2 2 4" xfId="24588"/>
    <cellStyle name="Normal 5 2 2 2 8 2 2 2 5" xfId="51319"/>
    <cellStyle name="Normal 5 2 2 2 8 2 2 3" xfId="7710"/>
    <cellStyle name="Normal 5 2 2 2 8 2 2 3 2" xfId="17105"/>
    <cellStyle name="Normal 5 2 2 2 8 2 2 3 2 2" xfId="35902"/>
    <cellStyle name="Normal 5 2 2 2 8 2 2 3 2 3" xfId="51324"/>
    <cellStyle name="Normal 5 2 2 2 8 2 2 3 3" xfId="26499"/>
    <cellStyle name="Normal 5 2 2 2 8 2 2 3 4" xfId="51323"/>
    <cellStyle name="Normal 5 2 2 2 8 2 2 4" xfId="12408"/>
    <cellStyle name="Normal 5 2 2 2 8 2 2 4 2" xfId="31198"/>
    <cellStyle name="Normal 5 2 2 2 8 2 2 4 3" xfId="51325"/>
    <cellStyle name="Normal 5 2 2 2 8 2 2 5" xfId="21795"/>
    <cellStyle name="Normal 5 2 2 2 8 2 2 6" xfId="51318"/>
    <cellStyle name="Normal 5 2 2 2 8 2 3" xfId="3915"/>
    <cellStyle name="Normal 5 2 2 2 8 2 3 2" xfId="8640"/>
    <cellStyle name="Normal 5 2 2 2 8 2 3 2 2" xfId="18035"/>
    <cellStyle name="Normal 5 2 2 2 8 2 3 2 2 2" xfId="36832"/>
    <cellStyle name="Normal 5 2 2 2 8 2 3 2 2 3" xfId="51328"/>
    <cellStyle name="Normal 5 2 2 2 8 2 3 2 3" xfId="27429"/>
    <cellStyle name="Normal 5 2 2 2 8 2 3 2 4" xfId="51327"/>
    <cellStyle name="Normal 5 2 2 2 8 2 3 3" xfId="13338"/>
    <cellStyle name="Normal 5 2 2 2 8 2 3 3 2" xfId="32129"/>
    <cellStyle name="Normal 5 2 2 2 8 2 3 3 3" xfId="51329"/>
    <cellStyle name="Normal 5 2 2 2 8 2 3 4" xfId="22726"/>
    <cellStyle name="Normal 5 2 2 2 8 2 3 5" xfId="51326"/>
    <cellStyle name="Normal 5 2 2 2 8 2 4" xfId="4846"/>
    <cellStyle name="Normal 5 2 2 2 8 2 4 2" xfId="9571"/>
    <cellStyle name="Normal 5 2 2 2 8 2 4 2 2" xfId="18966"/>
    <cellStyle name="Normal 5 2 2 2 8 2 4 2 2 2" xfId="37763"/>
    <cellStyle name="Normal 5 2 2 2 8 2 4 2 2 3" xfId="51332"/>
    <cellStyle name="Normal 5 2 2 2 8 2 4 2 3" xfId="28360"/>
    <cellStyle name="Normal 5 2 2 2 8 2 4 2 4" xfId="51331"/>
    <cellStyle name="Normal 5 2 2 2 8 2 4 3" xfId="14269"/>
    <cellStyle name="Normal 5 2 2 2 8 2 4 3 2" xfId="33060"/>
    <cellStyle name="Normal 5 2 2 2 8 2 4 3 3" xfId="51333"/>
    <cellStyle name="Normal 5 2 2 2 8 2 4 4" xfId="23657"/>
    <cellStyle name="Normal 5 2 2 2 8 2 4 5" xfId="51330"/>
    <cellStyle name="Normal 5 2 2 2 8 2 5" xfId="6780"/>
    <cellStyle name="Normal 5 2 2 2 8 2 5 2" xfId="16175"/>
    <cellStyle name="Normal 5 2 2 2 8 2 5 2 2" xfId="34972"/>
    <cellStyle name="Normal 5 2 2 2 8 2 5 2 3" xfId="51335"/>
    <cellStyle name="Normal 5 2 2 2 8 2 5 3" xfId="25569"/>
    <cellStyle name="Normal 5 2 2 2 8 2 5 4" xfId="51334"/>
    <cellStyle name="Normal 5 2 2 2 8 2 6" xfId="11478"/>
    <cellStyle name="Normal 5 2 2 2 8 2 6 2" xfId="30267"/>
    <cellStyle name="Normal 5 2 2 2 8 2 6 3" xfId="51336"/>
    <cellStyle name="Normal 5 2 2 2 8 2 7" xfId="20864"/>
    <cellStyle name="Normal 5 2 2 2 8 2 8" xfId="39615"/>
    <cellStyle name="Normal 5 2 2 2 8 2 9" xfId="51317"/>
    <cellStyle name="Normal 5 2 2 2 8 3" xfId="2518"/>
    <cellStyle name="Normal 5 2 2 2 8 3 2" xfId="5311"/>
    <cellStyle name="Normal 5 2 2 2 8 3 2 2" xfId="10036"/>
    <cellStyle name="Normal 5 2 2 2 8 3 2 2 2" xfId="19431"/>
    <cellStyle name="Normal 5 2 2 2 8 3 2 2 2 2" xfId="38228"/>
    <cellStyle name="Normal 5 2 2 2 8 3 2 2 2 3" xfId="51340"/>
    <cellStyle name="Normal 5 2 2 2 8 3 2 2 3" xfId="28825"/>
    <cellStyle name="Normal 5 2 2 2 8 3 2 2 4" xfId="51339"/>
    <cellStyle name="Normal 5 2 2 2 8 3 2 3" xfId="14734"/>
    <cellStyle name="Normal 5 2 2 2 8 3 2 3 2" xfId="33525"/>
    <cellStyle name="Normal 5 2 2 2 8 3 2 3 3" xfId="51341"/>
    <cellStyle name="Normal 5 2 2 2 8 3 2 4" xfId="24122"/>
    <cellStyle name="Normal 5 2 2 2 8 3 2 5" xfId="51338"/>
    <cellStyle name="Normal 5 2 2 2 8 3 3" xfId="7245"/>
    <cellStyle name="Normal 5 2 2 2 8 3 3 2" xfId="16640"/>
    <cellStyle name="Normal 5 2 2 2 8 3 3 2 2" xfId="35437"/>
    <cellStyle name="Normal 5 2 2 2 8 3 3 2 3" xfId="51343"/>
    <cellStyle name="Normal 5 2 2 2 8 3 3 3" xfId="26034"/>
    <cellStyle name="Normal 5 2 2 2 8 3 3 4" xfId="51342"/>
    <cellStyle name="Normal 5 2 2 2 8 3 4" xfId="11943"/>
    <cellStyle name="Normal 5 2 2 2 8 3 4 2" xfId="30732"/>
    <cellStyle name="Normal 5 2 2 2 8 3 4 3" xfId="51344"/>
    <cellStyle name="Normal 5 2 2 2 8 3 5" xfId="21329"/>
    <cellStyle name="Normal 5 2 2 2 8 3 6" xfId="51337"/>
    <cellStyle name="Normal 5 2 2 2 8 4" xfId="3449"/>
    <cellStyle name="Normal 5 2 2 2 8 4 2" xfId="8175"/>
    <cellStyle name="Normal 5 2 2 2 8 4 2 2" xfId="17570"/>
    <cellStyle name="Normal 5 2 2 2 8 4 2 2 2" xfId="36367"/>
    <cellStyle name="Normal 5 2 2 2 8 4 2 2 3" xfId="51347"/>
    <cellStyle name="Normal 5 2 2 2 8 4 2 3" xfId="26964"/>
    <cellStyle name="Normal 5 2 2 2 8 4 2 4" xfId="51346"/>
    <cellStyle name="Normal 5 2 2 2 8 4 3" xfId="12873"/>
    <cellStyle name="Normal 5 2 2 2 8 4 3 2" xfId="31663"/>
    <cellStyle name="Normal 5 2 2 2 8 4 3 3" xfId="51348"/>
    <cellStyle name="Normal 5 2 2 2 8 4 4" xfId="22260"/>
    <cellStyle name="Normal 5 2 2 2 8 4 5" xfId="51345"/>
    <cellStyle name="Normal 5 2 2 2 8 5" xfId="4380"/>
    <cellStyle name="Normal 5 2 2 2 8 5 2" xfId="9105"/>
    <cellStyle name="Normal 5 2 2 2 8 5 2 2" xfId="18500"/>
    <cellStyle name="Normal 5 2 2 2 8 5 2 2 2" xfId="37297"/>
    <cellStyle name="Normal 5 2 2 2 8 5 2 2 3" xfId="51351"/>
    <cellStyle name="Normal 5 2 2 2 8 5 2 3" xfId="27894"/>
    <cellStyle name="Normal 5 2 2 2 8 5 2 4" xfId="51350"/>
    <cellStyle name="Normal 5 2 2 2 8 5 3" xfId="13803"/>
    <cellStyle name="Normal 5 2 2 2 8 5 3 2" xfId="32594"/>
    <cellStyle name="Normal 5 2 2 2 8 5 3 3" xfId="51352"/>
    <cellStyle name="Normal 5 2 2 2 8 5 4" xfId="23191"/>
    <cellStyle name="Normal 5 2 2 2 8 5 5" xfId="51349"/>
    <cellStyle name="Normal 5 2 2 2 8 6" xfId="6223"/>
    <cellStyle name="Normal 5 2 2 2 8 6 2" xfId="15619"/>
    <cellStyle name="Normal 5 2 2 2 8 6 2 2" xfId="34416"/>
    <cellStyle name="Normal 5 2 2 2 8 6 2 3" xfId="51354"/>
    <cellStyle name="Normal 5 2 2 2 8 6 3" xfId="25013"/>
    <cellStyle name="Normal 5 2 2 2 8 6 4" xfId="51353"/>
    <cellStyle name="Normal 5 2 2 2 8 7" xfId="11014"/>
    <cellStyle name="Normal 5 2 2 2 8 7 2" xfId="29801"/>
    <cellStyle name="Normal 5 2 2 2 8 7 3" xfId="51355"/>
    <cellStyle name="Normal 5 2 2 2 8 8" xfId="20398"/>
    <cellStyle name="Normal 5 2 2 2 8 9" xfId="39614"/>
    <cellStyle name="Normal 5 2 2 2 9" xfId="1850"/>
    <cellStyle name="Normal 5 2 2 2 9 2" xfId="2781"/>
    <cellStyle name="Normal 5 2 2 2 9 2 2" xfId="5574"/>
    <cellStyle name="Normal 5 2 2 2 9 2 2 2" xfId="10299"/>
    <cellStyle name="Normal 5 2 2 2 9 2 2 2 2" xfId="19694"/>
    <cellStyle name="Normal 5 2 2 2 9 2 2 2 2 2" xfId="38491"/>
    <cellStyle name="Normal 5 2 2 2 9 2 2 2 2 3" xfId="51360"/>
    <cellStyle name="Normal 5 2 2 2 9 2 2 2 3" xfId="29088"/>
    <cellStyle name="Normal 5 2 2 2 9 2 2 2 4" xfId="51359"/>
    <cellStyle name="Normal 5 2 2 2 9 2 2 3" xfId="14997"/>
    <cellStyle name="Normal 5 2 2 2 9 2 2 3 2" xfId="33788"/>
    <cellStyle name="Normal 5 2 2 2 9 2 2 3 3" xfId="51361"/>
    <cellStyle name="Normal 5 2 2 2 9 2 2 4" xfId="24385"/>
    <cellStyle name="Normal 5 2 2 2 9 2 2 5" xfId="51358"/>
    <cellStyle name="Normal 5 2 2 2 9 2 3" xfId="7507"/>
    <cellStyle name="Normal 5 2 2 2 9 2 3 2" xfId="16902"/>
    <cellStyle name="Normal 5 2 2 2 9 2 3 2 2" xfId="35699"/>
    <cellStyle name="Normal 5 2 2 2 9 2 3 2 3" xfId="51363"/>
    <cellStyle name="Normal 5 2 2 2 9 2 3 3" xfId="26296"/>
    <cellStyle name="Normal 5 2 2 2 9 2 3 4" xfId="51362"/>
    <cellStyle name="Normal 5 2 2 2 9 2 4" xfId="12205"/>
    <cellStyle name="Normal 5 2 2 2 9 2 4 2" xfId="30995"/>
    <cellStyle name="Normal 5 2 2 2 9 2 4 3" xfId="51364"/>
    <cellStyle name="Normal 5 2 2 2 9 2 5" xfId="21592"/>
    <cellStyle name="Normal 5 2 2 2 9 2 6" xfId="51357"/>
    <cellStyle name="Normal 5 2 2 2 9 3" xfId="3712"/>
    <cellStyle name="Normal 5 2 2 2 9 3 2" xfId="8438"/>
    <cellStyle name="Normal 5 2 2 2 9 3 2 2" xfId="17833"/>
    <cellStyle name="Normal 5 2 2 2 9 3 2 2 2" xfId="36630"/>
    <cellStyle name="Normal 5 2 2 2 9 3 2 2 3" xfId="51367"/>
    <cellStyle name="Normal 5 2 2 2 9 3 2 3" xfId="27227"/>
    <cellStyle name="Normal 5 2 2 2 9 3 2 4" xfId="51366"/>
    <cellStyle name="Normal 5 2 2 2 9 3 3" xfId="13136"/>
    <cellStyle name="Normal 5 2 2 2 9 3 3 2" xfId="31926"/>
    <cellStyle name="Normal 5 2 2 2 9 3 3 3" xfId="51368"/>
    <cellStyle name="Normal 5 2 2 2 9 3 4" xfId="22523"/>
    <cellStyle name="Normal 5 2 2 2 9 3 5" xfId="51365"/>
    <cellStyle name="Normal 5 2 2 2 9 4" xfId="4643"/>
    <cellStyle name="Normal 5 2 2 2 9 4 2" xfId="9368"/>
    <cellStyle name="Normal 5 2 2 2 9 4 2 2" xfId="18763"/>
    <cellStyle name="Normal 5 2 2 2 9 4 2 2 2" xfId="37560"/>
    <cellStyle name="Normal 5 2 2 2 9 4 2 2 3" xfId="51371"/>
    <cellStyle name="Normal 5 2 2 2 9 4 2 3" xfId="28157"/>
    <cellStyle name="Normal 5 2 2 2 9 4 2 4" xfId="51370"/>
    <cellStyle name="Normal 5 2 2 2 9 4 3" xfId="14066"/>
    <cellStyle name="Normal 5 2 2 2 9 4 3 2" xfId="32857"/>
    <cellStyle name="Normal 5 2 2 2 9 4 3 3" xfId="51372"/>
    <cellStyle name="Normal 5 2 2 2 9 4 4" xfId="23454"/>
    <cellStyle name="Normal 5 2 2 2 9 4 5" xfId="51369"/>
    <cellStyle name="Normal 5 2 2 2 9 5" xfId="6578"/>
    <cellStyle name="Normal 5 2 2 2 9 5 2" xfId="15973"/>
    <cellStyle name="Normal 5 2 2 2 9 5 2 2" xfId="34770"/>
    <cellStyle name="Normal 5 2 2 2 9 5 2 3" xfId="51374"/>
    <cellStyle name="Normal 5 2 2 2 9 5 3" xfId="25367"/>
    <cellStyle name="Normal 5 2 2 2 9 5 4" xfId="51373"/>
    <cellStyle name="Normal 5 2 2 2 9 6" xfId="11276"/>
    <cellStyle name="Normal 5 2 2 2 9 6 2" xfId="30064"/>
    <cellStyle name="Normal 5 2 2 2 9 6 3" xfId="51375"/>
    <cellStyle name="Normal 5 2 2 2 9 7" xfId="20661"/>
    <cellStyle name="Normal 5 2 2 2 9 8" xfId="39616"/>
    <cellStyle name="Normal 5 2 2 2 9 9" xfId="51356"/>
    <cellStyle name="Normal 5 2 2 20" xfId="58711"/>
    <cellStyle name="Normal 5 2 2 21" xfId="58805"/>
    <cellStyle name="Normal 5 2 2 22" xfId="58863"/>
    <cellStyle name="Normal 5 2 2 23" xfId="58919"/>
    <cellStyle name="Normal 5 2 2 24" xfId="58975"/>
    <cellStyle name="Normal 5 2 2 25" xfId="59031"/>
    <cellStyle name="Normal 5 2 2 26" xfId="59090"/>
    <cellStyle name="Normal 5 2 2 27" xfId="59703"/>
    <cellStyle name="Normal 5 2 2 28" xfId="1373"/>
    <cellStyle name="Normal 5 2 2 3" xfId="669"/>
    <cellStyle name="Normal 5 2 2 3 10" xfId="3254"/>
    <cellStyle name="Normal 5 2 2 3 10 2" xfId="7980"/>
    <cellStyle name="Normal 5 2 2 3 10 2 2" xfId="17375"/>
    <cellStyle name="Normal 5 2 2 3 10 2 2 2" xfId="36172"/>
    <cellStyle name="Normal 5 2 2 3 10 2 2 3" xfId="51379"/>
    <cellStyle name="Normal 5 2 2 3 10 2 3" xfId="26769"/>
    <cellStyle name="Normal 5 2 2 3 10 2 4" xfId="51378"/>
    <cellStyle name="Normal 5 2 2 3 10 3" xfId="12678"/>
    <cellStyle name="Normal 5 2 2 3 10 3 2" xfId="31468"/>
    <cellStyle name="Normal 5 2 2 3 10 3 3" xfId="51380"/>
    <cellStyle name="Normal 5 2 2 3 10 4" xfId="22065"/>
    <cellStyle name="Normal 5 2 2 3 10 5" xfId="51377"/>
    <cellStyle name="Normal 5 2 2 3 11" xfId="4185"/>
    <cellStyle name="Normal 5 2 2 3 11 2" xfId="8910"/>
    <cellStyle name="Normal 5 2 2 3 11 2 2" xfId="18305"/>
    <cellStyle name="Normal 5 2 2 3 11 2 2 2" xfId="37102"/>
    <cellStyle name="Normal 5 2 2 3 11 2 2 3" xfId="51383"/>
    <cellStyle name="Normal 5 2 2 3 11 2 3" xfId="27699"/>
    <cellStyle name="Normal 5 2 2 3 11 2 4" xfId="51382"/>
    <cellStyle name="Normal 5 2 2 3 11 3" xfId="13608"/>
    <cellStyle name="Normal 5 2 2 3 11 3 2" xfId="32399"/>
    <cellStyle name="Normal 5 2 2 3 11 3 3" xfId="51384"/>
    <cellStyle name="Normal 5 2 2 3 11 4" xfId="22996"/>
    <cellStyle name="Normal 5 2 2 3 11 5" xfId="51381"/>
    <cellStyle name="Normal 5 2 2 3 12" xfId="6051"/>
    <cellStyle name="Normal 5 2 2 3 12 2" xfId="10776"/>
    <cellStyle name="Normal 5 2 2 3 12 2 2" xfId="20171"/>
    <cellStyle name="Normal 5 2 2 3 12 2 2 2" xfId="38968"/>
    <cellStyle name="Normal 5 2 2 3 12 2 2 3" xfId="51387"/>
    <cellStyle name="Normal 5 2 2 3 12 2 3" xfId="29565"/>
    <cellStyle name="Normal 5 2 2 3 12 2 4" xfId="51386"/>
    <cellStyle name="Normal 5 2 2 3 12 3" xfId="15474"/>
    <cellStyle name="Normal 5 2 2 3 12 3 2" xfId="34265"/>
    <cellStyle name="Normal 5 2 2 3 12 3 3" xfId="51388"/>
    <cellStyle name="Normal 5 2 2 3 12 4" xfId="24862"/>
    <cellStyle name="Normal 5 2 2 3 12 5" xfId="51385"/>
    <cellStyle name="Normal 5 2 2 3 13" xfId="6114"/>
    <cellStyle name="Normal 5 2 2 3 13 2" xfId="15510"/>
    <cellStyle name="Normal 5 2 2 3 13 2 2" xfId="34307"/>
    <cellStyle name="Normal 5 2 2 3 13 2 3" xfId="51390"/>
    <cellStyle name="Normal 5 2 2 3 13 3" xfId="24904"/>
    <cellStyle name="Normal 5 2 2 3 13 4" xfId="51389"/>
    <cellStyle name="Normal 5 2 2 3 14" xfId="10812"/>
    <cellStyle name="Normal 5 2 2 3 14 2" xfId="29606"/>
    <cellStyle name="Normal 5 2 2 3 14 3" xfId="51391"/>
    <cellStyle name="Normal 5 2 2 3 15" xfId="20203"/>
    <cellStyle name="Normal 5 2 2 3 16" xfId="39282"/>
    <cellStyle name="Normal 5 2 2 3 17" xfId="51376"/>
    <cellStyle name="Normal 5 2 2 3 18" xfId="58726"/>
    <cellStyle name="Normal 5 2 2 3 19" xfId="58819"/>
    <cellStyle name="Normal 5 2 2 3 2" xfId="670"/>
    <cellStyle name="Normal 5 2 2 3 2 10" xfId="6480"/>
    <cellStyle name="Normal 5 2 2 3 2 10 2" xfId="15875"/>
    <cellStyle name="Normal 5 2 2 3 2 10 2 2" xfId="34672"/>
    <cellStyle name="Normal 5 2 2 3 2 10 2 3" xfId="51394"/>
    <cellStyle name="Normal 5 2 2 3 2 10 3" xfId="25269"/>
    <cellStyle name="Normal 5 2 2 3 2 10 4" xfId="51393"/>
    <cellStyle name="Normal 5 2 2 3 2 11" xfId="10851"/>
    <cellStyle name="Normal 5 2 2 3 2 11 2" xfId="29634"/>
    <cellStyle name="Normal 5 2 2 3 2 11 3" xfId="51395"/>
    <cellStyle name="Normal 5 2 2 3 2 12" xfId="20231"/>
    <cellStyle name="Normal 5 2 2 3 2 13" xfId="39617"/>
    <cellStyle name="Normal 5 2 2 3 2 14" xfId="51392"/>
    <cellStyle name="Normal 5 2 2 3 2 15" xfId="1415"/>
    <cellStyle name="Normal 5 2 2 3 2 2" xfId="1079"/>
    <cellStyle name="Normal 5 2 2 3 2 2 10" xfId="39618"/>
    <cellStyle name="Normal 5 2 2 3 2 2 11" xfId="51396"/>
    <cellStyle name="Normal 5 2 2 3 2 2 12" xfId="1467"/>
    <cellStyle name="Normal 5 2 2 3 2 2 2" xfId="1732"/>
    <cellStyle name="Normal 5 2 2 3 2 2 2 10" xfId="51397"/>
    <cellStyle name="Normal 5 2 2 3 2 2 2 2" xfId="2198"/>
    <cellStyle name="Normal 5 2 2 3 2 2 2 2 2" xfId="3129"/>
    <cellStyle name="Normal 5 2 2 3 2 2 2 2 2 2" xfId="5922"/>
    <cellStyle name="Normal 5 2 2 3 2 2 2 2 2 2 2" xfId="10647"/>
    <cellStyle name="Normal 5 2 2 3 2 2 2 2 2 2 2 2" xfId="20042"/>
    <cellStyle name="Normal 5 2 2 3 2 2 2 2 2 2 2 2 2" xfId="38839"/>
    <cellStyle name="Normal 5 2 2 3 2 2 2 2 2 2 2 2 3" xfId="51402"/>
    <cellStyle name="Normal 5 2 2 3 2 2 2 2 2 2 2 3" xfId="29436"/>
    <cellStyle name="Normal 5 2 2 3 2 2 2 2 2 2 2 4" xfId="51401"/>
    <cellStyle name="Normal 5 2 2 3 2 2 2 2 2 2 3" xfId="15345"/>
    <cellStyle name="Normal 5 2 2 3 2 2 2 2 2 2 3 2" xfId="34136"/>
    <cellStyle name="Normal 5 2 2 3 2 2 2 2 2 2 3 3" xfId="51403"/>
    <cellStyle name="Normal 5 2 2 3 2 2 2 2 2 2 4" xfId="24733"/>
    <cellStyle name="Normal 5 2 2 3 2 2 2 2 2 2 5" xfId="51400"/>
    <cellStyle name="Normal 5 2 2 3 2 2 2 2 2 3" xfId="7855"/>
    <cellStyle name="Normal 5 2 2 3 2 2 2 2 2 3 2" xfId="17250"/>
    <cellStyle name="Normal 5 2 2 3 2 2 2 2 2 3 2 2" xfId="36047"/>
    <cellStyle name="Normal 5 2 2 3 2 2 2 2 2 3 2 3" xfId="51405"/>
    <cellStyle name="Normal 5 2 2 3 2 2 2 2 2 3 3" xfId="26644"/>
    <cellStyle name="Normal 5 2 2 3 2 2 2 2 2 3 4" xfId="51404"/>
    <cellStyle name="Normal 5 2 2 3 2 2 2 2 2 4" xfId="12553"/>
    <cellStyle name="Normal 5 2 2 3 2 2 2 2 2 4 2" xfId="31343"/>
    <cellStyle name="Normal 5 2 2 3 2 2 2 2 2 4 3" xfId="51406"/>
    <cellStyle name="Normal 5 2 2 3 2 2 2 2 2 5" xfId="21940"/>
    <cellStyle name="Normal 5 2 2 3 2 2 2 2 2 6" xfId="51399"/>
    <cellStyle name="Normal 5 2 2 3 2 2 2 2 3" xfId="4060"/>
    <cellStyle name="Normal 5 2 2 3 2 2 2 2 3 2" xfId="8785"/>
    <cellStyle name="Normal 5 2 2 3 2 2 2 2 3 2 2" xfId="18180"/>
    <cellStyle name="Normal 5 2 2 3 2 2 2 2 3 2 2 2" xfId="36977"/>
    <cellStyle name="Normal 5 2 2 3 2 2 2 2 3 2 2 3" xfId="51409"/>
    <cellStyle name="Normal 5 2 2 3 2 2 2 2 3 2 3" xfId="27574"/>
    <cellStyle name="Normal 5 2 2 3 2 2 2 2 3 2 4" xfId="51408"/>
    <cellStyle name="Normal 5 2 2 3 2 2 2 2 3 3" xfId="13483"/>
    <cellStyle name="Normal 5 2 2 3 2 2 2 2 3 3 2" xfId="32274"/>
    <cellStyle name="Normal 5 2 2 3 2 2 2 2 3 3 3" xfId="51410"/>
    <cellStyle name="Normal 5 2 2 3 2 2 2 2 3 4" xfId="22871"/>
    <cellStyle name="Normal 5 2 2 3 2 2 2 2 3 5" xfId="51407"/>
    <cellStyle name="Normal 5 2 2 3 2 2 2 2 4" xfId="4991"/>
    <cellStyle name="Normal 5 2 2 3 2 2 2 2 4 2" xfId="9716"/>
    <cellStyle name="Normal 5 2 2 3 2 2 2 2 4 2 2" xfId="19111"/>
    <cellStyle name="Normal 5 2 2 3 2 2 2 2 4 2 2 2" xfId="37908"/>
    <cellStyle name="Normal 5 2 2 3 2 2 2 2 4 2 2 3" xfId="51413"/>
    <cellStyle name="Normal 5 2 2 3 2 2 2 2 4 2 3" xfId="28505"/>
    <cellStyle name="Normal 5 2 2 3 2 2 2 2 4 2 4" xfId="51412"/>
    <cellStyle name="Normal 5 2 2 3 2 2 2 2 4 3" xfId="14414"/>
    <cellStyle name="Normal 5 2 2 3 2 2 2 2 4 3 2" xfId="33205"/>
    <cellStyle name="Normal 5 2 2 3 2 2 2 2 4 3 3" xfId="51414"/>
    <cellStyle name="Normal 5 2 2 3 2 2 2 2 4 4" xfId="23802"/>
    <cellStyle name="Normal 5 2 2 3 2 2 2 2 4 5" xfId="51411"/>
    <cellStyle name="Normal 5 2 2 3 2 2 2 2 5" xfId="6925"/>
    <cellStyle name="Normal 5 2 2 3 2 2 2 2 5 2" xfId="16320"/>
    <cellStyle name="Normal 5 2 2 3 2 2 2 2 5 2 2" xfId="35117"/>
    <cellStyle name="Normal 5 2 2 3 2 2 2 2 5 2 3" xfId="51416"/>
    <cellStyle name="Normal 5 2 2 3 2 2 2 2 5 3" xfId="25714"/>
    <cellStyle name="Normal 5 2 2 3 2 2 2 2 5 4" xfId="51415"/>
    <cellStyle name="Normal 5 2 2 3 2 2 2 2 6" xfId="11623"/>
    <cellStyle name="Normal 5 2 2 3 2 2 2 2 6 2" xfId="30412"/>
    <cellStyle name="Normal 5 2 2 3 2 2 2 2 6 3" xfId="51417"/>
    <cellStyle name="Normal 5 2 2 3 2 2 2 2 7" xfId="21009"/>
    <cellStyle name="Normal 5 2 2 3 2 2 2 2 8" xfId="39620"/>
    <cellStyle name="Normal 5 2 2 3 2 2 2 2 9" xfId="51398"/>
    <cellStyle name="Normal 5 2 2 3 2 2 2 3" xfId="2663"/>
    <cellStyle name="Normal 5 2 2 3 2 2 2 3 2" xfId="5456"/>
    <cellStyle name="Normal 5 2 2 3 2 2 2 3 2 2" xfId="10181"/>
    <cellStyle name="Normal 5 2 2 3 2 2 2 3 2 2 2" xfId="19576"/>
    <cellStyle name="Normal 5 2 2 3 2 2 2 3 2 2 2 2" xfId="38373"/>
    <cellStyle name="Normal 5 2 2 3 2 2 2 3 2 2 2 3" xfId="51421"/>
    <cellStyle name="Normal 5 2 2 3 2 2 2 3 2 2 3" xfId="28970"/>
    <cellStyle name="Normal 5 2 2 3 2 2 2 3 2 2 4" xfId="51420"/>
    <cellStyle name="Normal 5 2 2 3 2 2 2 3 2 3" xfId="14879"/>
    <cellStyle name="Normal 5 2 2 3 2 2 2 3 2 3 2" xfId="33670"/>
    <cellStyle name="Normal 5 2 2 3 2 2 2 3 2 3 3" xfId="51422"/>
    <cellStyle name="Normal 5 2 2 3 2 2 2 3 2 4" xfId="24267"/>
    <cellStyle name="Normal 5 2 2 3 2 2 2 3 2 5" xfId="51419"/>
    <cellStyle name="Normal 5 2 2 3 2 2 2 3 3" xfId="7390"/>
    <cellStyle name="Normal 5 2 2 3 2 2 2 3 3 2" xfId="16785"/>
    <cellStyle name="Normal 5 2 2 3 2 2 2 3 3 2 2" xfId="35582"/>
    <cellStyle name="Normal 5 2 2 3 2 2 2 3 3 2 3" xfId="51424"/>
    <cellStyle name="Normal 5 2 2 3 2 2 2 3 3 3" xfId="26179"/>
    <cellStyle name="Normal 5 2 2 3 2 2 2 3 3 4" xfId="51423"/>
    <cellStyle name="Normal 5 2 2 3 2 2 2 3 4" xfId="12088"/>
    <cellStyle name="Normal 5 2 2 3 2 2 2 3 4 2" xfId="30877"/>
    <cellStyle name="Normal 5 2 2 3 2 2 2 3 4 3" xfId="51425"/>
    <cellStyle name="Normal 5 2 2 3 2 2 2 3 5" xfId="21474"/>
    <cellStyle name="Normal 5 2 2 3 2 2 2 3 6" xfId="51418"/>
    <cellStyle name="Normal 5 2 2 3 2 2 2 4" xfId="3594"/>
    <cellStyle name="Normal 5 2 2 3 2 2 2 4 2" xfId="8320"/>
    <cellStyle name="Normal 5 2 2 3 2 2 2 4 2 2" xfId="17715"/>
    <cellStyle name="Normal 5 2 2 3 2 2 2 4 2 2 2" xfId="36512"/>
    <cellStyle name="Normal 5 2 2 3 2 2 2 4 2 2 3" xfId="51428"/>
    <cellStyle name="Normal 5 2 2 3 2 2 2 4 2 3" xfId="27109"/>
    <cellStyle name="Normal 5 2 2 3 2 2 2 4 2 4" xfId="51427"/>
    <cellStyle name="Normal 5 2 2 3 2 2 2 4 3" xfId="13018"/>
    <cellStyle name="Normal 5 2 2 3 2 2 2 4 3 2" xfId="31808"/>
    <cellStyle name="Normal 5 2 2 3 2 2 2 4 3 3" xfId="51429"/>
    <cellStyle name="Normal 5 2 2 3 2 2 2 4 4" xfId="22405"/>
    <cellStyle name="Normal 5 2 2 3 2 2 2 4 5" xfId="51426"/>
    <cellStyle name="Normal 5 2 2 3 2 2 2 5" xfId="4525"/>
    <cellStyle name="Normal 5 2 2 3 2 2 2 5 2" xfId="9250"/>
    <cellStyle name="Normal 5 2 2 3 2 2 2 5 2 2" xfId="18645"/>
    <cellStyle name="Normal 5 2 2 3 2 2 2 5 2 2 2" xfId="37442"/>
    <cellStyle name="Normal 5 2 2 3 2 2 2 5 2 2 3" xfId="51432"/>
    <cellStyle name="Normal 5 2 2 3 2 2 2 5 2 3" xfId="28039"/>
    <cellStyle name="Normal 5 2 2 3 2 2 2 5 2 4" xfId="51431"/>
    <cellStyle name="Normal 5 2 2 3 2 2 2 5 3" xfId="13948"/>
    <cellStyle name="Normal 5 2 2 3 2 2 2 5 3 2" xfId="32739"/>
    <cellStyle name="Normal 5 2 2 3 2 2 2 5 3 3" xfId="51433"/>
    <cellStyle name="Normal 5 2 2 3 2 2 2 5 4" xfId="23336"/>
    <cellStyle name="Normal 5 2 2 3 2 2 2 5 5" xfId="51430"/>
    <cellStyle name="Normal 5 2 2 3 2 2 2 6" xfId="6185"/>
    <cellStyle name="Normal 5 2 2 3 2 2 2 6 2" xfId="15581"/>
    <cellStyle name="Normal 5 2 2 3 2 2 2 6 2 2" xfId="34378"/>
    <cellStyle name="Normal 5 2 2 3 2 2 2 6 2 3" xfId="51435"/>
    <cellStyle name="Normal 5 2 2 3 2 2 2 6 3" xfId="24975"/>
    <cellStyle name="Normal 5 2 2 3 2 2 2 6 4" xfId="51434"/>
    <cellStyle name="Normal 5 2 2 3 2 2 2 7" xfId="11159"/>
    <cellStyle name="Normal 5 2 2 3 2 2 2 7 2" xfId="29946"/>
    <cellStyle name="Normal 5 2 2 3 2 2 2 7 3" xfId="51436"/>
    <cellStyle name="Normal 5 2 2 3 2 2 2 8" xfId="20543"/>
    <cellStyle name="Normal 5 2 2 3 2 2 2 9" xfId="39619"/>
    <cellStyle name="Normal 5 2 2 3 2 2 3" xfId="1937"/>
    <cellStyle name="Normal 5 2 2 3 2 2 3 2" xfId="2868"/>
    <cellStyle name="Normal 5 2 2 3 2 2 3 2 2" xfId="5661"/>
    <cellStyle name="Normal 5 2 2 3 2 2 3 2 2 2" xfId="10386"/>
    <cellStyle name="Normal 5 2 2 3 2 2 3 2 2 2 2" xfId="19781"/>
    <cellStyle name="Normal 5 2 2 3 2 2 3 2 2 2 2 2" xfId="38578"/>
    <cellStyle name="Normal 5 2 2 3 2 2 3 2 2 2 2 3" xfId="51441"/>
    <cellStyle name="Normal 5 2 2 3 2 2 3 2 2 2 3" xfId="29175"/>
    <cellStyle name="Normal 5 2 2 3 2 2 3 2 2 2 4" xfId="51440"/>
    <cellStyle name="Normal 5 2 2 3 2 2 3 2 2 3" xfId="15084"/>
    <cellStyle name="Normal 5 2 2 3 2 2 3 2 2 3 2" xfId="33875"/>
    <cellStyle name="Normal 5 2 2 3 2 2 3 2 2 3 3" xfId="51442"/>
    <cellStyle name="Normal 5 2 2 3 2 2 3 2 2 4" xfId="24472"/>
    <cellStyle name="Normal 5 2 2 3 2 2 3 2 2 5" xfId="51439"/>
    <cellStyle name="Normal 5 2 2 3 2 2 3 2 3" xfId="7594"/>
    <cellStyle name="Normal 5 2 2 3 2 2 3 2 3 2" xfId="16989"/>
    <cellStyle name="Normal 5 2 2 3 2 2 3 2 3 2 2" xfId="35786"/>
    <cellStyle name="Normal 5 2 2 3 2 2 3 2 3 2 3" xfId="51444"/>
    <cellStyle name="Normal 5 2 2 3 2 2 3 2 3 3" xfId="26383"/>
    <cellStyle name="Normal 5 2 2 3 2 2 3 2 3 4" xfId="51443"/>
    <cellStyle name="Normal 5 2 2 3 2 2 3 2 4" xfId="12292"/>
    <cellStyle name="Normal 5 2 2 3 2 2 3 2 4 2" xfId="31082"/>
    <cellStyle name="Normal 5 2 2 3 2 2 3 2 4 3" xfId="51445"/>
    <cellStyle name="Normal 5 2 2 3 2 2 3 2 5" xfId="21679"/>
    <cellStyle name="Normal 5 2 2 3 2 2 3 2 6" xfId="51438"/>
    <cellStyle name="Normal 5 2 2 3 2 2 3 3" xfId="3799"/>
    <cellStyle name="Normal 5 2 2 3 2 2 3 3 2" xfId="8525"/>
    <cellStyle name="Normal 5 2 2 3 2 2 3 3 2 2" xfId="17920"/>
    <cellStyle name="Normal 5 2 2 3 2 2 3 3 2 2 2" xfId="36717"/>
    <cellStyle name="Normal 5 2 2 3 2 2 3 3 2 2 3" xfId="51448"/>
    <cellStyle name="Normal 5 2 2 3 2 2 3 3 2 3" xfId="27314"/>
    <cellStyle name="Normal 5 2 2 3 2 2 3 3 2 4" xfId="51447"/>
    <cellStyle name="Normal 5 2 2 3 2 2 3 3 3" xfId="13223"/>
    <cellStyle name="Normal 5 2 2 3 2 2 3 3 3 2" xfId="32013"/>
    <cellStyle name="Normal 5 2 2 3 2 2 3 3 3 3" xfId="51449"/>
    <cellStyle name="Normal 5 2 2 3 2 2 3 3 4" xfId="22610"/>
    <cellStyle name="Normal 5 2 2 3 2 2 3 3 5" xfId="51446"/>
    <cellStyle name="Normal 5 2 2 3 2 2 3 4" xfId="4730"/>
    <cellStyle name="Normal 5 2 2 3 2 2 3 4 2" xfId="9455"/>
    <cellStyle name="Normal 5 2 2 3 2 2 3 4 2 2" xfId="18850"/>
    <cellStyle name="Normal 5 2 2 3 2 2 3 4 2 2 2" xfId="37647"/>
    <cellStyle name="Normal 5 2 2 3 2 2 3 4 2 2 3" xfId="51452"/>
    <cellStyle name="Normal 5 2 2 3 2 2 3 4 2 3" xfId="28244"/>
    <cellStyle name="Normal 5 2 2 3 2 2 3 4 2 4" xfId="51451"/>
    <cellStyle name="Normal 5 2 2 3 2 2 3 4 3" xfId="14153"/>
    <cellStyle name="Normal 5 2 2 3 2 2 3 4 3 2" xfId="32944"/>
    <cellStyle name="Normal 5 2 2 3 2 2 3 4 3 3" xfId="51453"/>
    <cellStyle name="Normal 5 2 2 3 2 2 3 4 4" xfId="23541"/>
    <cellStyle name="Normal 5 2 2 3 2 2 3 4 5" xfId="51450"/>
    <cellStyle name="Normal 5 2 2 3 2 2 3 5" xfId="6665"/>
    <cellStyle name="Normal 5 2 2 3 2 2 3 5 2" xfId="16060"/>
    <cellStyle name="Normal 5 2 2 3 2 2 3 5 2 2" xfId="34857"/>
    <cellStyle name="Normal 5 2 2 3 2 2 3 5 2 3" xfId="51455"/>
    <cellStyle name="Normal 5 2 2 3 2 2 3 5 3" xfId="25454"/>
    <cellStyle name="Normal 5 2 2 3 2 2 3 5 4" xfId="51454"/>
    <cellStyle name="Normal 5 2 2 3 2 2 3 6" xfId="11363"/>
    <cellStyle name="Normal 5 2 2 3 2 2 3 6 2" xfId="30151"/>
    <cellStyle name="Normal 5 2 2 3 2 2 3 6 3" xfId="51456"/>
    <cellStyle name="Normal 5 2 2 3 2 2 3 7" xfId="20748"/>
    <cellStyle name="Normal 5 2 2 3 2 2 3 8" xfId="39621"/>
    <cellStyle name="Normal 5 2 2 3 2 2 3 9" xfId="51437"/>
    <cellStyle name="Normal 5 2 2 3 2 2 4" xfId="2402"/>
    <cellStyle name="Normal 5 2 2 3 2 2 4 2" xfId="5195"/>
    <cellStyle name="Normal 5 2 2 3 2 2 4 2 2" xfId="9920"/>
    <cellStyle name="Normal 5 2 2 3 2 2 4 2 2 2" xfId="19315"/>
    <cellStyle name="Normal 5 2 2 3 2 2 4 2 2 2 2" xfId="38112"/>
    <cellStyle name="Normal 5 2 2 3 2 2 4 2 2 2 3" xfId="51460"/>
    <cellStyle name="Normal 5 2 2 3 2 2 4 2 2 3" xfId="28709"/>
    <cellStyle name="Normal 5 2 2 3 2 2 4 2 2 4" xfId="51459"/>
    <cellStyle name="Normal 5 2 2 3 2 2 4 2 3" xfId="14618"/>
    <cellStyle name="Normal 5 2 2 3 2 2 4 2 3 2" xfId="33409"/>
    <cellStyle name="Normal 5 2 2 3 2 2 4 2 3 3" xfId="51461"/>
    <cellStyle name="Normal 5 2 2 3 2 2 4 2 4" xfId="24006"/>
    <cellStyle name="Normal 5 2 2 3 2 2 4 2 5" xfId="51458"/>
    <cellStyle name="Normal 5 2 2 3 2 2 4 3" xfId="7129"/>
    <cellStyle name="Normal 5 2 2 3 2 2 4 3 2" xfId="16524"/>
    <cellStyle name="Normal 5 2 2 3 2 2 4 3 2 2" xfId="35321"/>
    <cellStyle name="Normal 5 2 2 3 2 2 4 3 2 3" xfId="51463"/>
    <cellStyle name="Normal 5 2 2 3 2 2 4 3 3" xfId="25918"/>
    <cellStyle name="Normal 5 2 2 3 2 2 4 3 4" xfId="51462"/>
    <cellStyle name="Normal 5 2 2 3 2 2 4 4" xfId="11827"/>
    <cellStyle name="Normal 5 2 2 3 2 2 4 4 2" xfId="30616"/>
    <cellStyle name="Normal 5 2 2 3 2 2 4 4 3" xfId="51464"/>
    <cellStyle name="Normal 5 2 2 3 2 2 4 5" xfId="21213"/>
    <cellStyle name="Normal 5 2 2 3 2 2 4 6" xfId="51457"/>
    <cellStyle name="Normal 5 2 2 3 2 2 5" xfId="3333"/>
    <cellStyle name="Normal 5 2 2 3 2 2 5 2" xfId="8059"/>
    <cellStyle name="Normal 5 2 2 3 2 2 5 2 2" xfId="17454"/>
    <cellStyle name="Normal 5 2 2 3 2 2 5 2 2 2" xfId="36251"/>
    <cellStyle name="Normal 5 2 2 3 2 2 5 2 2 3" xfId="51467"/>
    <cellStyle name="Normal 5 2 2 3 2 2 5 2 3" xfId="26848"/>
    <cellStyle name="Normal 5 2 2 3 2 2 5 2 4" xfId="51466"/>
    <cellStyle name="Normal 5 2 2 3 2 2 5 3" xfId="12757"/>
    <cellStyle name="Normal 5 2 2 3 2 2 5 3 2" xfId="31547"/>
    <cellStyle name="Normal 5 2 2 3 2 2 5 3 3" xfId="51468"/>
    <cellStyle name="Normal 5 2 2 3 2 2 5 4" xfId="22144"/>
    <cellStyle name="Normal 5 2 2 3 2 2 5 5" xfId="51465"/>
    <cellStyle name="Normal 5 2 2 3 2 2 6" xfId="4264"/>
    <cellStyle name="Normal 5 2 2 3 2 2 6 2" xfId="8989"/>
    <cellStyle name="Normal 5 2 2 3 2 2 6 2 2" xfId="18384"/>
    <cellStyle name="Normal 5 2 2 3 2 2 6 2 2 2" xfId="37181"/>
    <cellStyle name="Normal 5 2 2 3 2 2 6 2 2 3" xfId="51471"/>
    <cellStyle name="Normal 5 2 2 3 2 2 6 2 3" xfId="27778"/>
    <cellStyle name="Normal 5 2 2 3 2 2 6 2 4" xfId="51470"/>
    <cellStyle name="Normal 5 2 2 3 2 2 6 3" xfId="13687"/>
    <cellStyle name="Normal 5 2 2 3 2 2 6 3 2" xfId="32478"/>
    <cellStyle name="Normal 5 2 2 3 2 2 6 3 3" xfId="51472"/>
    <cellStyle name="Normal 5 2 2 3 2 2 6 4" xfId="23075"/>
    <cellStyle name="Normal 5 2 2 3 2 2 6 5" xfId="51469"/>
    <cellStyle name="Normal 5 2 2 3 2 2 7" xfId="6455"/>
    <cellStyle name="Normal 5 2 2 3 2 2 7 2" xfId="15850"/>
    <cellStyle name="Normal 5 2 2 3 2 2 7 2 2" xfId="34647"/>
    <cellStyle name="Normal 5 2 2 3 2 2 7 2 3" xfId="51474"/>
    <cellStyle name="Normal 5 2 2 3 2 2 7 3" xfId="25244"/>
    <cellStyle name="Normal 5 2 2 3 2 2 7 4" xfId="51473"/>
    <cellStyle name="Normal 5 2 2 3 2 2 8" xfId="10901"/>
    <cellStyle name="Normal 5 2 2 3 2 2 8 2" xfId="29685"/>
    <cellStyle name="Normal 5 2 2 3 2 2 8 3" xfId="51475"/>
    <cellStyle name="Normal 5 2 2 3 2 2 9" xfId="20282"/>
    <cellStyle name="Normal 5 2 2 3 2 3" xfId="1210"/>
    <cellStyle name="Normal 5 2 2 3 2 3 10" xfId="39622"/>
    <cellStyle name="Normal 5 2 2 3 2 3 11" xfId="51476"/>
    <cellStyle name="Normal 5 2 2 3 2 3 12" xfId="1533"/>
    <cellStyle name="Normal 5 2 2 3 2 3 2" xfId="1797"/>
    <cellStyle name="Normal 5 2 2 3 2 3 2 10" xfId="51477"/>
    <cellStyle name="Normal 5 2 2 3 2 3 2 2" xfId="2263"/>
    <cellStyle name="Normal 5 2 2 3 2 3 2 2 2" xfId="3194"/>
    <cellStyle name="Normal 5 2 2 3 2 3 2 2 2 2" xfId="5987"/>
    <cellStyle name="Normal 5 2 2 3 2 3 2 2 2 2 2" xfId="10712"/>
    <cellStyle name="Normal 5 2 2 3 2 3 2 2 2 2 2 2" xfId="20107"/>
    <cellStyle name="Normal 5 2 2 3 2 3 2 2 2 2 2 2 2" xfId="38904"/>
    <cellStyle name="Normal 5 2 2 3 2 3 2 2 2 2 2 2 3" xfId="51482"/>
    <cellStyle name="Normal 5 2 2 3 2 3 2 2 2 2 2 3" xfId="29501"/>
    <cellStyle name="Normal 5 2 2 3 2 3 2 2 2 2 2 4" xfId="51481"/>
    <cellStyle name="Normal 5 2 2 3 2 3 2 2 2 2 3" xfId="15410"/>
    <cellStyle name="Normal 5 2 2 3 2 3 2 2 2 2 3 2" xfId="34201"/>
    <cellStyle name="Normal 5 2 2 3 2 3 2 2 2 2 3 3" xfId="51483"/>
    <cellStyle name="Normal 5 2 2 3 2 3 2 2 2 2 4" xfId="24798"/>
    <cellStyle name="Normal 5 2 2 3 2 3 2 2 2 2 5" xfId="51480"/>
    <cellStyle name="Normal 5 2 2 3 2 3 2 2 2 3" xfId="7920"/>
    <cellStyle name="Normal 5 2 2 3 2 3 2 2 2 3 2" xfId="17315"/>
    <cellStyle name="Normal 5 2 2 3 2 3 2 2 2 3 2 2" xfId="36112"/>
    <cellStyle name="Normal 5 2 2 3 2 3 2 2 2 3 2 3" xfId="51485"/>
    <cellStyle name="Normal 5 2 2 3 2 3 2 2 2 3 3" xfId="26709"/>
    <cellStyle name="Normal 5 2 2 3 2 3 2 2 2 3 4" xfId="51484"/>
    <cellStyle name="Normal 5 2 2 3 2 3 2 2 2 4" xfId="12618"/>
    <cellStyle name="Normal 5 2 2 3 2 3 2 2 2 4 2" xfId="31408"/>
    <cellStyle name="Normal 5 2 2 3 2 3 2 2 2 4 3" xfId="51486"/>
    <cellStyle name="Normal 5 2 2 3 2 3 2 2 2 5" xfId="22005"/>
    <cellStyle name="Normal 5 2 2 3 2 3 2 2 2 6" xfId="51479"/>
    <cellStyle name="Normal 5 2 2 3 2 3 2 2 3" xfId="4125"/>
    <cellStyle name="Normal 5 2 2 3 2 3 2 2 3 2" xfId="8850"/>
    <cellStyle name="Normal 5 2 2 3 2 3 2 2 3 2 2" xfId="18245"/>
    <cellStyle name="Normal 5 2 2 3 2 3 2 2 3 2 2 2" xfId="37042"/>
    <cellStyle name="Normal 5 2 2 3 2 3 2 2 3 2 2 3" xfId="51489"/>
    <cellStyle name="Normal 5 2 2 3 2 3 2 2 3 2 3" xfId="27639"/>
    <cellStyle name="Normal 5 2 2 3 2 3 2 2 3 2 4" xfId="51488"/>
    <cellStyle name="Normal 5 2 2 3 2 3 2 2 3 3" xfId="13548"/>
    <cellStyle name="Normal 5 2 2 3 2 3 2 2 3 3 2" xfId="32339"/>
    <cellStyle name="Normal 5 2 2 3 2 3 2 2 3 3 3" xfId="51490"/>
    <cellStyle name="Normal 5 2 2 3 2 3 2 2 3 4" xfId="22936"/>
    <cellStyle name="Normal 5 2 2 3 2 3 2 2 3 5" xfId="51487"/>
    <cellStyle name="Normal 5 2 2 3 2 3 2 2 4" xfId="5056"/>
    <cellStyle name="Normal 5 2 2 3 2 3 2 2 4 2" xfId="9781"/>
    <cellStyle name="Normal 5 2 2 3 2 3 2 2 4 2 2" xfId="19176"/>
    <cellStyle name="Normal 5 2 2 3 2 3 2 2 4 2 2 2" xfId="37973"/>
    <cellStyle name="Normal 5 2 2 3 2 3 2 2 4 2 2 3" xfId="51493"/>
    <cellStyle name="Normal 5 2 2 3 2 3 2 2 4 2 3" xfId="28570"/>
    <cellStyle name="Normal 5 2 2 3 2 3 2 2 4 2 4" xfId="51492"/>
    <cellStyle name="Normal 5 2 2 3 2 3 2 2 4 3" xfId="14479"/>
    <cellStyle name="Normal 5 2 2 3 2 3 2 2 4 3 2" xfId="33270"/>
    <cellStyle name="Normal 5 2 2 3 2 3 2 2 4 3 3" xfId="51494"/>
    <cellStyle name="Normal 5 2 2 3 2 3 2 2 4 4" xfId="23867"/>
    <cellStyle name="Normal 5 2 2 3 2 3 2 2 4 5" xfId="51491"/>
    <cellStyle name="Normal 5 2 2 3 2 3 2 2 5" xfId="6990"/>
    <cellStyle name="Normal 5 2 2 3 2 3 2 2 5 2" xfId="16385"/>
    <cellStyle name="Normal 5 2 2 3 2 3 2 2 5 2 2" xfId="35182"/>
    <cellStyle name="Normal 5 2 2 3 2 3 2 2 5 2 3" xfId="51496"/>
    <cellStyle name="Normal 5 2 2 3 2 3 2 2 5 3" xfId="25779"/>
    <cellStyle name="Normal 5 2 2 3 2 3 2 2 5 4" xfId="51495"/>
    <cellStyle name="Normal 5 2 2 3 2 3 2 2 6" xfId="11688"/>
    <cellStyle name="Normal 5 2 2 3 2 3 2 2 6 2" xfId="30477"/>
    <cellStyle name="Normal 5 2 2 3 2 3 2 2 6 3" xfId="51497"/>
    <cellStyle name="Normal 5 2 2 3 2 3 2 2 7" xfId="21074"/>
    <cellStyle name="Normal 5 2 2 3 2 3 2 2 8" xfId="39624"/>
    <cellStyle name="Normal 5 2 2 3 2 3 2 2 9" xfId="51478"/>
    <cellStyle name="Normal 5 2 2 3 2 3 2 3" xfId="2728"/>
    <cellStyle name="Normal 5 2 2 3 2 3 2 3 2" xfId="5521"/>
    <cellStyle name="Normal 5 2 2 3 2 3 2 3 2 2" xfId="10246"/>
    <cellStyle name="Normal 5 2 2 3 2 3 2 3 2 2 2" xfId="19641"/>
    <cellStyle name="Normal 5 2 2 3 2 3 2 3 2 2 2 2" xfId="38438"/>
    <cellStyle name="Normal 5 2 2 3 2 3 2 3 2 2 2 3" xfId="51501"/>
    <cellStyle name="Normal 5 2 2 3 2 3 2 3 2 2 3" xfId="29035"/>
    <cellStyle name="Normal 5 2 2 3 2 3 2 3 2 2 4" xfId="51500"/>
    <cellStyle name="Normal 5 2 2 3 2 3 2 3 2 3" xfId="14944"/>
    <cellStyle name="Normal 5 2 2 3 2 3 2 3 2 3 2" xfId="33735"/>
    <cellStyle name="Normal 5 2 2 3 2 3 2 3 2 3 3" xfId="51502"/>
    <cellStyle name="Normal 5 2 2 3 2 3 2 3 2 4" xfId="24332"/>
    <cellStyle name="Normal 5 2 2 3 2 3 2 3 2 5" xfId="51499"/>
    <cellStyle name="Normal 5 2 2 3 2 3 2 3 3" xfId="7455"/>
    <cellStyle name="Normal 5 2 2 3 2 3 2 3 3 2" xfId="16850"/>
    <cellStyle name="Normal 5 2 2 3 2 3 2 3 3 2 2" xfId="35647"/>
    <cellStyle name="Normal 5 2 2 3 2 3 2 3 3 2 3" xfId="51504"/>
    <cellStyle name="Normal 5 2 2 3 2 3 2 3 3 3" xfId="26244"/>
    <cellStyle name="Normal 5 2 2 3 2 3 2 3 3 4" xfId="51503"/>
    <cellStyle name="Normal 5 2 2 3 2 3 2 3 4" xfId="12153"/>
    <cellStyle name="Normal 5 2 2 3 2 3 2 3 4 2" xfId="30942"/>
    <cellStyle name="Normal 5 2 2 3 2 3 2 3 4 3" xfId="51505"/>
    <cellStyle name="Normal 5 2 2 3 2 3 2 3 5" xfId="21539"/>
    <cellStyle name="Normal 5 2 2 3 2 3 2 3 6" xfId="51498"/>
    <cellStyle name="Normal 5 2 2 3 2 3 2 4" xfId="3659"/>
    <cellStyle name="Normal 5 2 2 3 2 3 2 4 2" xfId="8385"/>
    <cellStyle name="Normal 5 2 2 3 2 3 2 4 2 2" xfId="17780"/>
    <cellStyle name="Normal 5 2 2 3 2 3 2 4 2 2 2" xfId="36577"/>
    <cellStyle name="Normal 5 2 2 3 2 3 2 4 2 2 3" xfId="51508"/>
    <cellStyle name="Normal 5 2 2 3 2 3 2 4 2 3" xfId="27174"/>
    <cellStyle name="Normal 5 2 2 3 2 3 2 4 2 4" xfId="51507"/>
    <cellStyle name="Normal 5 2 2 3 2 3 2 4 3" xfId="13083"/>
    <cellStyle name="Normal 5 2 2 3 2 3 2 4 3 2" xfId="31873"/>
    <cellStyle name="Normal 5 2 2 3 2 3 2 4 3 3" xfId="51509"/>
    <cellStyle name="Normal 5 2 2 3 2 3 2 4 4" xfId="22470"/>
    <cellStyle name="Normal 5 2 2 3 2 3 2 4 5" xfId="51506"/>
    <cellStyle name="Normal 5 2 2 3 2 3 2 5" xfId="4590"/>
    <cellStyle name="Normal 5 2 2 3 2 3 2 5 2" xfId="9315"/>
    <cellStyle name="Normal 5 2 2 3 2 3 2 5 2 2" xfId="18710"/>
    <cellStyle name="Normal 5 2 2 3 2 3 2 5 2 2 2" xfId="37507"/>
    <cellStyle name="Normal 5 2 2 3 2 3 2 5 2 2 3" xfId="51512"/>
    <cellStyle name="Normal 5 2 2 3 2 3 2 5 2 3" xfId="28104"/>
    <cellStyle name="Normal 5 2 2 3 2 3 2 5 2 4" xfId="51511"/>
    <cellStyle name="Normal 5 2 2 3 2 3 2 5 3" xfId="14013"/>
    <cellStyle name="Normal 5 2 2 3 2 3 2 5 3 2" xfId="32804"/>
    <cellStyle name="Normal 5 2 2 3 2 3 2 5 3 3" xfId="51513"/>
    <cellStyle name="Normal 5 2 2 3 2 3 2 5 4" xfId="23401"/>
    <cellStyle name="Normal 5 2 2 3 2 3 2 5 5" xfId="51510"/>
    <cellStyle name="Normal 5 2 2 3 2 3 2 6" xfId="6526"/>
    <cellStyle name="Normal 5 2 2 3 2 3 2 6 2" xfId="15921"/>
    <cellStyle name="Normal 5 2 2 3 2 3 2 6 2 2" xfId="34718"/>
    <cellStyle name="Normal 5 2 2 3 2 3 2 6 2 3" xfId="51515"/>
    <cellStyle name="Normal 5 2 2 3 2 3 2 6 3" xfId="25315"/>
    <cellStyle name="Normal 5 2 2 3 2 3 2 6 4" xfId="51514"/>
    <cellStyle name="Normal 5 2 2 3 2 3 2 7" xfId="11224"/>
    <cellStyle name="Normal 5 2 2 3 2 3 2 7 2" xfId="30011"/>
    <cellStyle name="Normal 5 2 2 3 2 3 2 7 3" xfId="51516"/>
    <cellStyle name="Normal 5 2 2 3 2 3 2 8" xfId="20608"/>
    <cellStyle name="Normal 5 2 2 3 2 3 2 9" xfId="39623"/>
    <cellStyle name="Normal 5 2 2 3 2 3 3" xfId="2002"/>
    <cellStyle name="Normal 5 2 2 3 2 3 3 2" xfId="2933"/>
    <cellStyle name="Normal 5 2 2 3 2 3 3 2 2" xfId="5726"/>
    <cellStyle name="Normal 5 2 2 3 2 3 3 2 2 2" xfId="10451"/>
    <cellStyle name="Normal 5 2 2 3 2 3 3 2 2 2 2" xfId="19846"/>
    <cellStyle name="Normal 5 2 2 3 2 3 3 2 2 2 2 2" xfId="38643"/>
    <cellStyle name="Normal 5 2 2 3 2 3 3 2 2 2 2 3" xfId="51521"/>
    <cellStyle name="Normal 5 2 2 3 2 3 3 2 2 2 3" xfId="29240"/>
    <cellStyle name="Normal 5 2 2 3 2 3 3 2 2 2 4" xfId="51520"/>
    <cellStyle name="Normal 5 2 2 3 2 3 3 2 2 3" xfId="15149"/>
    <cellStyle name="Normal 5 2 2 3 2 3 3 2 2 3 2" xfId="33940"/>
    <cellStyle name="Normal 5 2 2 3 2 3 3 2 2 3 3" xfId="51522"/>
    <cellStyle name="Normal 5 2 2 3 2 3 3 2 2 4" xfId="24537"/>
    <cellStyle name="Normal 5 2 2 3 2 3 3 2 2 5" xfId="51519"/>
    <cellStyle name="Normal 5 2 2 3 2 3 3 2 3" xfId="7659"/>
    <cellStyle name="Normal 5 2 2 3 2 3 3 2 3 2" xfId="17054"/>
    <cellStyle name="Normal 5 2 2 3 2 3 3 2 3 2 2" xfId="35851"/>
    <cellStyle name="Normal 5 2 2 3 2 3 3 2 3 2 3" xfId="51524"/>
    <cellStyle name="Normal 5 2 2 3 2 3 3 2 3 3" xfId="26448"/>
    <cellStyle name="Normal 5 2 2 3 2 3 3 2 3 4" xfId="51523"/>
    <cellStyle name="Normal 5 2 2 3 2 3 3 2 4" xfId="12357"/>
    <cellStyle name="Normal 5 2 2 3 2 3 3 2 4 2" xfId="31147"/>
    <cellStyle name="Normal 5 2 2 3 2 3 3 2 4 3" xfId="51525"/>
    <cellStyle name="Normal 5 2 2 3 2 3 3 2 5" xfId="21744"/>
    <cellStyle name="Normal 5 2 2 3 2 3 3 2 6" xfId="51518"/>
    <cellStyle name="Normal 5 2 2 3 2 3 3 3" xfId="3864"/>
    <cellStyle name="Normal 5 2 2 3 2 3 3 3 2" xfId="8590"/>
    <cellStyle name="Normal 5 2 2 3 2 3 3 3 2 2" xfId="17985"/>
    <cellStyle name="Normal 5 2 2 3 2 3 3 3 2 2 2" xfId="36782"/>
    <cellStyle name="Normal 5 2 2 3 2 3 3 3 2 2 3" xfId="51528"/>
    <cellStyle name="Normal 5 2 2 3 2 3 3 3 2 3" xfId="27379"/>
    <cellStyle name="Normal 5 2 2 3 2 3 3 3 2 4" xfId="51527"/>
    <cellStyle name="Normal 5 2 2 3 2 3 3 3 3" xfId="13288"/>
    <cellStyle name="Normal 5 2 2 3 2 3 3 3 3 2" xfId="32078"/>
    <cellStyle name="Normal 5 2 2 3 2 3 3 3 3 3" xfId="51529"/>
    <cellStyle name="Normal 5 2 2 3 2 3 3 3 4" xfId="22675"/>
    <cellStyle name="Normal 5 2 2 3 2 3 3 3 5" xfId="51526"/>
    <cellStyle name="Normal 5 2 2 3 2 3 3 4" xfId="4795"/>
    <cellStyle name="Normal 5 2 2 3 2 3 3 4 2" xfId="9520"/>
    <cellStyle name="Normal 5 2 2 3 2 3 3 4 2 2" xfId="18915"/>
    <cellStyle name="Normal 5 2 2 3 2 3 3 4 2 2 2" xfId="37712"/>
    <cellStyle name="Normal 5 2 2 3 2 3 3 4 2 2 3" xfId="51532"/>
    <cellStyle name="Normal 5 2 2 3 2 3 3 4 2 3" xfId="28309"/>
    <cellStyle name="Normal 5 2 2 3 2 3 3 4 2 4" xfId="51531"/>
    <cellStyle name="Normal 5 2 2 3 2 3 3 4 3" xfId="14218"/>
    <cellStyle name="Normal 5 2 2 3 2 3 3 4 3 2" xfId="33009"/>
    <cellStyle name="Normal 5 2 2 3 2 3 3 4 3 3" xfId="51533"/>
    <cellStyle name="Normal 5 2 2 3 2 3 3 4 4" xfId="23606"/>
    <cellStyle name="Normal 5 2 2 3 2 3 3 4 5" xfId="51530"/>
    <cellStyle name="Normal 5 2 2 3 2 3 3 5" xfId="6730"/>
    <cellStyle name="Normal 5 2 2 3 2 3 3 5 2" xfId="16125"/>
    <cellStyle name="Normal 5 2 2 3 2 3 3 5 2 2" xfId="34922"/>
    <cellStyle name="Normal 5 2 2 3 2 3 3 5 2 3" xfId="51535"/>
    <cellStyle name="Normal 5 2 2 3 2 3 3 5 3" xfId="25519"/>
    <cellStyle name="Normal 5 2 2 3 2 3 3 5 4" xfId="51534"/>
    <cellStyle name="Normal 5 2 2 3 2 3 3 6" xfId="11428"/>
    <cellStyle name="Normal 5 2 2 3 2 3 3 6 2" xfId="30216"/>
    <cellStyle name="Normal 5 2 2 3 2 3 3 6 3" xfId="51536"/>
    <cellStyle name="Normal 5 2 2 3 2 3 3 7" xfId="20813"/>
    <cellStyle name="Normal 5 2 2 3 2 3 3 8" xfId="39625"/>
    <cellStyle name="Normal 5 2 2 3 2 3 3 9" xfId="51517"/>
    <cellStyle name="Normal 5 2 2 3 2 3 4" xfId="2467"/>
    <cellStyle name="Normal 5 2 2 3 2 3 4 2" xfId="5260"/>
    <cellStyle name="Normal 5 2 2 3 2 3 4 2 2" xfId="9985"/>
    <cellStyle name="Normal 5 2 2 3 2 3 4 2 2 2" xfId="19380"/>
    <cellStyle name="Normal 5 2 2 3 2 3 4 2 2 2 2" xfId="38177"/>
    <cellStyle name="Normal 5 2 2 3 2 3 4 2 2 2 3" xfId="51540"/>
    <cellStyle name="Normal 5 2 2 3 2 3 4 2 2 3" xfId="28774"/>
    <cellStyle name="Normal 5 2 2 3 2 3 4 2 2 4" xfId="51539"/>
    <cellStyle name="Normal 5 2 2 3 2 3 4 2 3" xfId="14683"/>
    <cellStyle name="Normal 5 2 2 3 2 3 4 2 3 2" xfId="33474"/>
    <cellStyle name="Normal 5 2 2 3 2 3 4 2 3 3" xfId="51541"/>
    <cellStyle name="Normal 5 2 2 3 2 3 4 2 4" xfId="24071"/>
    <cellStyle name="Normal 5 2 2 3 2 3 4 2 5" xfId="51538"/>
    <cellStyle name="Normal 5 2 2 3 2 3 4 3" xfId="7194"/>
    <cellStyle name="Normal 5 2 2 3 2 3 4 3 2" xfId="16589"/>
    <cellStyle name="Normal 5 2 2 3 2 3 4 3 2 2" xfId="35386"/>
    <cellStyle name="Normal 5 2 2 3 2 3 4 3 2 3" xfId="51543"/>
    <cellStyle name="Normal 5 2 2 3 2 3 4 3 3" xfId="25983"/>
    <cellStyle name="Normal 5 2 2 3 2 3 4 3 4" xfId="51542"/>
    <cellStyle name="Normal 5 2 2 3 2 3 4 4" xfId="11892"/>
    <cellStyle name="Normal 5 2 2 3 2 3 4 4 2" xfId="30681"/>
    <cellStyle name="Normal 5 2 2 3 2 3 4 4 3" xfId="51544"/>
    <cellStyle name="Normal 5 2 2 3 2 3 4 5" xfId="21278"/>
    <cellStyle name="Normal 5 2 2 3 2 3 4 6" xfId="51537"/>
    <cellStyle name="Normal 5 2 2 3 2 3 5" xfId="3398"/>
    <cellStyle name="Normal 5 2 2 3 2 3 5 2" xfId="8124"/>
    <cellStyle name="Normal 5 2 2 3 2 3 5 2 2" xfId="17519"/>
    <cellStyle name="Normal 5 2 2 3 2 3 5 2 2 2" xfId="36316"/>
    <cellStyle name="Normal 5 2 2 3 2 3 5 2 2 3" xfId="51547"/>
    <cellStyle name="Normal 5 2 2 3 2 3 5 2 3" xfId="26913"/>
    <cellStyle name="Normal 5 2 2 3 2 3 5 2 4" xfId="51546"/>
    <cellStyle name="Normal 5 2 2 3 2 3 5 3" xfId="12822"/>
    <cellStyle name="Normal 5 2 2 3 2 3 5 3 2" xfId="31612"/>
    <cellStyle name="Normal 5 2 2 3 2 3 5 3 3" xfId="51548"/>
    <cellStyle name="Normal 5 2 2 3 2 3 5 4" xfId="22209"/>
    <cellStyle name="Normal 5 2 2 3 2 3 5 5" xfId="51545"/>
    <cellStyle name="Normal 5 2 2 3 2 3 6" xfId="4329"/>
    <cellStyle name="Normal 5 2 2 3 2 3 6 2" xfId="9054"/>
    <cellStyle name="Normal 5 2 2 3 2 3 6 2 2" xfId="18449"/>
    <cellStyle name="Normal 5 2 2 3 2 3 6 2 2 2" xfId="37246"/>
    <cellStyle name="Normal 5 2 2 3 2 3 6 2 2 3" xfId="51551"/>
    <cellStyle name="Normal 5 2 2 3 2 3 6 2 3" xfId="27843"/>
    <cellStyle name="Normal 5 2 2 3 2 3 6 2 4" xfId="51550"/>
    <cellStyle name="Normal 5 2 2 3 2 3 6 3" xfId="13752"/>
    <cellStyle name="Normal 5 2 2 3 2 3 6 3 2" xfId="32543"/>
    <cellStyle name="Normal 5 2 2 3 2 3 6 3 3" xfId="51552"/>
    <cellStyle name="Normal 5 2 2 3 2 3 6 4" xfId="23140"/>
    <cellStyle name="Normal 5 2 2 3 2 3 6 5" xfId="51549"/>
    <cellStyle name="Normal 5 2 2 3 2 3 7" xfId="6251"/>
    <cellStyle name="Normal 5 2 2 3 2 3 7 2" xfId="15647"/>
    <cellStyle name="Normal 5 2 2 3 2 3 7 2 2" xfId="34444"/>
    <cellStyle name="Normal 5 2 2 3 2 3 7 2 3" xfId="51554"/>
    <cellStyle name="Normal 5 2 2 3 2 3 7 3" xfId="25041"/>
    <cellStyle name="Normal 5 2 2 3 2 3 7 4" xfId="51553"/>
    <cellStyle name="Normal 5 2 2 3 2 3 8" xfId="10965"/>
    <cellStyle name="Normal 5 2 2 3 2 3 8 2" xfId="29750"/>
    <cellStyle name="Normal 5 2 2 3 2 3 8 3" xfId="51555"/>
    <cellStyle name="Normal 5 2 2 3 2 3 9" xfId="20347"/>
    <cellStyle name="Normal 5 2 2 3 2 4" xfId="946"/>
    <cellStyle name="Normal 5 2 2 3 2 4 10" xfId="51556"/>
    <cellStyle name="Normal 5 2 2 3 2 4 11" xfId="1678"/>
    <cellStyle name="Normal 5 2 2 3 2 4 2" xfId="2147"/>
    <cellStyle name="Normal 5 2 2 3 2 4 2 2" xfId="3078"/>
    <cellStyle name="Normal 5 2 2 3 2 4 2 2 2" xfId="5871"/>
    <cellStyle name="Normal 5 2 2 3 2 4 2 2 2 2" xfId="10596"/>
    <cellStyle name="Normal 5 2 2 3 2 4 2 2 2 2 2" xfId="19991"/>
    <cellStyle name="Normal 5 2 2 3 2 4 2 2 2 2 2 2" xfId="38788"/>
    <cellStyle name="Normal 5 2 2 3 2 4 2 2 2 2 2 3" xfId="51561"/>
    <cellStyle name="Normal 5 2 2 3 2 4 2 2 2 2 3" xfId="29385"/>
    <cellStyle name="Normal 5 2 2 3 2 4 2 2 2 2 4" xfId="51560"/>
    <cellStyle name="Normal 5 2 2 3 2 4 2 2 2 3" xfId="15294"/>
    <cellStyle name="Normal 5 2 2 3 2 4 2 2 2 3 2" xfId="34085"/>
    <cellStyle name="Normal 5 2 2 3 2 4 2 2 2 3 3" xfId="51562"/>
    <cellStyle name="Normal 5 2 2 3 2 4 2 2 2 4" xfId="24682"/>
    <cellStyle name="Normal 5 2 2 3 2 4 2 2 2 5" xfId="51559"/>
    <cellStyle name="Normal 5 2 2 3 2 4 2 2 3" xfId="7804"/>
    <cellStyle name="Normal 5 2 2 3 2 4 2 2 3 2" xfId="17199"/>
    <cellStyle name="Normal 5 2 2 3 2 4 2 2 3 2 2" xfId="35996"/>
    <cellStyle name="Normal 5 2 2 3 2 4 2 2 3 2 3" xfId="51564"/>
    <cellStyle name="Normal 5 2 2 3 2 4 2 2 3 3" xfId="26593"/>
    <cellStyle name="Normal 5 2 2 3 2 4 2 2 3 4" xfId="51563"/>
    <cellStyle name="Normal 5 2 2 3 2 4 2 2 4" xfId="12502"/>
    <cellStyle name="Normal 5 2 2 3 2 4 2 2 4 2" xfId="31292"/>
    <cellStyle name="Normal 5 2 2 3 2 4 2 2 4 3" xfId="51565"/>
    <cellStyle name="Normal 5 2 2 3 2 4 2 2 5" xfId="21889"/>
    <cellStyle name="Normal 5 2 2 3 2 4 2 2 6" xfId="51558"/>
    <cellStyle name="Normal 5 2 2 3 2 4 2 3" xfId="4009"/>
    <cellStyle name="Normal 5 2 2 3 2 4 2 3 2" xfId="8734"/>
    <cellStyle name="Normal 5 2 2 3 2 4 2 3 2 2" xfId="18129"/>
    <cellStyle name="Normal 5 2 2 3 2 4 2 3 2 2 2" xfId="36926"/>
    <cellStyle name="Normal 5 2 2 3 2 4 2 3 2 2 3" xfId="51568"/>
    <cellStyle name="Normal 5 2 2 3 2 4 2 3 2 3" xfId="27523"/>
    <cellStyle name="Normal 5 2 2 3 2 4 2 3 2 4" xfId="51567"/>
    <cellStyle name="Normal 5 2 2 3 2 4 2 3 3" xfId="13432"/>
    <cellStyle name="Normal 5 2 2 3 2 4 2 3 3 2" xfId="32223"/>
    <cellStyle name="Normal 5 2 2 3 2 4 2 3 3 3" xfId="51569"/>
    <cellStyle name="Normal 5 2 2 3 2 4 2 3 4" xfId="22820"/>
    <cellStyle name="Normal 5 2 2 3 2 4 2 3 5" xfId="51566"/>
    <cellStyle name="Normal 5 2 2 3 2 4 2 4" xfId="4940"/>
    <cellStyle name="Normal 5 2 2 3 2 4 2 4 2" xfId="9665"/>
    <cellStyle name="Normal 5 2 2 3 2 4 2 4 2 2" xfId="19060"/>
    <cellStyle name="Normal 5 2 2 3 2 4 2 4 2 2 2" xfId="37857"/>
    <cellStyle name="Normal 5 2 2 3 2 4 2 4 2 2 3" xfId="51572"/>
    <cellStyle name="Normal 5 2 2 3 2 4 2 4 2 3" xfId="28454"/>
    <cellStyle name="Normal 5 2 2 3 2 4 2 4 2 4" xfId="51571"/>
    <cellStyle name="Normal 5 2 2 3 2 4 2 4 3" xfId="14363"/>
    <cellStyle name="Normal 5 2 2 3 2 4 2 4 3 2" xfId="33154"/>
    <cellStyle name="Normal 5 2 2 3 2 4 2 4 3 3" xfId="51573"/>
    <cellStyle name="Normal 5 2 2 3 2 4 2 4 4" xfId="23751"/>
    <cellStyle name="Normal 5 2 2 3 2 4 2 4 5" xfId="51570"/>
    <cellStyle name="Normal 5 2 2 3 2 4 2 5" xfId="6874"/>
    <cellStyle name="Normal 5 2 2 3 2 4 2 5 2" xfId="16269"/>
    <cellStyle name="Normal 5 2 2 3 2 4 2 5 2 2" xfId="35066"/>
    <cellStyle name="Normal 5 2 2 3 2 4 2 5 2 3" xfId="51575"/>
    <cellStyle name="Normal 5 2 2 3 2 4 2 5 3" xfId="25663"/>
    <cellStyle name="Normal 5 2 2 3 2 4 2 5 4" xfId="51574"/>
    <cellStyle name="Normal 5 2 2 3 2 4 2 6" xfId="11572"/>
    <cellStyle name="Normal 5 2 2 3 2 4 2 6 2" xfId="30361"/>
    <cellStyle name="Normal 5 2 2 3 2 4 2 6 3" xfId="51576"/>
    <cellStyle name="Normal 5 2 2 3 2 4 2 7" xfId="20958"/>
    <cellStyle name="Normal 5 2 2 3 2 4 2 8" xfId="39627"/>
    <cellStyle name="Normal 5 2 2 3 2 4 2 9" xfId="51557"/>
    <cellStyle name="Normal 5 2 2 3 2 4 3" xfId="2612"/>
    <cellStyle name="Normal 5 2 2 3 2 4 3 2" xfId="5405"/>
    <cellStyle name="Normal 5 2 2 3 2 4 3 2 2" xfId="10130"/>
    <cellStyle name="Normal 5 2 2 3 2 4 3 2 2 2" xfId="19525"/>
    <cellStyle name="Normal 5 2 2 3 2 4 3 2 2 2 2" xfId="38322"/>
    <cellStyle name="Normal 5 2 2 3 2 4 3 2 2 2 3" xfId="51580"/>
    <cellStyle name="Normal 5 2 2 3 2 4 3 2 2 3" xfId="28919"/>
    <cellStyle name="Normal 5 2 2 3 2 4 3 2 2 4" xfId="51579"/>
    <cellStyle name="Normal 5 2 2 3 2 4 3 2 3" xfId="14828"/>
    <cellStyle name="Normal 5 2 2 3 2 4 3 2 3 2" xfId="33619"/>
    <cellStyle name="Normal 5 2 2 3 2 4 3 2 3 3" xfId="51581"/>
    <cellStyle name="Normal 5 2 2 3 2 4 3 2 4" xfId="24216"/>
    <cellStyle name="Normal 5 2 2 3 2 4 3 2 5" xfId="51578"/>
    <cellStyle name="Normal 5 2 2 3 2 4 3 3" xfId="7339"/>
    <cellStyle name="Normal 5 2 2 3 2 4 3 3 2" xfId="16734"/>
    <cellStyle name="Normal 5 2 2 3 2 4 3 3 2 2" xfId="35531"/>
    <cellStyle name="Normal 5 2 2 3 2 4 3 3 2 3" xfId="51583"/>
    <cellStyle name="Normal 5 2 2 3 2 4 3 3 3" xfId="26128"/>
    <cellStyle name="Normal 5 2 2 3 2 4 3 3 4" xfId="51582"/>
    <cellStyle name="Normal 5 2 2 3 2 4 3 4" xfId="12037"/>
    <cellStyle name="Normal 5 2 2 3 2 4 3 4 2" xfId="30826"/>
    <cellStyle name="Normal 5 2 2 3 2 4 3 4 3" xfId="51584"/>
    <cellStyle name="Normal 5 2 2 3 2 4 3 5" xfId="21423"/>
    <cellStyle name="Normal 5 2 2 3 2 4 3 6" xfId="51577"/>
    <cellStyle name="Normal 5 2 2 3 2 4 4" xfId="3543"/>
    <cellStyle name="Normal 5 2 2 3 2 4 4 2" xfId="8269"/>
    <cellStyle name="Normal 5 2 2 3 2 4 4 2 2" xfId="17664"/>
    <cellStyle name="Normal 5 2 2 3 2 4 4 2 2 2" xfId="36461"/>
    <cellStyle name="Normal 5 2 2 3 2 4 4 2 2 3" xfId="51587"/>
    <cellStyle name="Normal 5 2 2 3 2 4 4 2 3" xfId="27058"/>
    <cellStyle name="Normal 5 2 2 3 2 4 4 2 4" xfId="51586"/>
    <cellStyle name="Normal 5 2 2 3 2 4 4 3" xfId="12967"/>
    <cellStyle name="Normal 5 2 2 3 2 4 4 3 2" xfId="31757"/>
    <cellStyle name="Normal 5 2 2 3 2 4 4 3 3" xfId="51588"/>
    <cellStyle name="Normal 5 2 2 3 2 4 4 4" xfId="22354"/>
    <cellStyle name="Normal 5 2 2 3 2 4 4 5" xfId="51585"/>
    <cellStyle name="Normal 5 2 2 3 2 4 5" xfId="4474"/>
    <cellStyle name="Normal 5 2 2 3 2 4 5 2" xfId="9199"/>
    <cellStyle name="Normal 5 2 2 3 2 4 5 2 2" xfId="18594"/>
    <cellStyle name="Normal 5 2 2 3 2 4 5 2 2 2" xfId="37391"/>
    <cellStyle name="Normal 5 2 2 3 2 4 5 2 2 3" xfId="51591"/>
    <cellStyle name="Normal 5 2 2 3 2 4 5 2 3" xfId="27988"/>
    <cellStyle name="Normal 5 2 2 3 2 4 5 2 4" xfId="51590"/>
    <cellStyle name="Normal 5 2 2 3 2 4 5 3" xfId="13897"/>
    <cellStyle name="Normal 5 2 2 3 2 4 5 3 2" xfId="32688"/>
    <cellStyle name="Normal 5 2 2 3 2 4 5 3 3" xfId="51592"/>
    <cellStyle name="Normal 5 2 2 3 2 4 5 4" xfId="23285"/>
    <cellStyle name="Normal 5 2 2 3 2 4 5 5" xfId="51589"/>
    <cellStyle name="Normal 5 2 2 3 2 4 6" xfId="6191"/>
    <cellStyle name="Normal 5 2 2 3 2 4 6 2" xfId="15587"/>
    <cellStyle name="Normal 5 2 2 3 2 4 6 2 2" xfId="34384"/>
    <cellStyle name="Normal 5 2 2 3 2 4 6 2 3" xfId="51594"/>
    <cellStyle name="Normal 5 2 2 3 2 4 6 3" xfId="24981"/>
    <cellStyle name="Normal 5 2 2 3 2 4 6 4" xfId="51593"/>
    <cellStyle name="Normal 5 2 2 3 2 4 7" xfId="11108"/>
    <cellStyle name="Normal 5 2 2 3 2 4 7 2" xfId="29895"/>
    <cellStyle name="Normal 5 2 2 3 2 4 7 3" xfId="51595"/>
    <cellStyle name="Normal 5 2 2 3 2 4 8" xfId="20492"/>
    <cellStyle name="Normal 5 2 2 3 2 4 9" xfId="39626"/>
    <cellStyle name="Normal 5 2 2 3 2 5" xfId="1340"/>
    <cellStyle name="Normal 5 2 2 3 2 5 10" xfId="51596"/>
    <cellStyle name="Normal 5 2 2 3 2 5 11" xfId="1620"/>
    <cellStyle name="Normal 5 2 2 3 2 5 2" xfId="2089"/>
    <cellStyle name="Normal 5 2 2 3 2 5 2 2" xfId="3020"/>
    <cellStyle name="Normal 5 2 2 3 2 5 2 2 2" xfId="5813"/>
    <cellStyle name="Normal 5 2 2 3 2 5 2 2 2 2" xfId="10538"/>
    <cellStyle name="Normal 5 2 2 3 2 5 2 2 2 2 2" xfId="19933"/>
    <cellStyle name="Normal 5 2 2 3 2 5 2 2 2 2 2 2" xfId="38730"/>
    <cellStyle name="Normal 5 2 2 3 2 5 2 2 2 2 2 3" xfId="51601"/>
    <cellStyle name="Normal 5 2 2 3 2 5 2 2 2 2 3" xfId="29327"/>
    <cellStyle name="Normal 5 2 2 3 2 5 2 2 2 2 4" xfId="51600"/>
    <cellStyle name="Normal 5 2 2 3 2 5 2 2 2 3" xfId="15236"/>
    <cellStyle name="Normal 5 2 2 3 2 5 2 2 2 3 2" xfId="34027"/>
    <cellStyle name="Normal 5 2 2 3 2 5 2 2 2 3 3" xfId="51602"/>
    <cellStyle name="Normal 5 2 2 3 2 5 2 2 2 4" xfId="24624"/>
    <cellStyle name="Normal 5 2 2 3 2 5 2 2 2 5" xfId="51599"/>
    <cellStyle name="Normal 5 2 2 3 2 5 2 2 3" xfId="7746"/>
    <cellStyle name="Normal 5 2 2 3 2 5 2 2 3 2" xfId="17141"/>
    <cellStyle name="Normal 5 2 2 3 2 5 2 2 3 2 2" xfId="35938"/>
    <cellStyle name="Normal 5 2 2 3 2 5 2 2 3 2 3" xfId="51604"/>
    <cellStyle name="Normal 5 2 2 3 2 5 2 2 3 3" xfId="26535"/>
    <cellStyle name="Normal 5 2 2 3 2 5 2 2 3 4" xfId="51603"/>
    <cellStyle name="Normal 5 2 2 3 2 5 2 2 4" xfId="12444"/>
    <cellStyle name="Normal 5 2 2 3 2 5 2 2 4 2" xfId="31234"/>
    <cellStyle name="Normal 5 2 2 3 2 5 2 2 4 3" xfId="51605"/>
    <cellStyle name="Normal 5 2 2 3 2 5 2 2 5" xfId="21831"/>
    <cellStyle name="Normal 5 2 2 3 2 5 2 2 6" xfId="51598"/>
    <cellStyle name="Normal 5 2 2 3 2 5 2 3" xfId="3951"/>
    <cellStyle name="Normal 5 2 2 3 2 5 2 3 2" xfId="8676"/>
    <cellStyle name="Normal 5 2 2 3 2 5 2 3 2 2" xfId="18071"/>
    <cellStyle name="Normal 5 2 2 3 2 5 2 3 2 2 2" xfId="36868"/>
    <cellStyle name="Normal 5 2 2 3 2 5 2 3 2 2 3" xfId="51608"/>
    <cellStyle name="Normal 5 2 2 3 2 5 2 3 2 3" xfId="27465"/>
    <cellStyle name="Normal 5 2 2 3 2 5 2 3 2 4" xfId="51607"/>
    <cellStyle name="Normal 5 2 2 3 2 5 2 3 3" xfId="13374"/>
    <cellStyle name="Normal 5 2 2 3 2 5 2 3 3 2" xfId="32165"/>
    <cellStyle name="Normal 5 2 2 3 2 5 2 3 3 3" xfId="51609"/>
    <cellStyle name="Normal 5 2 2 3 2 5 2 3 4" xfId="22762"/>
    <cellStyle name="Normal 5 2 2 3 2 5 2 3 5" xfId="51606"/>
    <cellStyle name="Normal 5 2 2 3 2 5 2 4" xfId="4882"/>
    <cellStyle name="Normal 5 2 2 3 2 5 2 4 2" xfId="9607"/>
    <cellStyle name="Normal 5 2 2 3 2 5 2 4 2 2" xfId="19002"/>
    <cellStyle name="Normal 5 2 2 3 2 5 2 4 2 2 2" xfId="37799"/>
    <cellStyle name="Normal 5 2 2 3 2 5 2 4 2 2 3" xfId="51612"/>
    <cellStyle name="Normal 5 2 2 3 2 5 2 4 2 3" xfId="28396"/>
    <cellStyle name="Normal 5 2 2 3 2 5 2 4 2 4" xfId="51611"/>
    <cellStyle name="Normal 5 2 2 3 2 5 2 4 3" xfId="14305"/>
    <cellStyle name="Normal 5 2 2 3 2 5 2 4 3 2" xfId="33096"/>
    <cellStyle name="Normal 5 2 2 3 2 5 2 4 3 3" xfId="51613"/>
    <cellStyle name="Normal 5 2 2 3 2 5 2 4 4" xfId="23693"/>
    <cellStyle name="Normal 5 2 2 3 2 5 2 4 5" xfId="51610"/>
    <cellStyle name="Normal 5 2 2 3 2 5 2 5" xfId="6816"/>
    <cellStyle name="Normal 5 2 2 3 2 5 2 5 2" xfId="16211"/>
    <cellStyle name="Normal 5 2 2 3 2 5 2 5 2 2" xfId="35008"/>
    <cellStyle name="Normal 5 2 2 3 2 5 2 5 2 3" xfId="51615"/>
    <cellStyle name="Normal 5 2 2 3 2 5 2 5 3" xfId="25605"/>
    <cellStyle name="Normal 5 2 2 3 2 5 2 5 4" xfId="51614"/>
    <cellStyle name="Normal 5 2 2 3 2 5 2 6" xfId="11514"/>
    <cellStyle name="Normal 5 2 2 3 2 5 2 6 2" xfId="30303"/>
    <cellStyle name="Normal 5 2 2 3 2 5 2 6 3" xfId="51616"/>
    <cellStyle name="Normal 5 2 2 3 2 5 2 7" xfId="20900"/>
    <cellStyle name="Normal 5 2 2 3 2 5 2 8" xfId="39629"/>
    <cellStyle name="Normal 5 2 2 3 2 5 2 9" xfId="51597"/>
    <cellStyle name="Normal 5 2 2 3 2 5 3" xfId="2554"/>
    <cellStyle name="Normal 5 2 2 3 2 5 3 2" xfId="5347"/>
    <cellStyle name="Normal 5 2 2 3 2 5 3 2 2" xfId="10072"/>
    <cellStyle name="Normal 5 2 2 3 2 5 3 2 2 2" xfId="19467"/>
    <cellStyle name="Normal 5 2 2 3 2 5 3 2 2 2 2" xfId="38264"/>
    <cellStyle name="Normal 5 2 2 3 2 5 3 2 2 2 3" xfId="51620"/>
    <cellStyle name="Normal 5 2 2 3 2 5 3 2 2 3" xfId="28861"/>
    <cellStyle name="Normal 5 2 2 3 2 5 3 2 2 4" xfId="51619"/>
    <cellStyle name="Normal 5 2 2 3 2 5 3 2 3" xfId="14770"/>
    <cellStyle name="Normal 5 2 2 3 2 5 3 2 3 2" xfId="33561"/>
    <cellStyle name="Normal 5 2 2 3 2 5 3 2 3 3" xfId="51621"/>
    <cellStyle name="Normal 5 2 2 3 2 5 3 2 4" xfId="24158"/>
    <cellStyle name="Normal 5 2 2 3 2 5 3 2 5" xfId="51618"/>
    <cellStyle name="Normal 5 2 2 3 2 5 3 3" xfId="7281"/>
    <cellStyle name="Normal 5 2 2 3 2 5 3 3 2" xfId="16676"/>
    <cellStyle name="Normal 5 2 2 3 2 5 3 3 2 2" xfId="35473"/>
    <cellStyle name="Normal 5 2 2 3 2 5 3 3 2 3" xfId="51623"/>
    <cellStyle name="Normal 5 2 2 3 2 5 3 3 3" xfId="26070"/>
    <cellStyle name="Normal 5 2 2 3 2 5 3 3 4" xfId="51622"/>
    <cellStyle name="Normal 5 2 2 3 2 5 3 4" xfId="11979"/>
    <cellStyle name="Normal 5 2 2 3 2 5 3 4 2" xfId="30768"/>
    <cellStyle name="Normal 5 2 2 3 2 5 3 4 3" xfId="51624"/>
    <cellStyle name="Normal 5 2 2 3 2 5 3 5" xfId="21365"/>
    <cellStyle name="Normal 5 2 2 3 2 5 3 6" xfId="51617"/>
    <cellStyle name="Normal 5 2 2 3 2 5 4" xfId="3485"/>
    <cellStyle name="Normal 5 2 2 3 2 5 4 2" xfId="8211"/>
    <cellStyle name="Normal 5 2 2 3 2 5 4 2 2" xfId="17606"/>
    <cellStyle name="Normal 5 2 2 3 2 5 4 2 2 2" xfId="36403"/>
    <cellStyle name="Normal 5 2 2 3 2 5 4 2 2 3" xfId="51627"/>
    <cellStyle name="Normal 5 2 2 3 2 5 4 2 3" xfId="27000"/>
    <cellStyle name="Normal 5 2 2 3 2 5 4 2 4" xfId="51626"/>
    <cellStyle name="Normal 5 2 2 3 2 5 4 3" xfId="12909"/>
    <cellStyle name="Normal 5 2 2 3 2 5 4 3 2" xfId="31699"/>
    <cellStyle name="Normal 5 2 2 3 2 5 4 3 3" xfId="51628"/>
    <cellStyle name="Normal 5 2 2 3 2 5 4 4" xfId="22296"/>
    <cellStyle name="Normal 5 2 2 3 2 5 4 5" xfId="51625"/>
    <cellStyle name="Normal 5 2 2 3 2 5 5" xfId="4416"/>
    <cellStyle name="Normal 5 2 2 3 2 5 5 2" xfId="9141"/>
    <cellStyle name="Normal 5 2 2 3 2 5 5 2 2" xfId="18536"/>
    <cellStyle name="Normal 5 2 2 3 2 5 5 2 2 2" xfId="37333"/>
    <cellStyle name="Normal 5 2 2 3 2 5 5 2 2 3" xfId="51631"/>
    <cellStyle name="Normal 5 2 2 3 2 5 5 2 3" xfId="27930"/>
    <cellStyle name="Normal 5 2 2 3 2 5 5 2 4" xfId="51630"/>
    <cellStyle name="Normal 5 2 2 3 2 5 5 3" xfId="13839"/>
    <cellStyle name="Normal 5 2 2 3 2 5 5 3 2" xfId="32630"/>
    <cellStyle name="Normal 5 2 2 3 2 5 5 3 3" xfId="51632"/>
    <cellStyle name="Normal 5 2 2 3 2 5 5 4" xfId="23227"/>
    <cellStyle name="Normal 5 2 2 3 2 5 5 5" xfId="51629"/>
    <cellStyle name="Normal 5 2 2 3 2 5 6" xfId="6365"/>
    <cellStyle name="Normal 5 2 2 3 2 5 6 2" xfId="15761"/>
    <cellStyle name="Normal 5 2 2 3 2 5 6 2 2" xfId="34558"/>
    <cellStyle name="Normal 5 2 2 3 2 5 6 2 3" xfId="51634"/>
    <cellStyle name="Normal 5 2 2 3 2 5 6 3" xfId="25155"/>
    <cellStyle name="Normal 5 2 2 3 2 5 6 4" xfId="51633"/>
    <cellStyle name="Normal 5 2 2 3 2 5 7" xfId="11050"/>
    <cellStyle name="Normal 5 2 2 3 2 5 7 2" xfId="29837"/>
    <cellStyle name="Normal 5 2 2 3 2 5 7 3" xfId="51635"/>
    <cellStyle name="Normal 5 2 2 3 2 5 8" xfId="20434"/>
    <cellStyle name="Normal 5 2 2 3 2 5 9" xfId="39628"/>
    <cellStyle name="Normal 5 2 2 3 2 6" xfId="1886"/>
    <cellStyle name="Normal 5 2 2 3 2 6 2" xfId="2817"/>
    <cellStyle name="Normal 5 2 2 3 2 6 2 2" xfId="5610"/>
    <cellStyle name="Normal 5 2 2 3 2 6 2 2 2" xfId="10335"/>
    <cellStyle name="Normal 5 2 2 3 2 6 2 2 2 2" xfId="19730"/>
    <cellStyle name="Normal 5 2 2 3 2 6 2 2 2 2 2" xfId="38527"/>
    <cellStyle name="Normal 5 2 2 3 2 6 2 2 2 2 3" xfId="51640"/>
    <cellStyle name="Normal 5 2 2 3 2 6 2 2 2 3" xfId="29124"/>
    <cellStyle name="Normal 5 2 2 3 2 6 2 2 2 4" xfId="51639"/>
    <cellStyle name="Normal 5 2 2 3 2 6 2 2 3" xfId="15033"/>
    <cellStyle name="Normal 5 2 2 3 2 6 2 2 3 2" xfId="33824"/>
    <cellStyle name="Normal 5 2 2 3 2 6 2 2 3 3" xfId="51641"/>
    <cellStyle name="Normal 5 2 2 3 2 6 2 2 4" xfId="24421"/>
    <cellStyle name="Normal 5 2 2 3 2 6 2 2 5" xfId="51638"/>
    <cellStyle name="Normal 5 2 2 3 2 6 2 3" xfId="7543"/>
    <cellStyle name="Normal 5 2 2 3 2 6 2 3 2" xfId="16938"/>
    <cellStyle name="Normal 5 2 2 3 2 6 2 3 2 2" xfId="35735"/>
    <cellStyle name="Normal 5 2 2 3 2 6 2 3 2 3" xfId="51643"/>
    <cellStyle name="Normal 5 2 2 3 2 6 2 3 3" xfId="26332"/>
    <cellStyle name="Normal 5 2 2 3 2 6 2 3 4" xfId="51642"/>
    <cellStyle name="Normal 5 2 2 3 2 6 2 4" xfId="12241"/>
    <cellStyle name="Normal 5 2 2 3 2 6 2 4 2" xfId="31031"/>
    <cellStyle name="Normal 5 2 2 3 2 6 2 4 3" xfId="51644"/>
    <cellStyle name="Normal 5 2 2 3 2 6 2 5" xfId="21628"/>
    <cellStyle name="Normal 5 2 2 3 2 6 2 6" xfId="51637"/>
    <cellStyle name="Normal 5 2 2 3 2 6 3" xfId="3748"/>
    <cellStyle name="Normal 5 2 2 3 2 6 3 2" xfId="8474"/>
    <cellStyle name="Normal 5 2 2 3 2 6 3 2 2" xfId="17869"/>
    <cellStyle name="Normal 5 2 2 3 2 6 3 2 2 2" xfId="36666"/>
    <cellStyle name="Normal 5 2 2 3 2 6 3 2 2 3" xfId="51647"/>
    <cellStyle name="Normal 5 2 2 3 2 6 3 2 3" xfId="27263"/>
    <cellStyle name="Normal 5 2 2 3 2 6 3 2 4" xfId="51646"/>
    <cellStyle name="Normal 5 2 2 3 2 6 3 3" xfId="13172"/>
    <cellStyle name="Normal 5 2 2 3 2 6 3 3 2" xfId="31962"/>
    <cellStyle name="Normal 5 2 2 3 2 6 3 3 3" xfId="51648"/>
    <cellStyle name="Normal 5 2 2 3 2 6 3 4" xfId="22559"/>
    <cellStyle name="Normal 5 2 2 3 2 6 3 5" xfId="51645"/>
    <cellStyle name="Normal 5 2 2 3 2 6 4" xfId="4679"/>
    <cellStyle name="Normal 5 2 2 3 2 6 4 2" xfId="9404"/>
    <cellStyle name="Normal 5 2 2 3 2 6 4 2 2" xfId="18799"/>
    <cellStyle name="Normal 5 2 2 3 2 6 4 2 2 2" xfId="37596"/>
    <cellStyle name="Normal 5 2 2 3 2 6 4 2 2 3" xfId="51651"/>
    <cellStyle name="Normal 5 2 2 3 2 6 4 2 3" xfId="28193"/>
    <cellStyle name="Normal 5 2 2 3 2 6 4 2 4" xfId="51650"/>
    <cellStyle name="Normal 5 2 2 3 2 6 4 3" xfId="14102"/>
    <cellStyle name="Normal 5 2 2 3 2 6 4 3 2" xfId="32893"/>
    <cellStyle name="Normal 5 2 2 3 2 6 4 3 3" xfId="51652"/>
    <cellStyle name="Normal 5 2 2 3 2 6 4 4" xfId="23490"/>
    <cellStyle name="Normal 5 2 2 3 2 6 4 5" xfId="51649"/>
    <cellStyle name="Normal 5 2 2 3 2 6 5" xfId="6614"/>
    <cellStyle name="Normal 5 2 2 3 2 6 5 2" xfId="16009"/>
    <cellStyle name="Normal 5 2 2 3 2 6 5 2 2" xfId="34806"/>
    <cellStyle name="Normal 5 2 2 3 2 6 5 2 3" xfId="51654"/>
    <cellStyle name="Normal 5 2 2 3 2 6 5 3" xfId="25403"/>
    <cellStyle name="Normal 5 2 2 3 2 6 5 4" xfId="51653"/>
    <cellStyle name="Normal 5 2 2 3 2 6 6" xfId="11312"/>
    <cellStyle name="Normal 5 2 2 3 2 6 6 2" xfId="30100"/>
    <cellStyle name="Normal 5 2 2 3 2 6 6 3" xfId="51655"/>
    <cellStyle name="Normal 5 2 2 3 2 6 7" xfId="20697"/>
    <cellStyle name="Normal 5 2 2 3 2 6 8" xfId="39630"/>
    <cellStyle name="Normal 5 2 2 3 2 6 9" xfId="51636"/>
    <cellStyle name="Normal 5 2 2 3 2 7" xfId="2351"/>
    <cellStyle name="Normal 5 2 2 3 2 7 2" xfId="5144"/>
    <cellStyle name="Normal 5 2 2 3 2 7 2 2" xfId="9869"/>
    <cellStyle name="Normal 5 2 2 3 2 7 2 2 2" xfId="19264"/>
    <cellStyle name="Normal 5 2 2 3 2 7 2 2 2 2" xfId="38061"/>
    <cellStyle name="Normal 5 2 2 3 2 7 2 2 2 3" xfId="51659"/>
    <cellStyle name="Normal 5 2 2 3 2 7 2 2 3" xfId="28658"/>
    <cellStyle name="Normal 5 2 2 3 2 7 2 2 4" xfId="51658"/>
    <cellStyle name="Normal 5 2 2 3 2 7 2 3" xfId="14567"/>
    <cellStyle name="Normal 5 2 2 3 2 7 2 3 2" xfId="33358"/>
    <cellStyle name="Normal 5 2 2 3 2 7 2 3 3" xfId="51660"/>
    <cellStyle name="Normal 5 2 2 3 2 7 2 4" xfId="23955"/>
    <cellStyle name="Normal 5 2 2 3 2 7 2 5" xfId="51657"/>
    <cellStyle name="Normal 5 2 2 3 2 7 3" xfId="7078"/>
    <cellStyle name="Normal 5 2 2 3 2 7 3 2" xfId="16473"/>
    <cellStyle name="Normal 5 2 2 3 2 7 3 2 2" xfId="35270"/>
    <cellStyle name="Normal 5 2 2 3 2 7 3 2 3" xfId="51662"/>
    <cellStyle name="Normal 5 2 2 3 2 7 3 3" xfId="25867"/>
    <cellStyle name="Normal 5 2 2 3 2 7 3 4" xfId="51661"/>
    <cellStyle name="Normal 5 2 2 3 2 7 4" xfId="11776"/>
    <cellStyle name="Normal 5 2 2 3 2 7 4 2" xfId="30565"/>
    <cellStyle name="Normal 5 2 2 3 2 7 4 3" xfId="51663"/>
    <cellStyle name="Normal 5 2 2 3 2 7 5" xfId="21162"/>
    <cellStyle name="Normal 5 2 2 3 2 7 6" xfId="51656"/>
    <cellStyle name="Normal 5 2 2 3 2 8" xfId="3282"/>
    <cellStyle name="Normal 5 2 2 3 2 8 2" xfId="8008"/>
    <cellStyle name="Normal 5 2 2 3 2 8 2 2" xfId="17403"/>
    <cellStyle name="Normal 5 2 2 3 2 8 2 2 2" xfId="36200"/>
    <cellStyle name="Normal 5 2 2 3 2 8 2 2 3" xfId="51666"/>
    <cellStyle name="Normal 5 2 2 3 2 8 2 3" xfId="26797"/>
    <cellStyle name="Normal 5 2 2 3 2 8 2 4" xfId="51665"/>
    <cellStyle name="Normal 5 2 2 3 2 8 3" xfId="12706"/>
    <cellStyle name="Normal 5 2 2 3 2 8 3 2" xfId="31496"/>
    <cellStyle name="Normal 5 2 2 3 2 8 3 3" xfId="51667"/>
    <cellStyle name="Normal 5 2 2 3 2 8 4" xfId="22093"/>
    <cellStyle name="Normal 5 2 2 3 2 8 5" xfId="51664"/>
    <cellStyle name="Normal 5 2 2 3 2 9" xfId="4213"/>
    <cellStyle name="Normal 5 2 2 3 2 9 2" xfId="8938"/>
    <cellStyle name="Normal 5 2 2 3 2 9 2 2" xfId="18333"/>
    <cellStyle name="Normal 5 2 2 3 2 9 2 2 2" xfId="37130"/>
    <cellStyle name="Normal 5 2 2 3 2 9 2 2 3" xfId="51670"/>
    <cellStyle name="Normal 5 2 2 3 2 9 2 3" xfId="27727"/>
    <cellStyle name="Normal 5 2 2 3 2 9 2 4" xfId="51669"/>
    <cellStyle name="Normal 5 2 2 3 2 9 3" xfId="13636"/>
    <cellStyle name="Normal 5 2 2 3 2 9 3 2" xfId="32427"/>
    <cellStyle name="Normal 5 2 2 3 2 9 3 3" xfId="51671"/>
    <cellStyle name="Normal 5 2 2 3 2 9 4" xfId="23024"/>
    <cellStyle name="Normal 5 2 2 3 2 9 5" xfId="51668"/>
    <cellStyle name="Normal 5 2 2 3 20" xfId="58877"/>
    <cellStyle name="Normal 5 2 2 3 21" xfId="58933"/>
    <cellStyle name="Normal 5 2 2 3 22" xfId="58989"/>
    <cellStyle name="Normal 5 2 2 3 23" xfId="59045"/>
    <cellStyle name="Normal 5 2 2 3 24" xfId="59104"/>
    <cellStyle name="Normal 5 2 2 3 25" xfId="59706"/>
    <cellStyle name="Normal 5 2 2 3 26" xfId="1387"/>
    <cellStyle name="Normal 5 2 2 3 3" xfId="1078"/>
    <cellStyle name="Normal 5 2 2 3 3 10" xfId="39631"/>
    <cellStyle name="Normal 5 2 2 3 3 11" xfId="51672"/>
    <cellStyle name="Normal 5 2 2 3 3 12" xfId="1466"/>
    <cellStyle name="Normal 5 2 2 3 3 2" xfId="1731"/>
    <cellStyle name="Normal 5 2 2 3 3 2 10" xfId="51673"/>
    <cellStyle name="Normal 5 2 2 3 3 2 2" xfId="2197"/>
    <cellStyle name="Normal 5 2 2 3 3 2 2 2" xfId="3128"/>
    <cellStyle name="Normal 5 2 2 3 3 2 2 2 2" xfId="5921"/>
    <cellStyle name="Normal 5 2 2 3 3 2 2 2 2 2" xfId="10646"/>
    <cellStyle name="Normal 5 2 2 3 3 2 2 2 2 2 2" xfId="20041"/>
    <cellStyle name="Normal 5 2 2 3 3 2 2 2 2 2 2 2" xfId="38838"/>
    <cellStyle name="Normal 5 2 2 3 3 2 2 2 2 2 2 3" xfId="51678"/>
    <cellStyle name="Normal 5 2 2 3 3 2 2 2 2 2 3" xfId="29435"/>
    <cellStyle name="Normal 5 2 2 3 3 2 2 2 2 2 4" xfId="51677"/>
    <cellStyle name="Normal 5 2 2 3 3 2 2 2 2 3" xfId="15344"/>
    <cellStyle name="Normal 5 2 2 3 3 2 2 2 2 3 2" xfId="34135"/>
    <cellStyle name="Normal 5 2 2 3 3 2 2 2 2 3 3" xfId="51679"/>
    <cellStyle name="Normal 5 2 2 3 3 2 2 2 2 4" xfId="24732"/>
    <cellStyle name="Normal 5 2 2 3 3 2 2 2 2 5" xfId="51676"/>
    <cellStyle name="Normal 5 2 2 3 3 2 2 2 3" xfId="7854"/>
    <cellStyle name="Normal 5 2 2 3 3 2 2 2 3 2" xfId="17249"/>
    <cellStyle name="Normal 5 2 2 3 3 2 2 2 3 2 2" xfId="36046"/>
    <cellStyle name="Normal 5 2 2 3 3 2 2 2 3 2 3" xfId="51681"/>
    <cellStyle name="Normal 5 2 2 3 3 2 2 2 3 3" xfId="26643"/>
    <cellStyle name="Normal 5 2 2 3 3 2 2 2 3 4" xfId="51680"/>
    <cellStyle name="Normal 5 2 2 3 3 2 2 2 4" xfId="12552"/>
    <cellStyle name="Normal 5 2 2 3 3 2 2 2 4 2" xfId="31342"/>
    <cellStyle name="Normal 5 2 2 3 3 2 2 2 4 3" xfId="51682"/>
    <cellStyle name="Normal 5 2 2 3 3 2 2 2 5" xfId="21939"/>
    <cellStyle name="Normal 5 2 2 3 3 2 2 2 6" xfId="51675"/>
    <cellStyle name="Normal 5 2 2 3 3 2 2 3" xfId="4059"/>
    <cellStyle name="Normal 5 2 2 3 3 2 2 3 2" xfId="8784"/>
    <cellStyle name="Normal 5 2 2 3 3 2 2 3 2 2" xfId="18179"/>
    <cellStyle name="Normal 5 2 2 3 3 2 2 3 2 2 2" xfId="36976"/>
    <cellStyle name="Normal 5 2 2 3 3 2 2 3 2 2 3" xfId="51685"/>
    <cellStyle name="Normal 5 2 2 3 3 2 2 3 2 3" xfId="27573"/>
    <cellStyle name="Normal 5 2 2 3 3 2 2 3 2 4" xfId="51684"/>
    <cellStyle name="Normal 5 2 2 3 3 2 2 3 3" xfId="13482"/>
    <cellStyle name="Normal 5 2 2 3 3 2 2 3 3 2" xfId="32273"/>
    <cellStyle name="Normal 5 2 2 3 3 2 2 3 3 3" xfId="51686"/>
    <cellStyle name="Normal 5 2 2 3 3 2 2 3 4" xfId="22870"/>
    <cellStyle name="Normal 5 2 2 3 3 2 2 3 5" xfId="51683"/>
    <cellStyle name="Normal 5 2 2 3 3 2 2 4" xfId="4990"/>
    <cellStyle name="Normal 5 2 2 3 3 2 2 4 2" xfId="9715"/>
    <cellStyle name="Normal 5 2 2 3 3 2 2 4 2 2" xfId="19110"/>
    <cellStyle name="Normal 5 2 2 3 3 2 2 4 2 2 2" xfId="37907"/>
    <cellStyle name="Normal 5 2 2 3 3 2 2 4 2 2 3" xfId="51689"/>
    <cellStyle name="Normal 5 2 2 3 3 2 2 4 2 3" xfId="28504"/>
    <cellStyle name="Normal 5 2 2 3 3 2 2 4 2 4" xfId="51688"/>
    <cellStyle name="Normal 5 2 2 3 3 2 2 4 3" xfId="14413"/>
    <cellStyle name="Normal 5 2 2 3 3 2 2 4 3 2" xfId="33204"/>
    <cellStyle name="Normal 5 2 2 3 3 2 2 4 3 3" xfId="51690"/>
    <cellStyle name="Normal 5 2 2 3 3 2 2 4 4" xfId="23801"/>
    <cellStyle name="Normal 5 2 2 3 3 2 2 4 5" xfId="51687"/>
    <cellStyle name="Normal 5 2 2 3 3 2 2 5" xfId="6924"/>
    <cellStyle name="Normal 5 2 2 3 3 2 2 5 2" xfId="16319"/>
    <cellStyle name="Normal 5 2 2 3 3 2 2 5 2 2" xfId="35116"/>
    <cellStyle name="Normal 5 2 2 3 3 2 2 5 2 3" xfId="51692"/>
    <cellStyle name="Normal 5 2 2 3 3 2 2 5 3" xfId="25713"/>
    <cellStyle name="Normal 5 2 2 3 3 2 2 5 4" xfId="51691"/>
    <cellStyle name="Normal 5 2 2 3 3 2 2 6" xfId="11622"/>
    <cellStyle name="Normal 5 2 2 3 3 2 2 6 2" xfId="30411"/>
    <cellStyle name="Normal 5 2 2 3 3 2 2 6 3" xfId="51693"/>
    <cellStyle name="Normal 5 2 2 3 3 2 2 7" xfId="21008"/>
    <cellStyle name="Normal 5 2 2 3 3 2 2 8" xfId="39633"/>
    <cellStyle name="Normal 5 2 2 3 3 2 2 9" xfId="51674"/>
    <cellStyle name="Normal 5 2 2 3 3 2 3" xfId="2662"/>
    <cellStyle name="Normal 5 2 2 3 3 2 3 2" xfId="5455"/>
    <cellStyle name="Normal 5 2 2 3 3 2 3 2 2" xfId="10180"/>
    <cellStyle name="Normal 5 2 2 3 3 2 3 2 2 2" xfId="19575"/>
    <cellStyle name="Normal 5 2 2 3 3 2 3 2 2 2 2" xfId="38372"/>
    <cellStyle name="Normal 5 2 2 3 3 2 3 2 2 2 3" xfId="51697"/>
    <cellStyle name="Normal 5 2 2 3 3 2 3 2 2 3" xfId="28969"/>
    <cellStyle name="Normal 5 2 2 3 3 2 3 2 2 4" xfId="51696"/>
    <cellStyle name="Normal 5 2 2 3 3 2 3 2 3" xfId="14878"/>
    <cellStyle name="Normal 5 2 2 3 3 2 3 2 3 2" xfId="33669"/>
    <cellStyle name="Normal 5 2 2 3 3 2 3 2 3 3" xfId="51698"/>
    <cellStyle name="Normal 5 2 2 3 3 2 3 2 4" xfId="24266"/>
    <cellStyle name="Normal 5 2 2 3 3 2 3 2 5" xfId="51695"/>
    <cellStyle name="Normal 5 2 2 3 3 2 3 3" xfId="7389"/>
    <cellStyle name="Normal 5 2 2 3 3 2 3 3 2" xfId="16784"/>
    <cellStyle name="Normal 5 2 2 3 3 2 3 3 2 2" xfId="35581"/>
    <cellStyle name="Normal 5 2 2 3 3 2 3 3 2 3" xfId="51700"/>
    <cellStyle name="Normal 5 2 2 3 3 2 3 3 3" xfId="26178"/>
    <cellStyle name="Normal 5 2 2 3 3 2 3 3 4" xfId="51699"/>
    <cellStyle name="Normal 5 2 2 3 3 2 3 4" xfId="12087"/>
    <cellStyle name="Normal 5 2 2 3 3 2 3 4 2" xfId="30876"/>
    <cellStyle name="Normal 5 2 2 3 3 2 3 4 3" xfId="51701"/>
    <cellStyle name="Normal 5 2 2 3 3 2 3 5" xfId="21473"/>
    <cellStyle name="Normal 5 2 2 3 3 2 3 6" xfId="51694"/>
    <cellStyle name="Normal 5 2 2 3 3 2 4" xfId="3593"/>
    <cellStyle name="Normal 5 2 2 3 3 2 4 2" xfId="8319"/>
    <cellStyle name="Normal 5 2 2 3 3 2 4 2 2" xfId="17714"/>
    <cellStyle name="Normal 5 2 2 3 3 2 4 2 2 2" xfId="36511"/>
    <cellStyle name="Normal 5 2 2 3 3 2 4 2 2 3" xfId="51704"/>
    <cellStyle name="Normal 5 2 2 3 3 2 4 2 3" xfId="27108"/>
    <cellStyle name="Normal 5 2 2 3 3 2 4 2 4" xfId="51703"/>
    <cellStyle name="Normal 5 2 2 3 3 2 4 3" xfId="13017"/>
    <cellStyle name="Normal 5 2 2 3 3 2 4 3 2" xfId="31807"/>
    <cellStyle name="Normal 5 2 2 3 3 2 4 3 3" xfId="51705"/>
    <cellStyle name="Normal 5 2 2 3 3 2 4 4" xfId="22404"/>
    <cellStyle name="Normal 5 2 2 3 3 2 4 5" xfId="51702"/>
    <cellStyle name="Normal 5 2 2 3 3 2 5" xfId="4524"/>
    <cellStyle name="Normal 5 2 2 3 3 2 5 2" xfId="9249"/>
    <cellStyle name="Normal 5 2 2 3 3 2 5 2 2" xfId="18644"/>
    <cellStyle name="Normal 5 2 2 3 3 2 5 2 2 2" xfId="37441"/>
    <cellStyle name="Normal 5 2 2 3 3 2 5 2 2 3" xfId="51708"/>
    <cellStyle name="Normal 5 2 2 3 3 2 5 2 3" xfId="28038"/>
    <cellStyle name="Normal 5 2 2 3 3 2 5 2 4" xfId="51707"/>
    <cellStyle name="Normal 5 2 2 3 3 2 5 3" xfId="13947"/>
    <cellStyle name="Normal 5 2 2 3 3 2 5 3 2" xfId="32738"/>
    <cellStyle name="Normal 5 2 2 3 3 2 5 3 3" xfId="51709"/>
    <cellStyle name="Normal 5 2 2 3 3 2 5 4" xfId="23335"/>
    <cellStyle name="Normal 5 2 2 3 3 2 5 5" xfId="51706"/>
    <cellStyle name="Normal 5 2 2 3 3 2 6" xfId="6184"/>
    <cellStyle name="Normal 5 2 2 3 3 2 6 2" xfId="15580"/>
    <cellStyle name="Normal 5 2 2 3 3 2 6 2 2" xfId="34377"/>
    <cellStyle name="Normal 5 2 2 3 3 2 6 2 3" xfId="51711"/>
    <cellStyle name="Normal 5 2 2 3 3 2 6 3" xfId="24974"/>
    <cellStyle name="Normal 5 2 2 3 3 2 6 4" xfId="51710"/>
    <cellStyle name="Normal 5 2 2 3 3 2 7" xfId="11158"/>
    <cellStyle name="Normal 5 2 2 3 3 2 7 2" xfId="29945"/>
    <cellStyle name="Normal 5 2 2 3 3 2 7 3" xfId="51712"/>
    <cellStyle name="Normal 5 2 2 3 3 2 8" xfId="20542"/>
    <cellStyle name="Normal 5 2 2 3 3 2 9" xfId="39632"/>
    <cellStyle name="Normal 5 2 2 3 3 3" xfId="1936"/>
    <cellStyle name="Normal 5 2 2 3 3 3 2" xfId="2867"/>
    <cellStyle name="Normal 5 2 2 3 3 3 2 2" xfId="5660"/>
    <cellStyle name="Normal 5 2 2 3 3 3 2 2 2" xfId="10385"/>
    <cellStyle name="Normal 5 2 2 3 3 3 2 2 2 2" xfId="19780"/>
    <cellStyle name="Normal 5 2 2 3 3 3 2 2 2 2 2" xfId="38577"/>
    <cellStyle name="Normal 5 2 2 3 3 3 2 2 2 2 3" xfId="51717"/>
    <cellStyle name="Normal 5 2 2 3 3 3 2 2 2 3" xfId="29174"/>
    <cellStyle name="Normal 5 2 2 3 3 3 2 2 2 4" xfId="51716"/>
    <cellStyle name="Normal 5 2 2 3 3 3 2 2 3" xfId="15083"/>
    <cellStyle name="Normal 5 2 2 3 3 3 2 2 3 2" xfId="33874"/>
    <cellStyle name="Normal 5 2 2 3 3 3 2 2 3 3" xfId="51718"/>
    <cellStyle name="Normal 5 2 2 3 3 3 2 2 4" xfId="24471"/>
    <cellStyle name="Normal 5 2 2 3 3 3 2 2 5" xfId="51715"/>
    <cellStyle name="Normal 5 2 2 3 3 3 2 3" xfId="7593"/>
    <cellStyle name="Normal 5 2 2 3 3 3 2 3 2" xfId="16988"/>
    <cellStyle name="Normal 5 2 2 3 3 3 2 3 2 2" xfId="35785"/>
    <cellStyle name="Normal 5 2 2 3 3 3 2 3 2 3" xfId="51720"/>
    <cellStyle name="Normal 5 2 2 3 3 3 2 3 3" xfId="26382"/>
    <cellStyle name="Normal 5 2 2 3 3 3 2 3 4" xfId="51719"/>
    <cellStyle name="Normal 5 2 2 3 3 3 2 4" xfId="12291"/>
    <cellStyle name="Normal 5 2 2 3 3 3 2 4 2" xfId="31081"/>
    <cellStyle name="Normal 5 2 2 3 3 3 2 4 3" xfId="51721"/>
    <cellStyle name="Normal 5 2 2 3 3 3 2 5" xfId="21678"/>
    <cellStyle name="Normal 5 2 2 3 3 3 2 6" xfId="51714"/>
    <cellStyle name="Normal 5 2 2 3 3 3 3" xfId="3798"/>
    <cellStyle name="Normal 5 2 2 3 3 3 3 2" xfId="8524"/>
    <cellStyle name="Normal 5 2 2 3 3 3 3 2 2" xfId="17919"/>
    <cellStyle name="Normal 5 2 2 3 3 3 3 2 2 2" xfId="36716"/>
    <cellStyle name="Normal 5 2 2 3 3 3 3 2 2 3" xfId="51724"/>
    <cellStyle name="Normal 5 2 2 3 3 3 3 2 3" xfId="27313"/>
    <cellStyle name="Normal 5 2 2 3 3 3 3 2 4" xfId="51723"/>
    <cellStyle name="Normal 5 2 2 3 3 3 3 3" xfId="13222"/>
    <cellStyle name="Normal 5 2 2 3 3 3 3 3 2" xfId="32012"/>
    <cellStyle name="Normal 5 2 2 3 3 3 3 3 3" xfId="51725"/>
    <cellStyle name="Normal 5 2 2 3 3 3 3 4" xfId="22609"/>
    <cellStyle name="Normal 5 2 2 3 3 3 3 5" xfId="51722"/>
    <cellStyle name="Normal 5 2 2 3 3 3 4" xfId="4729"/>
    <cellStyle name="Normal 5 2 2 3 3 3 4 2" xfId="9454"/>
    <cellStyle name="Normal 5 2 2 3 3 3 4 2 2" xfId="18849"/>
    <cellStyle name="Normal 5 2 2 3 3 3 4 2 2 2" xfId="37646"/>
    <cellStyle name="Normal 5 2 2 3 3 3 4 2 2 3" xfId="51728"/>
    <cellStyle name="Normal 5 2 2 3 3 3 4 2 3" xfId="28243"/>
    <cellStyle name="Normal 5 2 2 3 3 3 4 2 4" xfId="51727"/>
    <cellStyle name="Normal 5 2 2 3 3 3 4 3" xfId="14152"/>
    <cellStyle name="Normal 5 2 2 3 3 3 4 3 2" xfId="32943"/>
    <cellStyle name="Normal 5 2 2 3 3 3 4 3 3" xfId="51729"/>
    <cellStyle name="Normal 5 2 2 3 3 3 4 4" xfId="23540"/>
    <cellStyle name="Normal 5 2 2 3 3 3 4 5" xfId="51726"/>
    <cellStyle name="Normal 5 2 2 3 3 3 5" xfId="6664"/>
    <cellStyle name="Normal 5 2 2 3 3 3 5 2" xfId="16059"/>
    <cellStyle name="Normal 5 2 2 3 3 3 5 2 2" xfId="34856"/>
    <cellStyle name="Normal 5 2 2 3 3 3 5 2 3" xfId="51731"/>
    <cellStyle name="Normal 5 2 2 3 3 3 5 3" xfId="25453"/>
    <cellStyle name="Normal 5 2 2 3 3 3 5 4" xfId="51730"/>
    <cellStyle name="Normal 5 2 2 3 3 3 6" xfId="11362"/>
    <cellStyle name="Normal 5 2 2 3 3 3 6 2" xfId="30150"/>
    <cellStyle name="Normal 5 2 2 3 3 3 6 3" xfId="51732"/>
    <cellStyle name="Normal 5 2 2 3 3 3 7" xfId="20747"/>
    <cellStyle name="Normal 5 2 2 3 3 3 8" xfId="39634"/>
    <cellStyle name="Normal 5 2 2 3 3 3 9" xfId="51713"/>
    <cellStyle name="Normal 5 2 2 3 3 4" xfId="2401"/>
    <cellStyle name="Normal 5 2 2 3 3 4 2" xfId="5194"/>
    <cellStyle name="Normal 5 2 2 3 3 4 2 2" xfId="9919"/>
    <cellStyle name="Normal 5 2 2 3 3 4 2 2 2" xfId="19314"/>
    <cellStyle name="Normal 5 2 2 3 3 4 2 2 2 2" xfId="38111"/>
    <cellStyle name="Normal 5 2 2 3 3 4 2 2 2 3" xfId="51736"/>
    <cellStyle name="Normal 5 2 2 3 3 4 2 2 3" xfId="28708"/>
    <cellStyle name="Normal 5 2 2 3 3 4 2 2 4" xfId="51735"/>
    <cellStyle name="Normal 5 2 2 3 3 4 2 3" xfId="14617"/>
    <cellStyle name="Normal 5 2 2 3 3 4 2 3 2" xfId="33408"/>
    <cellStyle name="Normal 5 2 2 3 3 4 2 3 3" xfId="51737"/>
    <cellStyle name="Normal 5 2 2 3 3 4 2 4" xfId="24005"/>
    <cellStyle name="Normal 5 2 2 3 3 4 2 5" xfId="51734"/>
    <cellStyle name="Normal 5 2 2 3 3 4 3" xfId="7128"/>
    <cellStyle name="Normal 5 2 2 3 3 4 3 2" xfId="16523"/>
    <cellStyle name="Normal 5 2 2 3 3 4 3 2 2" xfId="35320"/>
    <cellStyle name="Normal 5 2 2 3 3 4 3 2 3" xfId="51739"/>
    <cellStyle name="Normal 5 2 2 3 3 4 3 3" xfId="25917"/>
    <cellStyle name="Normal 5 2 2 3 3 4 3 4" xfId="51738"/>
    <cellStyle name="Normal 5 2 2 3 3 4 4" xfId="11826"/>
    <cellStyle name="Normal 5 2 2 3 3 4 4 2" xfId="30615"/>
    <cellStyle name="Normal 5 2 2 3 3 4 4 3" xfId="51740"/>
    <cellStyle name="Normal 5 2 2 3 3 4 5" xfId="21212"/>
    <cellStyle name="Normal 5 2 2 3 3 4 6" xfId="51733"/>
    <cellStyle name="Normal 5 2 2 3 3 5" xfId="3332"/>
    <cellStyle name="Normal 5 2 2 3 3 5 2" xfId="8058"/>
    <cellStyle name="Normal 5 2 2 3 3 5 2 2" xfId="17453"/>
    <cellStyle name="Normal 5 2 2 3 3 5 2 2 2" xfId="36250"/>
    <cellStyle name="Normal 5 2 2 3 3 5 2 2 3" xfId="51743"/>
    <cellStyle name="Normal 5 2 2 3 3 5 2 3" xfId="26847"/>
    <cellStyle name="Normal 5 2 2 3 3 5 2 4" xfId="51742"/>
    <cellStyle name="Normal 5 2 2 3 3 5 3" xfId="12756"/>
    <cellStyle name="Normal 5 2 2 3 3 5 3 2" xfId="31546"/>
    <cellStyle name="Normal 5 2 2 3 3 5 3 3" xfId="51744"/>
    <cellStyle name="Normal 5 2 2 3 3 5 4" xfId="22143"/>
    <cellStyle name="Normal 5 2 2 3 3 5 5" xfId="51741"/>
    <cellStyle name="Normal 5 2 2 3 3 6" xfId="4263"/>
    <cellStyle name="Normal 5 2 2 3 3 6 2" xfId="8988"/>
    <cellStyle name="Normal 5 2 2 3 3 6 2 2" xfId="18383"/>
    <cellStyle name="Normal 5 2 2 3 3 6 2 2 2" xfId="37180"/>
    <cellStyle name="Normal 5 2 2 3 3 6 2 2 3" xfId="51747"/>
    <cellStyle name="Normal 5 2 2 3 3 6 2 3" xfId="27777"/>
    <cellStyle name="Normal 5 2 2 3 3 6 2 4" xfId="51746"/>
    <cellStyle name="Normal 5 2 2 3 3 6 3" xfId="13686"/>
    <cellStyle name="Normal 5 2 2 3 3 6 3 2" xfId="32477"/>
    <cellStyle name="Normal 5 2 2 3 3 6 3 3" xfId="51748"/>
    <cellStyle name="Normal 5 2 2 3 3 6 4" xfId="23074"/>
    <cellStyle name="Normal 5 2 2 3 3 6 5" xfId="51745"/>
    <cellStyle name="Normal 5 2 2 3 3 7" xfId="6456"/>
    <cellStyle name="Normal 5 2 2 3 3 7 2" xfId="15851"/>
    <cellStyle name="Normal 5 2 2 3 3 7 2 2" xfId="34648"/>
    <cellStyle name="Normal 5 2 2 3 3 7 2 3" xfId="51750"/>
    <cellStyle name="Normal 5 2 2 3 3 7 3" xfId="25245"/>
    <cellStyle name="Normal 5 2 2 3 3 7 4" xfId="51749"/>
    <cellStyle name="Normal 5 2 2 3 3 8" xfId="10900"/>
    <cellStyle name="Normal 5 2 2 3 3 8 2" xfId="29684"/>
    <cellStyle name="Normal 5 2 2 3 3 8 3" xfId="51751"/>
    <cellStyle name="Normal 5 2 2 3 3 9" xfId="20281"/>
    <cellStyle name="Normal 5 2 2 3 4" xfId="1209"/>
    <cellStyle name="Normal 5 2 2 3 4 10" xfId="39635"/>
    <cellStyle name="Normal 5 2 2 3 4 11" xfId="51752"/>
    <cellStyle name="Normal 5 2 2 3 4 12" xfId="1505"/>
    <cellStyle name="Normal 5 2 2 3 4 2" xfId="1769"/>
    <cellStyle name="Normal 5 2 2 3 4 2 10" xfId="51753"/>
    <cellStyle name="Normal 5 2 2 3 4 2 2" xfId="2235"/>
    <cellStyle name="Normal 5 2 2 3 4 2 2 2" xfId="3166"/>
    <cellStyle name="Normal 5 2 2 3 4 2 2 2 2" xfId="5959"/>
    <cellStyle name="Normal 5 2 2 3 4 2 2 2 2 2" xfId="10684"/>
    <cellStyle name="Normal 5 2 2 3 4 2 2 2 2 2 2" xfId="20079"/>
    <cellStyle name="Normal 5 2 2 3 4 2 2 2 2 2 2 2" xfId="38876"/>
    <cellStyle name="Normal 5 2 2 3 4 2 2 2 2 2 2 3" xfId="51758"/>
    <cellStyle name="Normal 5 2 2 3 4 2 2 2 2 2 3" xfId="29473"/>
    <cellStyle name="Normal 5 2 2 3 4 2 2 2 2 2 4" xfId="51757"/>
    <cellStyle name="Normal 5 2 2 3 4 2 2 2 2 3" xfId="15382"/>
    <cellStyle name="Normal 5 2 2 3 4 2 2 2 2 3 2" xfId="34173"/>
    <cellStyle name="Normal 5 2 2 3 4 2 2 2 2 3 3" xfId="51759"/>
    <cellStyle name="Normal 5 2 2 3 4 2 2 2 2 4" xfId="24770"/>
    <cellStyle name="Normal 5 2 2 3 4 2 2 2 2 5" xfId="51756"/>
    <cellStyle name="Normal 5 2 2 3 4 2 2 2 3" xfId="7892"/>
    <cellStyle name="Normal 5 2 2 3 4 2 2 2 3 2" xfId="17287"/>
    <cellStyle name="Normal 5 2 2 3 4 2 2 2 3 2 2" xfId="36084"/>
    <cellStyle name="Normal 5 2 2 3 4 2 2 2 3 2 3" xfId="51761"/>
    <cellStyle name="Normal 5 2 2 3 4 2 2 2 3 3" xfId="26681"/>
    <cellStyle name="Normal 5 2 2 3 4 2 2 2 3 4" xfId="51760"/>
    <cellStyle name="Normal 5 2 2 3 4 2 2 2 4" xfId="12590"/>
    <cellStyle name="Normal 5 2 2 3 4 2 2 2 4 2" xfId="31380"/>
    <cellStyle name="Normal 5 2 2 3 4 2 2 2 4 3" xfId="51762"/>
    <cellStyle name="Normal 5 2 2 3 4 2 2 2 5" xfId="21977"/>
    <cellStyle name="Normal 5 2 2 3 4 2 2 2 6" xfId="51755"/>
    <cellStyle name="Normal 5 2 2 3 4 2 2 3" xfId="4097"/>
    <cellStyle name="Normal 5 2 2 3 4 2 2 3 2" xfId="8822"/>
    <cellStyle name="Normal 5 2 2 3 4 2 2 3 2 2" xfId="18217"/>
    <cellStyle name="Normal 5 2 2 3 4 2 2 3 2 2 2" xfId="37014"/>
    <cellStyle name="Normal 5 2 2 3 4 2 2 3 2 2 3" xfId="51765"/>
    <cellStyle name="Normal 5 2 2 3 4 2 2 3 2 3" xfId="27611"/>
    <cellStyle name="Normal 5 2 2 3 4 2 2 3 2 4" xfId="51764"/>
    <cellStyle name="Normal 5 2 2 3 4 2 2 3 3" xfId="13520"/>
    <cellStyle name="Normal 5 2 2 3 4 2 2 3 3 2" xfId="32311"/>
    <cellStyle name="Normal 5 2 2 3 4 2 2 3 3 3" xfId="51766"/>
    <cellStyle name="Normal 5 2 2 3 4 2 2 3 4" xfId="22908"/>
    <cellStyle name="Normal 5 2 2 3 4 2 2 3 5" xfId="51763"/>
    <cellStyle name="Normal 5 2 2 3 4 2 2 4" xfId="5028"/>
    <cellStyle name="Normal 5 2 2 3 4 2 2 4 2" xfId="9753"/>
    <cellStyle name="Normal 5 2 2 3 4 2 2 4 2 2" xfId="19148"/>
    <cellStyle name="Normal 5 2 2 3 4 2 2 4 2 2 2" xfId="37945"/>
    <cellStyle name="Normal 5 2 2 3 4 2 2 4 2 2 3" xfId="51769"/>
    <cellStyle name="Normal 5 2 2 3 4 2 2 4 2 3" xfId="28542"/>
    <cellStyle name="Normal 5 2 2 3 4 2 2 4 2 4" xfId="51768"/>
    <cellStyle name="Normal 5 2 2 3 4 2 2 4 3" xfId="14451"/>
    <cellStyle name="Normal 5 2 2 3 4 2 2 4 3 2" xfId="33242"/>
    <cellStyle name="Normal 5 2 2 3 4 2 2 4 3 3" xfId="51770"/>
    <cellStyle name="Normal 5 2 2 3 4 2 2 4 4" xfId="23839"/>
    <cellStyle name="Normal 5 2 2 3 4 2 2 4 5" xfId="51767"/>
    <cellStyle name="Normal 5 2 2 3 4 2 2 5" xfId="6962"/>
    <cellStyle name="Normal 5 2 2 3 4 2 2 5 2" xfId="16357"/>
    <cellStyle name="Normal 5 2 2 3 4 2 2 5 2 2" xfId="35154"/>
    <cellStyle name="Normal 5 2 2 3 4 2 2 5 2 3" xfId="51772"/>
    <cellStyle name="Normal 5 2 2 3 4 2 2 5 3" xfId="25751"/>
    <cellStyle name="Normal 5 2 2 3 4 2 2 5 4" xfId="51771"/>
    <cellStyle name="Normal 5 2 2 3 4 2 2 6" xfId="11660"/>
    <cellStyle name="Normal 5 2 2 3 4 2 2 6 2" xfId="30449"/>
    <cellStyle name="Normal 5 2 2 3 4 2 2 6 3" xfId="51773"/>
    <cellStyle name="Normal 5 2 2 3 4 2 2 7" xfId="21046"/>
    <cellStyle name="Normal 5 2 2 3 4 2 2 8" xfId="39637"/>
    <cellStyle name="Normal 5 2 2 3 4 2 2 9" xfId="51754"/>
    <cellStyle name="Normal 5 2 2 3 4 2 3" xfId="2700"/>
    <cellStyle name="Normal 5 2 2 3 4 2 3 2" xfId="5493"/>
    <cellStyle name="Normal 5 2 2 3 4 2 3 2 2" xfId="10218"/>
    <cellStyle name="Normal 5 2 2 3 4 2 3 2 2 2" xfId="19613"/>
    <cellStyle name="Normal 5 2 2 3 4 2 3 2 2 2 2" xfId="38410"/>
    <cellStyle name="Normal 5 2 2 3 4 2 3 2 2 2 3" xfId="51777"/>
    <cellStyle name="Normal 5 2 2 3 4 2 3 2 2 3" xfId="29007"/>
    <cellStyle name="Normal 5 2 2 3 4 2 3 2 2 4" xfId="51776"/>
    <cellStyle name="Normal 5 2 2 3 4 2 3 2 3" xfId="14916"/>
    <cellStyle name="Normal 5 2 2 3 4 2 3 2 3 2" xfId="33707"/>
    <cellStyle name="Normal 5 2 2 3 4 2 3 2 3 3" xfId="51778"/>
    <cellStyle name="Normal 5 2 2 3 4 2 3 2 4" xfId="24304"/>
    <cellStyle name="Normal 5 2 2 3 4 2 3 2 5" xfId="51775"/>
    <cellStyle name="Normal 5 2 2 3 4 2 3 3" xfId="7427"/>
    <cellStyle name="Normal 5 2 2 3 4 2 3 3 2" xfId="16822"/>
    <cellStyle name="Normal 5 2 2 3 4 2 3 3 2 2" xfId="35619"/>
    <cellStyle name="Normal 5 2 2 3 4 2 3 3 2 3" xfId="51780"/>
    <cellStyle name="Normal 5 2 2 3 4 2 3 3 3" xfId="26216"/>
    <cellStyle name="Normal 5 2 2 3 4 2 3 3 4" xfId="51779"/>
    <cellStyle name="Normal 5 2 2 3 4 2 3 4" xfId="12125"/>
    <cellStyle name="Normal 5 2 2 3 4 2 3 4 2" xfId="30914"/>
    <cellStyle name="Normal 5 2 2 3 4 2 3 4 3" xfId="51781"/>
    <cellStyle name="Normal 5 2 2 3 4 2 3 5" xfId="21511"/>
    <cellStyle name="Normal 5 2 2 3 4 2 3 6" xfId="51774"/>
    <cellStyle name="Normal 5 2 2 3 4 2 4" xfId="3631"/>
    <cellStyle name="Normal 5 2 2 3 4 2 4 2" xfId="8357"/>
    <cellStyle name="Normal 5 2 2 3 4 2 4 2 2" xfId="17752"/>
    <cellStyle name="Normal 5 2 2 3 4 2 4 2 2 2" xfId="36549"/>
    <cellStyle name="Normal 5 2 2 3 4 2 4 2 2 3" xfId="51784"/>
    <cellStyle name="Normal 5 2 2 3 4 2 4 2 3" xfId="27146"/>
    <cellStyle name="Normal 5 2 2 3 4 2 4 2 4" xfId="51783"/>
    <cellStyle name="Normal 5 2 2 3 4 2 4 3" xfId="13055"/>
    <cellStyle name="Normal 5 2 2 3 4 2 4 3 2" xfId="31845"/>
    <cellStyle name="Normal 5 2 2 3 4 2 4 3 3" xfId="51785"/>
    <cellStyle name="Normal 5 2 2 3 4 2 4 4" xfId="22442"/>
    <cellStyle name="Normal 5 2 2 3 4 2 4 5" xfId="51782"/>
    <cellStyle name="Normal 5 2 2 3 4 2 5" xfId="4562"/>
    <cellStyle name="Normal 5 2 2 3 4 2 5 2" xfId="9287"/>
    <cellStyle name="Normal 5 2 2 3 4 2 5 2 2" xfId="18682"/>
    <cellStyle name="Normal 5 2 2 3 4 2 5 2 2 2" xfId="37479"/>
    <cellStyle name="Normal 5 2 2 3 4 2 5 2 2 3" xfId="51788"/>
    <cellStyle name="Normal 5 2 2 3 4 2 5 2 3" xfId="28076"/>
    <cellStyle name="Normal 5 2 2 3 4 2 5 2 4" xfId="51787"/>
    <cellStyle name="Normal 5 2 2 3 4 2 5 3" xfId="13985"/>
    <cellStyle name="Normal 5 2 2 3 4 2 5 3 2" xfId="32776"/>
    <cellStyle name="Normal 5 2 2 3 4 2 5 3 3" xfId="51789"/>
    <cellStyle name="Normal 5 2 2 3 4 2 5 4" xfId="23373"/>
    <cellStyle name="Normal 5 2 2 3 4 2 5 5" xfId="51786"/>
    <cellStyle name="Normal 5 2 2 3 4 2 6" xfId="6498"/>
    <cellStyle name="Normal 5 2 2 3 4 2 6 2" xfId="15893"/>
    <cellStyle name="Normal 5 2 2 3 4 2 6 2 2" xfId="34690"/>
    <cellStyle name="Normal 5 2 2 3 4 2 6 2 3" xfId="51791"/>
    <cellStyle name="Normal 5 2 2 3 4 2 6 3" xfId="25287"/>
    <cellStyle name="Normal 5 2 2 3 4 2 6 4" xfId="51790"/>
    <cellStyle name="Normal 5 2 2 3 4 2 7" xfId="11196"/>
    <cellStyle name="Normal 5 2 2 3 4 2 7 2" xfId="29983"/>
    <cellStyle name="Normal 5 2 2 3 4 2 7 3" xfId="51792"/>
    <cellStyle name="Normal 5 2 2 3 4 2 8" xfId="20580"/>
    <cellStyle name="Normal 5 2 2 3 4 2 9" xfId="39636"/>
    <cellStyle name="Normal 5 2 2 3 4 3" xfId="1974"/>
    <cellStyle name="Normal 5 2 2 3 4 3 2" xfId="2905"/>
    <cellStyle name="Normal 5 2 2 3 4 3 2 2" xfId="5698"/>
    <cellStyle name="Normal 5 2 2 3 4 3 2 2 2" xfId="10423"/>
    <cellStyle name="Normal 5 2 2 3 4 3 2 2 2 2" xfId="19818"/>
    <cellStyle name="Normal 5 2 2 3 4 3 2 2 2 2 2" xfId="38615"/>
    <cellStyle name="Normal 5 2 2 3 4 3 2 2 2 2 3" xfId="51797"/>
    <cellStyle name="Normal 5 2 2 3 4 3 2 2 2 3" xfId="29212"/>
    <cellStyle name="Normal 5 2 2 3 4 3 2 2 2 4" xfId="51796"/>
    <cellStyle name="Normal 5 2 2 3 4 3 2 2 3" xfId="15121"/>
    <cellStyle name="Normal 5 2 2 3 4 3 2 2 3 2" xfId="33912"/>
    <cellStyle name="Normal 5 2 2 3 4 3 2 2 3 3" xfId="51798"/>
    <cellStyle name="Normal 5 2 2 3 4 3 2 2 4" xfId="24509"/>
    <cellStyle name="Normal 5 2 2 3 4 3 2 2 5" xfId="51795"/>
    <cellStyle name="Normal 5 2 2 3 4 3 2 3" xfId="7631"/>
    <cellStyle name="Normal 5 2 2 3 4 3 2 3 2" xfId="17026"/>
    <cellStyle name="Normal 5 2 2 3 4 3 2 3 2 2" xfId="35823"/>
    <cellStyle name="Normal 5 2 2 3 4 3 2 3 2 3" xfId="51800"/>
    <cellStyle name="Normal 5 2 2 3 4 3 2 3 3" xfId="26420"/>
    <cellStyle name="Normal 5 2 2 3 4 3 2 3 4" xfId="51799"/>
    <cellStyle name="Normal 5 2 2 3 4 3 2 4" xfId="12329"/>
    <cellStyle name="Normal 5 2 2 3 4 3 2 4 2" xfId="31119"/>
    <cellStyle name="Normal 5 2 2 3 4 3 2 4 3" xfId="51801"/>
    <cellStyle name="Normal 5 2 2 3 4 3 2 5" xfId="21716"/>
    <cellStyle name="Normal 5 2 2 3 4 3 2 6" xfId="51794"/>
    <cellStyle name="Normal 5 2 2 3 4 3 3" xfId="3836"/>
    <cellStyle name="Normal 5 2 2 3 4 3 3 2" xfId="8562"/>
    <cellStyle name="Normal 5 2 2 3 4 3 3 2 2" xfId="17957"/>
    <cellStyle name="Normal 5 2 2 3 4 3 3 2 2 2" xfId="36754"/>
    <cellStyle name="Normal 5 2 2 3 4 3 3 2 2 3" xfId="51804"/>
    <cellStyle name="Normal 5 2 2 3 4 3 3 2 3" xfId="27351"/>
    <cellStyle name="Normal 5 2 2 3 4 3 3 2 4" xfId="51803"/>
    <cellStyle name="Normal 5 2 2 3 4 3 3 3" xfId="13260"/>
    <cellStyle name="Normal 5 2 2 3 4 3 3 3 2" xfId="32050"/>
    <cellStyle name="Normal 5 2 2 3 4 3 3 3 3" xfId="51805"/>
    <cellStyle name="Normal 5 2 2 3 4 3 3 4" xfId="22647"/>
    <cellStyle name="Normal 5 2 2 3 4 3 3 5" xfId="51802"/>
    <cellStyle name="Normal 5 2 2 3 4 3 4" xfId="4767"/>
    <cellStyle name="Normal 5 2 2 3 4 3 4 2" xfId="9492"/>
    <cellStyle name="Normal 5 2 2 3 4 3 4 2 2" xfId="18887"/>
    <cellStyle name="Normal 5 2 2 3 4 3 4 2 2 2" xfId="37684"/>
    <cellStyle name="Normal 5 2 2 3 4 3 4 2 2 3" xfId="51808"/>
    <cellStyle name="Normal 5 2 2 3 4 3 4 2 3" xfId="28281"/>
    <cellStyle name="Normal 5 2 2 3 4 3 4 2 4" xfId="51807"/>
    <cellStyle name="Normal 5 2 2 3 4 3 4 3" xfId="14190"/>
    <cellStyle name="Normal 5 2 2 3 4 3 4 3 2" xfId="32981"/>
    <cellStyle name="Normal 5 2 2 3 4 3 4 3 3" xfId="51809"/>
    <cellStyle name="Normal 5 2 2 3 4 3 4 4" xfId="23578"/>
    <cellStyle name="Normal 5 2 2 3 4 3 4 5" xfId="51806"/>
    <cellStyle name="Normal 5 2 2 3 4 3 5" xfId="6702"/>
    <cellStyle name="Normal 5 2 2 3 4 3 5 2" xfId="16097"/>
    <cellStyle name="Normal 5 2 2 3 4 3 5 2 2" xfId="34894"/>
    <cellStyle name="Normal 5 2 2 3 4 3 5 2 3" xfId="51811"/>
    <cellStyle name="Normal 5 2 2 3 4 3 5 3" xfId="25491"/>
    <cellStyle name="Normal 5 2 2 3 4 3 5 4" xfId="51810"/>
    <cellStyle name="Normal 5 2 2 3 4 3 6" xfId="11400"/>
    <cellStyle name="Normal 5 2 2 3 4 3 6 2" xfId="30188"/>
    <cellStyle name="Normal 5 2 2 3 4 3 6 3" xfId="51812"/>
    <cellStyle name="Normal 5 2 2 3 4 3 7" xfId="20785"/>
    <cellStyle name="Normal 5 2 2 3 4 3 8" xfId="39638"/>
    <cellStyle name="Normal 5 2 2 3 4 3 9" xfId="51793"/>
    <cellStyle name="Normal 5 2 2 3 4 4" xfId="2439"/>
    <cellStyle name="Normal 5 2 2 3 4 4 2" xfId="5232"/>
    <cellStyle name="Normal 5 2 2 3 4 4 2 2" xfId="9957"/>
    <cellStyle name="Normal 5 2 2 3 4 4 2 2 2" xfId="19352"/>
    <cellStyle name="Normal 5 2 2 3 4 4 2 2 2 2" xfId="38149"/>
    <cellStyle name="Normal 5 2 2 3 4 4 2 2 2 3" xfId="51816"/>
    <cellStyle name="Normal 5 2 2 3 4 4 2 2 3" xfId="28746"/>
    <cellStyle name="Normal 5 2 2 3 4 4 2 2 4" xfId="51815"/>
    <cellStyle name="Normal 5 2 2 3 4 4 2 3" xfId="14655"/>
    <cellStyle name="Normal 5 2 2 3 4 4 2 3 2" xfId="33446"/>
    <cellStyle name="Normal 5 2 2 3 4 4 2 3 3" xfId="51817"/>
    <cellStyle name="Normal 5 2 2 3 4 4 2 4" xfId="24043"/>
    <cellStyle name="Normal 5 2 2 3 4 4 2 5" xfId="51814"/>
    <cellStyle name="Normal 5 2 2 3 4 4 3" xfId="7166"/>
    <cellStyle name="Normal 5 2 2 3 4 4 3 2" xfId="16561"/>
    <cellStyle name="Normal 5 2 2 3 4 4 3 2 2" xfId="35358"/>
    <cellStyle name="Normal 5 2 2 3 4 4 3 2 3" xfId="51819"/>
    <cellStyle name="Normal 5 2 2 3 4 4 3 3" xfId="25955"/>
    <cellStyle name="Normal 5 2 2 3 4 4 3 4" xfId="51818"/>
    <cellStyle name="Normal 5 2 2 3 4 4 4" xfId="11864"/>
    <cellStyle name="Normal 5 2 2 3 4 4 4 2" xfId="30653"/>
    <cellStyle name="Normal 5 2 2 3 4 4 4 3" xfId="51820"/>
    <cellStyle name="Normal 5 2 2 3 4 4 5" xfId="21250"/>
    <cellStyle name="Normal 5 2 2 3 4 4 6" xfId="51813"/>
    <cellStyle name="Normal 5 2 2 3 4 5" xfId="3370"/>
    <cellStyle name="Normal 5 2 2 3 4 5 2" xfId="8096"/>
    <cellStyle name="Normal 5 2 2 3 4 5 2 2" xfId="17491"/>
    <cellStyle name="Normal 5 2 2 3 4 5 2 2 2" xfId="36288"/>
    <cellStyle name="Normal 5 2 2 3 4 5 2 2 3" xfId="51823"/>
    <cellStyle name="Normal 5 2 2 3 4 5 2 3" xfId="26885"/>
    <cellStyle name="Normal 5 2 2 3 4 5 2 4" xfId="51822"/>
    <cellStyle name="Normal 5 2 2 3 4 5 3" xfId="12794"/>
    <cellStyle name="Normal 5 2 2 3 4 5 3 2" xfId="31584"/>
    <cellStyle name="Normal 5 2 2 3 4 5 3 3" xfId="51824"/>
    <cellStyle name="Normal 5 2 2 3 4 5 4" xfId="22181"/>
    <cellStyle name="Normal 5 2 2 3 4 5 5" xfId="51821"/>
    <cellStyle name="Normal 5 2 2 3 4 6" xfId="4301"/>
    <cellStyle name="Normal 5 2 2 3 4 6 2" xfId="9026"/>
    <cellStyle name="Normal 5 2 2 3 4 6 2 2" xfId="18421"/>
    <cellStyle name="Normal 5 2 2 3 4 6 2 2 2" xfId="37218"/>
    <cellStyle name="Normal 5 2 2 3 4 6 2 2 3" xfId="51827"/>
    <cellStyle name="Normal 5 2 2 3 4 6 2 3" xfId="27815"/>
    <cellStyle name="Normal 5 2 2 3 4 6 2 4" xfId="51826"/>
    <cellStyle name="Normal 5 2 2 3 4 6 3" xfId="13724"/>
    <cellStyle name="Normal 5 2 2 3 4 6 3 2" xfId="32515"/>
    <cellStyle name="Normal 5 2 2 3 4 6 3 3" xfId="51828"/>
    <cellStyle name="Normal 5 2 2 3 4 6 4" xfId="23112"/>
    <cellStyle name="Normal 5 2 2 3 4 6 5" xfId="51825"/>
    <cellStyle name="Normal 5 2 2 3 4 7" xfId="6233"/>
    <cellStyle name="Normal 5 2 2 3 4 7 2" xfId="15629"/>
    <cellStyle name="Normal 5 2 2 3 4 7 2 2" xfId="34426"/>
    <cellStyle name="Normal 5 2 2 3 4 7 2 3" xfId="51830"/>
    <cellStyle name="Normal 5 2 2 3 4 7 3" xfId="25023"/>
    <cellStyle name="Normal 5 2 2 3 4 7 4" xfId="51829"/>
    <cellStyle name="Normal 5 2 2 3 4 8" xfId="10938"/>
    <cellStyle name="Normal 5 2 2 3 4 8 2" xfId="29722"/>
    <cellStyle name="Normal 5 2 2 3 4 8 3" xfId="51831"/>
    <cellStyle name="Normal 5 2 2 3 4 9" xfId="20319"/>
    <cellStyle name="Normal 5 2 2 3 5" xfId="945"/>
    <cellStyle name="Normal 5 2 2 3 5 10" xfId="39639"/>
    <cellStyle name="Normal 5 2 2 3 5 11" xfId="51832"/>
    <cellStyle name="Normal 5 2 2 3 5 12" xfId="1566"/>
    <cellStyle name="Normal 5 2 2 3 5 2" xfId="1830"/>
    <cellStyle name="Normal 5 2 2 3 5 2 10" xfId="51833"/>
    <cellStyle name="Normal 5 2 2 3 5 2 2" xfId="2296"/>
    <cellStyle name="Normal 5 2 2 3 5 2 2 2" xfId="3227"/>
    <cellStyle name="Normal 5 2 2 3 5 2 2 2 2" xfId="6020"/>
    <cellStyle name="Normal 5 2 2 3 5 2 2 2 2 2" xfId="10745"/>
    <cellStyle name="Normal 5 2 2 3 5 2 2 2 2 2 2" xfId="20140"/>
    <cellStyle name="Normal 5 2 2 3 5 2 2 2 2 2 2 2" xfId="38937"/>
    <cellStyle name="Normal 5 2 2 3 5 2 2 2 2 2 2 3" xfId="51838"/>
    <cellStyle name="Normal 5 2 2 3 5 2 2 2 2 2 3" xfId="29534"/>
    <cellStyle name="Normal 5 2 2 3 5 2 2 2 2 2 4" xfId="51837"/>
    <cellStyle name="Normal 5 2 2 3 5 2 2 2 2 3" xfId="15443"/>
    <cellStyle name="Normal 5 2 2 3 5 2 2 2 2 3 2" xfId="34234"/>
    <cellStyle name="Normal 5 2 2 3 5 2 2 2 2 3 3" xfId="51839"/>
    <cellStyle name="Normal 5 2 2 3 5 2 2 2 2 4" xfId="24831"/>
    <cellStyle name="Normal 5 2 2 3 5 2 2 2 2 5" xfId="51836"/>
    <cellStyle name="Normal 5 2 2 3 5 2 2 2 3" xfId="7953"/>
    <cellStyle name="Normal 5 2 2 3 5 2 2 2 3 2" xfId="17348"/>
    <cellStyle name="Normal 5 2 2 3 5 2 2 2 3 2 2" xfId="36145"/>
    <cellStyle name="Normal 5 2 2 3 5 2 2 2 3 2 3" xfId="51841"/>
    <cellStyle name="Normal 5 2 2 3 5 2 2 2 3 3" xfId="26742"/>
    <cellStyle name="Normal 5 2 2 3 5 2 2 2 3 4" xfId="51840"/>
    <cellStyle name="Normal 5 2 2 3 5 2 2 2 4" xfId="12651"/>
    <cellStyle name="Normal 5 2 2 3 5 2 2 2 4 2" xfId="31441"/>
    <cellStyle name="Normal 5 2 2 3 5 2 2 2 4 3" xfId="51842"/>
    <cellStyle name="Normal 5 2 2 3 5 2 2 2 5" xfId="22038"/>
    <cellStyle name="Normal 5 2 2 3 5 2 2 2 6" xfId="51835"/>
    <cellStyle name="Normal 5 2 2 3 5 2 2 3" xfId="4158"/>
    <cellStyle name="Normal 5 2 2 3 5 2 2 3 2" xfId="8883"/>
    <cellStyle name="Normal 5 2 2 3 5 2 2 3 2 2" xfId="18278"/>
    <cellStyle name="Normal 5 2 2 3 5 2 2 3 2 2 2" xfId="37075"/>
    <cellStyle name="Normal 5 2 2 3 5 2 2 3 2 2 3" xfId="51845"/>
    <cellStyle name="Normal 5 2 2 3 5 2 2 3 2 3" xfId="27672"/>
    <cellStyle name="Normal 5 2 2 3 5 2 2 3 2 4" xfId="51844"/>
    <cellStyle name="Normal 5 2 2 3 5 2 2 3 3" xfId="13581"/>
    <cellStyle name="Normal 5 2 2 3 5 2 2 3 3 2" xfId="32372"/>
    <cellStyle name="Normal 5 2 2 3 5 2 2 3 3 3" xfId="51846"/>
    <cellStyle name="Normal 5 2 2 3 5 2 2 3 4" xfId="22969"/>
    <cellStyle name="Normal 5 2 2 3 5 2 2 3 5" xfId="51843"/>
    <cellStyle name="Normal 5 2 2 3 5 2 2 4" xfId="5089"/>
    <cellStyle name="Normal 5 2 2 3 5 2 2 4 2" xfId="9814"/>
    <cellStyle name="Normal 5 2 2 3 5 2 2 4 2 2" xfId="19209"/>
    <cellStyle name="Normal 5 2 2 3 5 2 2 4 2 2 2" xfId="38006"/>
    <cellStyle name="Normal 5 2 2 3 5 2 2 4 2 2 3" xfId="51849"/>
    <cellStyle name="Normal 5 2 2 3 5 2 2 4 2 3" xfId="28603"/>
    <cellStyle name="Normal 5 2 2 3 5 2 2 4 2 4" xfId="51848"/>
    <cellStyle name="Normal 5 2 2 3 5 2 2 4 3" xfId="14512"/>
    <cellStyle name="Normal 5 2 2 3 5 2 2 4 3 2" xfId="33303"/>
    <cellStyle name="Normal 5 2 2 3 5 2 2 4 3 3" xfId="51850"/>
    <cellStyle name="Normal 5 2 2 3 5 2 2 4 4" xfId="23900"/>
    <cellStyle name="Normal 5 2 2 3 5 2 2 4 5" xfId="51847"/>
    <cellStyle name="Normal 5 2 2 3 5 2 2 5" xfId="7023"/>
    <cellStyle name="Normal 5 2 2 3 5 2 2 5 2" xfId="16418"/>
    <cellStyle name="Normal 5 2 2 3 5 2 2 5 2 2" xfId="35215"/>
    <cellStyle name="Normal 5 2 2 3 5 2 2 5 2 3" xfId="51852"/>
    <cellStyle name="Normal 5 2 2 3 5 2 2 5 3" xfId="25812"/>
    <cellStyle name="Normal 5 2 2 3 5 2 2 5 4" xfId="51851"/>
    <cellStyle name="Normal 5 2 2 3 5 2 2 6" xfId="11721"/>
    <cellStyle name="Normal 5 2 2 3 5 2 2 6 2" xfId="30510"/>
    <cellStyle name="Normal 5 2 2 3 5 2 2 6 3" xfId="51853"/>
    <cellStyle name="Normal 5 2 2 3 5 2 2 7" xfId="21107"/>
    <cellStyle name="Normal 5 2 2 3 5 2 2 8" xfId="39641"/>
    <cellStyle name="Normal 5 2 2 3 5 2 2 9" xfId="51834"/>
    <cellStyle name="Normal 5 2 2 3 5 2 3" xfId="2761"/>
    <cellStyle name="Normal 5 2 2 3 5 2 3 2" xfId="5554"/>
    <cellStyle name="Normal 5 2 2 3 5 2 3 2 2" xfId="10279"/>
    <cellStyle name="Normal 5 2 2 3 5 2 3 2 2 2" xfId="19674"/>
    <cellStyle name="Normal 5 2 2 3 5 2 3 2 2 2 2" xfId="38471"/>
    <cellStyle name="Normal 5 2 2 3 5 2 3 2 2 2 3" xfId="51857"/>
    <cellStyle name="Normal 5 2 2 3 5 2 3 2 2 3" xfId="29068"/>
    <cellStyle name="Normal 5 2 2 3 5 2 3 2 2 4" xfId="51856"/>
    <cellStyle name="Normal 5 2 2 3 5 2 3 2 3" xfId="14977"/>
    <cellStyle name="Normal 5 2 2 3 5 2 3 2 3 2" xfId="33768"/>
    <cellStyle name="Normal 5 2 2 3 5 2 3 2 3 3" xfId="51858"/>
    <cellStyle name="Normal 5 2 2 3 5 2 3 2 4" xfId="24365"/>
    <cellStyle name="Normal 5 2 2 3 5 2 3 2 5" xfId="51855"/>
    <cellStyle name="Normal 5 2 2 3 5 2 3 3" xfId="7487"/>
    <cellStyle name="Normal 5 2 2 3 5 2 3 3 2" xfId="16882"/>
    <cellStyle name="Normal 5 2 2 3 5 2 3 3 2 2" xfId="35679"/>
    <cellStyle name="Normal 5 2 2 3 5 2 3 3 2 3" xfId="51860"/>
    <cellStyle name="Normal 5 2 2 3 5 2 3 3 3" xfId="26276"/>
    <cellStyle name="Normal 5 2 2 3 5 2 3 3 4" xfId="51859"/>
    <cellStyle name="Normal 5 2 2 3 5 2 3 4" xfId="12185"/>
    <cellStyle name="Normal 5 2 2 3 5 2 3 4 2" xfId="30975"/>
    <cellStyle name="Normal 5 2 2 3 5 2 3 4 3" xfId="51861"/>
    <cellStyle name="Normal 5 2 2 3 5 2 3 5" xfId="21572"/>
    <cellStyle name="Normal 5 2 2 3 5 2 3 6" xfId="51854"/>
    <cellStyle name="Normal 5 2 2 3 5 2 4" xfId="3692"/>
    <cellStyle name="Normal 5 2 2 3 5 2 4 2" xfId="8418"/>
    <cellStyle name="Normal 5 2 2 3 5 2 4 2 2" xfId="17813"/>
    <cellStyle name="Normal 5 2 2 3 5 2 4 2 2 2" xfId="36610"/>
    <cellStyle name="Normal 5 2 2 3 5 2 4 2 2 3" xfId="51864"/>
    <cellStyle name="Normal 5 2 2 3 5 2 4 2 3" xfId="27207"/>
    <cellStyle name="Normal 5 2 2 3 5 2 4 2 4" xfId="51863"/>
    <cellStyle name="Normal 5 2 2 3 5 2 4 3" xfId="13116"/>
    <cellStyle name="Normal 5 2 2 3 5 2 4 3 2" xfId="31906"/>
    <cellStyle name="Normal 5 2 2 3 5 2 4 3 3" xfId="51865"/>
    <cellStyle name="Normal 5 2 2 3 5 2 4 4" xfId="22503"/>
    <cellStyle name="Normal 5 2 2 3 5 2 4 5" xfId="51862"/>
    <cellStyle name="Normal 5 2 2 3 5 2 5" xfId="4623"/>
    <cellStyle name="Normal 5 2 2 3 5 2 5 2" xfId="9348"/>
    <cellStyle name="Normal 5 2 2 3 5 2 5 2 2" xfId="18743"/>
    <cellStyle name="Normal 5 2 2 3 5 2 5 2 2 2" xfId="37540"/>
    <cellStyle name="Normal 5 2 2 3 5 2 5 2 2 3" xfId="51868"/>
    <cellStyle name="Normal 5 2 2 3 5 2 5 2 3" xfId="28137"/>
    <cellStyle name="Normal 5 2 2 3 5 2 5 2 4" xfId="51867"/>
    <cellStyle name="Normal 5 2 2 3 5 2 5 3" xfId="14046"/>
    <cellStyle name="Normal 5 2 2 3 5 2 5 3 2" xfId="32837"/>
    <cellStyle name="Normal 5 2 2 3 5 2 5 3 3" xfId="51869"/>
    <cellStyle name="Normal 5 2 2 3 5 2 5 4" xfId="23434"/>
    <cellStyle name="Normal 5 2 2 3 5 2 5 5" xfId="51866"/>
    <cellStyle name="Normal 5 2 2 3 5 2 6" xfId="6558"/>
    <cellStyle name="Normal 5 2 2 3 5 2 6 2" xfId="15953"/>
    <cellStyle name="Normal 5 2 2 3 5 2 6 2 2" xfId="34750"/>
    <cellStyle name="Normal 5 2 2 3 5 2 6 2 3" xfId="51871"/>
    <cellStyle name="Normal 5 2 2 3 5 2 6 3" xfId="25347"/>
    <cellStyle name="Normal 5 2 2 3 5 2 6 4" xfId="51870"/>
    <cellStyle name="Normal 5 2 2 3 5 2 7" xfId="11256"/>
    <cellStyle name="Normal 5 2 2 3 5 2 7 2" xfId="30044"/>
    <cellStyle name="Normal 5 2 2 3 5 2 7 3" xfId="51872"/>
    <cellStyle name="Normal 5 2 2 3 5 2 8" xfId="20641"/>
    <cellStyle name="Normal 5 2 2 3 5 2 9" xfId="39640"/>
    <cellStyle name="Normal 5 2 2 3 5 3" xfId="2035"/>
    <cellStyle name="Normal 5 2 2 3 5 3 2" xfId="2966"/>
    <cellStyle name="Normal 5 2 2 3 5 3 2 2" xfId="5759"/>
    <cellStyle name="Normal 5 2 2 3 5 3 2 2 2" xfId="10484"/>
    <cellStyle name="Normal 5 2 2 3 5 3 2 2 2 2" xfId="19879"/>
    <cellStyle name="Normal 5 2 2 3 5 3 2 2 2 2 2" xfId="38676"/>
    <cellStyle name="Normal 5 2 2 3 5 3 2 2 2 2 3" xfId="51877"/>
    <cellStyle name="Normal 5 2 2 3 5 3 2 2 2 3" xfId="29273"/>
    <cellStyle name="Normal 5 2 2 3 5 3 2 2 2 4" xfId="51876"/>
    <cellStyle name="Normal 5 2 2 3 5 3 2 2 3" xfId="15182"/>
    <cellStyle name="Normal 5 2 2 3 5 3 2 2 3 2" xfId="33973"/>
    <cellStyle name="Normal 5 2 2 3 5 3 2 2 3 3" xfId="51878"/>
    <cellStyle name="Normal 5 2 2 3 5 3 2 2 4" xfId="24570"/>
    <cellStyle name="Normal 5 2 2 3 5 3 2 2 5" xfId="51875"/>
    <cellStyle name="Normal 5 2 2 3 5 3 2 3" xfId="7692"/>
    <cellStyle name="Normal 5 2 2 3 5 3 2 3 2" xfId="17087"/>
    <cellStyle name="Normal 5 2 2 3 5 3 2 3 2 2" xfId="35884"/>
    <cellStyle name="Normal 5 2 2 3 5 3 2 3 2 3" xfId="51880"/>
    <cellStyle name="Normal 5 2 2 3 5 3 2 3 3" xfId="26481"/>
    <cellStyle name="Normal 5 2 2 3 5 3 2 3 4" xfId="51879"/>
    <cellStyle name="Normal 5 2 2 3 5 3 2 4" xfId="12390"/>
    <cellStyle name="Normal 5 2 2 3 5 3 2 4 2" xfId="31180"/>
    <cellStyle name="Normal 5 2 2 3 5 3 2 4 3" xfId="51881"/>
    <cellStyle name="Normal 5 2 2 3 5 3 2 5" xfId="21777"/>
    <cellStyle name="Normal 5 2 2 3 5 3 2 6" xfId="51874"/>
    <cellStyle name="Normal 5 2 2 3 5 3 3" xfId="3897"/>
    <cellStyle name="Normal 5 2 2 3 5 3 3 2" xfId="8622"/>
    <cellStyle name="Normal 5 2 2 3 5 3 3 2 2" xfId="18017"/>
    <cellStyle name="Normal 5 2 2 3 5 3 3 2 2 2" xfId="36814"/>
    <cellStyle name="Normal 5 2 2 3 5 3 3 2 2 3" xfId="51884"/>
    <cellStyle name="Normal 5 2 2 3 5 3 3 2 3" xfId="27411"/>
    <cellStyle name="Normal 5 2 2 3 5 3 3 2 4" xfId="51883"/>
    <cellStyle name="Normal 5 2 2 3 5 3 3 3" xfId="13320"/>
    <cellStyle name="Normal 5 2 2 3 5 3 3 3 2" xfId="32111"/>
    <cellStyle name="Normal 5 2 2 3 5 3 3 3 3" xfId="51885"/>
    <cellStyle name="Normal 5 2 2 3 5 3 3 4" xfId="22708"/>
    <cellStyle name="Normal 5 2 2 3 5 3 3 5" xfId="51882"/>
    <cellStyle name="Normal 5 2 2 3 5 3 4" xfId="4828"/>
    <cellStyle name="Normal 5 2 2 3 5 3 4 2" xfId="9553"/>
    <cellStyle name="Normal 5 2 2 3 5 3 4 2 2" xfId="18948"/>
    <cellStyle name="Normal 5 2 2 3 5 3 4 2 2 2" xfId="37745"/>
    <cellStyle name="Normal 5 2 2 3 5 3 4 2 2 3" xfId="51888"/>
    <cellStyle name="Normal 5 2 2 3 5 3 4 2 3" xfId="28342"/>
    <cellStyle name="Normal 5 2 2 3 5 3 4 2 4" xfId="51887"/>
    <cellStyle name="Normal 5 2 2 3 5 3 4 3" xfId="14251"/>
    <cellStyle name="Normal 5 2 2 3 5 3 4 3 2" xfId="33042"/>
    <cellStyle name="Normal 5 2 2 3 5 3 4 3 3" xfId="51889"/>
    <cellStyle name="Normal 5 2 2 3 5 3 4 4" xfId="23639"/>
    <cellStyle name="Normal 5 2 2 3 5 3 4 5" xfId="51886"/>
    <cellStyle name="Normal 5 2 2 3 5 3 5" xfId="6762"/>
    <cellStyle name="Normal 5 2 2 3 5 3 5 2" xfId="16157"/>
    <cellStyle name="Normal 5 2 2 3 5 3 5 2 2" xfId="34954"/>
    <cellStyle name="Normal 5 2 2 3 5 3 5 2 3" xfId="51891"/>
    <cellStyle name="Normal 5 2 2 3 5 3 5 3" xfId="25551"/>
    <cellStyle name="Normal 5 2 2 3 5 3 5 4" xfId="51890"/>
    <cellStyle name="Normal 5 2 2 3 5 3 6" xfId="11460"/>
    <cellStyle name="Normal 5 2 2 3 5 3 6 2" xfId="30249"/>
    <cellStyle name="Normal 5 2 2 3 5 3 6 3" xfId="51892"/>
    <cellStyle name="Normal 5 2 2 3 5 3 7" xfId="20846"/>
    <cellStyle name="Normal 5 2 2 3 5 3 8" xfId="39642"/>
    <cellStyle name="Normal 5 2 2 3 5 3 9" xfId="51873"/>
    <cellStyle name="Normal 5 2 2 3 5 4" xfId="2500"/>
    <cellStyle name="Normal 5 2 2 3 5 4 2" xfId="5293"/>
    <cellStyle name="Normal 5 2 2 3 5 4 2 2" xfId="10018"/>
    <cellStyle name="Normal 5 2 2 3 5 4 2 2 2" xfId="19413"/>
    <cellStyle name="Normal 5 2 2 3 5 4 2 2 2 2" xfId="38210"/>
    <cellStyle name="Normal 5 2 2 3 5 4 2 2 2 3" xfId="51896"/>
    <cellStyle name="Normal 5 2 2 3 5 4 2 2 3" xfId="28807"/>
    <cellStyle name="Normal 5 2 2 3 5 4 2 2 4" xfId="51895"/>
    <cellStyle name="Normal 5 2 2 3 5 4 2 3" xfId="14716"/>
    <cellStyle name="Normal 5 2 2 3 5 4 2 3 2" xfId="33507"/>
    <cellStyle name="Normal 5 2 2 3 5 4 2 3 3" xfId="51897"/>
    <cellStyle name="Normal 5 2 2 3 5 4 2 4" xfId="24104"/>
    <cellStyle name="Normal 5 2 2 3 5 4 2 5" xfId="51894"/>
    <cellStyle name="Normal 5 2 2 3 5 4 3" xfId="7227"/>
    <cellStyle name="Normal 5 2 2 3 5 4 3 2" xfId="16622"/>
    <cellStyle name="Normal 5 2 2 3 5 4 3 2 2" xfId="35419"/>
    <cellStyle name="Normal 5 2 2 3 5 4 3 2 3" xfId="51899"/>
    <cellStyle name="Normal 5 2 2 3 5 4 3 3" xfId="26016"/>
    <cellStyle name="Normal 5 2 2 3 5 4 3 4" xfId="51898"/>
    <cellStyle name="Normal 5 2 2 3 5 4 4" xfId="11925"/>
    <cellStyle name="Normal 5 2 2 3 5 4 4 2" xfId="30714"/>
    <cellStyle name="Normal 5 2 2 3 5 4 4 3" xfId="51900"/>
    <cellStyle name="Normal 5 2 2 3 5 4 5" xfId="21311"/>
    <cellStyle name="Normal 5 2 2 3 5 4 6" xfId="51893"/>
    <cellStyle name="Normal 5 2 2 3 5 5" xfId="3431"/>
    <cellStyle name="Normal 5 2 2 3 5 5 2" xfId="8157"/>
    <cellStyle name="Normal 5 2 2 3 5 5 2 2" xfId="17552"/>
    <cellStyle name="Normal 5 2 2 3 5 5 2 2 2" xfId="36349"/>
    <cellStyle name="Normal 5 2 2 3 5 5 2 2 3" xfId="51903"/>
    <cellStyle name="Normal 5 2 2 3 5 5 2 3" xfId="26946"/>
    <cellStyle name="Normal 5 2 2 3 5 5 2 4" xfId="51902"/>
    <cellStyle name="Normal 5 2 2 3 5 5 3" xfId="12855"/>
    <cellStyle name="Normal 5 2 2 3 5 5 3 2" xfId="31645"/>
    <cellStyle name="Normal 5 2 2 3 5 5 3 3" xfId="51904"/>
    <cellStyle name="Normal 5 2 2 3 5 5 4" xfId="22242"/>
    <cellStyle name="Normal 5 2 2 3 5 5 5" xfId="51901"/>
    <cellStyle name="Normal 5 2 2 3 5 6" xfId="4362"/>
    <cellStyle name="Normal 5 2 2 3 5 6 2" xfId="9087"/>
    <cellStyle name="Normal 5 2 2 3 5 6 2 2" xfId="18482"/>
    <cellStyle name="Normal 5 2 2 3 5 6 2 2 2" xfId="37279"/>
    <cellStyle name="Normal 5 2 2 3 5 6 2 2 3" xfId="51907"/>
    <cellStyle name="Normal 5 2 2 3 5 6 2 3" xfId="27876"/>
    <cellStyle name="Normal 5 2 2 3 5 6 2 4" xfId="51906"/>
    <cellStyle name="Normal 5 2 2 3 5 6 3" xfId="13785"/>
    <cellStyle name="Normal 5 2 2 3 5 6 3 2" xfId="32576"/>
    <cellStyle name="Normal 5 2 2 3 5 6 3 3" xfId="51908"/>
    <cellStyle name="Normal 5 2 2 3 5 6 4" xfId="23173"/>
    <cellStyle name="Normal 5 2 2 3 5 6 5" xfId="51905"/>
    <cellStyle name="Normal 5 2 2 3 5 7" xfId="6396"/>
    <cellStyle name="Normal 5 2 2 3 5 7 2" xfId="15792"/>
    <cellStyle name="Normal 5 2 2 3 5 7 2 2" xfId="34589"/>
    <cellStyle name="Normal 5 2 2 3 5 7 2 3" xfId="51910"/>
    <cellStyle name="Normal 5 2 2 3 5 7 3" xfId="25186"/>
    <cellStyle name="Normal 5 2 2 3 5 7 4" xfId="51909"/>
    <cellStyle name="Normal 5 2 2 3 5 8" xfId="10996"/>
    <cellStyle name="Normal 5 2 2 3 5 8 2" xfId="29783"/>
    <cellStyle name="Normal 5 2 2 3 5 8 3" xfId="51911"/>
    <cellStyle name="Normal 5 2 2 3 5 9" xfId="20380"/>
    <cellStyle name="Normal 5 2 2 3 6" xfId="1339"/>
    <cellStyle name="Normal 5 2 2 3 6 10" xfId="51912"/>
    <cellStyle name="Normal 5 2 2 3 6 11" xfId="1650"/>
    <cellStyle name="Normal 5 2 2 3 6 2" xfId="2119"/>
    <cellStyle name="Normal 5 2 2 3 6 2 2" xfId="3050"/>
    <cellStyle name="Normal 5 2 2 3 6 2 2 2" xfId="5843"/>
    <cellStyle name="Normal 5 2 2 3 6 2 2 2 2" xfId="10568"/>
    <cellStyle name="Normal 5 2 2 3 6 2 2 2 2 2" xfId="19963"/>
    <cellStyle name="Normal 5 2 2 3 6 2 2 2 2 2 2" xfId="38760"/>
    <cellStyle name="Normal 5 2 2 3 6 2 2 2 2 2 3" xfId="51917"/>
    <cellStyle name="Normal 5 2 2 3 6 2 2 2 2 3" xfId="29357"/>
    <cellStyle name="Normal 5 2 2 3 6 2 2 2 2 4" xfId="51916"/>
    <cellStyle name="Normal 5 2 2 3 6 2 2 2 3" xfId="15266"/>
    <cellStyle name="Normal 5 2 2 3 6 2 2 2 3 2" xfId="34057"/>
    <cellStyle name="Normal 5 2 2 3 6 2 2 2 3 3" xfId="51918"/>
    <cellStyle name="Normal 5 2 2 3 6 2 2 2 4" xfId="24654"/>
    <cellStyle name="Normal 5 2 2 3 6 2 2 2 5" xfId="51915"/>
    <cellStyle name="Normal 5 2 2 3 6 2 2 3" xfId="7776"/>
    <cellStyle name="Normal 5 2 2 3 6 2 2 3 2" xfId="17171"/>
    <cellStyle name="Normal 5 2 2 3 6 2 2 3 2 2" xfId="35968"/>
    <cellStyle name="Normal 5 2 2 3 6 2 2 3 2 3" xfId="51920"/>
    <cellStyle name="Normal 5 2 2 3 6 2 2 3 3" xfId="26565"/>
    <cellStyle name="Normal 5 2 2 3 6 2 2 3 4" xfId="51919"/>
    <cellStyle name="Normal 5 2 2 3 6 2 2 4" xfId="12474"/>
    <cellStyle name="Normal 5 2 2 3 6 2 2 4 2" xfId="31264"/>
    <cellStyle name="Normal 5 2 2 3 6 2 2 4 3" xfId="51921"/>
    <cellStyle name="Normal 5 2 2 3 6 2 2 5" xfId="21861"/>
    <cellStyle name="Normal 5 2 2 3 6 2 2 6" xfId="51914"/>
    <cellStyle name="Normal 5 2 2 3 6 2 3" xfId="3981"/>
    <cellStyle name="Normal 5 2 2 3 6 2 3 2" xfId="8706"/>
    <cellStyle name="Normal 5 2 2 3 6 2 3 2 2" xfId="18101"/>
    <cellStyle name="Normal 5 2 2 3 6 2 3 2 2 2" xfId="36898"/>
    <cellStyle name="Normal 5 2 2 3 6 2 3 2 2 3" xfId="51924"/>
    <cellStyle name="Normal 5 2 2 3 6 2 3 2 3" xfId="27495"/>
    <cellStyle name="Normal 5 2 2 3 6 2 3 2 4" xfId="51923"/>
    <cellStyle name="Normal 5 2 2 3 6 2 3 3" xfId="13404"/>
    <cellStyle name="Normal 5 2 2 3 6 2 3 3 2" xfId="32195"/>
    <cellStyle name="Normal 5 2 2 3 6 2 3 3 3" xfId="51925"/>
    <cellStyle name="Normal 5 2 2 3 6 2 3 4" xfId="22792"/>
    <cellStyle name="Normal 5 2 2 3 6 2 3 5" xfId="51922"/>
    <cellStyle name="Normal 5 2 2 3 6 2 4" xfId="4912"/>
    <cellStyle name="Normal 5 2 2 3 6 2 4 2" xfId="9637"/>
    <cellStyle name="Normal 5 2 2 3 6 2 4 2 2" xfId="19032"/>
    <cellStyle name="Normal 5 2 2 3 6 2 4 2 2 2" xfId="37829"/>
    <cellStyle name="Normal 5 2 2 3 6 2 4 2 2 3" xfId="51928"/>
    <cellStyle name="Normal 5 2 2 3 6 2 4 2 3" xfId="28426"/>
    <cellStyle name="Normal 5 2 2 3 6 2 4 2 4" xfId="51927"/>
    <cellStyle name="Normal 5 2 2 3 6 2 4 3" xfId="14335"/>
    <cellStyle name="Normal 5 2 2 3 6 2 4 3 2" xfId="33126"/>
    <cellStyle name="Normal 5 2 2 3 6 2 4 3 3" xfId="51929"/>
    <cellStyle name="Normal 5 2 2 3 6 2 4 4" xfId="23723"/>
    <cellStyle name="Normal 5 2 2 3 6 2 4 5" xfId="51926"/>
    <cellStyle name="Normal 5 2 2 3 6 2 5" xfId="6846"/>
    <cellStyle name="Normal 5 2 2 3 6 2 5 2" xfId="16241"/>
    <cellStyle name="Normal 5 2 2 3 6 2 5 2 2" xfId="35038"/>
    <cellStyle name="Normal 5 2 2 3 6 2 5 2 3" xfId="51931"/>
    <cellStyle name="Normal 5 2 2 3 6 2 5 3" xfId="25635"/>
    <cellStyle name="Normal 5 2 2 3 6 2 5 4" xfId="51930"/>
    <cellStyle name="Normal 5 2 2 3 6 2 6" xfId="11544"/>
    <cellStyle name="Normal 5 2 2 3 6 2 6 2" xfId="30333"/>
    <cellStyle name="Normal 5 2 2 3 6 2 6 3" xfId="51932"/>
    <cellStyle name="Normal 5 2 2 3 6 2 7" xfId="20930"/>
    <cellStyle name="Normal 5 2 2 3 6 2 8" xfId="39644"/>
    <cellStyle name="Normal 5 2 2 3 6 2 9" xfId="51913"/>
    <cellStyle name="Normal 5 2 2 3 6 3" xfId="2584"/>
    <cellStyle name="Normal 5 2 2 3 6 3 2" xfId="5377"/>
    <cellStyle name="Normal 5 2 2 3 6 3 2 2" xfId="10102"/>
    <cellStyle name="Normal 5 2 2 3 6 3 2 2 2" xfId="19497"/>
    <cellStyle name="Normal 5 2 2 3 6 3 2 2 2 2" xfId="38294"/>
    <cellStyle name="Normal 5 2 2 3 6 3 2 2 2 3" xfId="51936"/>
    <cellStyle name="Normal 5 2 2 3 6 3 2 2 3" xfId="28891"/>
    <cellStyle name="Normal 5 2 2 3 6 3 2 2 4" xfId="51935"/>
    <cellStyle name="Normal 5 2 2 3 6 3 2 3" xfId="14800"/>
    <cellStyle name="Normal 5 2 2 3 6 3 2 3 2" xfId="33591"/>
    <cellStyle name="Normal 5 2 2 3 6 3 2 3 3" xfId="51937"/>
    <cellStyle name="Normal 5 2 2 3 6 3 2 4" xfId="24188"/>
    <cellStyle name="Normal 5 2 2 3 6 3 2 5" xfId="51934"/>
    <cellStyle name="Normal 5 2 2 3 6 3 3" xfId="7311"/>
    <cellStyle name="Normal 5 2 2 3 6 3 3 2" xfId="16706"/>
    <cellStyle name="Normal 5 2 2 3 6 3 3 2 2" xfId="35503"/>
    <cellStyle name="Normal 5 2 2 3 6 3 3 2 3" xfId="51939"/>
    <cellStyle name="Normal 5 2 2 3 6 3 3 3" xfId="26100"/>
    <cellStyle name="Normal 5 2 2 3 6 3 3 4" xfId="51938"/>
    <cellStyle name="Normal 5 2 2 3 6 3 4" xfId="12009"/>
    <cellStyle name="Normal 5 2 2 3 6 3 4 2" xfId="30798"/>
    <cellStyle name="Normal 5 2 2 3 6 3 4 3" xfId="51940"/>
    <cellStyle name="Normal 5 2 2 3 6 3 5" xfId="21395"/>
    <cellStyle name="Normal 5 2 2 3 6 3 6" xfId="51933"/>
    <cellStyle name="Normal 5 2 2 3 6 4" xfId="3515"/>
    <cellStyle name="Normal 5 2 2 3 6 4 2" xfId="8241"/>
    <cellStyle name="Normal 5 2 2 3 6 4 2 2" xfId="17636"/>
    <cellStyle name="Normal 5 2 2 3 6 4 2 2 2" xfId="36433"/>
    <cellStyle name="Normal 5 2 2 3 6 4 2 2 3" xfId="51943"/>
    <cellStyle name="Normal 5 2 2 3 6 4 2 3" xfId="27030"/>
    <cellStyle name="Normal 5 2 2 3 6 4 2 4" xfId="51942"/>
    <cellStyle name="Normal 5 2 2 3 6 4 3" xfId="12939"/>
    <cellStyle name="Normal 5 2 2 3 6 4 3 2" xfId="31729"/>
    <cellStyle name="Normal 5 2 2 3 6 4 3 3" xfId="51944"/>
    <cellStyle name="Normal 5 2 2 3 6 4 4" xfId="22326"/>
    <cellStyle name="Normal 5 2 2 3 6 4 5" xfId="51941"/>
    <cellStyle name="Normal 5 2 2 3 6 5" xfId="4446"/>
    <cellStyle name="Normal 5 2 2 3 6 5 2" xfId="9171"/>
    <cellStyle name="Normal 5 2 2 3 6 5 2 2" xfId="18566"/>
    <cellStyle name="Normal 5 2 2 3 6 5 2 2 2" xfId="37363"/>
    <cellStyle name="Normal 5 2 2 3 6 5 2 2 3" xfId="51947"/>
    <cellStyle name="Normal 5 2 2 3 6 5 2 3" xfId="27960"/>
    <cellStyle name="Normal 5 2 2 3 6 5 2 4" xfId="51946"/>
    <cellStyle name="Normal 5 2 2 3 6 5 3" xfId="13869"/>
    <cellStyle name="Normal 5 2 2 3 6 5 3 2" xfId="32660"/>
    <cellStyle name="Normal 5 2 2 3 6 5 3 3" xfId="51948"/>
    <cellStyle name="Normal 5 2 2 3 6 5 4" xfId="23257"/>
    <cellStyle name="Normal 5 2 2 3 6 5 5" xfId="51945"/>
    <cellStyle name="Normal 5 2 2 3 6 6" xfId="6344"/>
    <cellStyle name="Normal 5 2 2 3 6 6 2" xfId="15740"/>
    <cellStyle name="Normal 5 2 2 3 6 6 2 2" xfId="34537"/>
    <cellStyle name="Normal 5 2 2 3 6 6 2 3" xfId="51950"/>
    <cellStyle name="Normal 5 2 2 3 6 6 3" xfId="25134"/>
    <cellStyle name="Normal 5 2 2 3 6 6 4" xfId="51949"/>
    <cellStyle name="Normal 5 2 2 3 6 7" xfId="11080"/>
    <cellStyle name="Normal 5 2 2 3 6 7 2" xfId="29867"/>
    <cellStyle name="Normal 5 2 2 3 6 7 3" xfId="51951"/>
    <cellStyle name="Normal 5 2 2 3 6 8" xfId="20464"/>
    <cellStyle name="Normal 5 2 2 3 6 9" xfId="39643"/>
    <cellStyle name="Normal 5 2 2 3 7" xfId="1592"/>
    <cellStyle name="Normal 5 2 2 3 7 10" xfId="51952"/>
    <cellStyle name="Normal 5 2 2 3 7 2" xfId="2061"/>
    <cellStyle name="Normal 5 2 2 3 7 2 2" xfId="2992"/>
    <cellStyle name="Normal 5 2 2 3 7 2 2 2" xfId="5785"/>
    <cellStyle name="Normal 5 2 2 3 7 2 2 2 2" xfId="10510"/>
    <cellStyle name="Normal 5 2 2 3 7 2 2 2 2 2" xfId="19905"/>
    <cellStyle name="Normal 5 2 2 3 7 2 2 2 2 2 2" xfId="38702"/>
    <cellStyle name="Normal 5 2 2 3 7 2 2 2 2 2 3" xfId="51957"/>
    <cellStyle name="Normal 5 2 2 3 7 2 2 2 2 3" xfId="29299"/>
    <cellStyle name="Normal 5 2 2 3 7 2 2 2 2 4" xfId="51956"/>
    <cellStyle name="Normal 5 2 2 3 7 2 2 2 3" xfId="15208"/>
    <cellStyle name="Normal 5 2 2 3 7 2 2 2 3 2" xfId="33999"/>
    <cellStyle name="Normal 5 2 2 3 7 2 2 2 3 3" xfId="51958"/>
    <cellStyle name="Normal 5 2 2 3 7 2 2 2 4" xfId="24596"/>
    <cellStyle name="Normal 5 2 2 3 7 2 2 2 5" xfId="51955"/>
    <cellStyle name="Normal 5 2 2 3 7 2 2 3" xfId="7718"/>
    <cellStyle name="Normal 5 2 2 3 7 2 2 3 2" xfId="17113"/>
    <cellStyle name="Normal 5 2 2 3 7 2 2 3 2 2" xfId="35910"/>
    <cellStyle name="Normal 5 2 2 3 7 2 2 3 2 3" xfId="51960"/>
    <cellStyle name="Normal 5 2 2 3 7 2 2 3 3" xfId="26507"/>
    <cellStyle name="Normal 5 2 2 3 7 2 2 3 4" xfId="51959"/>
    <cellStyle name="Normal 5 2 2 3 7 2 2 4" xfId="12416"/>
    <cellStyle name="Normal 5 2 2 3 7 2 2 4 2" xfId="31206"/>
    <cellStyle name="Normal 5 2 2 3 7 2 2 4 3" xfId="51961"/>
    <cellStyle name="Normal 5 2 2 3 7 2 2 5" xfId="21803"/>
    <cellStyle name="Normal 5 2 2 3 7 2 2 6" xfId="51954"/>
    <cellStyle name="Normal 5 2 2 3 7 2 3" xfId="3923"/>
    <cellStyle name="Normal 5 2 2 3 7 2 3 2" xfId="8648"/>
    <cellStyle name="Normal 5 2 2 3 7 2 3 2 2" xfId="18043"/>
    <cellStyle name="Normal 5 2 2 3 7 2 3 2 2 2" xfId="36840"/>
    <cellStyle name="Normal 5 2 2 3 7 2 3 2 2 3" xfId="51964"/>
    <cellStyle name="Normal 5 2 2 3 7 2 3 2 3" xfId="27437"/>
    <cellStyle name="Normal 5 2 2 3 7 2 3 2 4" xfId="51963"/>
    <cellStyle name="Normal 5 2 2 3 7 2 3 3" xfId="13346"/>
    <cellStyle name="Normal 5 2 2 3 7 2 3 3 2" xfId="32137"/>
    <cellStyle name="Normal 5 2 2 3 7 2 3 3 3" xfId="51965"/>
    <cellStyle name="Normal 5 2 2 3 7 2 3 4" xfId="22734"/>
    <cellStyle name="Normal 5 2 2 3 7 2 3 5" xfId="51962"/>
    <cellStyle name="Normal 5 2 2 3 7 2 4" xfId="4854"/>
    <cellStyle name="Normal 5 2 2 3 7 2 4 2" xfId="9579"/>
    <cellStyle name="Normal 5 2 2 3 7 2 4 2 2" xfId="18974"/>
    <cellStyle name="Normal 5 2 2 3 7 2 4 2 2 2" xfId="37771"/>
    <cellStyle name="Normal 5 2 2 3 7 2 4 2 2 3" xfId="51968"/>
    <cellStyle name="Normal 5 2 2 3 7 2 4 2 3" xfId="28368"/>
    <cellStyle name="Normal 5 2 2 3 7 2 4 2 4" xfId="51967"/>
    <cellStyle name="Normal 5 2 2 3 7 2 4 3" xfId="14277"/>
    <cellStyle name="Normal 5 2 2 3 7 2 4 3 2" xfId="33068"/>
    <cellStyle name="Normal 5 2 2 3 7 2 4 3 3" xfId="51969"/>
    <cellStyle name="Normal 5 2 2 3 7 2 4 4" xfId="23665"/>
    <cellStyle name="Normal 5 2 2 3 7 2 4 5" xfId="51966"/>
    <cellStyle name="Normal 5 2 2 3 7 2 5" xfId="6788"/>
    <cellStyle name="Normal 5 2 2 3 7 2 5 2" xfId="16183"/>
    <cellStyle name="Normal 5 2 2 3 7 2 5 2 2" xfId="34980"/>
    <cellStyle name="Normal 5 2 2 3 7 2 5 2 3" xfId="51971"/>
    <cellStyle name="Normal 5 2 2 3 7 2 5 3" xfId="25577"/>
    <cellStyle name="Normal 5 2 2 3 7 2 5 4" xfId="51970"/>
    <cellStyle name="Normal 5 2 2 3 7 2 6" xfId="11486"/>
    <cellStyle name="Normal 5 2 2 3 7 2 6 2" xfId="30275"/>
    <cellStyle name="Normal 5 2 2 3 7 2 6 3" xfId="51972"/>
    <cellStyle name="Normal 5 2 2 3 7 2 7" xfId="20872"/>
    <cellStyle name="Normal 5 2 2 3 7 2 8" xfId="39646"/>
    <cellStyle name="Normal 5 2 2 3 7 2 9" xfId="51953"/>
    <cellStyle name="Normal 5 2 2 3 7 3" xfId="2526"/>
    <cellStyle name="Normal 5 2 2 3 7 3 2" xfId="5319"/>
    <cellStyle name="Normal 5 2 2 3 7 3 2 2" xfId="10044"/>
    <cellStyle name="Normal 5 2 2 3 7 3 2 2 2" xfId="19439"/>
    <cellStyle name="Normal 5 2 2 3 7 3 2 2 2 2" xfId="38236"/>
    <cellStyle name="Normal 5 2 2 3 7 3 2 2 2 3" xfId="51976"/>
    <cellStyle name="Normal 5 2 2 3 7 3 2 2 3" xfId="28833"/>
    <cellStyle name="Normal 5 2 2 3 7 3 2 2 4" xfId="51975"/>
    <cellStyle name="Normal 5 2 2 3 7 3 2 3" xfId="14742"/>
    <cellStyle name="Normal 5 2 2 3 7 3 2 3 2" xfId="33533"/>
    <cellStyle name="Normal 5 2 2 3 7 3 2 3 3" xfId="51977"/>
    <cellStyle name="Normal 5 2 2 3 7 3 2 4" xfId="24130"/>
    <cellStyle name="Normal 5 2 2 3 7 3 2 5" xfId="51974"/>
    <cellStyle name="Normal 5 2 2 3 7 3 3" xfId="7253"/>
    <cellStyle name="Normal 5 2 2 3 7 3 3 2" xfId="16648"/>
    <cellStyle name="Normal 5 2 2 3 7 3 3 2 2" xfId="35445"/>
    <cellStyle name="Normal 5 2 2 3 7 3 3 2 3" xfId="51979"/>
    <cellStyle name="Normal 5 2 2 3 7 3 3 3" xfId="26042"/>
    <cellStyle name="Normal 5 2 2 3 7 3 3 4" xfId="51978"/>
    <cellStyle name="Normal 5 2 2 3 7 3 4" xfId="11951"/>
    <cellStyle name="Normal 5 2 2 3 7 3 4 2" xfId="30740"/>
    <cellStyle name="Normal 5 2 2 3 7 3 4 3" xfId="51980"/>
    <cellStyle name="Normal 5 2 2 3 7 3 5" xfId="21337"/>
    <cellStyle name="Normal 5 2 2 3 7 3 6" xfId="51973"/>
    <cellStyle name="Normal 5 2 2 3 7 4" xfId="3457"/>
    <cellStyle name="Normal 5 2 2 3 7 4 2" xfId="8183"/>
    <cellStyle name="Normal 5 2 2 3 7 4 2 2" xfId="17578"/>
    <cellStyle name="Normal 5 2 2 3 7 4 2 2 2" xfId="36375"/>
    <cellStyle name="Normal 5 2 2 3 7 4 2 2 3" xfId="51983"/>
    <cellStyle name="Normal 5 2 2 3 7 4 2 3" xfId="26972"/>
    <cellStyle name="Normal 5 2 2 3 7 4 2 4" xfId="51982"/>
    <cellStyle name="Normal 5 2 2 3 7 4 3" xfId="12881"/>
    <cellStyle name="Normal 5 2 2 3 7 4 3 2" xfId="31671"/>
    <cellStyle name="Normal 5 2 2 3 7 4 3 3" xfId="51984"/>
    <cellStyle name="Normal 5 2 2 3 7 4 4" xfId="22268"/>
    <cellStyle name="Normal 5 2 2 3 7 4 5" xfId="51981"/>
    <cellStyle name="Normal 5 2 2 3 7 5" xfId="4388"/>
    <cellStyle name="Normal 5 2 2 3 7 5 2" xfId="9113"/>
    <cellStyle name="Normal 5 2 2 3 7 5 2 2" xfId="18508"/>
    <cellStyle name="Normal 5 2 2 3 7 5 2 2 2" xfId="37305"/>
    <cellStyle name="Normal 5 2 2 3 7 5 2 2 3" xfId="51987"/>
    <cellStyle name="Normal 5 2 2 3 7 5 2 3" xfId="27902"/>
    <cellStyle name="Normal 5 2 2 3 7 5 2 4" xfId="51986"/>
    <cellStyle name="Normal 5 2 2 3 7 5 3" xfId="13811"/>
    <cellStyle name="Normal 5 2 2 3 7 5 3 2" xfId="32602"/>
    <cellStyle name="Normal 5 2 2 3 7 5 3 3" xfId="51988"/>
    <cellStyle name="Normal 5 2 2 3 7 5 4" xfId="23199"/>
    <cellStyle name="Normal 5 2 2 3 7 5 5" xfId="51985"/>
    <cellStyle name="Normal 5 2 2 3 7 6" xfId="6166"/>
    <cellStyle name="Normal 5 2 2 3 7 6 2" xfId="15562"/>
    <cellStyle name="Normal 5 2 2 3 7 6 2 2" xfId="34359"/>
    <cellStyle name="Normal 5 2 2 3 7 6 2 3" xfId="51990"/>
    <cellStyle name="Normal 5 2 2 3 7 6 3" xfId="24956"/>
    <cellStyle name="Normal 5 2 2 3 7 6 4" xfId="51989"/>
    <cellStyle name="Normal 5 2 2 3 7 7" xfId="11022"/>
    <cellStyle name="Normal 5 2 2 3 7 7 2" xfId="29809"/>
    <cellStyle name="Normal 5 2 2 3 7 7 3" xfId="51991"/>
    <cellStyle name="Normal 5 2 2 3 7 8" xfId="20406"/>
    <cellStyle name="Normal 5 2 2 3 7 9" xfId="39645"/>
    <cellStyle name="Normal 5 2 2 3 8" xfId="1858"/>
    <cellStyle name="Normal 5 2 2 3 8 2" xfId="2789"/>
    <cellStyle name="Normal 5 2 2 3 8 2 2" xfId="5582"/>
    <cellStyle name="Normal 5 2 2 3 8 2 2 2" xfId="10307"/>
    <cellStyle name="Normal 5 2 2 3 8 2 2 2 2" xfId="19702"/>
    <cellStyle name="Normal 5 2 2 3 8 2 2 2 2 2" xfId="38499"/>
    <cellStyle name="Normal 5 2 2 3 8 2 2 2 2 3" xfId="51996"/>
    <cellStyle name="Normal 5 2 2 3 8 2 2 2 3" xfId="29096"/>
    <cellStyle name="Normal 5 2 2 3 8 2 2 2 4" xfId="51995"/>
    <cellStyle name="Normal 5 2 2 3 8 2 2 3" xfId="15005"/>
    <cellStyle name="Normal 5 2 2 3 8 2 2 3 2" xfId="33796"/>
    <cellStyle name="Normal 5 2 2 3 8 2 2 3 3" xfId="51997"/>
    <cellStyle name="Normal 5 2 2 3 8 2 2 4" xfId="24393"/>
    <cellStyle name="Normal 5 2 2 3 8 2 2 5" xfId="51994"/>
    <cellStyle name="Normal 5 2 2 3 8 2 3" xfId="7515"/>
    <cellStyle name="Normal 5 2 2 3 8 2 3 2" xfId="16910"/>
    <cellStyle name="Normal 5 2 2 3 8 2 3 2 2" xfId="35707"/>
    <cellStyle name="Normal 5 2 2 3 8 2 3 2 3" xfId="51999"/>
    <cellStyle name="Normal 5 2 2 3 8 2 3 3" xfId="26304"/>
    <cellStyle name="Normal 5 2 2 3 8 2 3 4" xfId="51998"/>
    <cellStyle name="Normal 5 2 2 3 8 2 4" xfId="12213"/>
    <cellStyle name="Normal 5 2 2 3 8 2 4 2" xfId="31003"/>
    <cellStyle name="Normal 5 2 2 3 8 2 4 3" xfId="52000"/>
    <cellStyle name="Normal 5 2 2 3 8 2 5" xfId="21600"/>
    <cellStyle name="Normal 5 2 2 3 8 2 6" xfId="51993"/>
    <cellStyle name="Normal 5 2 2 3 8 3" xfId="3720"/>
    <cellStyle name="Normal 5 2 2 3 8 3 2" xfId="8446"/>
    <cellStyle name="Normal 5 2 2 3 8 3 2 2" xfId="17841"/>
    <cellStyle name="Normal 5 2 2 3 8 3 2 2 2" xfId="36638"/>
    <cellStyle name="Normal 5 2 2 3 8 3 2 2 3" xfId="52003"/>
    <cellStyle name="Normal 5 2 2 3 8 3 2 3" xfId="27235"/>
    <cellStyle name="Normal 5 2 2 3 8 3 2 4" xfId="52002"/>
    <cellStyle name="Normal 5 2 2 3 8 3 3" xfId="13144"/>
    <cellStyle name="Normal 5 2 2 3 8 3 3 2" xfId="31934"/>
    <cellStyle name="Normal 5 2 2 3 8 3 3 3" xfId="52004"/>
    <cellStyle name="Normal 5 2 2 3 8 3 4" xfId="22531"/>
    <cellStyle name="Normal 5 2 2 3 8 3 5" xfId="52001"/>
    <cellStyle name="Normal 5 2 2 3 8 4" xfId="4651"/>
    <cellStyle name="Normal 5 2 2 3 8 4 2" xfId="9376"/>
    <cellStyle name="Normal 5 2 2 3 8 4 2 2" xfId="18771"/>
    <cellStyle name="Normal 5 2 2 3 8 4 2 2 2" xfId="37568"/>
    <cellStyle name="Normal 5 2 2 3 8 4 2 2 3" xfId="52007"/>
    <cellStyle name="Normal 5 2 2 3 8 4 2 3" xfId="28165"/>
    <cellStyle name="Normal 5 2 2 3 8 4 2 4" xfId="52006"/>
    <cellStyle name="Normal 5 2 2 3 8 4 3" xfId="14074"/>
    <cellStyle name="Normal 5 2 2 3 8 4 3 2" xfId="32865"/>
    <cellStyle name="Normal 5 2 2 3 8 4 3 3" xfId="52008"/>
    <cellStyle name="Normal 5 2 2 3 8 4 4" xfId="23462"/>
    <cellStyle name="Normal 5 2 2 3 8 4 5" xfId="52005"/>
    <cellStyle name="Normal 5 2 2 3 8 5" xfId="6586"/>
    <cellStyle name="Normal 5 2 2 3 8 5 2" xfId="15981"/>
    <cellStyle name="Normal 5 2 2 3 8 5 2 2" xfId="34778"/>
    <cellStyle name="Normal 5 2 2 3 8 5 2 3" xfId="52010"/>
    <cellStyle name="Normal 5 2 2 3 8 5 3" xfId="25375"/>
    <cellStyle name="Normal 5 2 2 3 8 5 4" xfId="52009"/>
    <cellStyle name="Normal 5 2 2 3 8 6" xfId="11284"/>
    <cellStyle name="Normal 5 2 2 3 8 6 2" xfId="30072"/>
    <cellStyle name="Normal 5 2 2 3 8 6 3" xfId="52011"/>
    <cellStyle name="Normal 5 2 2 3 8 7" xfId="20669"/>
    <cellStyle name="Normal 5 2 2 3 8 8" xfId="39647"/>
    <cellStyle name="Normal 5 2 2 3 8 9" xfId="51992"/>
    <cellStyle name="Normal 5 2 2 3 9" xfId="2323"/>
    <cellStyle name="Normal 5 2 2 3 9 2" xfId="5116"/>
    <cellStyle name="Normal 5 2 2 3 9 2 2" xfId="9841"/>
    <cellStyle name="Normal 5 2 2 3 9 2 2 2" xfId="19236"/>
    <cellStyle name="Normal 5 2 2 3 9 2 2 2 2" xfId="38033"/>
    <cellStyle name="Normal 5 2 2 3 9 2 2 2 3" xfId="52015"/>
    <cellStyle name="Normal 5 2 2 3 9 2 2 3" xfId="28630"/>
    <cellStyle name="Normal 5 2 2 3 9 2 2 4" xfId="52014"/>
    <cellStyle name="Normal 5 2 2 3 9 2 3" xfId="14539"/>
    <cellStyle name="Normal 5 2 2 3 9 2 3 2" xfId="33330"/>
    <cellStyle name="Normal 5 2 2 3 9 2 3 3" xfId="52016"/>
    <cellStyle name="Normal 5 2 2 3 9 2 4" xfId="23927"/>
    <cellStyle name="Normal 5 2 2 3 9 2 5" xfId="52013"/>
    <cellStyle name="Normal 5 2 2 3 9 3" xfId="7050"/>
    <cellStyle name="Normal 5 2 2 3 9 3 2" xfId="16445"/>
    <cellStyle name="Normal 5 2 2 3 9 3 2 2" xfId="35242"/>
    <cellStyle name="Normal 5 2 2 3 9 3 2 3" xfId="52018"/>
    <cellStyle name="Normal 5 2 2 3 9 3 3" xfId="25839"/>
    <cellStyle name="Normal 5 2 2 3 9 3 4" xfId="52017"/>
    <cellStyle name="Normal 5 2 2 3 9 4" xfId="11748"/>
    <cellStyle name="Normal 5 2 2 3 9 4 2" xfId="30537"/>
    <cellStyle name="Normal 5 2 2 3 9 4 3" xfId="52019"/>
    <cellStyle name="Normal 5 2 2 3 9 5" xfId="21134"/>
    <cellStyle name="Normal 5 2 2 3 9 6" xfId="52012"/>
    <cellStyle name="Normal 5 2 2 4" xfId="671"/>
    <cellStyle name="Normal 5 2 2 4 10" xfId="6182"/>
    <cellStyle name="Normal 5 2 2 4 10 2" xfId="15578"/>
    <cellStyle name="Normal 5 2 2 4 10 2 2" xfId="34375"/>
    <cellStyle name="Normal 5 2 2 4 10 2 3" xfId="52022"/>
    <cellStyle name="Normal 5 2 2 4 10 3" xfId="24972"/>
    <cellStyle name="Normal 5 2 2 4 10 4" xfId="52021"/>
    <cellStyle name="Normal 5 2 2 4 11" xfId="10837"/>
    <cellStyle name="Normal 5 2 2 4 11 2" xfId="29620"/>
    <cellStyle name="Normal 5 2 2 4 11 3" xfId="52023"/>
    <cellStyle name="Normal 5 2 2 4 12" xfId="20217"/>
    <cellStyle name="Normal 5 2 2 4 13" xfId="39648"/>
    <cellStyle name="Normal 5 2 2 4 14" xfId="52020"/>
    <cellStyle name="Normal 5 2 2 4 15" xfId="1401"/>
    <cellStyle name="Normal 5 2 2 4 2" xfId="1080"/>
    <cellStyle name="Normal 5 2 2 4 2 10" xfId="39649"/>
    <cellStyle name="Normal 5 2 2 4 2 11" xfId="52024"/>
    <cellStyle name="Normal 5 2 2 4 2 12" xfId="1468"/>
    <cellStyle name="Normal 5 2 2 4 2 2" xfId="1733"/>
    <cellStyle name="Normal 5 2 2 4 2 2 10" xfId="52025"/>
    <cellStyle name="Normal 5 2 2 4 2 2 2" xfId="2199"/>
    <cellStyle name="Normal 5 2 2 4 2 2 2 2" xfId="3130"/>
    <cellStyle name="Normal 5 2 2 4 2 2 2 2 2" xfId="5923"/>
    <cellStyle name="Normal 5 2 2 4 2 2 2 2 2 2" xfId="10648"/>
    <cellStyle name="Normal 5 2 2 4 2 2 2 2 2 2 2" xfId="20043"/>
    <cellStyle name="Normal 5 2 2 4 2 2 2 2 2 2 2 2" xfId="38840"/>
    <cellStyle name="Normal 5 2 2 4 2 2 2 2 2 2 2 3" xfId="52030"/>
    <cellStyle name="Normal 5 2 2 4 2 2 2 2 2 2 3" xfId="29437"/>
    <cellStyle name="Normal 5 2 2 4 2 2 2 2 2 2 4" xfId="52029"/>
    <cellStyle name="Normal 5 2 2 4 2 2 2 2 2 3" xfId="15346"/>
    <cellStyle name="Normal 5 2 2 4 2 2 2 2 2 3 2" xfId="34137"/>
    <cellStyle name="Normal 5 2 2 4 2 2 2 2 2 3 3" xfId="52031"/>
    <cellStyle name="Normal 5 2 2 4 2 2 2 2 2 4" xfId="24734"/>
    <cellStyle name="Normal 5 2 2 4 2 2 2 2 2 5" xfId="52028"/>
    <cellStyle name="Normal 5 2 2 4 2 2 2 2 3" xfId="7856"/>
    <cellStyle name="Normal 5 2 2 4 2 2 2 2 3 2" xfId="17251"/>
    <cellStyle name="Normal 5 2 2 4 2 2 2 2 3 2 2" xfId="36048"/>
    <cellStyle name="Normal 5 2 2 4 2 2 2 2 3 2 3" xfId="52033"/>
    <cellStyle name="Normal 5 2 2 4 2 2 2 2 3 3" xfId="26645"/>
    <cellStyle name="Normal 5 2 2 4 2 2 2 2 3 4" xfId="52032"/>
    <cellStyle name="Normal 5 2 2 4 2 2 2 2 4" xfId="12554"/>
    <cellStyle name="Normal 5 2 2 4 2 2 2 2 4 2" xfId="31344"/>
    <cellStyle name="Normal 5 2 2 4 2 2 2 2 4 3" xfId="52034"/>
    <cellStyle name="Normal 5 2 2 4 2 2 2 2 5" xfId="21941"/>
    <cellStyle name="Normal 5 2 2 4 2 2 2 2 6" xfId="52027"/>
    <cellStyle name="Normal 5 2 2 4 2 2 2 3" xfId="4061"/>
    <cellStyle name="Normal 5 2 2 4 2 2 2 3 2" xfId="8786"/>
    <cellStyle name="Normal 5 2 2 4 2 2 2 3 2 2" xfId="18181"/>
    <cellStyle name="Normal 5 2 2 4 2 2 2 3 2 2 2" xfId="36978"/>
    <cellStyle name="Normal 5 2 2 4 2 2 2 3 2 2 3" xfId="52037"/>
    <cellStyle name="Normal 5 2 2 4 2 2 2 3 2 3" xfId="27575"/>
    <cellStyle name="Normal 5 2 2 4 2 2 2 3 2 4" xfId="52036"/>
    <cellStyle name="Normal 5 2 2 4 2 2 2 3 3" xfId="13484"/>
    <cellStyle name="Normal 5 2 2 4 2 2 2 3 3 2" xfId="32275"/>
    <cellStyle name="Normal 5 2 2 4 2 2 2 3 3 3" xfId="52038"/>
    <cellStyle name="Normal 5 2 2 4 2 2 2 3 4" xfId="22872"/>
    <cellStyle name="Normal 5 2 2 4 2 2 2 3 5" xfId="52035"/>
    <cellStyle name="Normal 5 2 2 4 2 2 2 4" xfId="4992"/>
    <cellStyle name="Normal 5 2 2 4 2 2 2 4 2" xfId="9717"/>
    <cellStyle name="Normal 5 2 2 4 2 2 2 4 2 2" xfId="19112"/>
    <cellStyle name="Normal 5 2 2 4 2 2 2 4 2 2 2" xfId="37909"/>
    <cellStyle name="Normal 5 2 2 4 2 2 2 4 2 2 3" xfId="52041"/>
    <cellStyle name="Normal 5 2 2 4 2 2 2 4 2 3" xfId="28506"/>
    <cellStyle name="Normal 5 2 2 4 2 2 2 4 2 4" xfId="52040"/>
    <cellStyle name="Normal 5 2 2 4 2 2 2 4 3" xfId="14415"/>
    <cellStyle name="Normal 5 2 2 4 2 2 2 4 3 2" xfId="33206"/>
    <cellStyle name="Normal 5 2 2 4 2 2 2 4 3 3" xfId="52042"/>
    <cellStyle name="Normal 5 2 2 4 2 2 2 4 4" xfId="23803"/>
    <cellStyle name="Normal 5 2 2 4 2 2 2 4 5" xfId="52039"/>
    <cellStyle name="Normal 5 2 2 4 2 2 2 5" xfId="6926"/>
    <cellStyle name="Normal 5 2 2 4 2 2 2 5 2" xfId="16321"/>
    <cellStyle name="Normal 5 2 2 4 2 2 2 5 2 2" xfId="35118"/>
    <cellStyle name="Normal 5 2 2 4 2 2 2 5 2 3" xfId="52044"/>
    <cellStyle name="Normal 5 2 2 4 2 2 2 5 3" xfId="25715"/>
    <cellStyle name="Normal 5 2 2 4 2 2 2 5 4" xfId="52043"/>
    <cellStyle name="Normal 5 2 2 4 2 2 2 6" xfId="11624"/>
    <cellStyle name="Normal 5 2 2 4 2 2 2 6 2" xfId="30413"/>
    <cellStyle name="Normal 5 2 2 4 2 2 2 6 3" xfId="52045"/>
    <cellStyle name="Normal 5 2 2 4 2 2 2 7" xfId="21010"/>
    <cellStyle name="Normal 5 2 2 4 2 2 2 8" xfId="39651"/>
    <cellStyle name="Normal 5 2 2 4 2 2 2 9" xfId="52026"/>
    <cellStyle name="Normal 5 2 2 4 2 2 3" xfId="2664"/>
    <cellStyle name="Normal 5 2 2 4 2 2 3 2" xfId="5457"/>
    <cellStyle name="Normal 5 2 2 4 2 2 3 2 2" xfId="10182"/>
    <cellStyle name="Normal 5 2 2 4 2 2 3 2 2 2" xfId="19577"/>
    <cellStyle name="Normal 5 2 2 4 2 2 3 2 2 2 2" xfId="38374"/>
    <cellStyle name="Normal 5 2 2 4 2 2 3 2 2 2 3" xfId="52049"/>
    <cellStyle name="Normal 5 2 2 4 2 2 3 2 2 3" xfId="28971"/>
    <cellStyle name="Normal 5 2 2 4 2 2 3 2 2 4" xfId="52048"/>
    <cellStyle name="Normal 5 2 2 4 2 2 3 2 3" xfId="14880"/>
    <cellStyle name="Normal 5 2 2 4 2 2 3 2 3 2" xfId="33671"/>
    <cellStyle name="Normal 5 2 2 4 2 2 3 2 3 3" xfId="52050"/>
    <cellStyle name="Normal 5 2 2 4 2 2 3 2 4" xfId="24268"/>
    <cellStyle name="Normal 5 2 2 4 2 2 3 2 5" xfId="52047"/>
    <cellStyle name="Normal 5 2 2 4 2 2 3 3" xfId="7391"/>
    <cellStyle name="Normal 5 2 2 4 2 2 3 3 2" xfId="16786"/>
    <cellStyle name="Normal 5 2 2 4 2 2 3 3 2 2" xfId="35583"/>
    <cellStyle name="Normal 5 2 2 4 2 2 3 3 2 3" xfId="52052"/>
    <cellStyle name="Normal 5 2 2 4 2 2 3 3 3" xfId="26180"/>
    <cellStyle name="Normal 5 2 2 4 2 2 3 3 4" xfId="52051"/>
    <cellStyle name="Normal 5 2 2 4 2 2 3 4" xfId="12089"/>
    <cellStyle name="Normal 5 2 2 4 2 2 3 4 2" xfId="30878"/>
    <cellStyle name="Normal 5 2 2 4 2 2 3 4 3" xfId="52053"/>
    <cellStyle name="Normal 5 2 2 4 2 2 3 5" xfId="21475"/>
    <cellStyle name="Normal 5 2 2 4 2 2 3 6" xfId="52046"/>
    <cellStyle name="Normal 5 2 2 4 2 2 4" xfId="3595"/>
    <cellStyle name="Normal 5 2 2 4 2 2 4 2" xfId="8321"/>
    <cellStyle name="Normal 5 2 2 4 2 2 4 2 2" xfId="17716"/>
    <cellStyle name="Normal 5 2 2 4 2 2 4 2 2 2" xfId="36513"/>
    <cellStyle name="Normal 5 2 2 4 2 2 4 2 2 3" xfId="52056"/>
    <cellStyle name="Normal 5 2 2 4 2 2 4 2 3" xfId="27110"/>
    <cellStyle name="Normal 5 2 2 4 2 2 4 2 4" xfId="52055"/>
    <cellStyle name="Normal 5 2 2 4 2 2 4 3" xfId="13019"/>
    <cellStyle name="Normal 5 2 2 4 2 2 4 3 2" xfId="31809"/>
    <cellStyle name="Normal 5 2 2 4 2 2 4 3 3" xfId="52057"/>
    <cellStyle name="Normal 5 2 2 4 2 2 4 4" xfId="22406"/>
    <cellStyle name="Normal 5 2 2 4 2 2 4 5" xfId="52054"/>
    <cellStyle name="Normal 5 2 2 4 2 2 5" xfId="4526"/>
    <cellStyle name="Normal 5 2 2 4 2 2 5 2" xfId="9251"/>
    <cellStyle name="Normal 5 2 2 4 2 2 5 2 2" xfId="18646"/>
    <cellStyle name="Normal 5 2 2 4 2 2 5 2 2 2" xfId="37443"/>
    <cellStyle name="Normal 5 2 2 4 2 2 5 2 2 3" xfId="52060"/>
    <cellStyle name="Normal 5 2 2 4 2 2 5 2 3" xfId="28040"/>
    <cellStyle name="Normal 5 2 2 4 2 2 5 2 4" xfId="52059"/>
    <cellStyle name="Normal 5 2 2 4 2 2 5 3" xfId="13949"/>
    <cellStyle name="Normal 5 2 2 4 2 2 5 3 2" xfId="32740"/>
    <cellStyle name="Normal 5 2 2 4 2 2 5 3 3" xfId="52061"/>
    <cellStyle name="Normal 5 2 2 4 2 2 5 4" xfId="23337"/>
    <cellStyle name="Normal 5 2 2 4 2 2 5 5" xfId="52058"/>
    <cellStyle name="Normal 5 2 2 4 2 2 6" xfId="6152"/>
    <cellStyle name="Normal 5 2 2 4 2 2 6 2" xfId="15548"/>
    <cellStyle name="Normal 5 2 2 4 2 2 6 2 2" xfId="34345"/>
    <cellStyle name="Normal 5 2 2 4 2 2 6 2 3" xfId="52063"/>
    <cellStyle name="Normal 5 2 2 4 2 2 6 3" xfId="24942"/>
    <cellStyle name="Normal 5 2 2 4 2 2 6 4" xfId="52062"/>
    <cellStyle name="Normal 5 2 2 4 2 2 7" xfId="11160"/>
    <cellStyle name="Normal 5 2 2 4 2 2 7 2" xfId="29947"/>
    <cellStyle name="Normal 5 2 2 4 2 2 7 3" xfId="52064"/>
    <cellStyle name="Normal 5 2 2 4 2 2 8" xfId="20544"/>
    <cellStyle name="Normal 5 2 2 4 2 2 9" xfId="39650"/>
    <cellStyle name="Normal 5 2 2 4 2 3" xfId="1938"/>
    <cellStyle name="Normal 5 2 2 4 2 3 2" xfId="2869"/>
    <cellStyle name="Normal 5 2 2 4 2 3 2 2" xfId="5662"/>
    <cellStyle name="Normal 5 2 2 4 2 3 2 2 2" xfId="10387"/>
    <cellStyle name="Normal 5 2 2 4 2 3 2 2 2 2" xfId="19782"/>
    <cellStyle name="Normal 5 2 2 4 2 3 2 2 2 2 2" xfId="38579"/>
    <cellStyle name="Normal 5 2 2 4 2 3 2 2 2 2 3" xfId="52069"/>
    <cellStyle name="Normal 5 2 2 4 2 3 2 2 2 3" xfId="29176"/>
    <cellStyle name="Normal 5 2 2 4 2 3 2 2 2 4" xfId="52068"/>
    <cellStyle name="Normal 5 2 2 4 2 3 2 2 3" xfId="15085"/>
    <cellStyle name="Normal 5 2 2 4 2 3 2 2 3 2" xfId="33876"/>
    <cellStyle name="Normal 5 2 2 4 2 3 2 2 3 3" xfId="52070"/>
    <cellStyle name="Normal 5 2 2 4 2 3 2 2 4" xfId="24473"/>
    <cellStyle name="Normal 5 2 2 4 2 3 2 2 5" xfId="52067"/>
    <cellStyle name="Normal 5 2 2 4 2 3 2 3" xfId="7595"/>
    <cellStyle name="Normal 5 2 2 4 2 3 2 3 2" xfId="16990"/>
    <cellStyle name="Normal 5 2 2 4 2 3 2 3 2 2" xfId="35787"/>
    <cellStyle name="Normal 5 2 2 4 2 3 2 3 2 3" xfId="52072"/>
    <cellStyle name="Normal 5 2 2 4 2 3 2 3 3" xfId="26384"/>
    <cellStyle name="Normal 5 2 2 4 2 3 2 3 4" xfId="52071"/>
    <cellStyle name="Normal 5 2 2 4 2 3 2 4" xfId="12293"/>
    <cellStyle name="Normal 5 2 2 4 2 3 2 4 2" xfId="31083"/>
    <cellStyle name="Normal 5 2 2 4 2 3 2 4 3" xfId="52073"/>
    <cellStyle name="Normal 5 2 2 4 2 3 2 5" xfId="21680"/>
    <cellStyle name="Normal 5 2 2 4 2 3 2 6" xfId="52066"/>
    <cellStyle name="Normal 5 2 2 4 2 3 3" xfId="3800"/>
    <cellStyle name="Normal 5 2 2 4 2 3 3 2" xfId="8526"/>
    <cellStyle name="Normal 5 2 2 4 2 3 3 2 2" xfId="17921"/>
    <cellStyle name="Normal 5 2 2 4 2 3 3 2 2 2" xfId="36718"/>
    <cellStyle name="Normal 5 2 2 4 2 3 3 2 2 3" xfId="52076"/>
    <cellStyle name="Normal 5 2 2 4 2 3 3 2 3" xfId="27315"/>
    <cellStyle name="Normal 5 2 2 4 2 3 3 2 4" xfId="52075"/>
    <cellStyle name="Normal 5 2 2 4 2 3 3 3" xfId="13224"/>
    <cellStyle name="Normal 5 2 2 4 2 3 3 3 2" xfId="32014"/>
    <cellStyle name="Normal 5 2 2 4 2 3 3 3 3" xfId="52077"/>
    <cellStyle name="Normal 5 2 2 4 2 3 3 4" xfId="22611"/>
    <cellStyle name="Normal 5 2 2 4 2 3 3 5" xfId="52074"/>
    <cellStyle name="Normal 5 2 2 4 2 3 4" xfId="4731"/>
    <cellStyle name="Normal 5 2 2 4 2 3 4 2" xfId="9456"/>
    <cellStyle name="Normal 5 2 2 4 2 3 4 2 2" xfId="18851"/>
    <cellStyle name="Normal 5 2 2 4 2 3 4 2 2 2" xfId="37648"/>
    <cellStyle name="Normal 5 2 2 4 2 3 4 2 2 3" xfId="52080"/>
    <cellStyle name="Normal 5 2 2 4 2 3 4 2 3" xfId="28245"/>
    <cellStyle name="Normal 5 2 2 4 2 3 4 2 4" xfId="52079"/>
    <cellStyle name="Normal 5 2 2 4 2 3 4 3" xfId="14154"/>
    <cellStyle name="Normal 5 2 2 4 2 3 4 3 2" xfId="32945"/>
    <cellStyle name="Normal 5 2 2 4 2 3 4 3 3" xfId="52081"/>
    <cellStyle name="Normal 5 2 2 4 2 3 4 4" xfId="23542"/>
    <cellStyle name="Normal 5 2 2 4 2 3 4 5" xfId="52078"/>
    <cellStyle name="Normal 5 2 2 4 2 3 5" xfId="6666"/>
    <cellStyle name="Normal 5 2 2 4 2 3 5 2" xfId="16061"/>
    <cellStyle name="Normal 5 2 2 4 2 3 5 2 2" xfId="34858"/>
    <cellStyle name="Normal 5 2 2 4 2 3 5 2 3" xfId="52083"/>
    <cellStyle name="Normal 5 2 2 4 2 3 5 3" xfId="25455"/>
    <cellStyle name="Normal 5 2 2 4 2 3 5 4" xfId="52082"/>
    <cellStyle name="Normal 5 2 2 4 2 3 6" xfId="11364"/>
    <cellStyle name="Normal 5 2 2 4 2 3 6 2" xfId="30152"/>
    <cellStyle name="Normal 5 2 2 4 2 3 6 3" xfId="52084"/>
    <cellStyle name="Normal 5 2 2 4 2 3 7" xfId="20749"/>
    <cellStyle name="Normal 5 2 2 4 2 3 8" xfId="39652"/>
    <cellStyle name="Normal 5 2 2 4 2 3 9" xfId="52065"/>
    <cellStyle name="Normal 5 2 2 4 2 4" xfId="2403"/>
    <cellStyle name="Normal 5 2 2 4 2 4 2" xfId="5196"/>
    <cellStyle name="Normal 5 2 2 4 2 4 2 2" xfId="9921"/>
    <cellStyle name="Normal 5 2 2 4 2 4 2 2 2" xfId="19316"/>
    <cellStyle name="Normal 5 2 2 4 2 4 2 2 2 2" xfId="38113"/>
    <cellStyle name="Normal 5 2 2 4 2 4 2 2 2 3" xfId="52088"/>
    <cellStyle name="Normal 5 2 2 4 2 4 2 2 3" xfId="28710"/>
    <cellStyle name="Normal 5 2 2 4 2 4 2 2 4" xfId="52087"/>
    <cellStyle name="Normal 5 2 2 4 2 4 2 3" xfId="14619"/>
    <cellStyle name="Normal 5 2 2 4 2 4 2 3 2" xfId="33410"/>
    <cellStyle name="Normal 5 2 2 4 2 4 2 3 3" xfId="52089"/>
    <cellStyle name="Normal 5 2 2 4 2 4 2 4" xfId="24007"/>
    <cellStyle name="Normal 5 2 2 4 2 4 2 5" xfId="52086"/>
    <cellStyle name="Normal 5 2 2 4 2 4 3" xfId="7130"/>
    <cellStyle name="Normal 5 2 2 4 2 4 3 2" xfId="16525"/>
    <cellStyle name="Normal 5 2 2 4 2 4 3 2 2" xfId="35322"/>
    <cellStyle name="Normal 5 2 2 4 2 4 3 2 3" xfId="52091"/>
    <cellStyle name="Normal 5 2 2 4 2 4 3 3" xfId="25919"/>
    <cellStyle name="Normal 5 2 2 4 2 4 3 4" xfId="52090"/>
    <cellStyle name="Normal 5 2 2 4 2 4 4" xfId="11828"/>
    <cellStyle name="Normal 5 2 2 4 2 4 4 2" xfId="30617"/>
    <cellStyle name="Normal 5 2 2 4 2 4 4 3" xfId="52092"/>
    <cellStyle name="Normal 5 2 2 4 2 4 5" xfId="21214"/>
    <cellStyle name="Normal 5 2 2 4 2 4 6" xfId="52085"/>
    <cellStyle name="Normal 5 2 2 4 2 5" xfId="3334"/>
    <cellStyle name="Normal 5 2 2 4 2 5 2" xfId="8060"/>
    <cellStyle name="Normal 5 2 2 4 2 5 2 2" xfId="17455"/>
    <cellStyle name="Normal 5 2 2 4 2 5 2 2 2" xfId="36252"/>
    <cellStyle name="Normal 5 2 2 4 2 5 2 2 3" xfId="52095"/>
    <cellStyle name="Normal 5 2 2 4 2 5 2 3" xfId="26849"/>
    <cellStyle name="Normal 5 2 2 4 2 5 2 4" xfId="52094"/>
    <cellStyle name="Normal 5 2 2 4 2 5 3" xfId="12758"/>
    <cellStyle name="Normal 5 2 2 4 2 5 3 2" xfId="31548"/>
    <cellStyle name="Normal 5 2 2 4 2 5 3 3" xfId="52096"/>
    <cellStyle name="Normal 5 2 2 4 2 5 4" xfId="22145"/>
    <cellStyle name="Normal 5 2 2 4 2 5 5" xfId="52093"/>
    <cellStyle name="Normal 5 2 2 4 2 6" xfId="4265"/>
    <cellStyle name="Normal 5 2 2 4 2 6 2" xfId="8990"/>
    <cellStyle name="Normal 5 2 2 4 2 6 2 2" xfId="18385"/>
    <cellStyle name="Normal 5 2 2 4 2 6 2 2 2" xfId="37182"/>
    <cellStyle name="Normal 5 2 2 4 2 6 2 2 3" xfId="52099"/>
    <cellStyle name="Normal 5 2 2 4 2 6 2 3" xfId="27779"/>
    <cellStyle name="Normal 5 2 2 4 2 6 2 4" xfId="52098"/>
    <cellStyle name="Normal 5 2 2 4 2 6 3" xfId="13688"/>
    <cellStyle name="Normal 5 2 2 4 2 6 3 2" xfId="32479"/>
    <cellStyle name="Normal 5 2 2 4 2 6 3 3" xfId="52100"/>
    <cellStyle name="Normal 5 2 2 4 2 6 4" xfId="23076"/>
    <cellStyle name="Normal 5 2 2 4 2 6 5" xfId="52097"/>
    <cellStyle name="Normal 5 2 2 4 2 7" xfId="6454"/>
    <cellStyle name="Normal 5 2 2 4 2 7 2" xfId="15849"/>
    <cellStyle name="Normal 5 2 2 4 2 7 2 2" xfId="34646"/>
    <cellStyle name="Normal 5 2 2 4 2 7 2 3" xfId="52102"/>
    <cellStyle name="Normal 5 2 2 4 2 7 3" xfId="25243"/>
    <cellStyle name="Normal 5 2 2 4 2 7 4" xfId="52101"/>
    <cellStyle name="Normal 5 2 2 4 2 8" xfId="10902"/>
    <cellStyle name="Normal 5 2 2 4 2 8 2" xfId="29686"/>
    <cellStyle name="Normal 5 2 2 4 2 8 3" xfId="52103"/>
    <cellStyle name="Normal 5 2 2 4 2 9" xfId="20283"/>
    <cellStyle name="Normal 5 2 2 4 3" xfId="1211"/>
    <cellStyle name="Normal 5 2 2 4 3 10" xfId="39653"/>
    <cellStyle name="Normal 5 2 2 4 3 11" xfId="52104"/>
    <cellStyle name="Normal 5 2 2 4 3 12" xfId="1519"/>
    <cellStyle name="Normal 5 2 2 4 3 2" xfId="1783"/>
    <cellStyle name="Normal 5 2 2 4 3 2 10" xfId="52105"/>
    <cellStyle name="Normal 5 2 2 4 3 2 2" xfId="2249"/>
    <cellStyle name="Normal 5 2 2 4 3 2 2 2" xfId="3180"/>
    <cellStyle name="Normal 5 2 2 4 3 2 2 2 2" xfId="5973"/>
    <cellStyle name="Normal 5 2 2 4 3 2 2 2 2 2" xfId="10698"/>
    <cellStyle name="Normal 5 2 2 4 3 2 2 2 2 2 2" xfId="20093"/>
    <cellStyle name="Normal 5 2 2 4 3 2 2 2 2 2 2 2" xfId="38890"/>
    <cellStyle name="Normal 5 2 2 4 3 2 2 2 2 2 2 3" xfId="52110"/>
    <cellStyle name="Normal 5 2 2 4 3 2 2 2 2 2 3" xfId="29487"/>
    <cellStyle name="Normal 5 2 2 4 3 2 2 2 2 2 4" xfId="52109"/>
    <cellStyle name="Normal 5 2 2 4 3 2 2 2 2 3" xfId="15396"/>
    <cellStyle name="Normal 5 2 2 4 3 2 2 2 2 3 2" xfId="34187"/>
    <cellStyle name="Normal 5 2 2 4 3 2 2 2 2 3 3" xfId="52111"/>
    <cellStyle name="Normal 5 2 2 4 3 2 2 2 2 4" xfId="24784"/>
    <cellStyle name="Normal 5 2 2 4 3 2 2 2 2 5" xfId="52108"/>
    <cellStyle name="Normal 5 2 2 4 3 2 2 2 3" xfId="7906"/>
    <cellStyle name="Normal 5 2 2 4 3 2 2 2 3 2" xfId="17301"/>
    <cellStyle name="Normal 5 2 2 4 3 2 2 2 3 2 2" xfId="36098"/>
    <cellStyle name="Normal 5 2 2 4 3 2 2 2 3 2 3" xfId="52113"/>
    <cellStyle name="Normal 5 2 2 4 3 2 2 2 3 3" xfId="26695"/>
    <cellStyle name="Normal 5 2 2 4 3 2 2 2 3 4" xfId="52112"/>
    <cellStyle name="Normal 5 2 2 4 3 2 2 2 4" xfId="12604"/>
    <cellStyle name="Normal 5 2 2 4 3 2 2 2 4 2" xfId="31394"/>
    <cellStyle name="Normal 5 2 2 4 3 2 2 2 4 3" xfId="52114"/>
    <cellStyle name="Normal 5 2 2 4 3 2 2 2 5" xfId="21991"/>
    <cellStyle name="Normal 5 2 2 4 3 2 2 2 6" xfId="52107"/>
    <cellStyle name="Normal 5 2 2 4 3 2 2 3" xfId="4111"/>
    <cellStyle name="Normal 5 2 2 4 3 2 2 3 2" xfId="8836"/>
    <cellStyle name="Normal 5 2 2 4 3 2 2 3 2 2" xfId="18231"/>
    <cellStyle name="Normal 5 2 2 4 3 2 2 3 2 2 2" xfId="37028"/>
    <cellStyle name="Normal 5 2 2 4 3 2 2 3 2 2 3" xfId="52117"/>
    <cellStyle name="Normal 5 2 2 4 3 2 2 3 2 3" xfId="27625"/>
    <cellStyle name="Normal 5 2 2 4 3 2 2 3 2 4" xfId="52116"/>
    <cellStyle name="Normal 5 2 2 4 3 2 2 3 3" xfId="13534"/>
    <cellStyle name="Normal 5 2 2 4 3 2 2 3 3 2" xfId="32325"/>
    <cellStyle name="Normal 5 2 2 4 3 2 2 3 3 3" xfId="52118"/>
    <cellStyle name="Normal 5 2 2 4 3 2 2 3 4" xfId="22922"/>
    <cellStyle name="Normal 5 2 2 4 3 2 2 3 5" xfId="52115"/>
    <cellStyle name="Normal 5 2 2 4 3 2 2 4" xfId="5042"/>
    <cellStyle name="Normal 5 2 2 4 3 2 2 4 2" xfId="9767"/>
    <cellStyle name="Normal 5 2 2 4 3 2 2 4 2 2" xfId="19162"/>
    <cellStyle name="Normal 5 2 2 4 3 2 2 4 2 2 2" xfId="37959"/>
    <cellStyle name="Normal 5 2 2 4 3 2 2 4 2 2 3" xfId="52121"/>
    <cellStyle name="Normal 5 2 2 4 3 2 2 4 2 3" xfId="28556"/>
    <cellStyle name="Normal 5 2 2 4 3 2 2 4 2 4" xfId="52120"/>
    <cellStyle name="Normal 5 2 2 4 3 2 2 4 3" xfId="14465"/>
    <cellStyle name="Normal 5 2 2 4 3 2 2 4 3 2" xfId="33256"/>
    <cellStyle name="Normal 5 2 2 4 3 2 2 4 3 3" xfId="52122"/>
    <cellStyle name="Normal 5 2 2 4 3 2 2 4 4" xfId="23853"/>
    <cellStyle name="Normal 5 2 2 4 3 2 2 4 5" xfId="52119"/>
    <cellStyle name="Normal 5 2 2 4 3 2 2 5" xfId="6976"/>
    <cellStyle name="Normal 5 2 2 4 3 2 2 5 2" xfId="16371"/>
    <cellStyle name="Normal 5 2 2 4 3 2 2 5 2 2" xfId="35168"/>
    <cellStyle name="Normal 5 2 2 4 3 2 2 5 2 3" xfId="52124"/>
    <cellStyle name="Normal 5 2 2 4 3 2 2 5 3" xfId="25765"/>
    <cellStyle name="Normal 5 2 2 4 3 2 2 5 4" xfId="52123"/>
    <cellStyle name="Normal 5 2 2 4 3 2 2 6" xfId="11674"/>
    <cellStyle name="Normal 5 2 2 4 3 2 2 6 2" xfId="30463"/>
    <cellStyle name="Normal 5 2 2 4 3 2 2 6 3" xfId="52125"/>
    <cellStyle name="Normal 5 2 2 4 3 2 2 7" xfId="21060"/>
    <cellStyle name="Normal 5 2 2 4 3 2 2 8" xfId="39655"/>
    <cellStyle name="Normal 5 2 2 4 3 2 2 9" xfId="52106"/>
    <cellStyle name="Normal 5 2 2 4 3 2 3" xfId="2714"/>
    <cellStyle name="Normal 5 2 2 4 3 2 3 2" xfId="5507"/>
    <cellStyle name="Normal 5 2 2 4 3 2 3 2 2" xfId="10232"/>
    <cellStyle name="Normal 5 2 2 4 3 2 3 2 2 2" xfId="19627"/>
    <cellStyle name="Normal 5 2 2 4 3 2 3 2 2 2 2" xfId="38424"/>
    <cellStyle name="Normal 5 2 2 4 3 2 3 2 2 2 3" xfId="52129"/>
    <cellStyle name="Normal 5 2 2 4 3 2 3 2 2 3" xfId="29021"/>
    <cellStyle name="Normal 5 2 2 4 3 2 3 2 2 4" xfId="52128"/>
    <cellStyle name="Normal 5 2 2 4 3 2 3 2 3" xfId="14930"/>
    <cellStyle name="Normal 5 2 2 4 3 2 3 2 3 2" xfId="33721"/>
    <cellStyle name="Normal 5 2 2 4 3 2 3 2 3 3" xfId="52130"/>
    <cellStyle name="Normal 5 2 2 4 3 2 3 2 4" xfId="24318"/>
    <cellStyle name="Normal 5 2 2 4 3 2 3 2 5" xfId="52127"/>
    <cellStyle name="Normal 5 2 2 4 3 2 3 3" xfId="7441"/>
    <cellStyle name="Normal 5 2 2 4 3 2 3 3 2" xfId="16836"/>
    <cellStyle name="Normal 5 2 2 4 3 2 3 3 2 2" xfId="35633"/>
    <cellStyle name="Normal 5 2 2 4 3 2 3 3 2 3" xfId="52132"/>
    <cellStyle name="Normal 5 2 2 4 3 2 3 3 3" xfId="26230"/>
    <cellStyle name="Normal 5 2 2 4 3 2 3 3 4" xfId="52131"/>
    <cellStyle name="Normal 5 2 2 4 3 2 3 4" xfId="12139"/>
    <cellStyle name="Normal 5 2 2 4 3 2 3 4 2" xfId="30928"/>
    <cellStyle name="Normal 5 2 2 4 3 2 3 4 3" xfId="52133"/>
    <cellStyle name="Normal 5 2 2 4 3 2 3 5" xfId="21525"/>
    <cellStyle name="Normal 5 2 2 4 3 2 3 6" xfId="52126"/>
    <cellStyle name="Normal 5 2 2 4 3 2 4" xfId="3645"/>
    <cellStyle name="Normal 5 2 2 4 3 2 4 2" xfId="8371"/>
    <cellStyle name="Normal 5 2 2 4 3 2 4 2 2" xfId="17766"/>
    <cellStyle name="Normal 5 2 2 4 3 2 4 2 2 2" xfId="36563"/>
    <cellStyle name="Normal 5 2 2 4 3 2 4 2 2 3" xfId="52136"/>
    <cellStyle name="Normal 5 2 2 4 3 2 4 2 3" xfId="27160"/>
    <cellStyle name="Normal 5 2 2 4 3 2 4 2 4" xfId="52135"/>
    <cellStyle name="Normal 5 2 2 4 3 2 4 3" xfId="13069"/>
    <cellStyle name="Normal 5 2 2 4 3 2 4 3 2" xfId="31859"/>
    <cellStyle name="Normal 5 2 2 4 3 2 4 3 3" xfId="52137"/>
    <cellStyle name="Normal 5 2 2 4 3 2 4 4" xfId="22456"/>
    <cellStyle name="Normal 5 2 2 4 3 2 4 5" xfId="52134"/>
    <cellStyle name="Normal 5 2 2 4 3 2 5" xfId="4576"/>
    <cellStyle name="Normal 5 2 2 4 3 2 5 2" xfId="9301"/>
    <cellStyle name="Normal 5 2 2 4 3 2 5 2 2" xfId="18696"/>
    <cellStyle name="Normal 5 2 2 4 3 2 5 2 2 2" xfId="37493"/>
    <cellStyle name="Normal 5 2 2 4 3 2 5 2 2 3" xfId="52140"/>
    <cellStyle name="Normal 5 2 2 4 3 2 5 2 3" xfId="28090"/>
    <cellStyle name="Normal 5 2 2 4 3 2 5 2 4" xfId="52139"/>
    <cellStyle name="Normal 5 2 2 4 3 2 5 3" xfId="13999"/>
    <cellStyle name="Normal 5 2 2 4 3 2 5 3 2" xfId="32790"/>
    <cellStyle name="Normal 5 2 2 4 3 2 5 3 3" xfId="52141"/>
    <cellStyle name="Normal 5 2 2 4 3 2 5 4" xfId="23387"/>
    <cellStyle name="Normal 5 2 2 4 3 2 5 5" xfId="52138"/>
    <cellStyle name="Normal 5 2 2 4 3 2 6" xfId="6512"/>
    <cellStyle name="Normal 5 2 2 4 3 2 6 2" xfId="15907"/>
    <cellStyle name="Normal 5 2 2 4 3 2 6 2 2" xfId="34704"/>
    <cellStyle name="Normal 5 2 2 4 3 2 6 2 3" xfId="52143"/>
    <cellStyle name="Normal 5 2 2 4 3 2 6 3" xfId="25301"/>
    <cellStyle name="Normal 5 2 2 4 3 2 6 4" xfId="52142"/>
    <cellStyle name="Normal 5 2 2 4 3 2 7" xfId="11210"/>
    <cellStyle name="Normal 5 2 2 4 3 2 7 2" xfId="29997"/>
    <cellStyle name="Normal 5 2 2 4 3 2 7 3" xfId="52144"/>
    <cellStyle name="Normal 5 2 2 4 3 2 8" xfId="20594"/>
    <cellStyle name="Normal 5 2 2 4 3 2 9" xfId="39654"/>
    <cellStyle name="Normal 5 2 2 4 3 3" xfId="1988"/>
    <cellStyle name="Normal 5 2 2 4 3 3 2" xfId="2919"/>
    <cellStyle name="Normal 5 2 2 4 3 3 2 2" xfId="5712"/>
    <cellStyle name="Normal 5 2 2 4 3 3 2 2 2" xfId="10437"/>
    <cellStyle name="Normal 5 2 2 4 3 3 2 2 2 2" xfId="19832"/>
    <cellStyle name="Normal 5 2 2 4 3 3 2 2 2 2 2" xfId="38629"/>
    <cellStyle name="Normal 5 2 2 4 3 3 2 2 2 2 3" xfId="52149"/>
    <cellStyle name="Normal 5 2 2 4 3 3 2 2 2 3" xfId="29226"/>
    <cellStyle name="Normal 5 2 2 4 3 3 2 2 2 4" xfId="52148"/>
    <cellStyle name="Normal 5 2 2 4 3 3 2 2 3" xfId="15135"/>
    <cellStyle name="Normal 5 2 2 4 3 3 2 2 3 2" xfId="33926"/>
    <cellStyle name="Normal 5 2 2 4 3 3 2 2 3 3" xfId="52150"/>
    <cellStyle name="Normal 5 2 2 4 3 3 2 2 4" xfId="24523"/>
    <cellStyle name="Normal 5 2 2 4 3 3 2 2 5" xfId="52147"/>
    <cellStyle name="Normal 5 2 2 4 3 3 2 3" xfId="7645"/>
    <cellStyle name="Normal 5 2 2 4 3 3 2 3 2" xfId="17040"/>
    <cellStyle name="Normal 5 2 2 4 3 3 2 3 2 2" xfId="35837"/>
    <cellStyle name="Normal 5 2 2 4 3 3 2 3 2 3" xfId="52152"/>
    <cellStyle name="Normal 5 2 2 4 3 3 2 3 3" xfId="26434"/>
    <cellStyle name="Normal 5 2 2 4 3 3 2 3 4" xfId="52151"/>
    <cellStyle name="Normal 5 2 2 4 3 3 2 4" xfId="12343"/>
    <cellStyle name="Normal 5 2 2 4 3 3 2 4 2" xfId="31133"/>
    <cellStyle name="Normal 5 2 2 4 3 3 2 4 3" xfId="52153"/>
    <cellStyle name="Normal 5 2 2 4 3 3 2 5" xfId="21730"/>
    <cellStyle name="Normal 5 2 2 4 3 3 2 6" xfId="52146"/>
    <cellStyle name="Normal 5 2 2 4 3 3 3" xfId="3850"/>
    <cellStyle name="Normal 5 2 2 4 3 3 3 2" xfId="8576"/>
    <cellStyle name="Normal 5 2 2 4 3 3 3 2 2" xfId="17971"/>
    <cellStyle name="Normal 5 2 2 4 3 3 3 2 2 2" xfId="36768"/>
    <cellStyle name="Normal 5 2 2 4 3 3 3 2 2 3" xfId="52156"/>
    <cellStyle name="Normal 5 2 2 4 3 3 3 2 3" xfId="27365"/>
    <cellStyle name="Normal 5 2 2 4 3 3 3 2 4" xfId="52155"/>
    <cellStyle name="Normal 5 2 2 4 3 3 3 3" xfId="13274"/>
    <cellStyle name="Normal 5 2 2 4 3 3 3 3 2" xfId="32064"/>
    <cellStyle name="Normal 5 2 2 4 3 3 3 3 3" xfId="52157"/>
    <cellStyle name="Normal 5 2 2 4 3 3 3 4" xfId="22661"/>
    <cellStyle name="Normal 5 2 2 4 3 3 3 5" xfId="52154"/>
    <cellStyle name="Normal 5 2 2 4 3 3 4" xfId="4781"/>
    <cellStyle name="Normal 5 2 2 4 3 3 4 2" xfId="9506"/>
    <cellStyle name="Normal 5 2 2 4 3 3 4 2 2" xfId="18901"/>
    <cellStyle name="Normal 5 2 2 4 3 3 4 2 2 2" xfId="37698"/>
    <cellStyle name="Normal 5 2 2 4 3 3 4 2 2 3" xfId="52160"/>
    <cellStyle name="Normal 5 2 2 4 3 3 4 2 3" xfId="28295"/>
    <cellStyle name="Normal 5 2 2 4 3 3 4 2 4" xfId="52159"/>
    <cellStyle name="Normal 5 2 2 4 3 3 4 3" xfId="14204"/>
    <cellStyle name="Normal 5 2 2 4 3 3 4 3 2" xfId="32995"/>
    <cellStyle name="Normal 5 2 2 4 3 3 4 3 3" xfId="52161"/>
    <cellStyle name="Normal 5 2 2 4 3 3 4 4" xfId="23592"/>
    <cellStyle name="Normal 5 2 2 4 3 3 4 5" xfId="52158"/>
    <cellStyle name="Normal 5 2 2 4 3 3 5" xfId="6716"/>
    <cellStyle name="Normal 5 2 2 4 3 3 5 2" xfId="16111"/>
    <cellStyle name="Normal 5 2 2 4 3 3 5 2 2" xfId="34908"/>
    <cellStyle name="Normal 5 2 2 4 3 3 5 2 3" xfId="52163"/>
    <cellStyle name="Normal 5 2 2 4 3 3 5 3" xfId="25505"/>
    <cellStyle name="Normal 5 2 2 4 3 3 5 4" xfId="52162"/>
    <cellStyle name="Normal 5 2 2 4 3 3 6" xfId="11414"/>
    <cellStyle name="Normal 5 2 2 4 3 3 6 2" xfId="30202"/>
    <cellStyle name="Normal 5 2 2 4 3 3 6 3" xfId="52164"/>
    <cellStyle name="Normal 5 2 2 4 3 3 7" xfId="20799"/>
    <cellStyle name="Normal 5 2 2 4 3 3 8" xfId="39656"/>
    <cellStyle name="Normal 5 2 2 4 3 3 9" xfId="52145"/>
    <cellStyle name="Normal 5 2 2 4 3 4" xfId="2453"/>
    <cellStyle name="Normal 5 2 2 4 3 4 2" xfId="5246"/>
    <cellStyle name="Normal 5 2 2 4 3 4 2 2" xfId="9971"/>
    <cellStyle name="Normal 5 2 2 4 3 4 2 2 2" xfId="19366"/>
    <cellStyle name="Normal 5 2 2 4 3 4 2 2 2 2" xfId="38163"/>
    <cellStyle name="Normal 5 2 2 4 3 4 2 2 2 3" xfId="52168"/>
    <cellStyle name="Normal 5 2 2 4 3 4 2 2 3" xfId="28760"/>
    <cellStyle name="Normal 5 2 2 4 3 4 2 2 4" xfId="52167"/>
    <cellStyle name="Normal 5 2 2 4 3 4 2 3" xfId="14669"/>
    <cellStyle name="Normal 5 2 2 4 3 4 2 3 2" xfId="33460"/>
    <cellStyle name="Normal 5 2 2 4 3 4 2 3 3" xfId="52169"/>
    <cellStyle name="Normal 5 2 2 4 3 4 2 4" xfId="24057"/>
    <cellStyle name="Normal 5 2 2 4 3 4 2 5" xfId="52166"/>
    <cellStyle name="Normal 5 2 2 4 3 4 3" xfId="7180"/>
    <cellStyle name="Normal 5 2 2 4 3 4 3 2" xfId="16575"/>
    <cellStyle name="Normal 5 2 2 4 3 4 3 2 2" xfId="35372"/>
    <cellStyle name="Normal 5 2 2 4 3 4 3 2 3" xfId="52171"/>
    <cellStyle name="Normal 5 2 2 4 3 4 3 3" xfId="25969"/>
    <cellStyle name="Normal 5 2 2 4 3 4 3 4" xfId="52170"/>
    <cellStyle name="Normal 5 2 2 4 3 4 4" xfId="11878"/>
    <cellStyle name="Normal 5 2 2 4 3 4 4 2" xfId="30667"/>
    <cellStyle name="Normal 5 2 2 4 3 4 4 3" xfId="52172"/>
    <cellStyle name="Normal 5 2 2 4 3 4 5" xfId="21264"/>
    <cellStyle name="Normal 5 2 2 4 3 4 6" xfId="52165"/>
    <cellStyle name="Normal 5 2 2 4 3 5" xfId="3384"/>
    <cellStyle name="Normal 5 2 2 4 3 5 2" xfId="8110"/>
    <cellStyle name="Normal 5 2 2 4 3 5 2 2" xfId="17505"/>
    <cellStyle name="Normal 5 2 2 4 3 5 2 2 2" xfId="36302"/>
    <cellStyle name="Normal 5 2 2 4 3 5 2 2 3" xfId="52175"/>
    <cellStyle name="Normal 5 2 2 4 3 5 2 3" xfId="26899"/>
    <cellStyle name="Normal 5 2 2 4 3 5 2 4" xfId="52174"/>
    <cellStyle name="Normal 5 2 2 4 3 5 3" xfId="12808"/>
    <cellStyle name="Normal 5 2 2 4 3 5 3 2" xfId="31598"/>
    <cellStyle name="Normal 5 2 2 4 3 5 3 3" xfId="52176"/>
    <cellStyle name="Normal 5 2 2 4 3 5 4" xfId="22195"/>
    <cellStyle name="Normal 5 2 2 4 3 5 5" xfId="52173"/>
    <cellStyle name="Normal 5 2 2 4 3 6" xfId="4315"/>
    <cellStyle name="Normal 5 2 2 4 3 6 2" xfId="9040"/>
    <cellStyle name="Normal 5 2 2 4 3 6 2 2" xfId="18435"/>
    <cellStyle name="Normal 5 2 2 4 3 6 2 2 2" xfId="37232"/>
    <cellStyle name="Normal 5 2 2 4 3 6 2 2 3" xfId="52179"/>
    <cellStyle name="Normal 5 2 2 4 3 6 2 3" xfId="27829"/>
    <cellStyle name="Normal 5 2 2 4 3 6 2 4" xfId="52178"/>
    <cellStyle name="Normal 5 2 2 4 3 6 3" xfId="13738"/>
    <cellStyle name="Normal 5 2 2 4 3 6 3 2" xfId="32529"/>
    <cellStyle name="Normal 5 2 2 4 3 6 3 3" xfId="52180"/>
    <cellStyle name="Normal 5 2 2 4 3 6 4" xfId="23126"/>
    <cellStyle name="Normal 5 2 2 4 3 6 5" xfId="52177"/>
    <cellStyle name="Normal 5 2 2 4 3 7" xfId="6422"/>
    <cellStyle name="Normal 5 2 2 4 3 7 2" xfId="15818"/>
    <cellStyle name="Normal 5 2 2 4 3 7 2 2" xfId="34615"/>
    <cellStyle name="Normal 5 2 2 4 3 7 2 3" xfId="52182"/>
    <cellStyle name="Normal 5 2 2 4 3 7 3" xfId="25212"/>
    <cellStyle name="Normal 5 2 2 4 3 7 4" xfId="52181"/>
    <cellStyle name="Normal 5 2 2 4 3 8" xfId="10951"/>
    <cellStyle name="Normal 5 2 2 4 3 8 2" xfId="29736"/>
    <cellStyle name="Normal 5 2 2 4 3 8 3" xfId="52183"/>
    <cellStyle name="Normal 5 2 2 4 3 9" xfId="20333"/>
    <cellStyle name="Normal 5 2 2 4 4" xfId="947"/>
    <cellStyle name="Normal 5 2 2 4 4 10" xfId="52184"/>
    <cellStyle name="Normal 5 2 2 4 4 11" xfId="1664"/>
    <cellStyle name="Normal 5 2 2 4 4 2" xfId="2133"/>
    <cellStyle name="Normal 5 2 2 4 4 2 2" xfId="3064"/>
    <cellStyle name="Normal 5 2 2 4 4 2 2 2" xfId="5857"/>
    <cellStyle name="Normal 5 2 2 4 4 2 2 2 2" xfId="10582"/>
    <cellStyle name="Normal 5 2 2 4 4 2 2 2 2 2" xfId="19977"/>
    <cellStyle name="Normal 5 2 2 4 4 2 2 2 2 2 2" xfId="38774"/>
    <cellStyle name="Normal 5 2 2 4 4 2 2 2 2 2 3" xfId="52189"/>
    <cellStyle name="Normal 5 2 2 4 4 2 2 2 2 3" xfId="29371"/>
    <cellStyle name="Normal 5 2 2 4 4 2 2 2 2 4" xfId="52188"/>
    <cellStyle name="Normal 5 2 2 4 4 2 2 2 3" xfId="15280"/>
    <cellStyle name="Normal 5 2 2 4 4 2 2 2 3 2" xfId="34071"/>
    <cellStyle name="Normal 5 2 2 4 4 2 2 2 3 3" xfId="52190"/>
    <cellStyle name="Normal 5 2 2 4 4 2 2 2 4" xfId="24668"/>
    <cellStyle name="Normal 5 2 2 4 4 2 2 2 5" xfId="52187"/>
    <cellStyle name="Normal 5 2 2 4 4 2 2 3" xfId="7790"/>
    <cellStyle name="Normal 5 2 2 4 4 2 2 3 2" xfId="17185"/>
    <cellStyle name="Normal 5 2 2 4 4 2 2 3 2 2" xfId="35982"/>
    <cellStyle name="Normal 5 2 2 4 4 2 2 3 2 3" xfId="52192"/>
    <cellStyle name="Normal 5 2 2 4 4 2 2 3 3" xfId="26579"/>
    <cellStyle name="Normal 5 2 2 4 4 2 2 3 4" xfId="52191"/>
    <cellStyle name="Normal 5 2 2 4 4 2 2 4" xfId="12488"/>
    <cellStyle name="Normal 5 2 2 4 4 2 2 4 2" xfId="31278"/>
    <cellStyle name="Normal 5 2 2 4 4 2 2 4 3" xfId="52193"/>
    <cellStyle name="Normal 5 2 2 4 4 2 2 5" xfId="21875"/>
    <cellStyle name="Normal 5 2 2 4 4 2 2 6" xfId="52186"/>
    <cellStyle name="Normal 5 2 2 4 4 2 3" xfId="3995"/>
    <cellStyle name="Normal 5 2 2 4 4 2 3 2" xfId="8720"/>
    <cellStyle name="Normal 5 2 2 4 4 2 3 2 2" xfId="18115"/>
    <cellStyle name="Normal 5 2 2 4 4 2 3 2 2 2" xfId="36912"/>
    <cellStyle name="Normal 5 2 2 4 4 2 3 2 2 3" xfId="52196"/>
    <cellStyle name="Normal 5 2 2 4 4 2 3 2 3" xfId="27509"/>
    <cellStyle name="Normal 5 2 2 4 4 2 3 2 4" xfId="52195"/>
    <cellStyle name="Normal 5 2 2 4 4 2 3 3" xfId="13418"/>
    <cellStyle name="Normal 5 2 2 4 4 2 3 3 2" xfId="32209"/>
    <cellStyle name="Normal 5 2 2 4 4 2 3 3 3" xfId="52197"/>
    <cellStyle name="Normal 5 2 2 4 4 2 3 4" xfId="22806"/>
    <cellStyle name="Normal 5 2 2 4 4 2 3 5" xfId="52194"/>
    <cellStyle name="Normal 5 2 2 4 4 2 4" xfId="4926"/>
    <cellStyle name="Normal 5 2 2 4 4 2 4 2" xfId="9651"/>
    <cellStyle name="Normal 5 2 2 4 4 2 4 2 2" xfId="19046"/>
    <cellStyle name="Normal 5 2 2 4 4 2 4 2 2 2" xfId="37843"/>
    <cellStyle name="Normal 5 2 2 4 4 2 4 2 2 3" xfId="52200"/>
    <cellStyle name="Normal 5 2 2 4 4 2 4 2 3" xfId="28440"/>
    <cellStyle name="Normal 5 2 2 4 4 2 4 2 4" xfId="52199"/>
    <cellStyle name="Normal 5 2 2 4 4 2 4 3" xfId="14349"/>
    <cellStyle name="Normal 5 2 2 4 4 2 4 3 2" xfId="33140"/>
    <cellStyle name="Normal 5 2 2 4 4 2 4 3 3" xfId="52201"/>
    <cellStyle name="Normal 5 2 2 4 4 2 4 4" xfId="23737"/>
    <cellStyle name="Normal 5 2 2 4 4 2 4 5" xfId="52198"/>
    <cellStyle name="Normal 5 2 2 4 4 2 5" xfId="6860"/>
    <cellStyle name="Normal 5 2 2 4 4 2 5 2" xfId="16255"/>
    <cellStyle name="Normal 5 2 2 4 4 2 5 2 2" xfId="35052"/>
    <cellStyle name="Normal 5 2 2 4 4 2 5 2 3" xfId="52203"/>
    <cellStyle name="Normal 5 2 2 4 4 2 5 3" xfId="25649"/>
    <cellStyle name="Normal 5 2 2 4 4 2 5 4" xfId="52202"/>
    <cellStyle name="Normal 5 2 2 4 4 2 6" xfId="11558"/>
    <cellStyle name="Normal 5 2 2 4 4 2 6 2" xfId="30347"/>
    <cellStyle name="Normal 5 2 2 4 4 2 6 3" xfId="52204"/>
    <cellStyle name="Normal 5 2 2 4 4 2 7" xfId="20944"/>
    <cellStyle name="Normal 5 2 2 4 4 2 8" xfId="39658"/>
    <cellStyle name="Normal 5 2 2 4 4 2 9" xfId="52185"/>
    <cellStyle name="Normal 5 2 2 4 4 3" xfId="2598"/>
    <cellStyle name="Normal 5 2 2 4 4 3 2" xfId="5391"/>
    <cellStyle name="Normal 5 2 2 4 4 3 2 2" xfId="10116"/>
    <cellStyle name="Normal 5 2 2 4 4 3 2 2 2" xfId="19511"/>
    <cellStyle name="Normal 5 2 2 4 4 3 2 2 2 2" xfId="38308"/>
    <cellStyle name="Normal 5 2 2 4 4 3 2 2 2 3" xfId="52208"/>
    <cellStyle name="Normal 5 2 2 4 4 3 2 2 3" xfId="28905"/>
    <cellStyle name="Normal 5 2 2 4 4 3 2 2 4" xfId="52207"/>
    <cellStyle name="Normal 5 2 2 4 4 3 2 3" xfId="14814"/>
    <cellStyle name="Normal 5 2 2 4 4 3 2 3 2" xfId="33605"/>
    <cellStyle name="Normal 5 2 2 4 4 3 2 3 3" xfId="52209"/>
    <cellStyle name="Normal 5 2 2 4 4 3 2 4" xfId="24202"/>
    <cellStyle name="Normal 5 2 2 4 4 3 2 5" xfId="52206"/>
    <cellStyle name="Normal 5 2 2 4 4 3 3" xfId="7325"/>
    <cellStyle name="Normal 5 2 2 4 4 3 3 2" xfId="16720"/>
    <cellStyle name="Normal 5 2 2 4 4 3 3 2 2" xfId="35517"/>
    <cellStyle name="Normal 5 2 2 4 4 3 3 2 3" xfId="52211"/>
    <cellStyle name="Normal 5 2 2 4 4 3 3 3" xfId="26114"/>
    <cellStyle name="Normal 5 2 2 4 4 3 3 4" xfId="52210"/>
    <cellStyle name="Normal 5 2 2 4 4 3 4" xfId="12023"/>
    <cellStyle name="Normal 5 2 2 4 4 3 4 2" xfId="30812"/>
    <cellStyle name="Normal 5 2 2 4 4 3 4 3" xfId="52212"/>
    <cellStyle name="Normal 5 2 2 4 4 3 5" xfId="21409"/>
    <cellStyle name="Normal 5 2 2 4 4 3 6" xfId="52205"/>
    <cellStyle name="Normal 5 2 2 4 4 4" xfId="3529"/>
    <cellStyle name="Normal 5 2 2 4 4 4 2" xfId="8255"/>
    <cellStyle name="Normal 5 2 2 4 4 4 2 2" xfId="17650"/>
    <cellStyle name="Normal 5 2 2 4 4 4 2 2 2" xfId="36447"/>
    <cellStyle name="Normal 5 2 2 4 4 4 2 2 3" xfId="52215"/>
    <cellStyle name="Normal 5 2 2 4 4 4 2 3" xfId="27044"/>
    <cellStyle name="Normal 5 2 2 4 4 4 2 4" xfId="52214"/>
    <cellStyle name="Normal 5 2 2 4 4 4 3" xfId="12953"/>
    <cellStyle name="Normal 5 2 2 4 4 4 3 2" xfId="31743"/>
    <cellStyle name="Normal 5 2 2 4 4 4 3 3" xfId="52216"/>
    <cellStyle name="Normal 5 2 2 4 4 4 4" xfId="22340"/>
    <cellStyle name="Normal 5 2 2 4 4 4 5" xfId="52213"/>
    <cellStyle name="Normal 5 2 2 4 4 5" xfId="4460"/>
    <cellStyle name="Normal 5 2 2 4 4 5 2" xfId="9185"/>
    <cellStyle name="Normal 5 2 2 4 4 5 2 2" xfId="18580"/>
    <cellStyle name="Normal 5 2 2 4 4 5 2 2 2" xfId="37377"/>
    <cellStyle name="Normal 5 2 2 4 4 5 2 2 3" xfId="52219"/>
    <cellStyle name="Normal 5 2 2 4 4 5 2 3" xfId="27974"/>
    <cellStyle name="Normal 5 2 2 4 4 5 2 4" xfId="52218"/>
    <cellStyle name="Normal 5 2 2 4 4 5 3" xfId="13883"/>
    <cellStyle name="Normal 5 2 2 4 4 5 3 2" xfId="32674"/>
    <cellStyle name="Normal 5 2 2 4 4 5 3 3" xfId="52220"/>
    <cellStyle name="Normal 5 2 2 4 4 5 4" xfId="23271"/>
    <cellStyle name="Normal 5 2 2 4 4 5 5" xfId="52217"/>
    <cellStyle name="Normal 5 2 2 4 4 6" xfId="6336"/>
    <cellStyle name="Normal 5 2 2 4 4 6 2" xfId="15732"/>
    <cellStyle name="Normal 5 2 2 4 4 6 2 2" xfId="34529"/>
    <cellStyle name="Normal 5 2 2 4 4 6 2 3" xfId="52222"/>
    <cellStyle name="Normal 5 2 2 4 4 6 3" xfId="25126"/>
    <cellStyle name="Normal 5 2 2 4 4 6 4" xfId="52221"/>
    <cellStyle name="Normal 5 2 2 4 4 7" xfId="11094"/>
    <cellStyle name="Normal 5 2 2 4 4 7 2" xfId="29881"/>
    <cellStyle name="Normal 5 2 2 4 4 7 3" xfId="52223"/>
    <cellStyle name="Normal 5 2 2 4 4 8" xfId="20478"/>
    <cellStyle name="Normal 5 2 2 4 4 9" xfId="39657"/>
    <cellStyle name="Normal 5 2 2 4 5" xfId="1341"/>
    <cellStyle name="Normal 5 2 2 4 5 10" xfId="52224"/>
    <cellStyle name="Normal 5 2 2 4 5 11" xfId="1606"/>
    <cellStyle name="Normal 5 2 2 4 5 2" xfId="2075"/>
    <cellStyle name="Normal 5 2 2 4 5 2 2" xfId="3006"/>
    <cellStyle name="Normal 5 2 2 4 5 2 2 2" xfId="5799"/>
    <cellStyle name="Normal 5 2 2 4 5 2 2 2 2" xfId="10524"/>
    <cellStyle name="Normal 5 2 2 4 5 2 2 2 2 2" xfId="19919"/>
    <cellStyle name="Normal 5 2 2 4 5 2 2 2 2 2 2" xfId="38716"/>
    <cellStyle name="Normal 5 2 2 4 5 2 2 2 2 2 3" xfId="52229"/>
    <cellStyle name="Normal 5 2 2 4 5 2 2 2 2 3" xfId="29313"/>
    <cellStyle name="Normal 5 2 2 4 5 2 2 2 2 4" xfId="52228"/>
    <cellStyle name="Normal 5 2 2 4 5 2 2 2 3" xfId="15222"/>
    <cellStyle name="Normal 5 2 2 4 5 2 2 2 3 2" xfId="34013"/>
    <cellStyle name="Normal 5 2 2 4 5 2 2 2 3 3" xfId="52230"/>
    <cellStyle name="Normal 5 2 2 4 5 2 2 2 4" xfId="24610"/>
    <cellStyle name="Normal 5 2 2 4 5 2 2 2 5" xfId="52227"/>
    <cellStyle name="Normal 5 2 2 4 5 2 2 3" xfId="7732"/>
    <cellStyle name="Normal 5 2 2 4 5 2 2 3 2" xfId="17127"/>
    <cellStyle name="Normal 5 2 2 4 5 2 2 3 2 2" xfId="35924"/>
    <cellStyle name="Normal 5 2 2 4 5 2 2 3 2 3" xfId="52232"/>
    <cellStyle name="Normal 5 2 2 4 5 2 2 3 3" xfId="26521"/>
    <cellStyle name="Normal 5 2 2 4 5 2 2 3 4" xfId="52231"/>
    <cellStyle name="Normal 5 2 2 4 5 2 2 4" xfId="12430"/>
    <cellStyle name="Normal 5 2 2 4 5 2 2 4 2" xfId="31220"/>
    <cellStyle name="Normal 5 2 2 4 5 2 2 4 3" xfId="52233"/>
    <cellStyle name="Normal 5 2 2 4 5 2 2 5" xfId="21817"/>
    <cellStyle name="Normal 5 2 2 4 5 2 2 6" xfId="52226"/>
    <cellStyle name="Normal 5 2 2 4 5 2 3" xfId="3937"/>
    <cellStyle name="Normal 5 2 2 4 5 2 3 2" xfId="8662"/>
    <cellStyle name="Normal 5 2 2 4 5 2 3 2 2" xfId="18057"/>
    <cellStyle name="Normal 5 2 2 4 5 2 3 2 2 2" xfId="36854"/>
    <cellStyle name="Normal 5 2 2 4 5 2 3 2 2 3" xfId="52236"/>
    <cellStyle name="Normal 5 2 2 4 5 2 3 2 3" xfId="27451"/>
    <cellStyle name="Normal 5 2 2 4 5 2 3 2 4" xfId="52235"/>
    <cellStyle name="Normal 5 2 2 4 5 2 3 3" xfId="13360"/>
    <cellStyle name="Normal 5 2 2 4 5 2 3 3 2" xfId="32151"/>
    <cellStyle name="Normal 5 2 2 4 5 2 3 3 3" xfId="52237"/>
    <cellStyle name="Normal 5 2 2 4 5 2 3 4" xfId="22748"/>
    <cellStyle name="Normal 5 2 2 4 5 2 3 5" xfId="52234"/>
    <cellStyle name="Normal 5 2 2 4 5 2 4" xfId="4868"/>
    <cellStyle name="Normal 5 2 2 4 5 2 4 2" xfId="9593"/>
    <cellStyle name="Normal 5 2 2 4 5 2 4 2 2" xfId="18988"/>
    <cellStyle name="Normal 5 2 2 4 5 2 4 2 2 2" xfId="37785"/>
    <cellStyle name="Normal 5 2 2 4 5 2 4 2 2 3" xfId="52240"/>
    <cellStyle name="Normal 5 2 2 4 5 2 4 2 3" xfId="28382"/>
    <cellStyle name="Normal 5 2 2 4 5 2 4 2 4" xfId="52239"/>
    <cellStyle name="Normal 5 2 2 4 5 2 4 3" xfId="14291"/>
    <cellStyle name="Normal 5 2 2 4 5 2 4 3 2" xfId="33082"/>
    <cellStyle name="Normal 5 2 2 4 5 2 4 3 3" xfId="52241"/>
    <cellStyle name="Normal 5 2 2 4 5 2 4 4" xfId="23679"/>
    <cellStyle name="Normal 5 2 2 4 5 2 4 5" xfId="52238"/>
    <cellStyle name="Normal 5 2 2 4 5 2 5" xfId="6802"/>
    <cellStyle name="Normal 5 2 2 4 5 2 5 2" xfId="16197"/>
    <cellStyle name="Normal 5 2 2 4 5 2 5 2 2" xfId="34994"/>
    <cellStyle name="Normal 5 2 2 4 5 2 5 2 3" xfId="52243"/>
    <cellStyle name="Normal 5 2 2 4 5 2 5 3" xfId="25591"/>
    <cellStyle name="Normal 5 2 2 4 5 2 5 4" xfId="52242"/>
    <cellStyle name="Normal 5 2 2 4 5 2 6" xfId="11500"/>
    <cellStyle name="Normal 5 2 2 4 5 2 6 2" xfId="30289"/>
    <cellStyle name="Normal 5 2 2 4 5 2 6 3" xfId="52244"/>
    <cellStyle name="Normal 5 2 2 4 5 2 7" xfId="20886"/>
    <cellStyle name="Normal 5 2 2 4 5 2 8" xfId="39660"/>
    <cellStyle name="Normal 5 2 2 4 5 2 9" xfId="52225"/>
    <cellStyle name="Normal 5 2 2 4 5 3" xfId="2540"/>
    <cellStyle name="Normal 5 2 2 4 5 3 2" xfId="5333"/>
    <cellStyle name="Normal 5 2 2 4 5 3 2 2" xfId="10058"/>
    <cellStyle name="Normal 5 2 2 4 5 3 2 2 2" xfId="19453"/>
    <cellStyle name="Normal 5 2 2 4 5 3 2 2 2 2" xfId="38250"/>
    <cellStyle name="Normal 5 2 2 4 5 3 2 2 2 3" xfId="52248"/>
    <cellStyle name="Normal 5 2 2 4 5 3 2 2 3" xfId="28847"/>
    <cellStyle name="Normal 5 2 2 4 5 3 2 2 4" xfId="52247"/>
    <cellStyle name="Normal 5 2 2 4 5 3 2 3" xfId="14756"/>
    <cellStyle name="Normal 5 2 2 4 5 3 2 3 2" xfId="33547"/>
    <cellStyle name="Normal 5 2 2 4 5 3 2 3 3" xfId="52249"/>
    <cellStyle name="Normal 5 2 2 4 5 3 2 4" xfId="24144"/>
    <cellStyle name="Normal 5 2 2 4 5 3 2 5" xfId="52246"/>
    <cellStyle name="Normal 5 2 2 4 5 3 3" xfId="7267"/>
    <cellStyle name="Normal 5 2 2 4 5 3 3 2" xfId="16662"/>
    <cellStyle name="Normal 5 2 2 4 5 3 3 2 2" xfId="35459"/>
    <cellStyle name="Normal 5 2 2 4 5 3 3 2 3" xfId="52251"/>
    <cellStyle name="Normal 5 2 2 4 5 3 3 3" xfId="26056"/>
    <cellStyle name="Normal 5 2 2 4 5 3 3 4" xfId="52250"/>
    <cellStyle name="Normal 5 2 2 4 5 3 4" xfId="11965"/>
    <cellStyle name="Normal 5 2 2 4 5 3 4 2" xfId="30754"/>
    <cellStyle name="Normal 5 2 2 4 5 3 4 3" xfId="52252"/>
    <cellStyle name="Normal 5 2 2 4 5 3 5" xfId="21351"/>
    <cellStyle name="Normal 5 2 2 4 5 3 6" xfId="52245"/>
    <cellStyle name="Normal 5 2 2 4 5 4" xfId="3471"/>
    <cellStyle name="Normal 5 2 2 4 5 4 2" xfId="8197"/>
    <cellStyle name="Normal 5 2 2 4 5 4 2 2" xfId="17592"/>
    <cellStyle name="Normal 5 2 2 4 5 4 2 2 2" xfId="36389"/>
    <cellStyle name="Normal 5 2 2 4 5 4 2 2 3" xfId="52255"/>
    <cellStyle name="Normal 5 2 2 4 5 4 2 3" xfId="26986"/>
    <cellStyle name="Normal 5 2 2 4 5 4 2 4" xfId="52254"/>
    <cellStyle name="Normal 5 2 2 4 5 4 3" xfId="12895"/>
    <cellStyle name="Normal 5 2 2 4 5 4 3 2" xfId="31685"/>
    <cellStyle name="Normal 5 2 2 4 5 4 3 3" xfId="52256"/>
    <cellStyle name="Normal 5 2 2 4 5 4 4" xfId="22282"/>
    <cellStyle name="Normal 5 2 2 4 5 4 5" xfId="52253"/>
    <cellStyle name="Normal 5 2 2 4 5 5" xfId="4402"/>
    <cellStyle name="Normal 5 2 2 4 5 5 2" xfId="9127"/>
    <cellStyle name="Normal 5 2 2 4 5 5 2 2" xfId="18522"/>
    <cellStyle name="Normal 5 2 2 4 5 5 2 2 2" xfId="37319"/>
    <cellStyle name="Normal 5 2 2 4 5 5 2 2 3" xfId="52259"/>
    <cellStyle name="Normal 5 2 2 4 5 5 2 3" xfId="27916"/>
    <cellStyle name="Normal 5 2 2 4 5 5 2 4" xfId="52258"/>
    <cellStyle name="Normal 5 2 2 4 5 5 3" xfId="13825"/>
    <cellStyle name="Normal 5 2 2 4 5 5 3 2" xfId="32616"/>
    <cellStyle name="Normal 5 2 2 4 5 5 3 3" xfId="52260"/>
    <cellStyle name="Normal 5 2 2 4 5 5 4" xfId="23213"/>
    <cellStyle name="Normal 5 2 2 4 5 5 5" xfId="52257"/>
    <cellStyle name="Normal 5 2 2 4 5 6" xfId="6273"/>
    <cellStyle name="Normal 5 2 2 4 5 6 2" xfId="15669"/>
    <cellStyle name="Normal 5 2 2 4 5 6 2 2" xfId="34466"/>
    <cellStyle name="Normal 5 2 2 4 5 6 2 3" xfId="52262"/>
    <cellStyle name="Normal 5 2 2 4 5 6 3" xfId="25063"/>
    <cellStyle name="Normal 5 2 2 4 5 6 4" xfId="52261"/>
    <cellStyle name="Normal 5 2 2 4 5 7" xfId="11036"/>
    <cellStyle name="Normal 5 2 2 4 5 7 2" xfId="29823"/>
    <cellStyle name="Normal 5 2 2 4 5 7 3" xfId="52263"/>
    <cellStyle name="Normal 5 2 2 4 5 8" xfId="20420"/>
    <cellStyle name="Normal 5 2 2 4 5 9" xfId="39659"/>
    <cellStyle name="Normal 5 2 2 4 6" xfId="1872"/>
    <cellStyle name="Normal 5 2 2 4 6 2" xfId="2803"/>
    <cellStyle name="Normal 5 2 2 4 6 2 2" xfId="5596"/>
    <cellStyle name="Normal 5 2 2 4 6 2 2 2" xfId="10321"/>
    <cellStyle name="Normal 5 2 2 4 6 2 2 2 2" xfId="19716"/>
    <cellStyle name="Normal 5 2 2 4 6 2 2 2 2 2" xfId="38513"/>
    <cellStyle name="Normal 5 2 2 4 6 2 2 2 2 3" xfId="52268"/>
    <cellStyle name="Normal 5 2 2 4 6 2 2 2 3" xfId="29110"/>
    <cellStyle name="Normal 5 2 2 4 6 2 2 2 4" xfId="52267"/>
    <cellStyle name="Normal 5 2 2 4 6 2 2 3" xfId="15019"/>
    <cellStyle name="Normal 5 2 2 4 6 2 2 3 2" xfId="33810"/>
    <cellStyle name="Normal 5 2 2 4 6 2 2 3 3" xfId="52269"/>
    <cellStyle name="Normal 5 2 2 4 6 2 2 4" xfId="24407"/>
    <cellStyle name="Normal 5 2 2 4 6 2 2 5" xfId="52266"/>
    <cellStyle name="Normal 5 2 2 4 6 2 3" xfId="7529"/>
    <cellStyle name="Normal 5 2 2 4 6 2 3 2" xfId="16924"/>
    <cellStyle name="Normal 5 2 2 4 6 2 3 2 2" xfId="35721"/>
    <cellStyle name="Normal 5 2 2 4 6 2 3 2 3" xfId="52271"/>
    <cellStyle name="Normal 5 2 2 4 6 2 3 3" xfId="26318"/>
    <cellStyle name="Normal 5 2 2 4 6 2 3 4" xfId="52270"/>
    <cellStyle name="Normal 5 2 2 4 6 2 4" xfId="12227"/>
    <cellStyle name="Normal 5 2 2 4 6 2 4 2" xfId="31017"/>
    <cellStyle name="Normal 5 2 2 4 6 2 4 3" xfId="52272"/>
    <cellStyle name="Normal 5 2 2 4 6 2 5" xfId="21614"/>
    <cellStyle name="Normal 5 2 2 4 6 2 6" xfId="52265"/>
    <cellStyle name="Normal 5 2 2 4 6 3" xfId="3734"/>
    <cellStyle name="Normal 5 2 2 4 6 3 2" xfId="8460"/>
    <cellStyle name="Normal 5 2 2 4 6 3 2 2" xfId="17855"/>
    <cellStyle name="Normal 5 2 2 4 6 3 2 2 2" xfId="36652"/>
    <cellStyle name="Normal 5 2 2 4 6 3 2 2 3" xfId="52275"/>
    <cellStyle name="Normal 5 2 2 4 6 3 2 3" xfId="27249"/>
    <cellStyle name="Normal 5 2 2 4 6 3 2 4" xfId="52274"/>
    <cellStyle name="Normal 5 2 2 4 6 3 3" xfId="13158"/>
    <cellStyle name="Normal 5 2 2 4 6 3 3 2" xfId="31948"/>
    <cellStyle name="Normal 5 2 2 4 6 3 3 3" xfId="52276"/>
    <cellStyle name="Normal 5 2 2 4 6 3 4" xfId="22545"/>
    <cellStyle name="Normal 5 2 2 4 6 3 5" xfId="52273"/>
    <cellStyle name="Normal 5 2 2 4 6 4" xfId="4665"/>
    <cellStyle name="Normal 5 2 2 4 6 4 2" xfId="9390"/>
    <cellStyle name="Normal 5 2 2 4 6 4 2 2" xfId="18785"/>
    <cellStyle name="Normal 5 2 2 4 6 4 2 2 2" xfId="37582"/>
    <cellStyle name="Normal 5 2 2 4 6 4 2 2 3" xfId="52279"/>
    <cellStyle name="Normal 5 2 2 4 6 4 2 3" xfId="28179"/>
    <cellStyle name="Normal 5 2 2 4 6 4 2 4" xfId="52278"/>
    <cellStyle name="Normal 5 2 2 4 6 4 3" xfId="14088"/>
    <cellStyle name="Normal 5 2 2 4 6 4 3 2" xfId="32879"/>
    <cellStyle name="Normal 5 2 2 4 6 4 3 3" xfId="52280"/>
    <cellStyle name="Normal 5 2 2 4 6 4 4" xfId="23476"/>
    <cellStyle name="Normal 5 2 2 4 6 4 5" xfId="52277"/>
    <cellStyle name="Normal 5 2 2 4 6 5" xfId="6600"/>
    <cellStyle name="Normal 5 2 2 4 6 5 2" xfId="15995"/>
    <cellStyle name="Normal 5 2 2 4 6 5 2 2" xfId="34792"/>
    <cellStyle name="Normal 5 2 2 4 6 5 2 3" xfId="52282"/>
    <cellStyle name="Normal 5 2 2 4 6 5 3" xfId="25389"/>
    <cellStyle name="Normal 5 2 2 4 6 5 4" xfId="52281"/>
    <cellStyle name="Normal 5 2 2 4 6 6" xfId="11298"/>
    <cellStyle name="Normal 5 2 2 4 6 6 2" xfId="30086"/>
    <cellStyle name="Normal 5 2 2 4 6 6 3" xfId="52283"/>
    <cellStyle name="Normal 5 2 2 4 6 7" xfId="20683"/>
    <cellStyle name="Normal 5 2 2 4 6 8" xfId="39661"/>
    <cellStyle name="Normal 5 2 2 4 6 9" xfId="52264"/>
    <cellStyle name="Normal 5 2 2 4 7" xfId="2337"/>
    <cellStyle name="Normal 5 2 2 4 7 2" xfId="5130"/>
    <cellStyle name="Normal 5 2 2 4 7 2 2" xfId="9855"/>
    <cellStyle name="Normal 5 2 2 4 7 2 2 2" xfId="19250"/>
    <cellStyle name="Normal 5 2 2 4 7 2 2 2 2" xfId="38047"/>
    <cellStyle name="Normal 5 2 2 4 7 2 2 2 3" xfId="52287"/>
    <cellStyle name="Normal 5 2 2 4 7 2 2 3" xfId="28644"/>
    <cellStyle name="Normal 5 2 2 4 7 2 2 4" xfId="52286"/>
    <cellStyle name="Normal 5 2 2 4 7 2 3" xfId="14553"/>
    <cellStyle name="Normal 5 2 2 4 7 2 3 2" xfId="33344"/>
    <cellStyle name="Normal 5 2 2 4 7 2 3 3" xfId="52288"/>
    <cellStyle name="Normal 5 2 2 4 7 2 4" xfId="23941"/>
    <cellStyle name="Normal 5 2 2 4 7 2 5" xfId="52285"/>
    <cellStyle name="Normal 5 2 2 4 7 3" xfId="7064"/>
    <cellStyle name="Normal 5 2 2 4 7 3 2" xfId="16459"/>
    <cellStyle name="Normal 5 2 2 4 7 3 2 2" xfId="35256"/>
    <cellStyle name="Normal 5 2 2 4 7 3 2 3" xfId="52290"/>
    <cellStyle name="Normal 5 2 2 4 7 3 3" xfId="25853"/>
    <cellStyle name="Normal 5 2 2 4 7 3 4" xfId="52289"/>
    <cellStyle name="Normal 5 2 2 4 7 4" xfId="11762"/>
    <cellStyle name="Normal 5 2 2 4 7 4 2" xfId="30551"/>
    <cellStyle name="Normal 5 2 2 4 7 4 3" xfId="52291"/>
    <cellStyle name="Normal 5 2 2 4 7 5" xfId="21148"/>
    <cellStyle name="Normal 5 2 2 4 7 6" xfId="52284"/>
    <cellStyle name="Normal 5 2 2 4 8" xfId="3268"/>
    <cellStyle name="Normal 5 2 2 4 8 2" xfId="7994"/>
    <cellStyle name="Normal 5 2 2 4 8 2 2" xfId="17389"/>
    <cellStyle name="Normal 5 2 2 4 8 2 2 2" xfId="36186"/>
    <cellStyle name="Normal 5 2 2 4 8 2 2 3" xfId="52294"/>
    <cellStyle name="Normal 5 2 2 4 8 2 3" xfId="26783"/>
    <cellStyle name="Normal 5 2 2 4 8 2 4" xfId="52293"/>
    <cellStyle name="Normal 5 2 2 4 8 3" xfId="12692"/>
    <cellStyle name="Normal 5 2 2 4 8 3 2" xfId="31482"/>
    <cellStyle name="Normal 5 2 2 4 8 3 3" xfId="52295"/>
    <cellStyle name="Normal 5 2 2 4 8 4" xfId="22079"/>
    <cellStyle name="Normal 5 2 2 4 8 5" xfId="52292"/>
    <cellStyle name="Normal 5 2 2 4 9" xfId="4199"/>
    <cellStyle name="Normal 5 2 2 4 9 2" xfId="8924"/>
    <cellStyle name="Normal 5 2 2 4 9 2 2" xfId="18319"/>
    <cellStyle name="Normal 5 2 2 4 9 2 2 2" xfId="37116"/>
    <cellStyle name="Normal 5 2 2 4 9 2 2 3" xfId="52298"/>
    <cellStyle name="Normal 5 2 2 4 9 2 3" xfId="27713"/>
    <cellStyle name="Normal 5 2 2 4 9 2 4" xfId="52297"/>
    <cellStyle name="Normal 5 2 2 4 9 3" xfId="13622"/>
    <cellStyle name="Normal 5 2 2 4 9 3 2" xfId="32413"/>
    <cellStyle name="Normal 5 2 2 4 9 3 3" xfId="52299"/>
    <cellStyle name="Normal 5 2 2 4 9 4" xfId="23010"/>
    <cellStyle name="Normal 5 2 2 4 9 5" xfId="52296"/>
    <cellStyle name="Normal 5 2 2 5" xfId="1073"/>
    <cellStyle name="Normal 5 2 2 5 10" xfId="39662"/>
    <cellStyle name="Normal 5 2 2 5 11" xfId="52300"/>
    <cellStyle name="Normal 5 2 2 5 12" xfId="1461"/>
    <cellStyle name="Normal 5 2 2 5 2" xfId="1726"/>
    <cellStyle name="Normal 5 2 2 5 2 10" xfId="52301"/>
    <cellStyle name="Normal 5 2 2 5 2 2" xfId="2192"/>
    <cellStyle name="Normal 5 2 2 5 2 2 2" xfId="3123"/>
    <cellStyle name="Normal 5 2 2 5 2 2 2 2" xfId="5916"/>
    <cellStyle name="Normal 5 2 2 5 2 2 2 2 2" xfId="10641"/>
    <cellStyle name="Normal 5 2 2 5 2 2 2 2 2 2" xfId="20036"/>
    <cellStyle name="Normal 5 2 2 5 2 2 2 2 2 2 2" xfId="38833"/>
    <cellStyle name="Normal 5 2 2 5 2 2 2 2 2 2 3" xfId="52306"/>
    <cellStyle name="Normal 5 2 2 5 2 2 2 2 2 3" xfId="29430"/>
    <cellStyle name="Normal 5 2 2 5 2 2 2 2 2 4" xfId="52305"/>
    <cellStyle name="Normal 5 2 2 5 2 2 2 2 3" xfId="15339"/>
    <cellStyle name="Normal 5 2 2 5 2 2 2 2 3 2" xfId="34130"/>
    <cellStyle name="Normal 5 2 2 5 2 2 2 2 3 3" xfId="52307"/>
    <cellStyle name="Normal 5 2 2 5 2 2 2 2 4" xfId="24727"/>
    <cellStyle name="Normal 5 2 2 5 2 2 2 2 5" xfId="52304"/>
    <cellStyle name="Normal 5 2 2 5 2 2 2 3" xfId="7849"/>
    <cellStyle name="Normal 5 2 2 5 2 2 2 3 2" xfId="17244"/>
    <cellStyle name="Normal 5 2 2 5 2 2 2 3 2 2" xfId="36041"/>
    <cellStyle name="Normal 5 2 2 5 2 2 2 3 2 3" xfId="52309"/>
    <cellStyle name="Normal 5 2 2 5 2 2 2 3 3" xfId="26638"/>
    <cellStyle name="Normal 5 2 2 5 2 2 2 3 4" xfId="52308"/>
    <cellStyle name="Normal 5 2 2 5 2 2 2 4" xfId="12547"/>
    <cellStyle name="Normal 5 2 2 5 2 2 2 4 2" xfId="31337"/>
    <cellStyle name="Normal 5 2 2 5 2 2 2 4 3" xfId="52310"/>
    <cellStyle name="Normal 5 2 2 5 2 2 2 5" xfId="21934"/>
    <cellStyle name="Normal 5 2 2 5 2 2 2 6" xfId="52303"/>
    <cellStyle name="Normal 5 2 2 5 2 2 3" xfId="4054"/>
    <cellStyle name="Normal 5 2 2 5 2 2 3 2" xfId="8779"/>
    <cellStyle name="Normal 5 2 2 5 2 2 3 2 2" xfId="18174"/>
    <cellStyle name="Normal 5 2 2 5 2 2 3 2 2 2" xfId="36971"/>
    <cellStyle name="Normal 5 2 2 5 2 2 3 2 2 3" xfId="52313"/>
    <cellStyle name="Normal 5 2 2 5 2 2 3 2 3" xfId="27568"/>
    <cellStyle name="Normal 5 2 2 5 2 2 3 2 4" xfId="52312"/>
    <cellStyle name="Normal 5 2 2 5 2 2 3 3" xfId="13477"/>
    <cellStyle name="Normal 5 2 2 5 2 2 3 3 2" xfId="32268"/>
    <cellStyle name="Normal 5 2 2 5 2 2 3 3 3" xfId="52314"/>
    <cellStyle name="Normal 5 2 2 5 2 2 3 4" xfId="22865"/>
    <cellStyle name="Normal 5 2 2 5 2 2 3 5" xfId="52311"/>
    <cellStyle name="Normal 5 2 2 5 2 2 4" xfId="4985"/>
    <cellStyle name="Normal 5 2 2 5 2 2 4 2" xfId="9710"/>
    <cellStyle name="Normal 5 2 2 5 2 2 4 2 2" xfId="19105"/>
    <cellStyle name="Normal 5 2 2 5 2 2 4 2 2 2" xfId="37902"/>
    <cellStyle name="Normal 5 2 2 5 2 2 4 2 2 3" xfId="52317"/>
    <cellStyle name="Normal 5 2 2 5 2 2 4 2 3" xfId="28499"/>
    <cellStyle name="Normal 5 2 2 5 2 2 4 2 4" xfId="52316"/>
    <cellStyle name="Normal 5 2 2 5 2 2 4 3" xfId="14408"/>
    <cellStyle name="Normal 5 2 2 5 2 2 4 3 2" xfId="33199"/>
    <cellStyle name="Normal 5 2 2 5 2 2 4 3 3" xfId="52318"/>
    <cellStyle name="Normal 5 2 2 5 2 2 4 4" xfId="23796"/>
    <cellStyle name="Normal 5 2 2 5 2 2 4 5" xfId="52315"/>
    <cellStyle name="Normal 5 2 2 5 2 2 5" xfId="6919"/>
    <cellStyle name="Normal 5 2 2 5 2 2 5 2" xfId="16314"/>
    <cellStyle name="Normal 5 2 2 5 2 2 5 2 2" xfId="35111"/>
    <cellStyle name="Normal 5 2 2 5 2 2 5 2 3" xfId="52320"/>
    <cellStyle name="Normal 5 2 2 5 2 2 5 3" xfId="25708"/>
    <cellStyle name="Normal 5 2 2 5 2 2 5 4" xfId="52319"/>
    <cellStyle name="Normal 5 2 2 5 2 2 6" xfId="11617"/>
    <cellStyle name="Normal 5 2 2 5 2 2 6 2" xfId="30406"/>
    <cellStyle name="Normal 5 2 2 5 2 2 6 3" xfId="52321"/>
    <cellStyle name="Normal 5 2 2 5 2 2 7" xfId="21003"/>
    <cellStyle name="Normal 5 2 2 5 2 2 8" xfId="39664"/>
    <cellStyle name="Normal 5 2 2 5 2 2 9" xfId="52302"/>
    <cellStyle name="Normal 5 2 2 5 2 3" xfId="2657"/>
    <cellStyle name="Normal 5 2 2 5 2 3 2" xfId="5450"/>
    <cellStyle name="Normal 5 2 2 5 2 3 2 2" xfId="10175"/>
    <cellStyle name="Normal 5 2 2 5 2 3 2 2 2" xfId="19570"/>
    <cellStyle name="Normal 5 2 2 5 2 3 2 2 2 2" xfId="38367"/>
    <cellStyle name="Normal 5 2 2 5 2 3 2 2 2 3" xfId="52325"/>
    <cellStyle name="Normal 5 2 2 5 2 3 2 2 3" xfId="28964"/>
    <cellStyle name="Normal 5 2 2 5 2 3 2 2 4" xfId="52324"/>
    <cellStyle name="Normal 5 2 2 5 2 3 2 3" xfId="14873"/>
    <cellStyle name="Normal 5 2 2 5 2 3 2 3 2" xfId="33664"/>
    <cellStyle name="Normal 5 2 2 5 2 3 2 3 3" xfId="52326"/>
    <cellStyle name="Normal 5 2 2 5 2 3 2 4" xfId="24261"/>
    <cellStyle name="Normal 5 2 2 5 2 3 2 5" xfId="52323"/>
    <cellStyle name="Normal 5 2 2 5 2 3 3" xfId="7384"/>
    <cellStyle name="Normal 5 2 2 5 2 3 3 2" xfId="16779"/>
    <cellStyle name="Normal 5 2 2 5 2 3 3 2 2" xfId="35576"/>
    <cellStyle name="Normal 5 2 2 5 2 3 3 2 3" xfId="52328"/>
    <cellStyle name="Normal 5 2 2 5 2 3 3 3" xfId="26173"/>
    <cellStyle name="Normal 5 2 2 5 2 3 3 4" xfId="52327"/>
    <cellStyle name="Normal 5 2 2 5 2 3 4" xfId="12082"/>
    <cellStyle name="Normal 5 2 2 5 2 3 4 2" xfId="30871"/>
    <cellStyle name="Normal 5 2 2 5 2 3 4 3" xfId="52329"/>
    <cellStyle name="Normal 5 2 2 5 2 3 5" xfId="21468"/>
    <cellStyle name="Normal 5 2 2 5 2 3 6" xfId="52322"/>
    <cellStyle name="Normal 5 2 2 5 2 4" xfId="3588"/>
    <cellStyle name="Normal 5 2 2 5 2 4 2" xfId="8314"/>
    <cellStyle name="Normal 5 2 2 5 2 4 2 2" xfId="17709"/>
    <cellStyle name="Normal 5 2 2 5 2 4 2 2 2" xfId="36506"/>
    <cellStyle name="Normal 5 2 2 5 2 4 2 2 3" xfId="52332"/>
    <cellStyle name="Normal 5 2 2 5 2 4 2 3" xfId="27103"/>
    <cellStyle name="Normal 5 2 2 5 2 4 2 4" xfId="52331"/>
    <cellStyle name="Normal 5 2 2 5 2 4 3" xfId="13012"/>
    <cellStyle name="Normal 5 2 2 5 2 4 3 2" xfId="31802"/>
    <cellStyle name="Normal 5 2 2 5 2 4 3 3" xfId="52333"/>
    <cellStyle name="Normal 5 2 2 5 2 4 4" xfId="22399"/>
    <cellStyle name="Normal 5 2 2 5 2 4 5" xfId="52330"/>
    <cellStyle name="Normal 5 2 2 5 2 5" xfId="4519"/>
    <cellStyle name="Normal 5 2 2 5 2 5 2" xfId="9244"/>
    <cellStyle name="Normal 5 2 2 5 2 5 2 2" xfId="18639"/>
    <cellStyle name="Normal 5 2 2 5 2 5 2 2 2" xfId="37436"/>
    <cellStyle name="Normal 5 2 2 5 2 5 2 2 3" xfId="52336"/>
    <cellStyle name="Normal 5 2 2 5 2 5 2 3" xfId="28033"/>
    <cellStyle name="Normal 5 2 2 5 2 5 2 4" xfId="52335"/>
    <cellStyle name="Normal 5 2 2 5 2 5 3" xfId="13942"/>
    <cellStyle name="Normal 5 2 2 5 2 5 3 2" xfId="32733"/>
    <cellStyle name="Normal 5 2 2 5 2 5 3 3" xfId="52337"/>
    <cellStyle name="Normal 5 2 2 5 2 5 4" xfId="23330"/>
    <cellStyle name="Normal 5 2 2 5 2 5 5" xfId="52334"/>
    <cellStyle name="Normal 5 2 2 5 2 6" xfId="6286"/>
    <cellStyle name="Normal 5 2 2 5 2 6 2" xfId="15682"/>
    <cellStyle name="Normal 5 2 2 5 2 6 2 2" xfId="34479"/>
    <cellStyle name="Normal 5 2 2 5 2 6 2 3" xfId="52339"/>
    <cellStyle name="Normal 5 2 2 5 2 6 3" xfId="25076"/>
    <cellStyle name="Normal 5 2 2 5 2 6 4" xfId="52338"/>
    <cellStyle name="Normal 5 2 2 5 2 7" xfId="11153"/>
    <cellStyle name="Normal 5 2 2 5 2 7 2" xfId="29940"/>
    <cellStyle name="Normal 5 2 2 5 2 7 3" xfId="52340"/>
    <cellStyle name="Normal 5 2 2 5 2 8" xfId="20537"/>
    <cellStyle name="Normal 5 2 2 5 2 9" xfId="39663"/>
    <cellStyle name="Normal 5 2 2 5 3" xfId="1931"/>
    <cellStyle name="Normal 5 2 2 5 3 2" xfId="2862"/>
    <cellStyle name="Normal 5 2 2 5 3 2 2" xfId="5655"/>
    <cellStyle name="Normal 5 2 2 5 3 2 2 2" xfId="10380"/>
    <cellStyle name="Normal 5 2 2 5 3 2 2 2 2" xfId="19775"/>
    <cellStyle name="Normal 5 2 2 5 3 2 2 2 2 2" xfId="38572"/>
    <cellStyle name="Normal 5 2 2 5 3 2 2 2 2 3" xfId="52345"/>
    <cellStyle name="Normal 5 2 2 5 3 2 2 2 3" xfId="29169"/>
    <cellStyle name="Normal 5 2 2 5 3 2 2 2 4" xfId="52344"/>
    <cellStyle name="Normal 5 2 2 5 3 2 2 3" xfId="15078"/>
    <cellStyle name="Normal 5 2 2 5 3 2 2 3 2" xfId="33869"/>
    <cellStyle name="Normal 5 2 2 5 3 2 2 3 3" xfId="52346"/>
    <cellStyle name="Normal 5 2 2 5 3 2 2 4" xfId="24466"/>
    <cellStyle name="Normal 5 2 2 5 3 2 2 5" xfId="52343"/>
    <cellStyle name="Normal 5 2 2 5 3 2 3" xfId="7588"/>
    <cellStyle name="Normal 5 2 2 5 3 2 3 2" xfId="16983"/>
    <cellStyle name="Normal 5 2 2 5 3 2 3 2 2" xfId="35780"/>
    <cellStyle name="Normal 5 2 2 5 3 2 3 2 3" xfId="52348"/>
    <cellStyle name="Normal 5 2 2 5 3 2 3 3" xfId="26377"/>
    <cellStyle name="Normal 5 2 2 5 3 2 3 4" xfId="52347"/>
    <cellStyle name="Normal 5 2 2 5 3 2 4" xfId="12286"/>
    <cellStyle name="Normal 5 2 2 5 3 2 4 2" xfId="31076"/>
    <cellStyle name="Normal 5 2 2 5 3 2 4 3" xfId="52349"/>
    <cellStyle name="Normal 5 2 2 5 3 2 5" xfId="21673"/>
    <cellStyle name="Normal 5 2 2 5 3 2 6" xfId="52342"/>
    <cellStyle name="Normal 5 2 2 5 3 3" xfId="3793"/>
    <cellStyle name="Normal 5 2 2 5 3 3 2" xfId="8519"/>
    <cellStyle name="Normal 5 2 2 5 3 3 2 2" xfId="17914"/>
    <cellStyle name="Normal 5 2 2 5 3 3 2 2 2" xfId="36711"/>
    <cellStyle name="Normal 5 2 2 5 3 3 2 2 3" xfId="52352"/>
    <cellStyle name="Normal 5 2 2 5 3 3 2 3" xfId="27308"/>
    <cellStyle name="Normal 5 2 2 5 3 3 2 4" xfId="52351"/>
    <cellStyle name="Normal 5 2 2 5 3 3 3" xfId="13217"/>
    <cellStyle name="Normal 5 2 2 5 3 3 3 2" xfId="32007"/>
    <cellStyle name="Normal 5 2 2 5 3 3 3 3" xfId="52353"/>
    <cellStyle name="Normal 5 2 2 5 3 3 4" xfId="22604"/>
    <cellStyle name="Normal 5 2 2 5 3 3 5" xfId="52350"/>
    <cellStyle name="Normal 5 2 2 5 3 4" xfId="4724"/>
    <cellStyle name="Normal 5 2 2 5 3 4 2" xfId="9449"/>
    <cellStyle name="Normal 5 2 2 5 3 4 2 2" xfId="18844"/>
    <cellStyle name="Normal 5 2 2 5 3 4 2 2 2" xfId="37641"/>
    <cellStyle name="Normal 5 2 2 5 3 4 2 2 3" xfId="52356"/>
    <cellStyle name="Normal 5 2 2 5 3 4 2 3" xfId="28238"/>
    <cellStyle name="Normal 5 2 2 5 3 4 2 4" xfId="52355"/>
    <cellStyle name="Normal 5 2 2 5 3 4 3" xfId="14147"/>
    <cellStyle name="Normal 5 2 2 5 3 4 3 2" xfId="32938"/>
    <cellStyle name="Normal 5 2 2 5 3 4 3 3" xfId="52357"/>
    <cellStyle name="Normal 5 2 2 5 3 4 4" xfId="23535"/>
    <cellStyle name="Normal 5 2 2 5 3 4 5" xfId="52354"/>
    <cellStyle name="Normal 5 2 2 5 3 5" xfId="6659"/>
    <cellStyle name="Normal 5 2 2 5 3 5 2" xfId="16054"/>
    <cellStyle name="Normal 5 2 2 5 3 5 2 2" xfId="34851"/>
    <cellStyle name="Normal 5 2 2 5 3 5 2 3" xfId="52359"/>
    <cellStyle name="Normal 5 2 2 5 3 5 3" xfId="25448"/>
    <cellStyle name="Normal 5 2 2 5 3 5 4" xfId="52358"/>
    <cellStyle name="Normal 5 2 2 5 3 6" xfId="11357"/>
    <cellStyle name="Normal 5 2 2 5 3 6 2" xfId="30145"/>
    <cellStyle name="Normal 5 2 2 5 3 6 3" xfId="52360"/>
    <cellStyle name="Normal 5 2 2 5 3 7" xfId="20742"/>
    <cellStyle name="Normal 5 2 2 5 3 8" xfId="39665"/>
    <cellStyle name="Normal 5 2 2 5 3 9" xfId="52341"/>
    <cellStyle name="Normal 5 2 2 5 4" xfId="2396"/>
    <cellStyle name="Normal 5 2 2 5 4 2" xfId="5189"/>
    <cellStyle name="Normal 5 2 2 5 4 2 2" xfId="9914"/>
    <cellStyle name="Normal 5 2 2 5 4 2 2 2" xfId="19309"/>
    <cellStyle name="Normal 5 2 2 5 4 2 2 2 2" xfId="38106"/>
    <cellStyle name="Normal 5 2 2 5 4 2 2 2 3" xfId="52364"/>
    <cellStyle name="Normal 5 2 2 5 4 2 2 3" xfId="28703"/>
    <cellStyle name="Normal 5 2 2 5 4 2 2 4" xfId="52363"/>
    <cellStyle name="Normal 5 2 2 5 4 2 3" xfId="14612"/>
    <cellStyle name="Normal 5 2 2 5 4 2 3 2" xfId="33403"/>
    <cellStyle name="Normal 5 2 2 5 4 2 3 3" xfId="52365"/>
    <cellStyle name="Normal 5 2 2 5 4 2 4" xfId="24000"/>
    <cellStyle name="Normal 5 2 2 5 4 2 5" xfId="52362"/>
    <cellStyle name="Normal 5 2 2 5 4 3" xfId="7123"/>
    <cellStyle name="Normal 5 2 2 5 4 3 2" xfId="16518"/>
    <cellStyle name="Normal 5 2 2 5 4 3 2 2" xfId="35315"/>
    <cellStyle name="Normal 5 2 2 5 4 3 2 3" xfId="52367"/>
    <cellStyle name="Normal 5 2 2 5 4 3 3" xfId="25912"/>
    <cellStyle name="Normal 5 2 2 5 4 3 4" xfId="52366"/>
    <cellStyle name="Normal 5 2 2 5 4 4" xfId="11821"/>
    <cellStyle name="Normal 5 2 2 5 4 4 2" xfId="30610"/>
    <cellStyle name="Normal 5 2 2 5 4 4 3" xfId="52368"/>
    <cellStyle name="Normal 5 2 2 5 4 5" xfId="21207"/>
    <cellStyle name="Normal 5 2 2 5 4 6" xfId="52361"/>
    <cellStyle name="Normal 5 2 2 5 5" xfId="3327"/>
    <cellStyle name="Normal 5 2 2 5 5 2" xfId="8053"/>
    <cellStyle name="Normal 5 2 2 5 5 2 2" xfId="17448"/>
    <cellStyle name="Normal 5 2 2 5 5 2 2 2" xfId="36245"/>
    <cellStyle name="Normal 5 2 2 5 5 2 2 3" xfId="52371"/>
    <cellStyle name="Normal 5 2 2 5 5 2 3" xfId="26842"/>
    <cellStyle name="Normal 5 2 2 5 5 2 4" xfId="52370"/>
    <cellStyle name="Normal 5 2 2 5 5 3" xfId="12751"/>
    <cellStyle name="Normal 5 2 2 5 5 3 2" xfId="31541"/>
    <cellStyle name="Normal 5 2 2 5 5 3 3" xfId="52372"/>
    <cellStyle name="Normal 5 2 2 5 5 4" xfId="22138"/>
    <cellStyle name="Normal 5 2 2 5 5 5" xfId="52369"/>
    <cellStyle name="Normal 5 2 2 5 6" xfId="4258"/>
    <cellStyle name="Normal 5 2 2 5 6 2" xfId="8983"/>
    <cellStyle name="Normal 5 2 2 5 6 2 2" xfId="18378"/>
    <cellStyle name="Normal 5 2 2 5 6 2 2 2" xfId="37175"/>
    <cellStyle name="Normal 5 2 2 5 6 2 2 3" xfId="52375"/>
    <cellStyle name="Normal 5 2 2 5 6 2 3" xfId="27772"/>
    <cellStyle name="Normal 5 2 2 5 6 2 4" xfId="52374"/>
    <cellStyle name="Normal 5 2 2 5 6 3" xfId="13681"/>
    <cellStyle name="Normal 5 2 2 5 6 3 2" xfId="32472"/>
    <cellStyle name="Normal 5 2 2 5 6 3 3" xfId="52376"/>
    <cellStyle name="Normal 5 2 2 5 6 4" xfId="23069"/>
    <cellStyle name="Normal 5 2 2 5 6 5" xfId="52373"/>
    <cellStyle name="Normal 5 2 2 5 7" xfId="6238"/>
    <cellStyle name="Normal 5 2 2 5 7 2" xfId="15634"/>
    <cellStyle name="Normal 5 2 2 5 7 2 2" xfId="34431"/>
    <cellStyle name="Normal 5 2 2 5 7 2 3" xfId="52378"/>
    <cellStyle name="Normal 5 2 2 5 7 3" xfId="25028"/>
    <cellStyle name="Normal 5 2 2 5 7 4" xfId="52377"/>
    <cellStyle name="Normal 5 2 2 5 8" xfId="10895"/>
    <cellStyle name="Normal 5 2 2 5 8 2" xfId="29679"/>
    <cellStyle name="Normal 5 2 2 5 8 3" xfId="52379"/>
    <cellStyle name="Normal 5 2 2 5 9" xfId="20276"/>
    <cellStyle name="Normal 5 2 2 6" xfId="1204"/>
    <cellStyle name="Normal 5 2 2 6 10" xfId="39666"/>
    <cellStyle name="Normal 5 2 2 6 11" xfId="52380"/>
    <cellStyle name="Normal 5 2 2 6 12" xfId="1491"/>
    <cellStyle name="Normal 5 2 2 6 2" xfId="1755"/>
    <cellStyle name="Normal 5 2 2 6 2 10" xfId="52381"/>
    <cellStyle name="Normal 5 2 2 6 2 2" xfId="2221"/>
    <cellStyle name="Normal 5 2 2 6 2 2 2" xfId="3152"/>
    <cellStyle name="Normal 5 2 2 6 2 2 2 2" xfId="5945"/>
    <cellStyle name="Normal 5 2 2 6 2 2 2 2 2" xfId="10670"/>
    <cellStyle name="Normal 5 2 2 6 2 2 2 2 2 2" xfId="20065"/>
    <cellStyle name="Normal 5 2 2 6 2 2 2 2 2 2 2" xfId="38862"/>
    <cellStyle name="Normal 5 2 2 6 2 2 2 2 2 2 3" xfId="52386"/>
    <cellStyle name="Normal 5 2 2 6 2 2 2 2 2 3" xfId="29459"/>
    <cellStyle name="Normal 5 2 2 6 2 2 2 2 2 4" xfId="52385"/>
    <cellStyle name="Normal 5 2 2 6 2 2 2 2 3" xfId="15368"/>
    <cellStyle name="Normal 5 2 2 6 2 2 2 2 3 2" xfId="34159"/>
    <cellStyle name="Normal 5 2 2 6 2 2 2 2 3 3" xfId="52387"/>
    <cellStyle name="Normal 5 2 2 6 2 2 2 2 4" xfId="24756"/>
    <cellStyle name="Normal 5 2 2 6 2 2 2 2 5" xfId="52384"/>
    <cellStyle name="Normal 5 2 2 6 2 2 2 3" xfId="7878"/>
    <cellStyle name="Normal 5 2 2 6 2 2 2 3 2" xfId="17273"/>
    <cellStyle name="Normal 5 2 2 6 2 2 2 3 2 2" xfId="36070"/>
    <cellStyle name="Normal 5 2 2 6 2 2 2 3 2 3" xfId="52389"/>
    <cellStyle name="Normal 5 2 2 6 2 2 2 3 3" xfId="26667"/>
    <cellStyle name="Normal 5 2 2 6 2 2 2 3 4" xfId="52388"/>
    <cellStyle name="Normal 5 2 2 6 2 2 2 4" xfId="12576"/>
    <cellStyle name="Normal 5 2 2 6 2 2 2 4 2" xfId="31366"/>
    <cellStyle name="Normal 5 2 2 6 2 2 2 4 3" xfId="52390"/>
    <cellStyle name="Normal 5 2 2 6 2 2 2 5" xfId="21963"/>
    <cellStyle name="Normal 5 2 2 6 2 2 2 6" xfId="52383"/>
    <cellStyle name="Normal 5 2 2 6 2 2 3" xfId="4083"/>
    <cellStyle name="Normal 5 2 2 6 2 2 3 2" xfId="8808"/>
    <cellStyle name="Normal 5 2 2 6 2 2 3 2 2" xfId="18203"/>
    <cellStyle name="Normal 5 2 2 6 2 2 3 2 2 2" xfId="37000"/>
    <cellStyle name="Normal 5 2 2 6 2 2 3 2 2 3" xfId="52393"/>
    <cellStyle name="Normal 5 2 2 6 2 2 3 2 3" xfId="27597"/>
    <cellStyle name="Normal 5 2 2 6 2 2 3 2 4" xfId="52392"/>
    <cellStyle name="Normal 5 2 2 6 2 2 3 3" xfId="13506"/>
    <cellStyle name="Normal 5 2 2 6 2 2 3 3 2" xfId="32297"/>
    <cellStyle name="Normal 5 2 2 6 2 2 3 3 3" xfId="52394"/>
    <cellStyle name="Normal 5 2 2 6 2 2 3 4" xfId="22894"/>
    <cellStyle name="Normal 5 2 2 6 2 2 3 5" xfId="52391"/>
    <cellStyle name="Normal 5 2 2 6 2 2 4" xfId="5014"/>
    <cellStyle name="Normal 5 2 2 6 2 2 4 2" xfId="9739"/>
    <cellStyle name="Normal 5 2 2 6 2 2 4 2 2" xfId="19134"/>
    <cellStyle name="Normal 5 2 2 6 2 2 4 2 2 2" xfId="37931"/>
    <cellStyle name="Normal 5 2 2 6 2 2 4 2 2 3" xfId="52397"/>
    <cellStyle name="Normal 5 2 2 6 2 2 4 2 3" xfId="28528"/>
    <cellStyle name="Normal 5 2 2 6 2 2 4 2 4" xfId="52396"/>
    <cellStyle name="Normal 5 2 2 6 2 2 4 3" xfId="14437"/>
    <cellStyle name="Normal 5 2 2 6 2 2 4 3 2" xfId="33228"/>
    <cellStyle name="Normal 5 2 2 6 2 2 4 3 3" xfId="52398"/>
    <cellStyle name="Normal 5 2 2 6 2 2 4 4" xfId="23825"/>
    <cellStyle name="Normal 5 2 2 6 2 2 4 5" xfId="52395"/>
    <cellStyle name="Normal 5 2 2 6 2 2 5" xfId="6948"/>
    <cellStyle name="Normal 5 2 2 6 2 2 5 2" xfId="16343"/>
    <cellStyle name="Normal 5 2 2 6 2 2 5 2 2" xfId="35140"/>
    <cellStyle name="Normal 5 2 2 6 2 2 5 2 3" xfId="52400"/>
    <cellStyle name="Normal 5 2 2 6 2 2 5 3" xfId="25737"/>
    <cellStyle name="Normal 5 2 2 6 2 2 5 4" xfId="52399"/>
    <cellStyle name="Normal 5 2 2 6 2 2 6" xfId="11646"/>
    <cellStyle name="Normal 5 2 2 6 2 2 6 2" xfId="30435"/>
    <cellStyle name="Normal 5 2 2 6 2 2 6 3" xfId="52401"/>
    <cellStyle name="Normal 5 2 2 6 2 2 7" xfId="21032"/>
    <cellStyle name="Normal 5 2 2 6 2 2 8" xfId="39668"/>
    <cellStyle name="Normal 5 2 2 6 2 2 9" xfId="52382"/>
    <cellStyle name="Normal 5 2 2 6 2 3" xfId="2686"/>
    <cellStyle name="Normal 5 2 2 6 2 3 2" xfId="5479"/>
    <cellStyle name="Normal 5 2 2 6 2 3 2 2" xfId="10204"/>
    <cellStyle name="Normal 5 2 2 6 2 3 2 2 2" xfId="19599"/>
    <cellStyle name="Normal 5 2 2 6 2 3 2 2 2 2" xfId="38396"/>
    <cellStyle name="Normal 5 2 2 6 2 3 2 2 2 3" xfId="52405"/>
    <cellStyle name="Normal 5 2 2 6 2 3 2 2 3" xfId="28993"/>
    <cellStyle name="Normal 5 2 2 6 2 3 2 2 4" xfId="52404"/>
    <cellStyle name="Normal 5 2 2 6 2 3 2 3" xfId="14902"/>
    <cellStyle name="Normal 5 2 2 6 2 3 2 3 2" xfId="33693"/>
    <cellStyle name="Normal 5 2 2 6 2 3 2 3 3" xfId="52406"/>
    <cellStyle name="Normal 5 2 2 6 2 3 2 4" xfId="24290"/>
    <cellStyle name="Normal 5 2 2 6 2 3 2 5" xfId="52403"/>
    <cellStyle name="Normal 5 2 2 6 2 3 3" xfId="7413"/>
    <cellStyle name="Normal 5 2 2 6 2 3 3 2" xfId="16808"/>
    <cellStyle name="Normal 5 2 2 6 2 3 3 2 2" xfId="35605"/>
    <cellStyle name="Normal 5 2 2 6 2 3 3 2 3" xfId="52408"/>
    <cellStyle name="Normal 5 2 2 6 2 3 3 3" xfId="26202"/>
    <cellStyle name="Normal 5 2 2 6 2 3 3 4" xfId="52407"/>
    <cellStyle name="Normal 5 2 2 6 2 3 4" xfId="12111"/>
    <cellStyle name="Normal 5 2 2 6 2 3 4 2" xfId="30900"/>
    <cellStyle name="Normal 5 2 2 6 2 3 4 3" xfId="52409"/>
    <cellStyle name="Normal 5 2 2 6 2 3 5" xfId="21497"/>
    <cellStyle name="Normal 5 2 2 6 2 3 6" xfId="52402"/>
    <cellStyle name="Normal 5 2 2 6 2 4" xfId="3617"/>
    <cellStyle name="Normal 5 2 2 6 2 4 2" xfId="8343"/>
    <cellStyle name="Normal 5 2 2 6 2 4 2 2" xfId="17738"/>
    <cellStyle name="Normal 5 2 2 6 2 4 2 2 2" xfId="36535"/>
    <cellStyle name="Normal 5 2 2 6 2 4 2 2 3" xfId="52412"/>
    <cellStyle name="Normal 5 2 2 6 2 4 2 3" xfId="27132"/>
    <cellStyle name="Normal 5 2 2 6 2 4 2 4" xfId="52411"/>
    <cellStyle name="Normal 5 2 2 6 2 4 3" xfId="13041"/>
    <cellStyle name="Normal 5 2 2 6 2 4 3 2" xfId="31831"/>
    <cellStyle name="Normal 5 2 2 6 2 4 3 3" xfId="52413"/>
    <cellStyle name="Normal 5 2 2 6 2 4 4" xfId="22428"/>
    <cellStyle name="Normal 5 2 2 6 2 4 5" xfId="52410"/>
    <cellStyle name="Normal 5 2 2 6 2 5" xfId="4548"/>
    <cellStyle name="Normal 5 2 2 6 2 5 2" xfId="9273"/>
    <cellStyle name="Normal 5 2 2 6 2 5 2 2" xfId="18668"/>
    <cellStyle name="Normal 5 2 2 6 2 5 2 2 2" xfId="37465"/>
    <cellStyle name="Normal 5 2 2 6 2 5 2 2 3" xfId="52416"/>
    <cellStyle name="Normal 5 2 2 6 2 5 2 3" xfId="28062"/>
    <cellStyle name="Normal 5 2 2 6 2 5 2 4" xfId="52415"/>
    <cellStyle name="Normal 5 2 2 6 2 5 3" xfId="13971"/>
    <cellStyle name="Normal 5 2 2 6 2 5 3 2" xfId="32762"/>
    <cellStyle name="Normal 5 2 2 6 2 5 3 3" xfId="52417"/>
    <cellStyle name="Normal 5 2 2 6 2 5 4" xfId="23359"/>
    <cellStyle name="Normal 5 2 2 6 2 5 5" xfId="52414"/>
    <cellStyle name="Normal 5 2 2 6 2 6" xfId="6139"/>
    <cellStyle name="Normal 5 2 2 6 2 6 2" xfId="15535"/>
    <cellStyle name="Normal 5 2 2 6 2 6 2 2" xfId="34332"/>
    <cellStyle name="Normal 5 2 2 6 2 6 2 3" xfId="52419"/>
    <cellStyle name="Normal 5 2 2 6 2 6 3" xfId="24929"/>
    <cellStyle name="Normal 5 2 2 6 2 6 4" xfId="52418"/>
    <cellStyle name="Normal 5 2 2 6 2 7" xfId="11182"/>
    <cellStyle name="Normal 5 2 2 6 2 7 2" xfId="29969"/>
    <cellStyle name="Normal 5 2 2 6 2 7 3" xfId="52420"/>
    <cellStyle name="Normal 5 2 2 6 2 8" xfId="20566"/>
    <cellStyle name="Normal 5 2 2 6 2 9" xfId="39667"/>
    <cellStyle name="Normal 5 2 2 6 3" xfId="1960"/>
    <cellStyle name="Normal 5 2 2 6 3 2" xfId="2891"/>
    <cellStyle name="Normal 5 2 2 6 3 2 2" xfId="5684"/>
    <cellStyle name="Normal 5 2 2 6 3 2 2 2" xfId="10409"/>
    <cellStyle name="Normal 5 2 2 6 3 2 2 2 2" xfId="19804"/>
    <cellStyle name="Normal 5 2 2 6 3 2 2 2 2 2" xfId="38601"/>
    <cellStyle name="Normal 5 2 2 6 3 2 2 2 2 3" xfId="52425"/>
    <cellStyle name="Normal 5 2 2 6 3 2 2 2 3" xfId="29198"/>
    <cellStyle name="Normal 5 2 2 6 3 2 2 2 4" xfId="52424"/>
    <cellStyle name="Normal 5 2 2 6 3 2 2 3" xfId="15107"/>
    <cellStyle name="Normal 5 2 2 6 3 2 2 3 2" xfId="33898"/>
    <cellStyle name="Normal 5 2 2 6 3 2 2 3 3" xfId="52426"/>
    <cellStyle name="Normal 5 2 2 6 3 2 2 4" xfId="24495"/>
    <cellStyle name="Normal 5 2 2 6 3 2 2 5" xfId="52423"/>
    <cellStyle name="Normal 5 2 2 6 3 2 3" xfId="7617"/>
    <cellStyle name="Normal 5 2 2 6 3 2 3 2" xfId="17012"/>
    <cellStyle name="Normal 5 2 2 6 3 2 3 2 2" xfId="35809"/>
    <cellStyle name="Normal 5 2 2 6 3 2 3 2 3" xfId="52428"/>
    <cellStyle name="Normal 5 2 2 6 3 2 3 3" xfId="26406"/>
    <cellStyle name="Normal 5 2 2 6 3 2 3 4" xfId="52427"/>
    <cellStyle name="Normal 5 2 2 6 3 2 4" xfId="12315"/>
    <cellStyle name="Normal 5 2 2 6 3 2 4 2" xfId="31105"/>
    <cellStyle name="Normal 5 2 2 6 3 2 4 3" xfId="52429"/>
    <cellStyle name="Normal 5 2 2 6 3 2 5" xfId="21702"/>
    <cellStyle name="Normal 5 2 2 6 3 2 6" xfId="52422"/>
    <cellStyle name="Normal 5 2 2 6 3 3" xfId="3822"/>
    <cellStyle name="Normal 5 2 2 6 3 3 2" xfId="8548"/>
    <cellStyle name="Normal 5 2 2 6 3 3 2 2" xfId="17943"/>
    <cellStyle name="Normal 5 2 2 6 3 3 2 2 2" xfId="36740"/>
    <cellStyle name="Normal 5 2 2 6 3 3 2 2 3" xfId="52432"/>
    <cellStyle name="Normal 5 2 2 6 3 3 2 3" xfId="27337"/>
    <cellStyle name="Normal 5 2 2 6 3 3 2 4" xfId="52431"/>
    <cellStyle name="Normal 5 2 2 6 3 3 3" xfId="13246"/>
    <cellStyle name="Normal 5 2 2 6 3 3 3 2" xfId="32036"/>
    <cellStyle name="Normal 5 2 2 6 3 3 3 3" xfId="52433"/>
    <cellStyle name="Normal 5 2 2 6 3 3 4" xfId="22633"/>
    <cellStyle name="Normal 5 2 2 6 3 3 5" xfId="52430"/>
    <cellStyle name="Normal 5 2 2 6 3 4" xfId="4753"/>
    <cellStyle name="Normal 5 2 2 6 3 4 2" xfId="9478"/>
    <cellStyle name="Normal 5 2 2 6 3 4 2 2" xfId="18873"/>
    <cellStyle name="Normal 5 2 2 6 3 4 2 2 2" xfId="37670"/>
    <cellStyle name="Normal 5 2 2 6 3 4 2 2 3" xfId="52436"/>
    <cellStyle name="Normal 5 2 2 6 3 4 2 3" xfId="28267"/>
    <cellStyle name="Normal 5 2 2 6 3 4 2 4" xfId="52435"/>
    <cellStyle name="Normal 5 2 2 6 3 4 3" xfId="14176"/>
    <cellStyle name="Normal 5 2 2 6 3 4 3 2" xfId="32967"/>
    <cellStyle name="Normal 5 2 2 6 3 4 3 3" xfId="52437"/>
    <cellStyle name="Normal 5 2 2 6 3 4 4" xfId="23564"/>
    <cellStyle name="Normal 5 2 2 6 3 4 5" xfId="52434"/>
    <cellStyle name="Normal 5 2 2 6 3 5" xfId="6688"/>
    <cellStyle name="Normal 5 2 2 6 3 5 2" xfId="16083"/>
    <cellStyle name="Normal 5 2 2 6 3 5 2 2" xfId="34880"/>
    <cellStyle name="Normal 5 2 2 6 3 5 2 3" xfId="52439"/>
    <cellStyle name="Normal 5 2 2 6 3 5 3" xfId="25477"/>
    <cellStyle name="Normal 5 2 2 6 3 5 4" xfId="52438"/>
    <cellStyle name="Normal 5 2 2 6 3 6" xfId="11386"/>
    <cellStyle name="Normal 5 2 2 6 3 6 2" xfId="30174"/>
    <cellStyle name="Normal 5 2 2 6 3 6 3" xfId="52440"/>
    <cellStyle name="Normal 5 2 2 6 3 7" xfId="20771"/>
    <cellStyle name="Normal 5 2 2 6 3 8" xfId="39669"/>
    <cellStyle name="Normal 5 2 2 6 3 9" xfId="52421"/>
    <cellStyle name="Normal 5 2 2 6 4" xfId="2425"/>
    <cellStyle name="Normal 5 2 2 6 4 2" xfId="5218"/>
    <cellStyle name="Normal 5 2 2 6 4 2 2" xfId="9943"/>
    <cellStyle name="Normal 5 2 2 6 4 2 2 2" xfId="19338"/>
    <cellStyle name="Normal 5 2 2 6 4 2 2 2 2" xfId="38135"/>
    <cellStyle name="Normal 5 2 2 6 4 2 2 2 3" xfId="52444"/>
    <cellStyle name="Normal 5 2 2 6 4 2 2 3" xfId="28732"/>
    <cellStyle name="Normal 5 2 2 6 4 2 2 4" xfId="52443"/>
    <cellStyle name="Normal 5 2 2 6 4 2 3" xfId="14641"/>
    <cellStyle name="Normal 5 2 2 6 4 2 3 2" xfId="33432"/>
    <cellStyle name="Normal 5 2 2 6 4 2 3 3" xfId="52445"/>
    <cellStyle name="Normal 5 2 2 6 4 2 4" xfId="24029"/>
    <cellStyle name="Normal 5 2 2 6 4 2 5" xfId="52442"/>
    <cellStyle name="Normal 5 2 2 6 4 3" xfId="7152"/>
    <cellStyle name="Normal 5 2 2 6 4 3 2" xfId="16547"/>
    <cellStyle name="Normal 5 2 2 6 4 3 2 2" xfId="35344"/>
    <cellStyle name="Normal 5 2 2 6 4 3 2 3" xfId="52447"/>
    <cellStyle name="Normal 5 2 2 6 4 3 3" xfId="25941"/>
    <cellStyle name="Normal 5 2 2 6 4 3 4" xfId="52446"/>
    <cellStyle name="Normal 5 2 2 6 4 4" xfId="11850"/>
    <cellStyle name="Normal 5 2 2 6 4 4 2" xfId="30639"/>
    <cellStyle name="Normal 5 2 2 6 4 4 3" xfId="52448"/>
    <cellStyle name="Normal 5 2 2 6 4 5" xfId="21236"/>
    <cellStyle name="Normal 5 2 2 6 4 6" xfId="52441"/>
    <cellStyle name="Normal 5 2 2 6 5" xfId="3356"/>
    <cellStyle name="Normal 5 2 2 6 5 2" xfId="8082"/>
    <cellStyle name="Normal 5 2 2 6 5 2 2" xfId="17477"/>
    <cellStyle name="Normal 5 2 2 6 5 2 2 2" xfId="36274"/>
    <cellStyle name="Normal 5 2 2 6 5 2 2 3" xfId="52451"/>
    <cellStyle name="Normal 5 2 2 6 5 2 3" xfId="26871"/>
    <cellStyle name="Normal 5 2 2 6 5 2 4" xfId="52450"/>
    <cellStyle name="Normal 5 2 2 6 5 3" xfId="12780"/>
    <cellStyle name="Normal 5 2 2 6 5 3 2" xfId="31570"/>
    <cellStyle name="Normal 5 2 2 6 5 3 3" xfId="52452"/>
    <cellStyle name="Normal 5 2 2 6 5 4" xfId="22167"/>
    <cellStyle name="Normal 5 2 2 6 5 5" xfId="52449"/>
    <cellStyle name="Normal 5 2 2 6 6" xfId="4287"/>
    <cellStyle name="Normal 5 2 2 6 6 2" xfId="9012"/>
    <cellStyle name="Normal 5 2 2 6 6 2 2" xfId="18407"/>
    <cellStyle name="Normal 5 2 2 6 6 2 2 2" xfId="37204"/>
    <cellStyle name="Normal 5 2 2 6 6 2 2 3" xfId="52455"/>
    <cellStyle name="Normal 5 2 2 6 6 2 3" xfId="27801"/>
    <cellStyle name="Normal 5 2 2 6 6 2 4" xfId="52454"/>
    <cellStyle name="Normal 5 2 2 6 6 3" xfId="13710"/>
    <cellStyle name="Normal 5 2 2 6 6 3 2" xfId="32501"/>
    <cellStyle name="Normal 5 2 2 6 6 3 3" xfId="52456"/>
    <cellStyle name="Normal 5 2 2 6 6 4" xfId="23098"/>
    <cellStyle name="Normal 5 2 2 6 6 5" xfId="52453"/>
    <cellStyle name="Normal 5 2 2 6 7" xfId="6439"/>
    <cellStyle name="Normal 5 2 2 6 7 2" xfId="15835"/>
    <cellStyle name="Normal 5 2 2 6 7 2 2" xfId="34632"/>
    <cellStyle name="Normal 5 2 2 6 7 2 3" xfId="52458"/>
    <cellStyle name="Normal 5 2 2 6 7 3" xfId="25229"/>
    <cellStyle name="Normal 5 2 2 6 7 4" xfId="52457"/>
    <cellStyle name="Normal 5 2 2 6 8" xfId="10924"/>
    <cellStyle name="Normal 5 2 2 6 8 2" xfId="29708"/>
    <cellStyle name="Normal 5 2 2 6 8 3" xfId="52459"/>
    <cellStyle name="Normal 5 2 2 6 9" xfId="20305"/>
    <cellStyle name="Normal 5 2 2 7" xfId="940"/>
    <cellStyle name="Normal 5 2 2 7 10" xfId="39670"/>
    <cellStyle name="Normal 5 2 2 7 11" xfId="52460"/>
    <cellStyle name="Normal 5 2 2 7 12" xfId="1552"/>
    <cellStyle name="Normal 5 2 2 7 2" xfId="1816"/>
    <cellStyle name="Normal 5 2 2 7 2 10" xfId="52461"/>
    <cellStyle name="Normal 5 2 2 7 2 2" xfId="2282"/>
    <cellStyle name="Normal 5 2 2 7 2 2 2" xfId="3213"/>
    <cellStyle name="Normal 5 2 2 7 2 2 2 2" xfId="6006"/>
    <cellStyle name="Normal 5 2 2 7 2 2 2 2 2" xfId="10731"/>
    <cellStyle name="Normal 5 2 2 7 2 2 2 2 2 2" xfId="20126"/>
    <cellStyle name="Normal 5 2 2 7 2 2 2 2 2 2 2" xfId="38923"/>
    <cellStyle name="Normal 5 2 2 7 2 2 2 2 2 2 3" xfId="52466"/>
    <cellStyle name="Normal 5 2 2 7 2 2 2 2 2 3" xfId="29520"/>
    <cellStyle name="Normal 5 2 2 7 2 2 2 2 2 4" xfId="52465"/>
    <cellStyle name="Normal 5 2 2 7 2 2 2 2 3" xfId="15429"/>
    <cellStyle name="Normal 5 2 2 7 2 2 2 2 3 2" xfId="34220"/>
    <cellStyle name="Normal 5 2 2 7 2 2 2 2 3 3" xfId="52467"/>
    <cellStyle name="Normal 5 2 2 7 2 2 2 2 4" xfId="24817"/>
    <cellStyle name="Normal 5 2 2 7 2 2 2 2 5" xfId="52464"/>
    <cellStyle name="Normal 5 2 2 7 2 2 2 3" xfId="7939"/>
    <cellStyle name="Normal 5 2 2 7 2 2 2 3 2" xfId="17334"/>
    <cellStyle name="Normal 5 2 2 7 2 2 2 3 2 2" xfId="36131"/>
    <cellStyle name="Normal 5 2 2 7 2 2 2 3 2 3" xfId="52469"/>
    <cellStyle name="Normal 5 2 2 7 2 2 2 3 3" xfId="26728"/>
    <cellStyle name="Normal 5 2 2 7 2 2 2 3 4" xfId="52468"/>
    <cellStyle name="Normal 5 2 2 7 2 2 2 4" xfId="12637"/>
    <cellStyle name="Normal 5 2 2 7 2 2 2 4 2" xfId="31427"/>
    <cellStyle name="Normal 5 2 2 7 2 2 2 4 3" xfId="52470"/>
    <cellStyle name="Normal 5 2 2 7 2 2 2 5" xfId="22024"/>
    <cellStyle name="Normal 5 2 2 7 2 2 2 6" xfId="52463"/>
    <cellStyle name="Normal 5 2 2 7 2 2 3" xfId="4144"/>
    <cellStyle name="Normal 5 2 2 7 2 2 3 2" xfId="8869"/>
    <cellStyle name="Normal 5 2 2 7 2 2 3 2 2" xfId="18264"/>
    <cellStyle name="Normal 5 2 2 7 2 2 3 2 2 2" xfId="37061"/>
    <cellStyle name="Normal 5 2 2 7 2 2 3 2 2 3" xfId="52473"/>
    <cellStyle name="Normal 5 2 2 7 2 2 3 2 3" xfId="27658"/>
    <cellStyle name="Normal 5 2 2 7 2 2 3 2 4" xfId="52472"/>
    <cellStyle name="Normal 5 2 2 7 2 2 3 3" xfId="13567"/>
    <cellStyle name="Normal 5 2 2 7 2 2 3 3 2" xfId="32358"/>
    <cellStyle name="Normal 5 2 2 7 2 2 3 3 3" xfId="52474"/>
    <cellStyle name="Normal 5 2 2 7 2 2 3 4" xfId="22955"/>
    <cellStyle name="Normal 5 2 2 7 2 2 3 5" xfId="52471"/>
    <cellStyle name="Normal 5 2 2 7 2 2 4" xfId="5075"/>
    <cellStyle name="Normal 5 2 2 7 2 2 4 2" xfId="9800"/>
    <cellStyle name="Normal 5 2 2 7 2 2 4 2 2" xfId="19195"/>
    <cellStyle name="Normal 5 2 2 7 2 2 4 2 2 2" xfId="37992"/>
    <cellStyle name="Normal 5 2 2 7 2 2 4 2 2 3" xfId="52477"/>
    <cellStyle name="Normal 5 2 2 7 2 2 4 2 3" xfId="28589"/>
    <cellStyle name="Normal 5 2 2 7 2 2 4 2 4" xfId="52476"/>
    <cellStyle name="Normal 5 2 2 7 2 2 4 3" xfId="14498"/>
    <cellStyle name="Normal 5 2 2 7 2 2 4 3 2" xfId="33289"/>
    <cellStyle name="Normal 5 2 2 7 2 2 4 3 3" xfId="52478"/>
    <cellStyle name="Normal 5 2 2 7 2 2 4 4" xfId="23886"/>
    <cellStyle name="Normal 5 2 2 7 2 2 4 5" xfId="52475"/>
    <cellStyle name="Normal 5 2 2 7 2 2 5" xfId="7009"/>
    <cellStyle name="Normal 5 2 2 7 2 2 5 2" xfId="16404"/>
    <cellStyle name="Normal 5 2 2 7 2 2 5 2 2" xfId="35201"/>
    <cellStyle name="Normal 5 2 2 7 2 2 5 2 3" xfId="52480"/>
    <cellStyle name="Normal 5 2 2 7 2 2 5 3" xfId="25798"/>
    <cellStyle name="Normal 5 2 2 7 2 2 5 4" xfId="52479"/>
    <cellStyle name="Normal 5 2 2 7 2 2 6" xfId="11707"/>
    <cellStyle name="Normal 5 2 2 7 2 2 6 2" xfId="30496"/>
    <cellStyle name="Normal 5 2 2 7 2 2 6 3" xfId="52481"/>
    <cellStyle name="Normal 5 2 2 7 2 2 7" xfId="21093"/>
    <cellStyle name="Normal 5 2 2 7 2 2 8" xfId="39672"/>
    <cellStyle name="Normal 5 2 2 7 2 2 9" xfId="52462"/>
    <cellStyle name="Normal 5 2 2 7 2 3" xfId="2747"/>
    <cellStyle name="Normal 5 2 2 7 2 3 2" xfId="5540"/>
    <cellStyle name="Normal 5 2 2 7 2 3 2 2" xfId="10265"/>
    <cellStyle name="Normal 5 2 2 7 2 3 2 2 2" xfId="19660"/>
    <cellStyle name="Normal 5 2 2 7 2 3 2 2 2 2" xfId="38457"/>
    <cellStyle name="Normal 5 2 2 7 2 3 2 2 2 3" xfId="52485"/>
    <cellStyle name="Normal 5 2 2 7 2 3 2 2 3" xfId="29054"/>
    <cellStyle name="Normal 5 2 2 7 2 3 2 2 4" xfId="52484"/>
    <cellStyle name="Normal 5 2 2 7 2 3 2 3" xfId="14963"/>
    <cellStyle name="Normal 5 2 2 7 2 3 2 3 2" xfId="33754"/>
    <cellStyle name="Normal 5 2 2 7 2 3 2 3 3" xfId="52486"/>
    <cellStyle name="Normal 5 2 2 7 2 3 2 4" xfId="24351"/>
    <cellStyle name="Normal 5 2 2 7 2 3 2 5" xfId="52483"/>
    <cellStyle name="Normal 5 2 2 7 2 3 3" xfId="7473"/>
    <cellStyle name="Normal 5 2 2 7 2 3 3 2" xfId="16868"/>
    <cellStyle name="Normal 5 2 2 7 2 3 3 2 2" xfId="35665"/>
    <cellStyle name="Normal 5 2 2 7 2 3 3 2 3" xfId="52488"/>
    <cellStyle name="Normal 5 2 2 7 2 3 3 3" xfId="26262"/>
    <cellStyle name="Normal 5 2 2 7 2 3 3 4" xfId="52487"/>
    <cellStyle name="Normal 5 2 2 7 2 3 4" xfId="12171"/>
    <cellStyle name="Normal 5 2 2 7 2 3 4 2" xfId="30961"/>
    <cellStyle name="Normal 5 2 2 7 2 3 4 3" xfId="52489"/>
    <cellStyle name="Normal 5 2 2 7 2 3 5" xfId="21558"/>
    <cellStyle name="Normal 5 2 2 7 2 3 6" xfId="52482"/>
    <cellStyle name="Normal 5 2 2 7 2 4" xfId="3678"/>
    <cellStyle name="Normal 5 2 2 7 2 4 2" xfId="8404"/>
    <cellStyle name="Normal 5 2 2 7 2 4 2 2" xfId="17799"/>
    <cellStyle name="Normal 5 2 2 7 2 4 2 2 2" xfId="36596"/>
    <cellStyle name="Normal 5 2 2 7 2 4 2 2 3" xfId="52492"/>
    <cellStyle name="Normal 5 2 2 7 2 4 2 3" xfId="27193"/>
    <cellStyle name="Normal 5 2 2 7 2 4 2 4" xfId="52491"/>
    <cellStyle name="Normal 5 2 2 7 2 4 3" xfId="13102"/>
    <cellStyle name="Normal 5 2 2 7 2 4 3 2" xfId="31892"/>
    <cellStyle name="Normal 5 2 2 7 2 4 3 3" xfId="52493"/>
    <cellStyle name="Normal 5 2 2 7 2 4 4" xfId="22489"/>
    <cellStyle name="Normal 5 2 2 7 2 4 5" xfId="52490"/>
    <cellStyle name="Normal 5 2 2 7 2 5" xfId="4609"/>
    <cellStyle name="Normal 5 2 2 7 2 5 2" xfId="9334"/>
    <cellStyle name="Normal 5 2 2 7 2 5 2 2" xfId="18729"/>
    <cellStyle name="Normal 5 2 2 7 2 5 2 2 2" xfId="37526"/>
    <cellStyle name="Normal 5 2 2 7 2 5 2 2 3" xfId="52496"/>
    <cellStyle name="Normal 5 2 2 7 2 5 2 3" xfId="28123"/>
    <cellStyle name="Normal 5 2 2 7 2 5 2 4" xfId="52495"/>
    <cellStyle name="Normal 5 2 2 7 2 5 3" xfId="14032"/>
    <cellStyle name="Normal 5 2 2 7 2 5 3 2" xfId="32823"/>
    <cellStyle name="Normal 5 2 2 7 2 5 3 3" xfId="52497"/>
    <cellStyle name="Normal 5 2 2 7 2 5 4" xfId="23420"/>
    <cellStyle name="Normal 5 2 2 7 2 5 5" xfId="52494"/>
    <cellStyle name="Normal 5 2 2 7 2 6" xfId="6544"/>
    <cellStyle name="Normal 5 2 2 7 2 6 2" xfId="15939"/>
    <cellStyle name="Normal 5 2 2 7 2 6 2 2" xfId="34736"/>
    <cellStyle name="Normal 5 2 2 7 2 6 2 3" xfId="52499"/>
    <cellStyle name="Normal 5 2 2 7 2 6 3" xfId="25333"/>
    <cellStyle name="Normal 5 2 2 7 2 6 4" xfId="52498"/>
    <cellStyle name="Normal 5 2 2 7 2 7" xfId="11242"/>
    <cellStyle name="Normal 5 2 2 7 2 7 2" xfId="30030"/>
    <cellStyle name="Normal 5 2 2 7 2 7 3" xfId="52500"/>
    <cellStyle name="Normal 5 2 2 7 2 8" xfId="20627"/>
    <cellStyle name="Normal 5 2 2 7 2 9" xfId="39671"/>
    <cellStyle name="Normal 5 2 2 7 3" xfId="2021"/>
    <cellStyle name="Normal 5 2 2 7 3 2" xfId="2952"/>
    <cellStyle name="Normal 5 2 2 7 3 2 2" xfId="5745"/>
    <cellStyle name="Normal 5 2 2 7 3 2 2 2" xfId="10470"/>
    <cellStyle name="Normal 5 2 2 7 3 2 2 2 2" xfId="19865"/>
    <cellStyle name="Normal 5 2 2 7 3 2 2 2 2 2" xfId="38662"/>
    <cellStyle name="Normal 5 2 2 7 3 2 2 2 2 3" xfId="52505"/>
    <cellStyle name="Normal 5 2 2 7 3 2 2 2 3" xfId="29259"/>
    <cellStyle name="Normal 5 2 2 7 3 2 2 2 4" xfId="52504"/>
    <cellStyle name="Normal 5 2 2 7 3 2 2 3" xfId="15168"/>
    <cellStyle name="Normal 5 2 2 7 3 2 2 3 2" xfId="33959"/>
    <cellStyle name="Normal 5 2 2 7 3 2 2 3 3" xfId="52506"/>
    <cellStyle name="Normal 5 2 2 7 3 2 2 4" xfId="24556"/>
    <cellStyle name="Normal 5 2 2 7 3 2 2 5" xfId="52503"/>
    <cellStyle name="Normal 5 2 2 7 3 2 3" xfId="7678"/>
    <cellStyle name="Normal 5 2 2 7 3 2 3 2" xfId="17073"/>
    <cellStyle name="Normal 5 2 2 7 3 2 3 2 2" xfId="35870"/>
    <cellStyle name="Normal 5 2 2 7 3 2 3 2 3" xfId="52508"/>
    <cellStyle name="Normal 5 2 2 7 3 2 3 3" xfId="26467"/>
    <cellStyle name="Normal 5 2 2 7 3 2 3 4" xfId="52507"/>
    <cellStyle name="Normal 5 2 2 7 3 2 4" xfId="12376"/>
    <cellStyle name="Normal 5 2 2 7 3 2 4 2" xfId="31166"/>
    <cellStyle name="Normal 5 2 2 7 3 2 4 3" xfId="52509"/>
    <cellStyle name="Normal 5 2 2 7 3 2 5" xfId="21763"/>
    <cellStyle name="Normal 5 2 2 7 3 2 6" xfId="52502"/>
    <cellStyle name="Normal 5 2 2 7 3 3" xfId="3883"/>
    <cellStyle name="Normal 5 2 2 7 3 3 2" xfId="8608"/>
    <cellStyle name="Normal 5 2 2 7 3 3 2 2" xfId="18003"/>
    <cellStyle name="Normal 5 2 2 7 3 3 2 2 2" xfId="36800"/>
    <cellStyle name="Normal 5 2 2 7 3 3 2 2 3" xfId="52512"/>
    <cellStyle name="Normal 5 2 2 7 3 3 2 3" xfId="27397"/>
    <cellStyle name="Normal 5 2 2 7 3 3 2 4" xfId="52511"/>
    <cellStyle name="Normal 5 2 2 7 3 3 3" xfId="13306"/>
    <cellStyle name="Normal 5 2 2 7 3 3 3 2" xfId="32097"/>
    <cellStyle name="Normal 5 2 2 7 3 3 3 3" xfId="52513"/>
    <cellStyle name="Normal 5 2 2 7 3 3 4" xfId="22694"/>
    <cellStyle name="Normal 5 2 2 7 3 3 5" xfId="52510"/>
    <cellStyle name="Normal 5 2 2 7 3 4" xfId="4814"/>
    <cellStyle name="Normal 5 2 2 7 3 4 2" xfId="9539"/>
    <cellStyle name="Normal 5 2 2 7 3 4 2 2" xfId="18934"/>
    <cellStyle name="Normal 5 2 2 7 3 4 2 2 2" xfId="37731"/>
    <cellStyle name="Normal 5 2 2 7 3 4 2 2 3" xfId="52516"/>
    <cellStyle name="Normal 5 2 2 7 3 4 2 3" xfId="28328"/>
    <cellStyle name="Normal 5 2 2 7 3 4 2 4" xfId="52515"/>
    <cellStyle name="Normal 5 2 2 7 3 4 3" xfId="14237"/>
    <cellStyle name="Normal 5 2 2 7 3 4 3 2" xfId="33028"/>
    <cellStyle name="Normal 5 2 2 7 3 4 3 3" xfId="52517"/>
    <cellStyle name="Normal 5 2 2 7 3 4 4" xfId="23625"/>
    <cellStyle name="Normal 5 2 2 7 3 4 5" xfId="52514"/>
    <cellStyle name="Normal 5 2 2 7 3 5" xfId="6748"/>
    <cellStyle name="Normal 5 2 2 7 3 5 2" xfId="16143"/>
    <cellStyle name="Normal 5 2 2 7 3 5 2 2" xfId="34940"/>
    <cellStyle name="Normal 5 2 2 7 3 5 2 3" xfId="52519"/>
    <cellStyle name="Normal 5 2 2 7 3 5 3" xfId="25537"/>
    <cellStyle name="Normal 5 2 2 7 3 5 4" xfId="52518"/>
    <cellStyle name="Normal 5 2 2 7 3 6" xfId="11446"/>
    <cellStyle name="Normal 5 2 2 7 3 6 2" xfId="30235"/>
    <cellStyle name="Normal 5 2 2 7 3 6 3" xfId="52520"/>
    <cellStyle name="Normal 5 2 2 7 3 7" xfId="20832"/>
    <cellStyle name="Normal 5 2 2 7 3 8" xfId="39673"/>
    <cellStyle name="Normal 5 2 2 7 3 9" xfId="52501"/>
    <cellStyle name="Normal 5 2 2 7 4" xfId="2486"/>
    <cellStyle name="Normal 5 2 2 7 4 2" xfId="5279"/>
    <cellStyle name="Normal 5 2 2 7 4 2 2" xfId="10004"/>
    <cellStyle name="Normal 5 2 2 7 4 2 2 2" xfId="19399"/>
    <cellStyle name="Normal 5 2 2 7 4 2 2 2 2" xfId="38196"/>
    <cellStyle name="Normal 5 2 2 7 4 2 2 2 3" xfId="52524"/>
    <cellStyle name="Normal 5 2 2 7 4 2 2 3" xfId="28793"/>
    <cellStyle name="Normal 5 2 2 7 4 2 2 4" xfId="52523"/>
    <cellStyle name="Normal 5 2 2 7 4 2 3" xfId="14702"/>
    <cellStyle name="Normal 5 2 2 7 4 2 3 2" xfId="33493"/>
    <cellStyle name="Normal 5 2 2 7 4 2 3 3" xfId="52525"/>
    <cellStyle name="Normal 5 2 2 7 4 2 4" xfId="24090"/>
    <cellStyle name="Normal 5 2 2 7 4 2 5" xfId="52522"/>
    <cellStyle name="Normal 5 2 2 7 4 3" xfId="7213"/>
    <cellStyle name="Normal 5 2 2 7 4 3 2" xfId="16608"/>
    <cellStyle name="Normal 5 2 2 7 4 3 2 2" xfId="35405"/>
    <cellStyle name="Normal 5 2 2 7 4 3 2 3" xfId="52527"/>
    <cellStyle name="Normal 5 2 2 7 4 3 3" xfId="26002"/>
    <cellStyle name="Normal 5 2 2 7 4 3 4" xfId="52526"/>
    <cellStyle name="Normal 5 2 2 7 4 4" xfId="11911"/>
    <cellStyle name="Normal 5 2 2 7 4 4 2" xfId="30700"/>
    <cellStyle name="Normal 5 2 2 7 4 4 3" xfId="52528"/>
    <cellStyle name="Normal 5 2 2 7 4 5" xfId="21297"/>
    <cellStyle name="Normal 5 2 2 7 4 6" xfId="52521"/>
    <cellStyle name="Normal 5 2 2 7 5" xfId="3417"/>
    <cellStyle name="Normal 5 2 2 7 5 2" xfId="8143"/>
    <cellStyle name="Normal 5 2 2 7 5 2 2" xfId="17538"/>
    <cellStyle name="Normal 5 2 2 7 5 2 2 2" xfId="36335"/>
    <cellStyle name="Normal 5 2 2 7 5 2 2 3" xfId="52531"/>
    <cellStyle name="Normal 5 2 2 7 5 2 3" xfId="26932"/>
    <cellStyle name="Normal 5 2 2 7 5 2 4" xfId="52530"/>
    <cellStyle name="Normal 5 2 2 7 5 3" xfId="12841"/>
    <cellStyle name="Normal 5 2 2 7 5 3 2" xfId="31631"/>
    <cellStyle name="Normal 5 2 2 7 5 3 3" xfId="52532"/>
    <cellStyle name="Normal 5 2 2 7 5 4" xfId="22228"/>
    <cellStyle name="Normal 5 2 2 7 5 5" xfId="52529"/>
    <cellStyle name="Normal 5 2 2 7 6" xfId="4348"/>
    <cellStyle name="Normal 5 2 2 7 6 2" xfId="9073"/>
    <cellStyle name="Normal 5 2 2 7 6 2 2" xfId="18468"/>
    <cellStyle name="Normal 5 2 2 7 6 2 2 2" xfId="37265"/>
    <cellStyle name="Normal 5 2 2 7 6 2 2 3" xfId="52535"/>
    <cellStyle name="Normal 5 2 2 7 6 2 3" xfId="27862"/>
    <cellStyle name="Normal 5 2 2 7 6 2 4" xfId="52534"/>
    <cellStyle name="Normal 5 2 2 7 6 3" xfId="13771"/>
    <cellStyle name="Normal 5 2 2 7 6 3 2" xfId="32562"/>
    <cellStyle name="Normal 5 2 2 7 6 3 3" xfId="52536"/>
    <cellStyle name="Normal 5 2 2 7 6 4" xfId="23159"/>
    <cellStyle name="Normal 5 2 2 7 6 5" xfId="52533"/>
    <cellStyle name="Normal 5 2 2 7 7" xfId="6271"/>
    <cellStyle name="Normal 5 2 2 7 7 2" xfId="15667"/>
    <cellStyle name="Normal 5 2 2 7 7 2 2" xfId="34464"/>
    <cellStyle name="Normal 5 2 2 7 7 2 3" xfId="52538"/>
    <cellStyle name="Normal 5 2 2 7 7 3" xfId="25061"/>
    <cellStyle name="Normal 5 2 2 7 7 4" xfId="52537"/>
    <cellStyle name="Normal 5 2 2 7 8" xfId="10982"/>
    <cellStyle name="Normal 5 2 2 7 8 2" xfId="29769"/>
    <cellStyle name="Normal 5 2 2 7 8 3" xfId="52539"/>
    <cellStyle name="Normal 5 2 2 7 9" xfId="20366"/>
    <cellStyle name="Normal 5 2 2 8" xfId="1334"/>
    <cellStyle name="Normal 5 2 2 8 10" xfId="52540"/>
    <cellStyle name="Normal 5 2 2 8 11" xfId="1636"/>
    <cellStyle name="Normal 5 2 2 8 2" xfId="2105"/>
    <cellStyle name="Normal 5 2 2 8 2 2" xfId="3036"/>
    <cellStyle name="Normal 5 2 2 8 2 2 2" xfId="5829"/>
    <cellStyle name="Normal 5 2 2 8 2 2 2 2" xfId="10554"/>
    <cellStyle name="Normal 5 2 2 8 2 2 2 2 2" xfId="19949"/>
    <cellStyle name="Normal 5 2 2 8 2 2 2 2 2 2" xfId="38746"/>
    <cellStyle name="Normal 5 2 2 8 2 2 2 2 2 3" xfId="52545"/>
    <cellStyle name="Normal 5 2 2 8 2 2 2 2 3" xfId="29343"/>
    <cellStyle name="Normal 5 2 2 8 2 2 2 2 4" xfId="52544"/>
    <cellStyle name="Normal 5 2 2 8 2 2 2 3" xfId="15252"/>
    <cellStyle name="Normal 5 2 2 8 2 2 2 3 2" xfId="34043"/>
    <cellStyle name="Normal 5 2 2 8 2 2 2 3 3" xfId="52546"/>
    <cellStyle name="Normal 5 2 2 8 2 2 2 4" xfId="24640"/>
    <cellStyle name="Normal 5 2 2 8 2 2 2 5" xfId="52543"/>
    <cellStyle name="Normal 5 2 2 8 2 2 3" xfId="7762"/>
    <cellStyle name="Normal 5 2 2 8 2 2 3 2" xfId="17157"/>
    <cellStyle name="Normal 5 2 2 8 2 2 3 2 2" xfId="35954"/>
    <cellStyle name="Normal 5 2 2 8 2 2 3 2 3" xfId="52548"/>
    <cellStyle name="Normal 5 2 2 8 2 2 3 3" xfId="26551"/>
    <cellStyle name="Normal 5 2 2 8 2 2 3 4" xfId="52547"/>
    <cellStyle name="Normal 5 2 2 8 2 2 4" xfId="12460"/>
    <cellStyle name="Normal 5 2 2 8 2 2 4 2" xfId="31250"/>
    <cellStyle name="Normal 5 2 2 8 2 2 4 3" xfId="52549"/>
    <cellStyle name="Normal 5 2 2 8 2 2 5" xfId="21847"/>
    <cellStyle name="Normal 5 2 2 8 2 2 6" xfId="52542"/>
    <cellStyle name="Normal 5 2 2 8 2 3" xfId="3967"/>
    <cellStyle name="Normal 5 2 2 8 2 3 2" xfId="8692"/>
    <cellStyle name="Normal 5 2 2 8 2 3 2 2" xfId="18087"/>
    <cellStyle name="Normal 5 2 2 8 2 3 2 2 2" xfId="36884"/>
    <cellStyle name="Normal 5 2 2 8 2 3 2 2 3" xfId="52552"/>
    <cellStyle name="Normal 5 2 2 8 2 3 2 3" xfId="27481"/>
    <cellStyle name="Normal 5 2 2 8 2 3 2 4" xfId="52551"/>
    <cellStyle name="Normal 5 2 2 8 2 3 3" xfId="13390"/>
    <cellStyle name="Normal 5 2 2 8 2 3 3 2" xfId="32181"/>
    <cellStyle name="Normal 5 2 2 8 2 3 3 3" xfId="52553"/>
    <cellStyle name="Normal 5 2 2 8 2 3 4" xfId="22778"/>
    <cellStyle name="Normal 5 2 2 8 2 3 5" xfId="52550"/>
    <cellStyle name="Normal 5 2 2 8 2 4" xfId="4898"/>
    <cellStyle name="Normal 5 2 2 8 2 4 2" xfId="9623"/>
    <cellStyle name="Normal 5 2 2 8 2 4 2 2" xfId="19018"/>
    <cellStyle name="Normal 5 2 2 8 2 4 2 2 2" xfId="37815"/>
    <cellStyle name="Normal 5 2 2 8 2 4 2 2 3" xfId="52556"/>
    <cellStyle name="Normal 5 2 2 8 2 4 2 3" xfId="28412"/>
    <cellStyle name="Normal 5 2 2 8 2 4 2 4" xfId="52555"/>
    <cellStyle name="Normal 5 2 2 8 2 4 3" xfId="14321"/>
    <cellStyle name="Normal 5 2 2 8 2 4 3 2" xfId="33112"/>
    <cellStyle name="Normal 5 2 2 8 2 4 3 3" xfId="52557"/>
    <cellStyle name="Normal 5 2 2 8 2 4 4" xfId="23709"/>
    <cellStyle name="Normal 5 2 2 8 2 4 5" xfId="52554"/>
    <cellStyle name="Normal 5 2 2 8 2 5" xfId="6832"/>
    <cellStyle name="Normal 5 2 2 8 2 5 2" xfId="16227"/>
    <cellStyle name="Normal 5 2 2 8 2 5 2 2" xfId="35024"/>
    <cellStyle name="Normal 5 2 2 8 2 5 2 3" xfId="52559"/>
    <cellStyle name="Normal 5 2 2 8 2 5 3" xfId="25621"/>
    <cellStyle name="Normal 5 2 2 8 2 5 4" xfId="52558"/>
    <cellStyle name="Normal 5 2 2 8 2 6" xfId="11530"/>
    <cellStyle name="Normal 5 2 2 8 2 6 2" xfId="30319"/>
    <cellStyle name="Normal 5 2 2 8 2 6 3" xfId="52560"/>
    <cellStyle name="Normal 5 2 2 8 2 7" xfId="20916"/>
    <cellStyle name="Normal 5 2 2 8 2 8" xfId="39675"/>
    <cellStyle name="Normal 5 2 2 8 2 9" xfId="52541"/>
    <cellStyle name="Normal 5 2 2 8 3" xfId="2570"/>
    <cellStyle name="Normal 5 2 2 8 3 2" xfId="5363"/>
    <cellStyle name="Normal 5 2 2 8 3 2 2" xfId="10088"/>
    <cellStyle name="Normal 5 2 2 8 3 2 2 2" xfId="19483"/>
    <cellStyle name="Normal 5 2 2 8 3 2 2 2 2" xfId="38280"/>
    <cellStyle name="Normal 5 2 2 8 3 2 2 2 3" xfId="52564"/>
    <cellStyle name="Normal 5 2 2 8 3 2 2 3" xfId="28877"/>
    <cellStyle name="Normal 5 2 2 8 3 2 2 4" xfId="52563"/>
    <cellStyle name="Normal 5 2 2 8 3 2 3" xfId="14786"/>
    <cellStyle name="Normal 5 2 2 8 3 2 3 2" xfId="33577"/>
    <cellStyle name="Normal 5 2 2 8 3 2 3 3" xfId="52565"/>
    <cellStyle name="Normal 5 2 2 8 3 2 4" xfId="24174"/>
    <cellStyle name="Normal 5 2 2 8 3 2 5" xfId="52562"/>
    <cellStyle name="Normal 5 2 2 8 3 3" xfId="7297"/>
    <cellStyle name="Normal 5 2 2 8 3 3 2" xfId="16692"/>
    <cellStyle name="Normal 5 2 2 8 3 3 2 2" xfId="35489"/>
    <cellStyle name="Normal 5 2 2 8 3 3 2 3" xfId="52567"/>
    <cellStyle name="Normal 5 2 2 8 3 3 3" xfId="26086"/>
    <cellStyle name="Normal 5 2 2 8 3 3 4" xfId="52566"/>
    <cellStyle name="Normal 5 2 2 8 3 4" xfId="11995"/>
    <cellStyle name="Normal 5 2 2 8 3 4 2" xfId="30784"/>
    <cellStyle name="Normal 5 2 2 8 3 4 3" xfId="52568"/>
    <cellStyle name="Normal 5 2 2 8 3 5" xfId="21381"/>
    <cellStyle name="Normal 5 2 2 8 3 6" xfId="52561"/>
    <cellStyle name="Normal 5 2 2 8 4" xfId="3501"/>
    <cellStyle name="Normal 5 2 2 8 4 2" xfId="8227"/>
    <cellStyle name="Normal 5 2 2 8 4 2 2" xfId="17622"/>
    <cellStyle name="Normal 5 2 2 8 4 2 2 2" xfId="36419"/>
    <cellStyle name="Normal 5 2 2 8 4 2 2 3" xfId="52571"/>
    <cellStyle name="Normal 5 2 2 8 4 2 3" xfId="27016"/>
    <cellStyle name="Normal 5 2 2 8 4 2 4" xfId="52570"/>
    <cellStyle name="Normal 5 2 2 8 4 3" xfId="12925"/>
    <cellStyle name="Normal 5 2 2 8 4 3 2" xfId="31715"/>
    <cellStyle name="Normal 5 2 2 8 4 3 3" xfId="52572"/>
    <cellStyle name="Normal 5 2 2 8 4 4" xfId="22312"/>
    <cellStyle name="Normal 5 2 2 8 4 5" xfId="52569"/>
    <cellStyle name="Normal 5 2 2 8 5" xfId="4432"/>
    <cellStyle name="Normal 5 2 2 8 5 2" xfId="9157"/>
    <cellStyle name="Normal 5 2 2 8 5 2 2" xfId="18552"/>
    <cellStyle name="Normal 5 2 2 8 5 2 2 2" xfId="37349"/>
    <cellStyle name="Normal 5 2 2 8 5 2 2 3" xfId="52575"/>
    <cellStyle name="Normal 5 2 2 8 5 2 3" xfId="27946"/>
    <cellStyle name="Normal 5 2 2 8 5 2 4" xfId="52574"/>
    <cellStyle name="Normal 5 2 2 8 5 3" xfId="13855"/>
    <cellStyle name="Normal 5 2 2 8 5 3 2" xfId="32646"/>
    <cellStyle name="Normal 5 2 2 8 5 3 3" xfId="52576"/>
    <cellStyle name="Normal 5 2 2 8 5 4" xfId="23243"/>
    <cellStyle name="Normal 5 2 2 8 5 5" xfId="52573"/>
    <cellStyle name="Normal 5 2 2 8 6" xfId="6195"/>
    <cellStyle name="Normal 5 2 2 8 6 2" xfId="15591"/>
    <cellStyle name="Normal 5 2 2 8 6 2 2" xfId="34388"/>
    <cellStyle name="Normal 5 2 2 8 6 2 3" xfId="52578"/>
    <cellStyle name="Normal 5 2 2 8 6 3" xfId="24985"/>
    <cellStyle name="Normal 5 2 2 8 6 4" xfId="52577"/>
    <cellStyle name="Normal 5 2 2 8 7" xfId="11066"/>
    <cellStyle name="Normal 5 2 2 8 7 2" xfId="29853"/>
    <cellStyle name="Normal 5 2 2 8 7 3" xfId="52579"/>
    <cellStyle name="Normal 5 2 2 8 8" xfId="20450"/>
    <cellStyle name="Normal 5 2 2 8 9" xfId="39674"/>
    <cellStyle name="Normal 5 2 2 9" xfId="1578"/>
    <cellStyle name="Normal 5 2 2 9 10" xfId="52580"/>
    <cellStyle name="Normal 5 2 2 9 2" xfId="2047"/>
    <cellStyle name="Normal 5 2 2 9 2 2" xfId="2978"/>
    <cellStyle name="Normal 5 2 2 9 2 2 2" xfId="5771"/>
    <cellStyle name="Normal 5 2 2 9 2 2 2 2" xfId="10496"/>
    <cellStyle name="Normal 5 2 2 9 2 2 2 2 2" xfId="19891"/>
    <cellStyle name="Normal 5 2 2 9 2 2 2 2 2 2" xfId="38688"/>
    <cellStyle name="Normal 5 2 2 9 2 2 2 2 2 3" xfId="52585"/>
    <cellStyle name="Normal 5 2 2 9 2 2 2 2 3" xfId="29285"/>
    <cellStyle name="Normal 5 2 2 9 2 2 2 2 4" xfId="52584"/>
    <cellStyle name="Normal 5 2 2 9 2 2 2 3" xfId="15194"/>
    <cellStyle name="Normal 5 2 2 9 2 2 2 3 2" xfId="33985"/>
    <cellStyle name="Normal 5 2 2 9 2 2 2 3 3" xfId="52586"/>
    <cellStyle name="Normal 5 2 2 9 2 2 2 4" xfId="24582"/>
    <cellStyle name="Normal 5 2 2 9 2 2 2 5" xfId="52583"/>
    <cellStyle name="Normal 5 2 2 9 2 2 3" xfId="7704"/>
    <cellStyle name="Normal 5 2 2 9 2 2 3 2" xfId="17099"/>
    <cellStyle name="Normal 5 2 2 9 2 2 3 2 2" xfId="35896"/>
    <cellStyle name="Normal 5 2 2 9 2 2 3 2 3" xfId="52588"/>
    <cellStyle name="Normal 5 2 2 9 2 2 3 3" xfId="26493"/>
    <cellStyle name="Normal 5 2 2 9 2 2 3 4" xfId="52587"/>
    <cellStyle name="Normal 5 2 2 9 2 2 4" xfId="12402"/>
    <cellStyle name="Normal 5 2 2 9 2 2 4 2" xfId="31192"/>
    <cellStyle name="Normal 5 2 2 9 2 2 4 3" xfId="52589"/>
    <cellStyle name="Normal 5 2 2 9 2 2 5" xfId="21789"/>
    <cellStyle name="Normal 5 2 2 9 2 2 6" xfId="52582"/>
    <cellStyle name="Normal 5 2 2 9 2 3" xfId="3909"/>
    <cellStyle name="Normal 5 2 2 9 2 3 2" xfId="8634"/>
    <cellStyle name="Normal 5 2 2 9 2 3 2 2" xfId="18029"/>
    <cellStyle name="Normal 5 2 2 9 2 3 2 2 2" xfId="36826"/>
    <cellStyle name="Normal 5 2 2 9 2 3 2 2 3" xfId="52592"/>
    <cellStyle name="Normal 5 2 2 9 2 3 2 3" xfId="27423"/>
    <cellStyle name="Normal 5 2 2 9 2 3 2 4" xfId="52591"/>
    <cellStyle name="Normal 5 2 2 9 2 3 3" xfId="13332"/>
    <cellStyle name="Normal 5 2 2 9 2 3 3 2" xfId="32123"/>
    <cellStyle name="Normal 5 2 2 9 2 3 3 3" xfId="52593"/>
    <cellStyle name="Normal 5 2 2 9 2 3 4" xfId="22720"/>
    <cellStyle name="Normal 5 2 2 9 2 3 5" xfId="52590"/>
    <cellStyle name="Normal 5 2 2 9 2 4" xfId="4840"/>
    <cellStyle name="Normal 5 2 2 9 2 4 2" xfId="9565"/>
    <cellStyle name="Normal 5 2 2 9 2 4 2 2" xfId="18960"/>
    <cellStyle name="Normal 5 2 2 9 2 4 2 2 2" xfId="37757"/>
    <cellStyle name="Normal 5 2 2 9 2 4 2 2 3" xfId="52596"/>
    <cellStyle name="Normal 5 2 2 9 2 4 2 3" xfId="28354"/>
    <cellStyle name="Normal 5 2 2 9 2 4 2 4" xfId="52595"/>
    <cellStyle name="Normal 5 2 2 9 2 4 3" xfId="14263"/>
    <cellStyle name="Normal 5 2 2 9 2 4 3 2" xfId="33054"/>
    <cellStyle name="Normal 5 2 2 9 2 4 3 3" xfId="52597"/>
    <cellStyle name="Normal 5 2 2 9 2 4 4" xfId="23651"/>
    <cellStyle name="Normal 5 2 2 9 2 4 5" xfId="52594"/>
    <cellStyle name="Normal 5 2 2 9 2 5" xfId="6774"/>
    <cellStyle name="Normal 5 2 2 9 2 5 2" xfId="16169"/>
    <cellStyle name="Normal 5 2 2 9 2 5 2 2" xfId="34966"/>
    <cellStyle name="Normal 5 2 2 9 2 5 2 3" xfId="52599"/>
    <cellStyle name="Normal 5 2 2 9 2 5 3" xfId="25563"/>
    <cellStyle name="Normal 5 2 2 9 2 5 4" xfId="52598"/>
    <cellStyle name="Normal 5 2 2 9 2 6" xfId="11472"/>
    <cellStyle name="Normal 5 2 2 9 2 6 2" xfId="30261"/>
    <cellStyle name="Normal 5 2 2 9 2 6 3" xfId="52600"/>
    <cellStyle name="Normal 5 2 2 9 2 7" xfId="20858"/>
    <cellStyle name="Normal 5 2 2 9 2 8" xfId="39677"/>
    <cellStyle name="Normal 5 2 2 9 2 9" xfId="52581"/>
    <cellStyle name="Normal 5 2 2 9 3" xfId="2512"/>
    <cellStyle name="Normal 5 2 2 9 3 2" xfId="5305"/>
    <cellStyle name="Normal 5 2 2 9 3 2 2" xfId="10030"/>
    <cellStyle name="Normal 5 2 2 9 3 2 2 2" xfId="19425"/>
    <cellStyle name="Normal 5 2 2 9 3 2 2 2 2" xfId="38222"/>
    <cellStyle name="Normal 5 2 2 9 3 2 2 2 3" xfId="52604"/>
    <cellStyle name="Normal 5 2 2 9 3 2 2 3" xfId="28819"/>
    <cellStyle name="Normal 5 2 2 9 3 2 2 4" xfId="52603"/>
    <cellStyle name="Normal 5 2 2 9 3 2 3" xfId="14728"/>
    <cellStyle name="Normal 5 2 2 9 3 2 3 2" xfId="33519"/>
    <cellStyle name="Normal 5 2 2 9 3 2 3 3" xfId="52605"/>
    <cellStyle name="Normal 5 2 2 9 3 2 4" xfId="24116"/>
    <cellStyle name="Normal 5 2 2 9 3 2 5" xfId="52602"/>
    <cellStyle name="Normal 5 2 2 9 3 3" xfId="7239"/>
    <cellStyle name="Normal 5 2 2 9 3 3 2" xfId="16634"/>
    <cellStyle name="Normal 5 2 2 9 3 3 2 2" xfId="35431"/>
    <cellStyle name="Normal 5 2 2 9 3 3 2 3" xfId="52607"/>
    <cellStyle name="Normal 5 2 2 9 3 3 3" xfId="26028"/>
    <cellStyle name="Normal 5 2 2 9 3 3 4" xfId="52606"/>
    <cellStyle name="Normal 5 2 2 9 3 4" xfId="11937"/>
    <cellStyle name="Normal 5 2 2 9 3 4 2" xfId="30726"/>
    <cellStyle name="Normal 5 2 2 9 3 4 3" xfId="52608"/>
    <cellStyle name="Normal 5 2 2 9 3 5" xfId="21323"/>
    <cellStyle name="Normal 5 2 2 9 3 6" xfId="52601"/>
    <cellStyle name="Normal 5 2 2 9 4" xfId="3443"/>
    <cellStyle name="Normal 5 2 2 9 4 2" xfId="8169"/>
    <cellStyle name="Normal 5 2 2 9 4 2 2" xfId="17564"/>
    <cellStyle name="Normal 5 2 2 9 4 2 2 2" xfId="36361"/>
    <cellStyle name="Normal 5 2 2 9 4 2 2 3" xfId="52611"/>
    <cellStyle name="Normal 5 2 2 9 4 2 3" xfId="26958"/>
    <cellStyle name="Normal 5 2 2 9 4 2 4" xfId="52610"/>
    <cellStyle name="Normal 5 2 2 9 4 3" xfId="12867"/>
    <cellStyle name="Normal 5 2 2 9 4 3 2" xfId="31657"/>
    <cellStyle name="Normal 5 2 2 9 4 3 3" xfId="52612"/>
    <cellStyle name="Normal 5 2 2 9 4 4" xfId="22254"/>
    <cellStyle name="Normal 5 2 2 9 4 5" xfId="52609"/>
    <cellStyle name="Normal 5 2 2 9 5" xfId="4374"/>
    <cellStyle name="Normal 5 2 2 9 5 2" xfId="9099"/>
    <cellStyle name="Normal 5 2 2 9 5 2 2" xfId="18494"/>
    <cellStyle name="Normal 5 2 2 9 5 2 2 2" xfId="37291"/>
    <cellStyle name="Normal 5 2 2 9 5 2 2 3" xfId="52615"/>
    <cellStyle name="Normal 5 2 2 9 5 2 3" xfId="27888"/>
    <cellStyle name="Normal 5 2 2 9 5 2 4" xfId="52614"/>
    <cellStyle name="Normal 5 2 2 9 5 3" xfId="13797"/>
    <cellStyle name="Normal 5 2 2 9 5 3 2" xfId="32588"/>
    <cellStyle name="Normal 5 2 2 9 5 3 3" xfId="52616"/>
    <cellStyle name="Normal 5 2 2 9 5 4" xfId="23185"/>
    <cellStyle name="Normal 5 2 2 9 5 5" xfId="52613"/>
    <cellStyle name="Normal 5 2 2 9 6" xfId="6389"/>
    <cellStyle name="Normal 5 2 2 9 6 2" xfId="15785"/>
    <cellStyle name="Normal 5 2 2 9 6 2 2" xfId="34582"/>
    <cellStyle name="Normal 5 2 2 9 6 2 3" xfId="52618"/>
    <cellStyle name="Normal 5 2 2 9 6 3" xfId="25179"/>
    <cellStyle name="Normal 5 2 2 9 6 4" xfId="52617"/>
    <cellStyle name="Normal 5 2 2 9 7" xfId="11008"/>
    <cellStyle name="Normal 5 2 2 9 7 2" xfId="29795"/>
    <cellStyle name="Normal 5 2 2 9 7 3" xfId="52619"/>
    <cellStyle name="Normal 5 2 2 9 8" xfId="20392"/>
    <cellStyle name="Normal 5 2 2 9 9" xfId="39676"/>
    <cellStyle name="Normal 5 2 20" xfId="10796"/>
    <cellStyle name="Normal 5 2 20 2" xfId="29590"/>
    <cellStyle name="Normal 5 2 20 3" xfId="52620"/>
    <cellStyle name="Normal 5 2 21" xfId="20187"/>
    <cellStyle name="Normal 5 2 22" xfId="58709"/>
    <cellStyle name="Normal 5 2 23" xfId="58803"/>
    <cellStyle name="Normal 5 2 24" xfId="58861"/>
    <cellStyle name="Normal 5 2 25" xfId="58917"/>
    <cellStyle name="Normal 5 2 26" xfId="58973"/>
    <cellStyle name="Normal 5 2 27" xfId="59029"/>
    <cellStyle name="Normal 5 2 28" xfId="59088"/>
    <cellStyle name="Normal 5 2 29" xfId="59234"/>
    <cellStyle name="Normal 5 2 3" xfId="672"/>
    <cellStyle name="Normal 5 2 3 10" xfId="2311"/>
    <cellStyle name="Normal 5 2 3 10 2" xfId="5104"/>
    <cellStyle name="Normal 5 2 3 10 2 2" xfId="9829"/>
    <cellStyle name="Normal 5 2 3 10 2 2 2" xfId="19224"/>
    <cellStyle name="Normal 5 2 3 10 2 2 2 2" xfId="38021"/>
    <cellStyle name="Normal 5 2 3 10 2 2 2 3" xfId="52625"/>
    <cellStyle name="Normal 5 2 3 10 2 2 3" xfId="28618"/>
    <cellStyle name="Normal 5 2 3 10 2 2 4" xfId="52624"/>
    <cellStyle name="Normal 5 2 3 10 2 3" xfId="14527"/>
    <cellStyle name="Normal 5 2 3 10 2 3 2" xfId="33318"/>
    <cellStyle name="Normal 5 2 3 10 2 3 3" xfId="52626"/>
    <cellStyle name="Normal 5 2 3 10 2 4" xfId="23915"/>
    <cellStyle name="Normal 5 2 3 10 2 5" xfId="52623"/>
    <cellStyle name="Normal 5 2 3 10 3" xfId="7038"/>
    <cellStyle name="Normal 5 2 3 10 3 2" xfId="16433"/>
    <cellStyle name="Normal 5 2 3 10 3 2 2" xfId="35230"/>
    <cellStyle name="Normal 5 2 3 10 3 2 3" xfId="52628"/>
    <cellStyle name="Normal 5 2 3 10 3 3" xfId="25827"/>
    <cellStyle name="Normal 5 2 3 10 3 4" xfId="52627"/>
    <cellStyle name="Normal 5 2 3 10 4" xfId="11736"/>
    <cellStyle name="Normal 5 2 3 10 4 2" xfId="30525"/>
    <cellStyle name="Normal 5 2 3 10 4 3" xfId="52629"/>
    <cellStyle name="Normal 5 2 3 10 5" xfId="21122"/>
    <cellStyle name="Normal 5 2 3 10 6" xfId="52622"/>
    <cellStyle name="Normal 5 2 3 11" xfId="3242"/>
    <cellStyle name="Normal 5 2 3 11 2" xfId="7968"/>
    <cellStyle name="Normal 5 2 3 11 2 2" xfId="17363"/>
    <cellStyle name="Normal 5 2 3 11 2 2 2" xfId="36160"/>
    <cellStyle name="Normal 5 2 3 11 2 2 3" xfId="52632"/>
    <cellStyle name="Normal 5 2 3 11 2 3" xfId="26757"/>
    <cellStyle name="Normal 5 2 3 11 2 4" xfId="52631"/>
    <cellStyle name="Normal 5 2 3 11 3" xfId="12666"/>
    <cellStyle name="Normal 5 2 3 11 3 2" xfId="31456"/>
    <cellStyle name="Normal 5 2 3 11 3 3" xfId="52633"/>
    <cellStyle name="Normal 5 2 3 11 4" xfId="22053"/>
    <cellStyle name="Normal 5 2 3 11 5" xfId="52630"/>
    <cellStyle name="Normal 5 2 3 12" xfId="4173"/>
    <cellStyle name="Normal 5 2 3 12 2" xfId="8898"/>
    <cellStyle name="Normal 5 2 3 12 2 2" xfId="18293"/>
    <cellStyle name="Normal 5 2 3 12 2 2 2" xfId="37090"/>
    <cellStyle name="Normal 5 2 3 12 2 2 3" xfId="52636"/>
    <cellStyle name="Normal 5 2 3 12 2 3" xfId="27687"/>
    <cellStyle name="Normal 5 2 3 12 2 4" xfId="52635"/>
    <cellStyle name="Normal 5 2 3 12 3" xfId="13596"/>
    <cellStyle name="Normal 5 2 3 12 3 2" xfId="32387"/>
    <cellStyle name="Normal 5 2 3 12 3 3" xfId="52637"/>
    <cellStyle name="Normal 5 2 3 12 4" xfId="22984"/>
    <cellStyle name="Normal 5 2 3 12 5" xfId="52634"/>
    <cellStyle name="Normal 5 2 3 13" xfId="6039"/>
    <cellStyle name="Normal 5 2 3 13 2" xfId="10764"/>
    <cellStyle name="Normal 5 2 3 13 2 2" xfId="20159"/>
    <cellStyle name="Normal 5 2 3 13 2 2 2" xfId="38956"/>
    <cellStyle name="Normal 5 2 3 13 2 2 3" xfId="52640"/>
    <cellStyle name="Normal 5 2 3 13 2 3" xfId="29553"/>
    <cellStyle name="Normal 5 2 3 13 2 4" xfId="52639"/>
    <cellStyle name="Normal 5 2 3 13 3" xfId="15462"/>
    <cellStyle name="Normal 5 2 3 13 3 2" xfId="34253"/>
    <cellStyle name="Normal 5 2 3 13 3 3" xfId="52641"/>
    <cellStyle name="Normal 5 2 3 13 4" xfId="24850"/>
    <cellStyle name="Normal 5 2 3 13 5" xfId="52638"/>
    <cellStyle name="Normal 5 2 3 14" xfId="6102"/>
    <cellStyle name="Normal 5 2 3 14 2" xfId="15498"/>
    <cellStyle name="Normal 5 2 3 14 2 2" xfId="34295"/>
    <cellStyle name="Normal 5 2 3 14 2 3" xfId="52643"/>
    <cellStyle name="Normal 5 2 3 14 3" xfId="24892"/>
    <cellStyle name="Normal 5 2 3 14 4" xfId="52642"/>
    <cellStyle name="Normal 5 2 3 15" xfId="10800"/>
    <cellStyle name="Normal 5 2 3 15 2" xfId="29594"/>
    <cellStyle name="Normal 5 2 3 15 3" xfId="52644"/>
    <cellStyle name="Normal 5 2 3 16" xfId="20191"/>
    <cellStyle name="Normal 5 2 3 17" xfId="39283"/>
    <cellStyle name="Normal 5 2 3 18" xfId="52621"/>
    <cellStyle name="Normal 5 2 3 19" xfId="58713"/>
    <cellStyle name="Normal 5 2 3 2" xfId="673"/>
    <cellStyle name="Normal 5 2 3 2 10" xfId="3256"/>
    <cellStyle name="Normal 5 2 3 2 10 2" xfId="7982"/>
    <cellStyle name="Normal 5 2 3 2 10 2 2" xfId="17377"/>
    <cellStyle name="Normal 5 2 3 2 10 2 2 2" xfId="36174"/>
    <cellStyle name="Normal 5 2 3 2 10 2 2 3" xfId="52648"/>
    <cellStyle name="Normal 5 2 3 2 10 2 3" xfId="26771"/>
    <cellStyle name="Normal 5 2 3 2 10 2 4" xfId="52647"/>
    <cellStyle name="Normal 5 2 3 2 10 3" xfId="12680"/>
    <cellStyle name="Normal 5 2 3 2 10 3 2" xfId="31470"/>
    <cellStyle name="Normal 5 2 3 2 10 3 3" xfId="52649"/>
    <cellStyle name="Normal 5 2 3 2 10 4" xfId="22067"/>
    <cellStyle name="Normal 5 2 3 2 10 5" xfId="52646"/>
    <cellStyle name="Normal 5 2 3 2 11" xfId="4187"/>
    <cellStyle name="Normal 5 2 3 2 11 2" xfId="8912"/>
    <cellStyle name="Normal 5 2 3 2 11 2 2" xfId="18307"/>
    <cellStyle name="Normal 5 2 3 2 11 2 2 2" xfId="37104"/>
    <cellStyle name="Normal 5 2 3 2 11 2 2 3" xfId="52652"/>
    <cellStyle name="Normal 5 2 3 2 11 2 3" xfId="27701"/>
    <cellStyle name="Normal 5 2 3 2 11 2 4" xfId="52651"/>
    <cellStyle name="Normal 5 2 3 2 11 3" xfId="13610"/>
    <cellStyle name="Normal 5 2 3 2 11 3 2" xfId="32401"/>
    <cellStyle name="Normal 5 2 3 2 11 3 3" xfId="52653"/>
    <cellStyle name="Normal 5 2 3 2 11 4" xfId="22998"/>
    <cellStyle name="Normal 5 2 3 2 11 5" xfId="52650"/>
    <cellStyle name="Normal 5 2 3 2 12" xfId="6053"/>
    <cellStyle name="Normal 5 2 3 2 12 2" xfId="10778"/>
    <cellStyle name="Normal 5 2 3 2 12 2 2" xfId="20173"/>
    <cellStyle name="Normal 5 2 3 2 12 2 2 2" xfId="38970"/>
    <cellStyle name="Normal 5 2 3 2 12 2 2 3" xfId="52656"/>
    <cellStyle name="Normal 5 2 3 2 12 2 3" xfId="29567"/>
    <cellStyle name="Normal 5 2 3 2 12 2 4" xfId="52655"/>
    <cellStyle name="Normal 5 2 3 2 12 3" xfId="15476"/>
    <cellStyle name="Normal 5 2 3 2 12 3 2" xfId="34267"/>
    <cellStyle name="Normal 5 2 3 2 12 3 3" xfId="52657"/>
    <cellStyle name="Normal 5 2 3 2 12 4" xfId="24864"/>
    <cellStyle name="Normal 5 2 3 2 12 5" xfId="52654"/>
    <cellStyle name="Normal 5 2 3 2 13" xfId="6116"/>
    <cellStyle name="Normal 5 2 3 2 13 2" xfId="15512"/>
    <cellStyle name="Normal 5 2 3 2 13 2 2" xfId="34309"/>
    <cellStyle name="Normal 5 2 3 2 13 2 3" xfId="52659"/>
    <cellStyle name="Normal 5 2 3 2 13 3" xfId="24906"/>
    <cellStyle name="Normal 5 2 3 2 13 4" xfId="52658"/>
    <cellStyle name="Normal 5 2 3 2 14" xfId="10814"/>
    <cellStyle name="Normal 5 2 3 2 14 2" xfId="29608"/>
    <cellStyle name="Normal 5 2 3 2 14 3" xfId="52660"/>
    <cellStyle name="Normal 5 2 3 2 15" xfId="20205"/>
    <cellStyle name="Normal 5 2 3 2 16" xfId="39284"/>
    <cellStyle name="Normal 5 2 3 2 17" xfId="52645"/>
    <cellStyle name="Normal 5 2 3 2 18" xfId="58728"/>
    <cellStyle name="Normal 5 2 3 2 19" xfId="58821"/>
    <cellStyle name="Normal 5 2 3 2 2" xfId="674"/>
    <cellStyle name="Normal 5 2 3 2 2 10" xfId="6262"/>
    <cellStyle name="Normal 5 2 3 2 2 10 2" xfId="15658"/>
    <cellStyle name="Normal 5 2 3 2 2 10 2 2" xfId="34455"/>
    <cellStyle name="Normal 5 2 3 2 2 10 2 3" xfId="52663"/>
    <cellStyle name="Normal 5 2 3 2 2 10 3" xfId="25052"/>
    <cellStyle name="Normal 5 2 3 2 2 10 4" xfId="52662"/>
    <cellStyle name="Normal 5 2 3 2 2 11" xfId="10853"/>
    <cellStyle name="Normal 5 2 3 2 2 11 2" xfId="29636"/>
    <cellStyle name="Normal 5 2 3 2 2 11 3" xfId="52664"/>
    <cellStyle name="Normal 5 2 3 2 2 12" xfId="20233"/>
    <cellStyle name="Normal 5 2 3 2 2 13" xfId="39678"/>
    <cellStyle name="Normal 5 2 3 2 2 14" xfId="52661"/>
    <cellStyle name="Normal 5 2 3 2 2 15" xfId="1417"/>
    <cellStyle name="Normal 5 2 3 2 2 2" xfId="1083"/>
    <cellStyle name="Normal 5 2 3 2 2 2 10" xfId="39679"/>
    <cellStyle name="Normal 5 2 3 2 2 2 11" xfId="52665"/>
    <cellStyle name="Normal 5 2 3 2 2 2 12" xfId="1471"/>
    <cellStyle name="Normal 5 2 3 2 2 2 2" xfId="1736"/>
    <cellStyle name="Normal 5 2 3 2 2 2 2 10" xfId="52666"/>
    <cellStyle name="Normal 5 2 3 2 2 2 2 2" xfId="2202"/>
    <cellStyle name="Normal 5 2 3 2 2 2 2 2 2" xfId="3133"/>
    <cellStyle name="Normal 5 2 3 2 2 2 2 2 2 2" xfId="5926"/>
    <cellStyle name="Normal 5 2 3 2 2 2 2 2 2 2 2" xfId="10651"/>
    <cellStyle name="Normal 5 2 3 2 2 2 2 2 2 2 2 2" xfId="20046"/>
    <cellStyle name="Normal 5 2 3 2 2 2 2 2 2 2 2 2 2" xfId="38843"/>
    <cellStyle name="Normal 5 2 3 2 2 2 2 2 2 2 2 2 3" xfId="52671"/>
    <cellStyle name="Normal 5 2 3 2 2 2 2 2 2 2 2 3" xfId="29440"/>
    <cellStyle name="Normal 5 2 3 2 2 2 2 2 2 2 2 4" xfId="52670"/>
    <cellStyle name="Normal 5 2 3 2 2 2 2 2 2 2 3" xfId="15349"/>
    <cellStyle name="Normal 5 2 3 2 2 2 2 2 2 2 3 2" xfId="34140"/>
    <cellStyle name="Normal 5 2 3 2 2 2 2 2 2 2 3 3" xfId="52672"/>
    <cellStyle name="Normal 5 2 3 2 2 2 2 2 2 2 4" xfId="24737"/>
    <cellStyle name="Normal 5 2 3 2 2 2 2 2 2 2 5" xfId="52669"/>
    <cellStyle name="Normal 5 2 3 2 2 2 2 2 2 3" xfId="7859"/>
    <cellStyle name="Normal 5 2 3 2 2 2 2 2 2 3 2" xfId="17254"/>
    <cellStyle name="Normal 5 2 3 2 2 2 2 2 2 3 2 2" xfId="36051"/>
    <cellStyle name="Normal 5 2 3 2 2 2 2 2 2 3 2 3" xfId="52674"/>
    <cellStyle name="Normal 5 2 3 2 2 2 2 2 2 3 3" xfId="26648"/>
    <cellStyle name="Normal 5 2 3 2 2 2 2 2 2 3 4" xfId="52673"/>
    <cellStyle name="Normal 5 2 3 2 2 2 2 2 2 4" xfId="12557"/>
    <cellStyle name="Normal 5 2 3 2 2 2 2 2 2 4 2" xfId="31347"/>
    <cellStyle name="Normal 5 2 3 2 2 2 2 2 2 4 3" xfId="52675"/>
    <cellStyle name="Normal 5 2 3 2 2 2 2 2 2 5" xfId="21944"/>
    <cellStyle name="Normal 5 2 3 2 2 2 2 2 2 6" xfId="52668"/>
    <cellStyle name="Normal 5 2 3 2 2 2 2 2 3" xfId="4064"/>
    <cellStyle name="Normal 5 2 3 2 2 2 2 2 3 2" xfId="8789"/>
    <cellStyle name="Normal 5 2 3 2 2 2 2 2 3 2 2" xfId="18184"/>
    <cellStyle name="Normal 5 2 3 2 2 2 2 2 3 2 2 2" xfId="36981"/>
    <cellStyle name="Normal 5 2 3 2 2 2 2 2 3 2 2 3" xfId="52678"/>
    <cellStyle name="Normal 5 2 3 2 2 2 2 2 3 2 3" xfId="27578"/>
    <cellStyle name="Normal 5 2 3 2 2 2 2 2 3 2 4" xfId="52677"/>
    <cellStyle name="Normal 5 2 3 2 2 2 2 2 3 3" xfId="13487"/>
    <cellStyle name="Normal 5 2 3 2 2 2 2 2 3 3 2" xfId="32278"/>
    <cellStyle name="Normal 5 2 3 2 2 2 2 2 3 3 3" xfId="52679"/>
    <cellStyle name="Normal 5 2 3 2 2 2 2 2 3 4" xfId="22875"/>
    <cellStyle name="Normal 5 2 3 2 2 2 2 2 3 5" xfId="52676"/>
    <cellStyle name="Normal 5 2 3 2 2 2 2 2 4" xfId="4995"/>
    <cellStyle name="Normal 5 2 3 2 2 2 2 2 4 2" xfId="9720"/>
    <cellStyle name="Normal 5 2 3 2 2 2 2 2 4 2 2" xfId="19115"/>
    <cellStyle name="Normal 5 2 3 2 2 2 2 2 4 2 2 2" xfId="37912"/>
    <cellStyle name="Normal 5 2 3 2 2 2 2 2 4 2 2 3" xfId="52682"/>
    <cellStyle name="Normal 5 2 3 2 2 2 2 2 4 2 3" xfId="28509"/>
    <cellStyle name="Normal 5 2 3 2 2 2 2 2 4 2 4" xfId="52681"/>
    <cellStyle name="Normal 5 2 3 2 2 2 2 2 4 3" xfId="14418"/>
    <cellStyle name="Normal 5 2 3 2 2 2 2 2 4 3 2" xfId="33209"/>
    <cellStyle name="Normal 5 2 3 2 2 2 2 2 4 3 3" xfId="52683"/>
    <cellStyle name="Normal 5 2 3 2 2 2 2 2 4 4" xfId="23806"/>
    <cellStyle name="Normal 5 2 3 2 2 2 2 2 4 5" xfId="52680"/>
    <cellStyle name="Normal 5 2 3 2 2 2 2 2 5" xfId="6929"/>
    <cellStyle name="Normal 5 2 3 2 2 2 2 2 5 2" xfId="16324"/>
    <cellStyle name="Normal 5 2 3 2 2 2 2 2 5 2 2" xfId="35121"/>
    <cellStyle name="Normal 5 2 3 2 2 2 2 2 5 2 3" xfId="52685"/>
    <cellStyle name="Normal 5 2 3 2 2 2 2 2 5 3" xfId="25718"/>
    <cellStyle name="Normal 5 2 3 2 2 2 2 2 5 4" xfId="52684"/>
    <cellStyle name="Normal 5 2 3 2 2 2 2 2 6" xfId="11627"/>
    <cellStyle name="Normal 5 2 3 2 2 2 2 2 6 2" xfId="30416"/>
    <cellStyle name="Normal 5 2 3 2 2 2 2 2 6 3" xfId="52686"/>
    <cellStyle name="Normal 5 2 3 2 2 2 2 2 7" xfId="21013"/>
    <cellStyle name="Normal 5 2 3 2 2 2 2 2 8" xfId="39681"/>
    <cellStyle name="Normal 5 2 3 2 2 2 2 2 9" xfId="52667"/>
    <cellStyle name="Normal 5 2 3 2 2 2 2 3" xfId="2667"/>
    <cellStyle name="Normal 5 2 3 2 2 2 2 3 2" xfId="5460"/>
    <cellStyle name="Normal 5 2 3 2 2 2 2 3 2 2" xfId="10185"/>
    <cellStyle name="Normal 5 2 3 2 2 2 2 3 2 2 2" xfId="19580"/>
    <cellStyle name="Normal 5 2 3 2 2 2 2 3 2 2 2 2" xfId="38377"/>
    <cellStyle name="Normal 5 2 3 2 2 2 2 3 2 2 2 3" xfId="52690"/>
    <cellStyle name="Normal 5 2 3 2 2 2 2 3 2 2 3" xfId="28974"/>
    <cellStyle name="Normal 5 2 3 2 2 2 2 3 2 2 4" xfId="52689"/>
    <cellStyle name="Normal 5 2 3 2 2 2 2 3 2 3" xfId="14883"/>
    <cellStyle name="Normal 5 2 3 2 2 2 2 3 2 3 2" xfId="33674"/>
    <cellStyle name="Normal 5 2 3 2 2 2 2 3 2 3 3" xfId="52691"/>
    <cellStyle name="Normal 5 2 3 2 2 2 2 3 2 4" xfId="24271"/>
    <cellStyle name="Normal 5 2 3 2 2 2 2 3 2 5" xfId="52688"/>
    <cellStyle name="Normal 5 2 3 2 2 2 2 3 3" xfId="7394"/>
    <cellStyle name="Normal 5 2 3 2 2 2 2 3 3 2" xfId="16789"/>
    <cellStyle name="Normal 5 2 3 2 2 2 2 3 3 2 2" xfId="35586"/>
    <cellStyle name="Normal 5 2 3 2 2 2 2 3 3 2 3" xfId="52693"/>
    <cellStyle name="Normal 5 2 3 2 2 2 2 3 3 3" xfId="26183"/>
    <cellStyle name="Normal 5 2 3 2 2 2 2 3 3 4" xfId="52692"/>
    <cellStyle name="Normal 5 2 3 2 2 2 2 3 4" xfId="12092"/>
    <cellStyle name="Normal 5 2 3 2 2 2 2 3 4 2" xfId="30881"/>
    <cellStyle name="Normal 5 2 3 2 2 2 2 3 4 3" xfId="52694"/>
    <cellStyle name="Normal 5 2 3 2 2 2 2 3 5" xfId="21478"/>
    <cellStyle name="Normal 5 2 3 2 2 2 2 3 6" xfId="52687"/>
    <cellStyle name="Normal 5 2 3 2 2 2 2 4" xfId="3598"/>
    <cellStyle name="Normal 5 2 3 2 2 2 2 4 2" xfId="8324"/>
    <cellStyle name="Normal 5 2 3 2 2 2 2 4 2 2" xfId="17719"/>
    <cellStyle name="Normal 5 2 3 2 2 2 2 4 2 2 2" xfId="36516"/>
    <cellStyle name="Normal 5 2 3 2 2 2 2 4 2 2 3" xfId="52697"/>
    <cellStyle name="Normal 5 2 3 2 2 2 2 4 2 3" xfId="27113"/>
    <cellStyle name="Normal 5 2 3 2 2 2 2 4 2 4" xfId="52696"/>
    <cellStyle name="Normal 5 2 3 2 2 2 2 4 3" xfId="13022"/>
    <cellStyle name="Normal 5 2 3 2 2 2 2 4 3 2" xfId="31812"/>
    <cellStyle name="Normal 5 2 3 2 2 2 2 4 3 3" xfId="52698"/>
    <cellStyle name="Normal 5 2 3 2 2 2 2 4 4" xfId="22409"/>
    <cellStyle name="Normal 5 2 3 2 2 2 2 4 5" xfId="52695"/>
    <cellStyle name="Normal 5 2 3 2 2 2 2 5" xfId="4529"/>
    <cellStyle name="Normal 5 2 3 2 2 2 2 5 2" xfId="9254"/>
    <cellStyle name="Normal 5 2 3 2 2 2 2 5 2 2" xfId="18649"/>
    <cellStyle name="Normal 5 2 3 2 2 2 2 5 2 2 2" xfId="37446"/>
    <cellStyle name="Normal 5 2 3 2 2 2 2 5 2 2 3" xfId="52701"/>
    <cellStyle name="Normal 5 2 3 2 2 2 2 5 2 3" xfId="28043"/>
    <cellStyle name="Normal 5 2 3 2 2 2 2 5 2 4" xfId="52700"/>
    <cellStyle name="Normal 5 2 3 2 2 2 2 5 3" xfId="13952"/>
    <cellStyle name="Normal 5 2 3 2 2 2 2 5 3 2" xfId="32743"/>
    <cellStyle name="Normal 5 2 3 2 2 2 2 5 3 3" xfId="52702"/>
    <cellStyle name="Normal 5 2 3 2 2 2 2 5 4" xfId="23340"/>
    <cellStyle name="Normal 5 2 3 2 2 2 2 5 5" xfId="52699"/>
    <cellStyle name="Normal 5 2 3 2 2 2 2 6" xfId="6301"/>
    <cellStyle name="Normal 5 2 3 2 2 2 2 6 2" xfId="15697"/>
    <cellStyle name="Normal 5 2 3 2 2 2 2 6 2 2" xfId="34494"/>
    <cellStyle name="Normal 5 2 3 2 2 2 2 6 2 3" xfId="52704"/>
    <cellStyle name="Normal 5 2 3 2 2 2 2 6 3" xfId="25091"/>
    <cellStyle name="Normal 5 2 3 2 2 2 2 6 4" xfId="52703"/>
    <cellStyle name="Normal 5 2 3 2 2 2 2 7" xfId="11163"/>
    <cellStyle name="Normal 5 2 3 2 2 2 2 7 2" xfId="29950"/>
    <cellStyle name="Normal 5 2 3 2 2 2 2 7 3" xfId="52705"/>
    <cellStyle name="Normal 5 2 3 2 2 2 2 8" xfId="20547"/>
    <cellStyle name="Normal 5 2 3 2 2 2 2 9" xfId="39680"/>
    <cellStyle name="Normal 5 2 3 2 2 2 3" xfId="1941"/>
    <cellStyle name="Normal 5 2 3 2 2 2 3 2" xfId="2872"/>
    <cellStyle name="Normal 5 2 3 2 2 2 3 2 2" xfId="5665"/>
    <cellStyle name="Normal 5 2 3 2 2 2 3 2 2 2" xfId="10390"/>
    <cellStyle name="Normal 5 2 3 2 2 2 3 2 2 2 2" xfId="19785"/>
    <cellStyle name="Normal 5 2 3 2 2 2 3 2 2 2 2 2" xfId="38582"/>
    <cellStyle name="Normal 5 2 3 2 2 2 3 2 2 2 2 3" xfId="52710"/>
    <cellStyle name="Normal 5 2 3 2 2 2 3 2 2 2 3" xfId="29179"/>
    <cellStyle name="Normal 5 2 3 2 2 2 3 2 2 2 4" xfId="52709"/>
    <cellStyle name="Normal 5 2 3 2 2 2 3 2 2 3" xfId="15088"/>
    <cellStyle name="Normal 5 2 3 2 2 2 3 2 2 3 2" xfId="33879"/>
    <cellStyle name="Normal 5 2 3 2 2 2 3 2 2 3 3" xfId="52711"/>
    <cellStyle name="Normal 5 2 3 2 2 2 3 2 2 4" xfId="24476"/>
    <cellStyle name="Normal 5 2 3 2 2 2 3 2 2 5" xfId="52708"/>
    <cellStyle name="Normal 5 2 3 2 2 2 3 2 3" xfId="7598"/>
    <cellStyle name="Normal 5 2 3 2 2 2 3 2 3 2" xfId="16993"/>
    <cellStyle name="Normal 5 2 3 2 2 2 3 2 3 2 2" xfId="35790"/>
    <cellStyle name="Normal 5 2 3 2 2 2 3 2 3 2 3" xfId="52713"/>
    <cellStyle name="Normal 5 2 3 2 2 2 3 2 3 3" xfId="26387"/>
    <cellStyle name="Normal 5 2 3 2 2 2 3 2 3 4" xfId="52712"/>
    <cellStyle name="Normal 5 2 3 2 2 2 3 2 4" xfId="12296"/>
    <cellStyle name="Normal 5 2 3 2 2 2 3 2 4 2" xfId="31086"/>
    <cellStyle name="Normal 5 2 3 2 2 2 3 2 4 3" xfId="52714"/>
    <cellStyle name="Normal 5 2 3 2 2 2 3 2 5" xfId="21683"/>
    <cellStyle name="Normal 5 2 3 2 2 2 3 2 6" xfId="52707"/>
    <cellStyle name="Normal 5 2 3 2 2 2 3 3" xfId="3803"/>
    <cellStyle name="Normal 5 2 3 2 2 2 3 3 2" xfId="8529"/>
    <cellStyle name="Normal 5 2 3 2 2 2 3 3 2 2" xfId="17924"/>
    <cellStyle name="Normal 5 2 3 2 2 2 3 3 2 2 2" xfId="36721"/>
    <cellStyle name="Normal 5 2 3 2 2 2 3 3 2 2 3" xfId="52717"/>
    <cellStyle name="Normal 5 2 3 2 2 2 3 3 2 3" xfId="27318"/>
    <cellStyle name="Normal 5 2 3 2 2 2 3 3 2 4" xfId="52716"/>
    <cellStyle name="Normal 5 2 3 2 2 2 3 3 3" xfId="13227"/>
    <cellStyle name="Normal 5 2 3 2 2 2 3 3 3 2" xfId="32017"/>
    <cellStyle name="Normal 5 2 3 2 2 2 3 3 3 3" xfId="52718"/>
    <cellStyle name="Normal 5 2 3 2 2 2 3 3 4" xfId="22614"/>
    <cellStyle name="Normal 5 2 3 2 2 2 3 3 5" xfId="52715"/>
    <cellStyle name="Normal 5 2 3 2 2 2 3 4" xfId="4734"/>
    <cellStyle name="Normal 5 2 3 2 2 2 3 4 2" xfId="9459"/>
    <cellStyle name="Normal 5 2 3 2 2 2 3 4 2 2" xfId="18854"/>
    <cellStyle name="Normal 5 2 3 2 2 2 3 4 2 2 2" xfId="37651"/>
    <cellStyle name="Normal 5 2 3 2 2 2 3 4 2 2 3" xfId="52721"/>
    <cellStyle name="Normal 5 2 3 2 2 2 3 4 2 3" xfId="28248"/>
    <cellStyle name="Normal 5 2 3 2 2 2 3 4 2 4" xfId="52720"/>
    <cellStyle name="Normal 5 2 3 2 2 2 3 4 3" xfId="14157"/>
    <cellStyle name="Normal 5 2 3 2 2 2 3 4 3 2" xfId="32948"/>
    <cellStyle name="Normal 5 2 3 2 2 2 3 4 3 3" xfId="52722"/>
    <cellStyle name="Normal 5 2 3 2 2 2 3 4 4" xfId="23545"/>
    <cellStyle name="Normal 5 2 3 2 2 2 3 4 5" xfId="52719"/>
    <cellStyle name="Normal 5 2 3 2 2 2 3 5" xfId="6669"/>
    <cellStyle name="Normal 5 2 3 2 2 2 3 5 2" xfId="16064"/>
    <cellStyle name="Normal 5 2 3 2 2 2 3 5 2 2" xfId="34861"/>
    <cellStyle name="Normal 5 2 3 2 2 2 3 5 2 3" xfId="52724"/>
    <cellStyle name="Normal 5 2 3 2 2 2 3 5 3" xfId="25458"/>
    <cellStyle name="Normal 5 2 3 2 2 2 3 5 4" xfId="52723"/>
    <cellStyle name="Normal 5 2 3 2 2 2 3 6" xfId="11367"/>
    <cellStyle name="Normal 5 2 3 2 2 2 3 6 2" xfId="30155"/>
    <cellStyle name="Normal 5 2 3 2 2 2 3 6 3" xfId="52725"/>
    <cellStyle name="Normal 5 2 3 2 2 2 3 7" xfId="20752"/>
    <cellStyle name="Normal 5 2 3 2 2 2 3 8" xfId="39682"/>
    <cellStyle name="Normal 5 2 3 2 2 2 3 9" xfId="52706"/>
    <cellStyle name="Normal 5 2 3 2 2 2 4" xfId="2406"/>
    <cellStyle name="Normal 5 2 3 2 2 2 4 2" xfId="5199"/>
    <cellStyle name="Normal 5 2 3 2 2 2 4 2 2" xfId="9924"/>
    <cellStyle name="Normal 5 2 3 2 2 2 4 2 2 2" xfId="19319"/>
    <cellStyle name="Normal 5 2 3 2 2 2 4 2 2 2 2" xfId="38116"/>
    <cellStyle name="Normal 5 2 3 2 2 2 4 2 2 2 3" xfId="52729"/>
    <cellStyle name="Normal 5 2 3 2 2 2 4 2 2 3" xfId="28713"/>
    <cellStyle name="Normal 5 2 3 2 2 2 4 2 2 4" xfId="52728"/>
    <cellStyle name="Normal 5 2 3 2 2 2 4 2 3" xfId="14622"/>
    <cellStyle name="Normal 5 2 3 2 2 2 4 2 3 2" xfId="33413"/>
    <cellStyle name="Normal 5 2 3 2 2 2 4 2 3 3" xfId="52730"/>
    <cellStyle name="Normal 5 2 3 2 2 2 4 2 4" xfId="24010"/>
    <cellStyle name="Normal 5 2 3 2 2 2 4 2 5" xfId="52727"/>
    <cellStyle name="Normal 5 2 3 2 2 2 4 3" xfId="7133"/>
    <cellStyle name="Normal 5 2 3 2 2 2 4 3 2" xfId="16528"/>
    <cellStyle name="Normal 5 2 3 2 2 2 4 3 2 2" xfId="35325"/>
    <cellStyle name="Normal 5 2 3 2 2 2 4 3 2 3" xfId="52732"/>
    <cellStyle name="Normal 5 2 3 2 2 2 4 3 3" xfId="25922"/>
    <cellStyle name="Normal 5 2 3 2 2 2 4 3 4" xfId="52731"/>
    <cellStyle name="Normal 5 2 3 2 2 2 4 4" xfId="11831"/>
    <cellStyle name="Normal 5 2 3 2 2 2 4 4 2" xfId="30620"/>
    <cellStyle name="Normal 5 2 3 2 2 2 4 4 3" xfId="52733"/>
    <cellStyle name="Normal 5 2 3 2 2 2 4 5" xfId="21217"/>
    <cellStyle name="Normal 5 2 3 2 2 2 4 6" xfId="52726"/>
    <cellStyle name="Normal 5 2 3 2 2 2 5" xfId="3337"/>
    <cellStyle name="Normal 5 2 3 2 2 2 5 2" xfId="8063"/>
    <cellStyle name="Normal 5 2 3 2 2 2 5 2 2" xfId="17458"/>
    <cellStyle name="Normal 5 2 3 2 2 2 5 2 2 2" xfId="36255"/>
    <cellStyle name="Normal 5 2 3 2 2 2 5 2 2 3" xfId="52736"/>
    <cellStyle name="Normal 5 2 3 2 2 2 5 2 3" xfId="26852"/>
    <cellStyle name="Normal 5 2 3 2 2 2 5 2 4" xfId="52735"/>
    <cellStyle name="Normal 5 2 3 2 2 2 5 3" xfId="12761"/>
    <cellStyle name="Normal 5 2 3 2 2 2 5 3 2" xfId="31551"/>
    <cellStyle name="Normal 5 2 3 2 2 2 5 3 3" xfId="52737"/>
    <cellStyle name="Normal 5 2 3 2 2 2 5 4" xfId="22148"/>
    <cellStyle name="Normal 5 2 3 2 2 2 5 5" xfId="52734"/>
    <cellStyle name="Normal 5 2 3 2 2 2 6" xfId="4268"/>
    <cellStyle name="Normal 5 2 3 2 2 2 6 2" xfId="8993"/>
    <cellStyle name="Normal 5 2 3 2 2 2 6 2 2" xfId="18388"/>
    <cellStyle name="Normal 5 2 3 2 2 2 6 2 2 2" xfId="37185"/>
    <cellStyle name="Normal 5 2 3 2 2 2 6 2 2 3" xfId="52740"/>
    <cellStyle name="Normal 5 2 3 2 2 2 6 2 3" xfId="27782"/>
    <cellStyle name="Normal 5 2 3 2 2 2 6 2 4" xfId="52739"/>
    <cellStyle name="Normal 5 2 3 2 2 2 6 3" xfId="13691"/>
    <cellStyle name="Normal 5 2 3 2 2 2 6 3 2" xfId="32482"/>
    <cellStyle name="Normal 5 2 3 2 2 2 6 3 3" xfId="52741"/>
    <cellStyle name="Normal 5 2 3 2 2 2 6 4" xfId="23079"/>
    <cellStyle name="Normal 5 2 3 2 2 2 6 5" xfId="52738"/>
    <cellStyle name="Normal 5 2 3 2 2 2 7" xfId="6212"/>
    <cellStyle name="Normal 5 2 3 2 2 2 7 2" xfId="15608"/>
    <cellStyle name="Normal 5 2 3 2 2 2 7 2 2" xfId="34405"/>
    <cellStyle name="Normal 5 2 3 2 2 2 7 2 3" xfId="52743"/>
    <cellStyle name="Normal 5 2 3 2 2 2 7 3" xfId="25002"/>
    <cellStyle name="Normal 5 2 3 2 2 2 7 4" xfId="52742"/>
    <cellStyle name="Normal 5 2 3 2 2 2 8" xfId="10905"/>
    <cellStyle name="Normal 5 2 3 2 2 2 8 2" xfId="29689"/>
    <cellStyle name="Normal 5 2 3 2 2 2 8 3" xfId="52744"/>
    <cellStyle name="Normal 5 2 3 2 2 2 9" xfId="20286"/>
    <cellStyle name="Normal 5 2 3 2 2 3" xfId="1214"/>
    <cellStyle name="Normal 5 2 3 2 2 3 10" xfId="39683"/>
    <cellStyle name="Normal 5 2 3 2 2 3 11" xfId="52745"/>
    <cellStyle name="Normal 5 2 3 2 2 3 12" xfId="1535"/>
    <cellStyle name="Normal 5 2 3 2 2 3 2" xfId="1799"/>
    <cellStyle name="Normal 5 2 3 2 2 3 2 10" xfId="52746"/>
    <cellStyle name="Normal 5 2 3 2 2 3 2 2" xfId="2265"/>
    <cellStyle name="Normal 5 2 3 2 2 3 2 2 2" xfId="3196"/>
    <cellStyle name="Normal 5 2 3 2 2 3 2 2 2 2" xfId="5989"/>
    <cellStyle name="Normal 5 2 3 2 2 3 2 2 2 2 2" xfId="10714"/>
    <cellStyle name="Normal 5 2 3 2 2 3 2 2 2 2 2 2" xfId="20109"/>
    <cellStyle name="Normal 5 2 3 2 2 3 2 2 2 2 2 2 2" xfId="38906"/>
    <cellStyle name="Normal 5 2 3 2 2 3 2 2 2 2 2 2 3" xfId="52751"/>
    <cellStyle name="Normal 5 2 3 2 2 3 2 2 2 2 2 3" xfId="29503"/>
    <cellStyle name="Normal 5 2 3 2 2 3 2 2 2 2 2 4" xfId="52750"/>
    <cellStyle name="Normal 5 2 3 2 2 3 2 2 2 2 3" xfId="15412"/>
    <cellStyle name="Normal 5 2 3 2 2 3 2 2 2 2 3 2" xfId="34203"/>
    <cellStyle name="Normal 5 2 3 2 2 3 2 2 2 2 3 3" xfId="52752"/>
    <cellStyle name="Normal 5 2 3 2 2 3 2 2 2 2 4" xfId="24800"/>
    <cellStyle name="Normal 5 2 3 2 2 3 2 2 2 2 5" xfId="52749"/>
    <cellStyle name="Normal 5 2 3 2 2 3 2 2 2 3" xfId="7922"/>
    <cellStyle name="Normal 5 2 3 2 2 3 2 2 2 3 2" xfId="17317"/>
    <cellStyle name="Normal 5 2 3 2 2 3 2 2 2 3 2 2" xfId="36114"/>
    <cellStyle name="Normal 5 2 3 2 2 3 2 2 2 3 2 3" xfId="52754"/>
    <cellStyle name="Normal 5 2 3 2 2 3 2 2 2 3 3" xfId="26711"/>
    <cellStyle name="Normal 5 2 3 2 2 3 2 2 2 3 4" xfId="52753"/>
    <cellStyle name="Normal 5 2 3 2 2 3 2 2 2 4" xfId="12620"/>
    <cellStyle name="Normal 5 2 3 2 2 3 2 2 2 4 2" xfId="31410"/>
    <cellStyle name="Normal 5 2 3 2 2 3 2 2 2 4 3" xfId="52755"/>
    <cellStyle name="Normal 5 2 3 2 2 3 2 2 2 5" xfId="22007"/>
    <cellStyle name="Normal 5 2 3 2 2 3 2 2 2 6" xfId="52748"/>
    <cellStyle name="Normal 5 2 3 2 2 3 2 2 3" xfId="4127"/>
    <cellStyle name="Normal 5 2 3 2 2 3 2 2 3 2" xfId="8852"/>
    <cellStyle name="Normal 5 2 3 2 2 3 2 2 3 2 2" xfId="18247"/>
    <cellStyle name="Normal 5 2 3 2 2 3 2 2 3 2 2 2" xfId="37044"/>
    <cellStyle name="Normal 5 2 3 2 2 3 2 2 3 2 2 3" xfId="52758"/>
    <cellStyle name="Normal 5 2 3 2 2 3 2 2 3 2 3" xfId="27641"/>
    <cellStyle name="Normal 5 2 3 2 2 3 2 2 3 2 4" xfId="52757"/>
    <cellStyle name="Normal 5 2 3 2 2 3 2 2 3 3" xfId="13550"/>
    <cellStyle name="Normal 5 2 3 2 2 3 2 2 3 3 2" xfId="32341"/>
    <cellStyle name="Normal 5 2 3 2 2 3 2 2 3 3 3" xfId="52759"/>
    <cellStyle name="Normal 5 2 3 2 2 3 2 2 3 4" xfId="22938"/>
    <cellStyle name="Normal 5 2 3 2 2 3 2 2 3 5" xfId="52756"/>
    <cellStyle name="Normal 5 2 3 2 2 3 2 2 4" xfId="5058"/>
    <cellStyle name="Normal 5 2 3 2 2 3 2 2 4 2" xfId="9783"/>
    <cellStyle name="Normal 5 2 3 2 2 3 2 2 4 2 2" xfId="19178"/>
    <cellStyle name="Normal 5 2 3 2 2 3 2 2 4 2 2 2" xfId="37975"/>
    <cellStyle name="Normal 5 2 3 2 2 3 2 2 4 2 2 3" xfId="52762"/>
    <cellStyle name="Normal 5 2 3 2 2 3 2 2 4 2 3" xfId="28572"/>
    <cellStyle name="Normal 5 2 3 2 2 3 2 2 4 2 4" xfId="52761"/>
    <cellStyle name="Normal 5 2 3 2 2 3 2 2 4 3" xfId="14481"/>
    <cellStyle name="Normal 5 2 3 2 2 3 2 2 4 3 2" xfId="33272"/>
    <cellStyle name="Normal 5 2 3 2 2 3 2 2 4 3 3" xfId="52763"/>
    <cellStyle name="Normal 5 2 3 2 2 3 2 2 4 4" xfId="23869"/>
    <cellStyle name="Normal 5 2 3 2 2 3 2 2 4 5" xfId="52760"/>
    <cellStyle name="Normal 5 2 3 2 2 3 2 2 5" xfId="6992"/>
    <cellStyle name="Normal 5 2 3 2 2 3 2 2 5 2" xfId="16387"/>
    <cellStyle name="Normal 5 2 3 2 2 3 2 2 5 2 2" xfId="35184"/>
    <cellStyle name="Normal 5 2 3 2 2 3 2 2 5 2 3" xfId="52765"/>
    <cellStyle name="Normal 5 2 3 2 2 3 2 2 5 3" xfId="25781"/>
    <cellStyle name="Normal 5 2 3 2 2 3 2 2 5 4" xfId="52764"/>
    <cellStyle name="Normal 5 2 3 2 2 3 2 2 6" xfId="11690"/>
    <cellStyle name="Normal 5 2 3 2 2 3 2 2 6 2" xfId="30479"/>
    <cellStyle name="Normal 5 2 3 2 2 3 2 2 6 3" xfId="52766"/>
    <cellStyle name="Normal 5 2 3 2 2 3 2 2 7" xfId="21076"/>
    <cellStyle name="Normal 5 2 3 2 2 3 2 2 8" xfId="39685"/>
    <cellStyle name="Normal 5 2 3 2 2 3 2 2 9" xfId="52747"/>
    <cellStyle name="Normal 5 2 3 2 2 3 2 3" xfId="2730"/>
    <cellStyle name="Normal 5 2 3 2 2 3 2 3 2" xfId="5523"/>
    <cellStyle name="Normal 5 2 3 2 2 3 2 3 2 2" xfId="10248"/>
    <cellStyle name="Normal 5 2 3 2 2 3 2 3 2 2 2" xfId="19643"/>
    <cellStyle name="Normal 5 2 3 2 2 3 2 3 2 2 2 2" xfId="38440"/>
    <cellStyle name="Normal 5 2 3 2 2 3 2 3 2 2 2 3" xfId="52770"/>
    <cellStyle name="Normal 5 2 3 2 2 3 2 3 2 2 3" xfId="29037"/>
    <cellStyle name="Normal 5 2 3 2 2 3 2 3 2 2 4" xfId="52769"/>
    <cellStyle name="Normal 5 2 3 2 2 3 2 3 2 3" xfId="14946"/>
    <cellStyle name="Normal 5 2 3 2 2 3 2 3 2 3 2" xfId="33737"/>
    <cellStyle name="Normal 5 2 3 2 2 3 2 3 2 3 3" xfId="52771"/>
    <cellStyle name="Normal 5 2 3 2 2 3 2 3 2 4" xfId="24334"/>
    <cellStyle name="Normal 5 2 3 2 2 3 2 3 2 5" xfId="52768"/>
    <cellStyle name="Normal 5 2 3 2 2 3 2 3 3" xfId="7457"/>
    <cellStyle name="Normal 5 2 3 2 2 3 2 3 3 2" xfId="16852"/>
    <cellStyle name="Normal 5 2 3 2 2 3 2 3 3 2 2" xfId="35649"/>
    <cellStyle name="Normal 5 2 3 2 2 3 2 3 3 2 3" xfId="52773"/>
    <cellStyle name="Normal 5 2 3 2 2 3 2 3 3 3" xfId="26246"/>
    <cellStyle name="Normal 5 2 3 2 2 3 2 3 3 4" xfId="52772"/>
    <cellStyle name="Normal 5 2 3 2 2 3 2 3 4" xfId="12155"/>
    <cellStyle name="Normal 5 2 3 2 2 3 2 3 4 2" xfId="30944"/>
    <cellStyle name="Normal 5 2 3 2 2 3 2 3 4 3" xfId="52774"/>
    <cellStyle name="Normal 5 2 3 2 2 3 2 3 5" xfId="21541"/>
    <cellStyle name="Normal 5 2 3 2 2 3 2 3 6" xfId="52767"/>
    <cellStyle name="Normal 5 2 3 2 2 3 2 4" xfId="3661"/>
    <cellStyle name="Normal 5 2 3 2 2 3 2 4 2" xfId="8387"/>
    <cellStyle name="Normal 5 2 3 2 2 3 2 4 2 2" xfId="17782"/>
    <cellStyle name="Normal 5 2 3 2 2 3 2 4 2 2 2" xfId="36579"/>
    <cellStyle name="Normal 5 2 3 2 2 3 2 4 2 2 3" xfId="52777"/>
    <cellStyle name="Normal 5 2 3 2 2 3 2 4 2 3" xfId="27176"/>
    <cellStyle name="Normal 5 2 3 2 2 3 2 4 2 4" xfId="52776"/>
    <cellStyle name="Normal 5 2 3 2 2 3 2 4 3" xfId="13085"/>
    <cellStyle name="Normal 5 2 3 2 2 3 2 4 3 2" xfId="31875"/>
    <cellStyle name="Normal 5 2 3 2 2 3 2 4 3 3" xfId="52778"/>
    <cellStyle name="Normal 5 2 3 2 2 3 2 4 4" xfId="22472"/>
    <cellStyle name="Normal 5 2 3 2 2 3 2 4 5" xfId="52775"/>
    <cellStyle name="Normal 5 2 3 2 2 3 2 5" xfId="4592"/>
    <cellStyle name="Normal 5 2 3 2 2 3 2 5 2" xfId="9317"/>
    <cellStyle name="Normal 5 2 3 2 2 3 2 5 2 2" xfId="18712"/>
    <cellStyle name="Normal 5 2 3 2 2 3 2 5 2 2 2" xfId="37509"/>
    <cellStyle name="Normal 5 2 3 2 2 3 2 5 2 2 3" xfId="52781"/>
    <cellStyle name="Normal 5 2 3 2 2 3 2 5 2 3" xfId="28106"/>
    <cellStyle name="Normal 5 2 3 2 2 3 2 5 2 4" xfId="52780"/>
    <cellStyle name="Normal 5 2 3 2 2 3 2 5 3" xfId="14015"/>
    <cellStyle name="Normal 5 2 3 2 2 3 2 5 3 2" xfId="32806"/>
    <cellStyle name="Normal 5 2 3 2 2 3 2 5 3 3" xfId="52782"/>
    <cellStyle name="Normal 5 2 3 2 2 3 2 5 4" xfId="23403"/>
    <cellStyle name="Normal 5 2 3 2 2 3 2 5 5" xfId="52779"/>
    <cellStyle name="Normal 5 2 3 2 2 3 2 6" xfId="6528"/>
    <cellStyle name="Normal 5 2 3 2 2 3 2 6 2" xfId="15923"/>
    <cellStyle name="Normal 5 2 3 2 2 3 2 6 2 2" xfId="34720"/>
    <cellStyle name="Normal 5 2 3 2 2 3 2 6 2 3" xfId="52784"/>
    <cellStyle name="Normal 5 2 3 2 2 3 2 6 3" xfId="25317"/>
    <cellStyle name="Normal 5 2 3 2 2 3 2 6 4" xfId="52783"/>
    <cellStyle name="Normal 5 2 3 2 2 3 2 7" xfId="11226"/>
    <cellStyle name="Normal 5 2 3 2 2 3 2 7 2" xfId="30013"/>
    <cellStyle name="Normal 5 2 3 2 2 3 2 7 3" xfId="52785"/>
    <cellStyle name="Normal 5 2 3 2 2 3 2 8" xfId="20610"/>
    <cellStyle name="Normal 5 2 3 2 2 3 2 9" xfId="39684"/>
    <cellStyle name="Normal 5 2 3 2 2 3 3" xfId="2004"/>
    <cellStyle name="Normal 5 2 3 2 2 3 3 2" xfId="2935"/>
    <cellStyle name="Normal 5 2 3 2 2 3 3 2 2" xfId="5728"/>
    <cellStyle name="Normal 5 2 3 2 2 3 3 2 2 2" xfId="10453"/>
    <cellStyle name="Normal 5 2 3 2 2 3 3 2 2 2 2" xfId="19848"/>
    <cellStyle name="Normal 5 2 3 2 2 3 3 2 2 2 2 2" xfId="38645"/>
    <cellStyle name="Normal 5 2 3 2 2 3 3 2 2 2 2 3" xfId="52790"/>
    <cellStyle name="Normal 5 2 3 2 2 3 3 2 2 2 3" xfId="29242"/>
    <cellStyle name="Normal 5 2 3 2 2 3 3 2 2 2 4" xfId="52789"/>
    <cellStyle name="Normal 5 2 3 2 2 3 3 2 2 3" xfId="15151"/>
    <cellStyle name="Normal 5 2 3 2 2 3 3 2 2 3 2" xfId="33942"/>
    <cellStyle name="Normal 5 2 3 2 2 3 3 2 2 3 3" xfId="52791"/>
    <cellStyle name="Normal 5 2 3 2 2 3 3 2 2 4" xfId="24539"/>
    <cellStyle name="Normal 5 2 3 2 2 3 3 2 2 5" xfId="52788"/>
    <cellStyle name="Normal 5 2 3 2 2 3 3 2 3" xfId="7661"/>
    <cellStyle name="Normal 5 2 3 2 2 3 3 2 3 2" xfId="17056"/>
    <cellStyle name="Normal 5 2 3 2 2 3 3 2 3 2 2" xfId="35853"/>
    <cellStyle name="Normal 5 2 3 2 2 3 3 2 3 2 3" xfId="52793"/>
    <cellStyle name="Normal 5 2 3 2 2 3 3 2 3 3" xfId="26450"/>
    <cellStyle name="Normal 5 2 3 2 2 3 3 2 3 4" xfId="52792"/>
    <cellStyle name="Normal 5 2 3 2 2 3 3 2 4" xfId="12359"/>
    <cellStyle name="Normal 5 2 3 2 2 3 3 2 4 2" xfId="31149"/>
    <cellStyle name="Normal 5 2 3 2 2 3 3 2 4 3" xfId="52794"/>
    <cellStyle name="Normal 5 2 3 2 2 3 3 2 5" xfId="21746"/>
    <cellStyle name="Normal 5 2 3 2 2 3 3 2 6" xfId="52787"/>
    <cellStyle name="Normal 5 2 3 2 2 3 3 3" xfId="3866"/>
    <cellStyle name="Normal 5 2 3 2 2 3 3 3 2" xfId="8592"/>
    <cellStyle name="Normal 5 2 3 2 2 3 3 3 2 2" xfId="17987"/>
    <cellStyle name="Normal 5 2 3 2 2 3 3 3 2 2 2" xfId="36784"/>
    <cellStyle name="Normal 5 2 3 2 2 3 3 3 2 2 3" xfId="52797"/>
    <cellStyle name="Normal 5 2 3 2 2 3 3 3 2 3" xfId="27381"/>
    <cellStyle name="Normal 5 2 3 2 2 3 3 3 2 4" xfId="52796"/>
    <cellStyle name="Normal 5 2 3 2 2 3 3 3 3" xfId="13290"/>
    <cellStyle name="Normal 5 2 3 2 2 3 3 3 3 2" xfId="32080"/>
    <cellStyle name="Normal 5 2 3 2 2 3 3 3 3 3" xfId="52798"/>
    <cellStyle name="Normal 5 2 3 2 2 3 3 3 4" xfId="22677"/>
    <cellStyle name="Normal 5 2 3 2 2 3 3 3 5" xfId="52795"/>
    <cellStyle name="Normal 5 2 3 2 2 3 3 4" xfId="4797"/>
    <cellStyle name="Normal 5 2 3 2 2 3 3 4 2" xfId="9522"/>
    <cellStyle name="Normal 5 2 3 2 2 3 3 4 2 2" xfId="18917"/>
    <cellStyle name="Normal 5 2 3 2 2 3 3 4 2 2 2" xfId="37714"/>
    <cellStyle name="Normal 5 2 3 2 2 3 3 4 2 2 3" xfId="52801"/>
    <cellStyle name="Normal 5 2 3 2 2 3 3 4 2 3" xfId="28311"/>
    <cellStyle name="Normal 5 2 3 2 2 3 3 4 2 4" xfId="52800"/>
    <cellStyle name="Normal 5 2 3 2 2 3 3 4 3" xfId="14220"/>
    <cellStyle name="Normal 5 2 3 2 2 3 3 4 3 2" xfId="33011"/>
    <cellStyle name="Normal 5 2 3 2 2 3 3 4 3 3" xfId="52802"/>
    <cellStyle name="Normal 5 2 3 2 2 3 3 4 4" xfId="23608"/>
    <cellStyle name="Normal 5 2 3 2 2 3 3 4 5" xfId="52799"/>
    <cellStyle name="Normal 5 2 3 2 2 3 3 5" xfId="6732"/>
    <cellStyle name="Normal 5 2 3 2 2 3 3 5 2" xfId="16127"/>
    <cellStyle name="Normal 5 2 3 2 2 3 3 5 2 2" xfId="34924"/>
    <cellStyle name="Normal 5 2 3 2 2 3 3 5 2 3" xfId="52804"/>
    <cellStyle name="Normal 5 2 3 2 2 3 3 5 3" xfId="25521"/>
    <cellStyle name="Normal 5 2 3 2 2 3 3 5 4" xfId="52803"/>
    <cellStyle name="Normal 5 2 3 2 2 3 3 6" xfId="11430"/>
    <cellStyle name="Normal 5 2 3 2 2 3 3 6 2" xfId="30218"/>
    <cellStyle name="Normal 5 2 3 2 2 3 3 6 3" xfId="52805"/>
    <cellStyle name="Normal 5 2 3 2 2 3 3 7" xfId="20815"/>
    <cellStyle name="Normal 5 2 3 2 2 3 3 8" xfId="39686"/>
    <cellStyle name="Normal 5 2 3 2 2 3 3 9" xfId="52786"/>
    <cellStyle name="Normal 5 2 3 2 2 3 4" xfId="2469"/>
    <cellStyle name="Normal 5 2 3 2 2 3 4 2" xfId="5262"/>
    <cellStyle name="Normal 5 2 3 2 2 3 4 2 2" xfId="9987"/>
    <cellStyle name="Normal 5 2 3 2 2 3 4 2 2 2" xfId="19382"/>
    <cellStyle name="Normal 5 2 3 2 2 3 4 2 2 2 2" xfId="38179"/>
    <cellStyle name="Normal 5 2 3 2 2 3 4 2 2 2 3" xfId="52809"/>
    <cellStyle name="Normal 5 2 3 2 2 3 4 2 2 3" xfId="28776"/>
    <cellStyle name="Normal 5 2 3 2 2 3 4 2 2 4" xfId="52808"/>
    <cellStyle name="Normal 5 2 3 2 2 3 4 2 3" xfId="14685"/>
    <cellStyle name="Normal 5 2 3 2 2 3 4 2 3 2" xfId="33476"/>
    <cellStyle name="Normal 5 2 3 2 2 3 4 2 3 3" xfId="52810"/>
    <cellStyle name="Normal 5 2 3 2 2 3 4 2 4" xfId="24073"/>
    <cellStyle name="Normal 5 2 3 2 2 3 4 2 5" xfId="52807"/>
    <cellStyle name="Normal 5 2 3 2 2 3 4 3" xfId="7196"/>
    <cellStyle name="Normal 5 2 3 2 2 3 4 3 2" xfId="16591"/>
    <cellStyle name="Normal 5 2 3 2 2 3 4 3 2 2" xfId="35388"/>
    <cellStyle name="Normal 5 2 3 2 2 3 4 3 2 3" xfId="52812"/>
    <cellStyle name="Normal 5 2 3 2 2 3 4 3 3" xfId="25985"/>
    <cellStyle name="Normal 5 2 3 2 2 3 4 3 4" xfId="52811"/>
    <cellStyle name="Normal 5 2 3 2 2 3 4 4" xfId="11894"/>
    <cellStyle name="Normal 5 2 3 2 2 3 4 4 2" xfId="30683"/>
    <cellStyle name="Normal 5 2 3 2 2 3 4 4 3" xfId="52813"/>
    <cellStyle name="Normal 5 2 3 2 2 3 4 5" xfId="21280"/>
    <cellStyle name="Normal 5 2 3 2 2 3 4 6" xfId="52806"/>
    <cellStyle name="Normal 5 2 3 2 2 3 5" xfId="3400"/>
    <cellStyle name="Normal 5 2 3 2 2 3 5 2" xfId="8126"/>
    <cellStyle name="Normal 5 2 3 2 2 3 5 2 2" xfId="17521"/>
    <cellStyle name="Normal 5 2 3 2 2 3 5 2 2 2" xfId="36318"/>
    <cellStyle name="Normal 5 2 3 2 2 3 5 2 2 3" xfId="52816"/>
    <cellStyle name="Normal 5 2 3 2 2 3 5 2 3" xfId="26915"/>
    <cellStyle name="Normal 5 2 3 2 2 3 5 2 4" xfId="52815"/>
    <cellStyle name="Normal 5 2 3 2 2 3 5 3" xfId="12824"/>
    <cellStyle name="Normal 5 2 3 2 2 3 5 3 2" xfId="31614"/>
    <cellStyle name="Normal 5 2 3 2 2 3 5 3 3" xfId="52817"/>
    <cellStyle name="Normal 5 2 3 2 2 3 5 4" xfId="22211"/>
    <cellStyle name="Normal 5 2 3 2 2 3 5 5" xfId="52814"/>
    <cellStyle name="Normal 5 2 3 2 2 3 6" xfId="4331"/>
    <cellStyle name="Normal 5 2 3 2 2 3 6 2" xfId="9056"/>
    <cellStyle name="Normal 5 2 3 2 2 3 6 2 2" xfId="18451"/>
    <cellStyle name="Normal 5 2 3 2 2 3 6 2 2 2" xfId="37248"/>
    <cellStyle name="Normal 5 2 3 2 2 3 6 2 2 3" xfId="52820"/>
    <cellStyle name="Normal 5 2 3 2 2 3 6 2 3" xfId="27845"/>
    <cellStyle name="Normal 5 2 3 2 2 3 6 2 4" xfId="52819"/>
    <cellStyle name="Normal 5 2 3 2 2 3 6 3" xfId="13754"/>
    <cellStyle name="Normal 5 2 3 2 2 3 6 3 2" xfId="32545"/>
    <cellStyle name="Normal 5 2 3 2 2 3 6 3 3" xfId="52821"/>
    <cellStyle name="Normal 5 2 3 2 2 3 6 4" xfId="23142"/>
    <cellStyle name="Normal 5 2 3 2 2 3 6 5" xfId="52818"/>
    <cellStyle name="Normal 5 2 3 2 2 3 7" xfId="6412"/>
    <cellStyle name="Normal 5 2 3 2 2 3 7 2" xfId="15808"/>
    <cellStyle name="Normal 5 2 3 2 2 3 7 2 2" xfId="34605"/>
    <cellStyle name="Normal 5 2 3 2 2 3 7 2 3" xfId="52823"/>
    <cellStyle name="Normal 5 2 3 2 2 3 7 3" xfId="25202"/>
    <cellStyle name="Normal 5 2 3 2 2 3 7 4" xfId="52822"/>
    <cellStyle name="Normal 5 2 3 2 2 3 8" xfId="10967"/>
    <cellStyle name="Normal 5 2 3 2 2 3 8 2" xfId="29752"/>
    <cellStyle name="Normal 5 2 3 2 2 3 8 3" xfId="52824"/>
    <cellStyle name="Normal 5 2 3 2 2 3 9" xfId="20349"/>
    <cellStyle name="Normal 5 2 3 2 2 4" xfId="950"/>
    <cellStyle name="Normal 5 2 3 2 2 4 10" xfId="52825"/>
    <cellStyle name="Normal 5 2 3 2 2 4 11" xfId="1680"/>
    <cellStyle name="Normal 5 2 3 2 2 4 2" xfId="2149"/>
    <cellStyle name="Normal 5 2 3 2 2 4 2 2" xfId="3080"/>
    <cellStyle name="Normal 5 2 3 2 2 4 2 2 2" xfId="5873"/>
    <cellStyle name="Normal 5 2 3 2 2 4 2 2 2 2" xfId="10598"/>
    <cellStyle name="Normal 5 2 3 2 2 4 2 2 2 2 2" xfId="19993"/>
    <cellStyle name="Normal 5 2 3 2 2 4 2 2 2 2 2 2" xfId="38790"/>
    <cellStyle name="Normal 5 2 3 2 2 4 2 2 2 2 2 3" xfId="52830"/>
    <cellStyle name="Normal 5 2 3 2 2 4 2 2 2 2 3" xfId="29387"/>
    <cellStyle name="Normal 5 2 3 2 2 4 2 2 2 2 4" xfId="52829"/>
    <cellStyle name="Normal 5 2 3 2 2 4 2 2 2 3" xfId="15296"/>
    <cellStyle name="Normal 5 2 3 2 2 4 2 2 2 3 2" xfId="34087"/>
    <cellStyle name="Normal 5 2 3 2 2 4 2 2 2 3 3" xfId="52831"/>
    <cellStyle name="Normal 5 2 3 2 2 4 2 2 2 4" xfId="24684"/>
    <cellStyle name="Normal 5 2 3 2 2 4 2 2 2 5" xfId="52828"/>
    <cellStyle name="Normal 5 2 3 2 2 4 2 2 3" xfId="7806"/>
    <cellStyle name="Normal 5 2 3 2 2 4 2 2 3 2" xfId="17201"/>
    <cellStyle name="Normal 5 2 3 2 2 4 2 2 3 2 2" xfId="35998"/>
    <cellStyle name="Normal 5 2 3 2 2 4 2 2 3 2 3" xfId="52833"/>
    <cellStyle name="Normal 5 2 3 2 2 4 2 2 3 3" xfId="26595"/>
    <cellStyle name="Normal 5 2 3 2 2 4 2 2 3 4" xfId="52832"/>
    <cellStyle name="Normal 5 2 3 2 2 4 2 2 4" xfId="12504"/>
    <cellStyle name="Normal 5 2 3 2 2 4 2 2 4 2" xfId="31294"/>
    <cellStyle name="Normal 5 2 3 2 2 4 2 2 4 3" xfId="52834"/>
    <cellStyle name="Normal 5 2 3 2 2 4 2 2 5" xfId="21891"/>
    <cellStyle name="Normal 5 2 3 2 2 4 2 2 6" xfId="52827"/>
    <cellStyle name="Normal 5 2 3 2 2 4 2 3" xfId="4011"/>
    <cellStyle name="Normal 5 2 3 2 2 4 2 3 2" xfId="8736"/>
    <cellStyle name="Normal 5 2 3 2 2 4 2 3 2 2" xfId="18131"/>
    <cellStyle name="Normal 5 2 3 2 2 4 2 3 2 2 2" xfId="36928"/>
    <cellStyle name="Normal 5 2 3 2 2 4 2 3 2 2 3" xfId="52837"/>
    <cellStyle name="Normal 5 2 3 2 2 4 2 3 2 3" xfId="27525"/>
    <cellStyle name="Normal 5 2 3 2 2 4 2 3 2 4" xfId="52836"/>
    <cellStyle name="Normal 5 2 3 2 2 4 2 3 3" xfId="13434"/>
    <cellStyle name="Normal 5 2 3 2 2 4 2 3 3 2" xfId="32225"/>
    <cellStyle name="Normal 5 2 3 2 2 4 2 3 3 3" xfId="52838"/>
    <cellStyle name="Normal 5 2 3 2 2 4 2 3 4" xfId="22822"/>
    <cellStyle name="Normal 5 2 3 2 2 4 2 3 5" xfId="52835"/>
    <cellStyle name="Normal 5 2 3 2 2 4 2 4" xfId="4942"/>
    <cellStyle name="Normal 5 2 3 2 2 4 2 4 2" xfId="9667"/>
    <cellStyle name="Normal 5 2 3 2 2 4 2 4 2 2" xfId="19062"/>
    <cellStyle name="Normal 5 2 3 2 2 4 2 4 2 2 2" xfId="37859"/>
    <cellStyle name="Normal 5 2 3 2 2 4 2 4 2 2 3" xfId="52841"/>
    <cellStyle name="Normal 5 2 3 2 2 4 2 4 2 3" xfId="28456"/>
    <cellStyle name="Normal 5 2 3 2 2 4 2 4 2 4" xfId="52840"/>
    <cellStyle name="Normal 5 2 3 2 2 4 2 4 3" xfId="14365"/>
    <cellStyle name="Normal 5 2 3 2 2 4 2 4 3 2" xfId="33156"/>
    <cellStyle name="Normal 5 2 3 2 2 4 2 4 3 3" xfId="52842"/>
    <cellStyle name="Normal 5 2 3 2 2 4 2 4 4" xfId="23753"/>
    <cellStyle name="Normal 5 2 3 2 2 4 2 4 5" xfId="52839"/>
    <cellStyle name="Normal 5 2 3 2 2 4 2 5" xfId="6876"/>
    <cellStyle name="Normal 5 2 3 2 2 4 2 5 2" xfId="16271"/>
    <cellStyle name="Normal 5 2 3 2 2 4 2 5 2 2" xfId="35068"/>
    <cellStyle name="Normal 5 2 3 2 2 4 2 5 2 3" xfId="52844"/>
    <cellStyle name="Normal 5 2 3 2 2 4 2 5 3" xfId="25665"/>
    <cellStyle name="Normal 5 2 3 2 2 4 2 5 4" xfId="52843"/>
    <cellStyle name="Normal 5 2 3 2 2 4 2 6" xfId="11574"/>
    <cellStyle name="Normal 5 2 3 2 2 4 2 6 2" xfId="30363"/>
    <cellStyle name="Normal 5 2 3 2 2 4 2 6 3" xfId="52845"/>
    <cellStyle name="Normal 5 2 3 2 2 4 2 7" xfId="20960"/>
    <cellStyle name="Normal 5 2 3 2 2 4 2 8" xfId="39688"/>
    <cellStyle name="Normal 5 2 3 2 2 4 2 9" xfId="52826"/>
    <cellStyle name="Normal 5 2 3 2 2 4 3" xfId="2614"/>
    <cellStyle name="Normal 5 2 3 2 2 4 3 2" xfId="5407"/>
    <cellStyle name="Normal 5 2 3 2 2 4 3 2 2" xfId="10132"/>
    <cellStyle name="Normal 5 2 3 2 2 4 3 2 2 2" xfId="19527"/>
    <cellStyle name="Normal 5 2 3 2 2 4 3 2 2 2 2" xfId="38324"/>
    <cellStyle name="Normal 5 2 3 2 2 4 3 2 2 2 3" xfId="52849"/>
    <cellStyle name="Normal 5 2 3 2 2 4 3 2 2 3" xfId="28921"/>
    <cellStyle name="Normal 5 2 3 2 2 4 3 2 2 4" xfId="52848"/>
    <cellStyle name="Normal 5 2 3 2 2 4 3 2 3" xfId="14830"/>
    <cellStyle name="Normal 5 2 3 2 2 4 3 2 3 2" xfId="33621"/>
    <cellStyle name="Normal 5 2 3 2 2 4 3 2 3 3" xfId="52850"/>
    <cellStyle name="Normal 5 2 3 2 2 4 3 2 4" xfId="24218"/>
    <cellStyle name="Normal 5 2 3 2 2 4 3 2 5" xfId="52847"/>
    <cellStyle name="Normal 5 2 3 2 2 4 3 3" xfId="7341"/>
    <cellStyle name="Normal 5 2 3 2 2 4 3 3 2" xfId="16736"/>
    <cellStyle name="Normal 5 2 3 2 2 4 3 3 2 2" xfId="35533"/>
    <cellStyle name="Normal 5 2 3 2 2 4 3 3 2 3" xfId="52852"/>
    <cellStyle name="Normal 5 2 3 2 2 4 3 3 3" xfId="26130"/>
    <cellStyle name="Normal 5 2 3 2 2 4 3 3 4" xfId="52851"/>
    <cellStyle name="Normal 5 2 3 2 2 4 3 4" xfId="12039"/>
    <cellStyle name="Normal 5 2 3 2 2 4 3 4 2" xfId="30828"/>
    <cellStyle name="Normal 5 2 3 2 2 4 3 4 3" xfId="52853"/>
    <cellStyle name="Normal 5 2 3 2 2 4 3 5" xfId="21425"/>
    <cellStyle name="Normal 5 2 3 2 2 4 3 6" xfId="52846"/>
    <cellStyle name="Normal 5 2 3 2 2 4 4" xfId="3545"/>
    <cellStyle name="Normal 5 2 3 2 2 4 4 2" xfId="8271"/>
    <cellStyle name="Normal 5 2 3 2 2 4 4 2 2" xfId="17666"/>
    <cellStyle name="Normal 5 2 3 2 2 4 4 2 2 2" xfId="36463"/>
    <cellStyle name="Normal 5 2 3 2 2 4 4 2 2 3" xfId="52856"/>
    <cellStyle name="Normal 5 2 3 2 2 4 4 2 3" xfId="27060"/>
    <cellStyle name="Normal 5 2 3 2 2 4 4 2 4" xfId="52855"/>
    <cellStyle name="Normal 5 2 3 2 2 4 4 3" xfId="12969"/>
    <cellStyle name="Normal 5 2 3 2 2 4 4 3 2" xfId="31759"/>
    <cellStyle name="Normal 5 2 3 2 2 4 4 3 3" xfId="52857"/>
    <cellStyle name="Normal 5 2 3 2 2 4 4 4" xfId="22356"/>
    <cellStyle name="Normal 5 2 3 2 2 4 4 5" xfId="52854"/>
    <cellStyle name="Normal 5 2 3 2 2 4 5" xfId="4476"/>
    <cellStyle name="Normal 5 2 3 2 2 4 5 2" xfId="9201"/>
    <cellStyle name="Normal 5 2 3 2 2 4 5 2 2" xfId="18596"/>
    <cellStyle name="Normal 5 2 3 2 2 4 5 2 2 2" xfId="37393"/>
    <cellStyle name="Normal 5 2 3 2 2 4 5 2 2 3" xfId="52860"/>
    <cellStyle name="Normal 5 2 3 2 2 4 5 2 3" xfId="27990"/>
    <cellStyle name="Normal 5 2 3 2 2 4 5 2 4" xfId="52859"/>
    <cellStyle name="Normal 5 2 3 2 2 4 5 3" xfId="13899"/>
    <cellStyle name="Normal 5 2 3 2 2 4 5 3 2" xfId="32690"/>
    <cellStyle name="Normal 5 2 3 2 2 4 5 3 3" xfId="52861"/>
    <cellStyle name="Normal 5 2 3 2 2 4 5 4" xfId="23287"/>
    <cellStyle name="Normal 5 2 3 2 2 4 5 5" xfId="52858"/>
    <cellStyle name="Normal 5 2 3 2 2 4 6" xfId="6329"/>
    <cellStyle name="Normal 5 2 3 2 2 4 6 2" xfId="15725"/>
    <cellStyle name="Normal 5 2 3 2 2 4 6 2 2" xfId="34522"/>
    <cellStyle name="Normal 5 2 3 2 2 4 6 2 3" xfId="52863"/>
    <cellStyle name="Normal 5 2 3 2 2 4 6 3" xfId="25119"/>
    <cellStyle name="Normal 5 2 3 2 2 4 6 4" xfId="52862"/>
    <cellStyle name="Normal 5 2 3 2 2 4 7" xfId="11110"/>
    <cellStyle name="Normal 5 2 3 2 2 4 7 2" xfId="29897"/>
    <cellStyle name="Normal 5 2 3 2 2 4 7 3" xfId="52864"/>
    <cellStyle name="Normal 5 2 3 2 2 4 8" xfId="20494"/>
    <cellStyle name="Normal 5 2 3 2 2 4 9" xfId="39687"/>
    <cellStyle name="Normal 5 2 3 2 2 5" xfId="1344"/>
    <cellStyle name="Normal 5 2 3 2 2 5 10" xfId="52865"/>
    <cellStyle name="Normal 5 2 3 2 2 5 11" xfId="1622"/>
    <cellStyle name="Normal 5 2 3 2 2 5 2" xfId="2091"/>
    <cellStyle name="Normal 5 2 3 2 2 5 2 2" xfId="3022"/>
    <cellStyle name="Normal 5 2 3 2 2 5 2 2 2" xfId="5815"/>
    <cellStyle name="Normal 5 2 3 2 2 5 2 2 2 2" xfId="10540"/>
    <cellStyle name="Normal 5 2 3 2 2 5 2 2 2 2 2" xfId="19935"/>
    <cellStyle name="Normal 5 2 3 2 2 5 2 2 2 2 2 2" xfId="38732"/>
    <cellStyle name="Normal 5 2 3 2 2 5 2 2 2 2 2 3" xfId="52870"/>
    <cellStyle name="Normal 5 2 3 2 2 5 2 2 2 2 3" xfId="29329"/>
    <cellStyle name="Normal 5 2 3 2 2 5 2 2 2 2 4" xfId="52869"/>
    <cellStyle name="Normal 5 2 3 2 2 5 2 2 2 3" xfId="15238"/>
    <cellStyle name="Normal 5 2 3 2 2 5 2 2 2 3 2" xfId="34029"/>
    <cellStyle name="Normal 5 2 3 2 2 5 2 2 2 3 3" xfId="52871"/>
    <cellStyle name="Normal 5 2 3 2 2 5 2 2 2 4" xfId="24626"/>
    <cellStyle name="Normal 5 2 3 2 2 5 2 2 2 5" xfId="52868"/>
    <cellStyle name="Normal 5 2 3 2 2 5 2 2 3" xfId="7748"/>
    <cellStyle name="Normal 5 2 3 2 2 5 2 2 3 2" xfId="17143"/>
    <cellStyle name="Normal 5 2 3 2 2 5 2 2 3 2 2" xfId="35940"/>
    <cellStyle name="Normal 5 2 3 2 2 5 2 2 3 2 3" xfId="52873"/>
    <cellStyle name="Normal 5 2 3 2 2 5 2 2 3 3" xfId="26537"/>
    <cellStyle name="Normal 5 2 3 2 2 5 2 2 3 4" xfId="52872"/>
    <cellStyle name="Normal 5 2 3 2 2 5 2 2 4" xfId="12446"/>
    <cellStyle name="Normal 5 2 3 2 2 5 2 2 4 2" xfId="31236"/>
    <cellStyle name="Normal 5 2 3 2 2 5 2 2 4 3" xfId="52874"/>
    <cellStyle name="Normal 5 2 3 2 2 5 2 2 5" xfId="21833"/>
    <cellStyle name="Normal 5 2 3 2 2 5 2 2 6" xfId="52867"/>
    <cellStyle name="Normal 5 2 3 2 2 5 2 3" xfId="3953"/>
    <cellStyle name="Normal 5 2 3 2 2 5 2 3 2" xfId="8678"/>
    <cellStyle name="Normal 5 2 3 2 2 5 2 3 2 2" xfId="18073"/>
    <cellStyle name="Normal 5 2 3 2 2 5 2 3 2 2 2" xfId="36870"/>
    <cellStyle name="Normal 5 2 3 2 2 5 2 3 2 2 3" xfId="52877"/>
    <cellStyle name="Normal 5 2 3 2 2 5 2 3 2 3" xfId="27467"/>
    <cellStyle name="Normal 5 2 3 2 2 5 2 3 2 4" xfId="52876"/>
    <cellStyle name="Normal 5 2 3 2 2 5 2 3 3" xfId="13376"/>
    <cellStyle name="Normal 5 2 3 2 2 5 2 3 3 2" xfId="32167"/>
    <cellStyle name="Normal 5 2 3 2 2 5 2 3 3 3" xfId="52878"/>
    <cellStyle name="Normal 5 2 3 2 2 5 2 3 4" xfId="22764"/>
    <cellStyle name="Normal 5 2 3 2 2 5 2 3 5" xfId="52875"/>
    <cellStyle name="Normal 5 2 3 2 2 5 2 4" xfId="4884"/>
    <cellStyle name="Normal 5 2 3 2 2 5 2 4 2" xfId="9609"/>
    <cellStyle name="Normal 5 2 3 2 2 5 2 4 2 2" xfId="19004"/>
    <cellStyle name="Normal 5 2 3 2 2 5 2 4 2 2 2" xfId="37801"/>
    <cellStyle name="Normal 5 2 3 2 2 5 2 4 2 2 3" xfId="52881"/>
    <cellStyle name="Normal 5 2 3 2 2 5 2 4 2 3" xfId="28398"/>
    <cellStyle name="Normal 5 2 3 2 2 5 2 4 2 4" xfId="52880"/>
    <cellStyle name="Normal 5 2 3 2 2 5 2 4 3" xfId="14307"/>
    <cellStyle name="Normal 5 2 3 2 2 5 2 4 3 2" xfId="33098"/>
    <cellStyle name="Normal 5 2 3 2 2 5 2 4 3 3" xfId="52882"/>
    <cellStyle name="Normal 5 2 3 2 2 5 2 4 4" xfId="23695"/>
    <cellStyle name="Normal 5 2 3 2 2 5 2 4 5" xfId="52879"/>
    <cellStyle name="Normal 5 2 3 2 2 5 2 5" xfId="6818"/>
    <cellStyle name="Normal 5 2 3 2 2 5 2 5 2" xfId="16213"/>
    <cellStyle name="Normal 5 2 3 2 2 5 2 5 2 2" xfId="35010"/>
    <cellStyle name="Normal 5 2 3 2 2 5 2 5 2 3" xfId="52884"/>
    <cellStyle name="Normal 5 2 3 2 2 5 2 5 3" xfId="25607"/>
    <cellStyle name="Normal 5 2 3 2 2 5 2 5 4" xfId="52883"/>
    <cellStyle name="Normal 5 2 3 2 2 5 2 6" xfId="11516"/>
    <cellStyle name="Normal 5 2 3 2 2 5 2 6 2" xfId="30305"/>
    <cellStyle name="Normal 5 2 3 2 2 5 2 6 3" xfId="52885"/>
    <cellStyle name="Normal 5 2 3 2 2 5 2 7" xfId="20902"/>
    <cellStyle name="Normal 5 2 3 2 2 5 2 8" xfId="39690"/>
    <cellStyle name="Normal 5 2 3 2 2 5 2 9" xfId="52866"/>
    <cellStyle name="Normal 5 2 3 2 2 5 3" xfId="2556"/>
    <cellStyle name="Normal 5 2 3 2 2 5 3 2" xfId="5349"/>
    <cellStyle name="Normal 5 2 3 2 2 5 3 2 2" xfId="10074"/>
    <cellStyle name="Normal 5 2 3 2 2 5 3 2 2 2" xfId="19469"/>
    <cellStyle name="Normal 5 2 3 2 2 5 3 2 2 2 2" xfId="38266"/>
    <cellStyle name="Normal 5 2 3 2 2 5 3 2 2 2 3" xfId="52889"/>
    <cellStyle name="Normal 5 2 3 2 2 5 3 2 2 3" xfId="28863"/>
    <cellStyle name="Normal 5 2 3 2 2 5 3 2 2 4" xfId="52888"/>
    <cellStyle name="Normal 5 2 3 2 2 5 3 2 3" xfId="14772"/>
    <cellStyle name="Normal 5 2 3 2 2 5 3 2 3 2" xfId="33563"/>
    <cellStyle name="Normal 5 2 3 2 2 5 3 2 3 3" xfId="52890"/>
    <cellStyle name="Normal 5 2 3 2 2 5 3 2 4" xfId="24160"/>
    <cellStyle name="Normal 5 2 3 2 2 5 3 2 5" xfId="52887"/>
    <cellStyle name="Normal 5 2 3 2 2 5 3 3" xfId="7283"/>
    <cellStyle name="Normal 5 2 3 2 2 5 3 3 2" xfId="16678"/>
    <cellStyle name="Normal 5 2 3 2 2 5 3 3 2 2" xfId="35475"/>
    <cellStyle name="Normal 5 2 3 2 2 5 3 3 2 3" xfId="52892"/>
    <cellStyle name="Normal 5 2 3 2 2 5 3 3 3" xfId="26072"/>
    <cellStyle name="Normal 5 2 3 2 2 5 3 3 4" xfId="52891"/>
    <cellStyle name="Normal 5 2 3 2 2 5 3 4" xfId="11981"/>
    <cellStyle name="Normal 5 2 3 2 2 5 3 4 2" xfId="30770"/>
    <cellStyle name="Normal 5 2 3 2 2 5 3 4 3" xfId="52893"/>
    <cellStyle name="Normal 5 2 3 2 2 5 3 5" xfId="21367"/>
    <cellStyle name="Normal 5 2 3 2 2 5 3 6" xfId="52886"/>
    <cellStyle name="Normal 5 2 3 2 2 5 4" xfId="3487"/>
    <cellStyle name="Normal 5 2 3 2 2 5 4 2" xfId="8213"/>
    <cellStyle name="Normal 5 2 3 2 2 5 4 2 2" xfId="17608"/>
    <cellStyle name="Normal 5 2 3 2 2 5 4 2 2 2" xfId="36405"/>
    <cellStyle name="Normal 5 2 3 2 2 5 4 2 2 3" xfId="52896"/>
    <cellStyle name="Normal 5 2 3 2 2 5 4 2 3" xfId="27002"/>
    <cellStyle name="Normal 5 2 3 2 2 5 4 2 4" xfId="52895"/>
    <cellStyle name="Normal 5 2 3 2 2 5 4 3" xfId="12911"/>
    <cellStyle name="Normal 5 2 3 2 2 5 4 3 2" xfId="31701"/>
    <cellStyle name="Normal 5 2 3 2 2 5 4 3 3" xfId="52897"/>
    <cellStyle name="Normal 5 2 3 2 2 5 4 4" xfId="22298"/>
    <cellStyle name="Normal 5 2 3 2 2 5 4 5" xfId="52894"/>
    <cellStyle name="Normal 5 2 3 2 2 5 5" xfId="4418"/>
    <cellStyle name="Normal 5 2 3 2 2 5 5 2" xfId="9143"/>
    <cellStyle name="Normal 5 2 3 2 2 5 5 2 2" xfId="18538"/>
    <cellStyle name="Normal 5 2 3 2 2 5 5 2 2 2" xfId="37335"/>
    <cellStyle name="Normal 5 2 3 2 2 5 5 2 2 3" xfId="52900"/>
    <cellStyle name="Normal 5 2 3 2 2 5 5 2 3" xfId="27932"/>
    <cellStyle name="Normal 5 2 3 2 2 5 5 2 4" xfId="52899"/>
    <cellStyle name="Normal 5 2 3 2 2 5 5 3" xfId="13841"/>
    <cellStyle name="Normal 5 2 3 2 2 5 5 3 2" xfId="32632"/>
    <cellStyle name="Normal 5 2 3 2 2 5 5 3 3" xfId="52901"/>
    <cellStyle name="Normal 5 2 3 2 2 5 5 4" xfId="23229"/>
    <cellStyle name="Normal 5 2 3 2 2 5 5 5" xfId="52898"/>
    <cellStyle name="Normal 5 2 3 2 2 5 6" xfId="6363"/>
    <cellStyle name="Normal 5 2 3 2 2 5 6 2" xfId="15759"/>
    <cellStyle name="Normal 5 2 3 2 2 5 6 2 2" xfId="34556"/>
    <cellStyle name="Normal 5 2 3 2 2 5 6 2 3" xfId="52903"/>
    <cellStyle name="Normal 5 2 3 2 2 5 6 3" xfId="25153"/>
    <cellStyle name="Normal 5 2 3 2 2 5 6 4" xfId="52902"/>
    <cellStyle name="Normal 5 2 3 2 2 5 7" xfId="11052"/>
    <cellStyle name="Normal 5 2 3 2 2 5 7 2" xfId="29839"/>
    <cellStyle name="Normal 5 2 3 2 2 5 7 3" xfId="52904"/>
    <cellStyle name="Normal 5 2 3 2 2 5 8" xfId="20436"/>
    <cellStyle name="Normal 5 2 3 2 2 5 9" xfId="39689"/>
    <cellStyle name="Normal 5 2 3 2 2 6" xfId="1888"/>
    <cellStyle name="Normal 5 2 3 2 2 6 2" xfId="2819"/>
    <cellStyle name="Normal 5 2 3 2 2 6 2 2" xfId="5612"/>
    <cellStyle name="Normal 5 2 3 2 2 6 2 2 2" xfId="10337"/>
    <cellStyle name="Normal 5 2 3 2 2 6 2 2 2 2" xfId="19732"/>
    <cellStyle name="Normal 5 2 3 2 2 6 2 2 2 2 2" xfId="38529"/>
    <cellStyle name="Normal 5 2 3 2 2 6 2 2 2 2 3" xfId="52909"/>
    <cellStyle name="Normal 5 2 3 2 2 6 2 2 2 3" xfId="29126"/>
    <cellStyle name="Normal 5 2 3 2 2 6 2 2 2 4" xfId="52908"/>
    <cellStyle name="Normal 5 2 3 2 2 6 2 2 3" xfId="15035"/>
    <cellStyle name="Normal 5 2 3 2 2 6 2 2 3 2" xfId="33826"/>
    <cellStyle name="Normal 5 2 3 2 2 6 2 2 3 3" xfId="52910"/>
    <cellStyle name="Normal 5 2 3 2 2 6 2 2 4" xfId="24423"/>
    <cellStyle name="Normal 5 2 3 2 2 6 2 2 5" xfId="52907"/>
    <cellStyle name="Normal 5 2 3 2 2 6 2 3" xfId="7545"/>
    <cellStyle name="Normal 5 2 3 2 2 6 2 3 2" xfId="16940"/>
    <cellStyle name="Normal 5 2 3 2 2 6 2 3 2 2" xfId="35737"/>
    <cellStyle name="Normal 5 2 3 2 2 6 2 3 2 3" xfId="52912"/>
    <cellStyle name="Normal 5 2 3 2 2 6 2 3 3" xfId="26334"/>
    <cellStyle name="Normal 5 2 3 2 2 6 2 3 4" xfId="52911"/>
    <cellStyle name="Normal 5 2 3 2 2 6 2 4" xfId="12243"/>
    <cellStyle name="Normal 5 2 3 2 2 6 2 4 2" xfId="31033"/>
    <cellStyle name="Normal 5 2 3 2 2 6 2 4 3" xfId="52913"/>
    <cellStyle name="Normal 5 2 3 2 2 6 2 5" xfId="21630"/>
    <cellStyle name="Normal 5 2 3 2 2 6 2 6" xfId="52906"/>
    <cellStyle name="Normal 5 2 3 2 2 6 3" xfId="3750"/>
    <cellStyle name="Normal 5 2 3 2 2 6 3 2" xfId="8476"/>
    <cellStyle name="Normal 5 2 3 2 2 6 3 2 2" xfId="17871"/>
    <cellStyle name="Normal 5 2 3 2 2 6 3 2 2 2" xfId="36668"/>
    <cellStyle name="Normal 5 2 3 2 2 6 3 2 2 3" xfId="52916"/>
    <cellStyle name="Normal 5 2 3 2 2 6 3 2 3" xfId="27265"/>
    <cellStyle name="Normal 5 2 3 2 2 6 3 2 4" xfId="52915"/>
    <cellStyle name="Normal 5 2 3 2 2 6 3 3" xfId="13174"/>
    <cellStyle name="Normal 5 2 3 2 2 6 3 3 2" xfId="31964"/>
    <cellStyle name="Normal 5 2 3 2 2 6 3 3 3" xfId="52917"/>
    <cellStyle name="Normal 5 2 3 2 2 6 3 4" xfId="22561"/>
    <cellStyle name="Normal 5 2 3 2 2 6 3 5" xfId="52914"/>
    <cellStyle name="Normal 5 2 3 2 2 6 4" xfId="4681"/>
    <cellStyle name="Normal 5 2 3 2 2 6 4 2" xfId="9406"/>
    <cellStyle name="Normal 5 2 3 2 2 6 4 2 2" xfId="18801"/>
    <cellStyle name="Normal 5 2 3 2 2 6 4 2 2 2" xfId="37598"/>
    <cellStyle name="Normal 5 2 3 2 2 6 4 2 2 3" xfId="52920"/>
    <cellStyle name="Normal 5 2 3 2 2 6 4 2 3" xfId="28195"/>
    <cellStyle name="Normal 5 2 3 2 2 6 4 2 4" xfId="52919"/>
    <cellStyle name="Normal 5 2 3 2 2 6 4 3" xfId="14104"/>
    <cellStyle name="Normal 5 2 3 2 2 6 4 3 2" xfId="32895"/>
    <cellStyle name="Normal 5 2 3 2 2 6 4 3 3" xfId="52921"/>
    <cellStyle name="Normal 5 2 3 2 2 6 4 4" xfId="23492"/>
    <cellStyle name="Normal 5 2 3 2 2 6 4 5" xfId="52918"/>
    <cellStyle name="Normal 5 2 3 2 2 6 5" xfId="6616"/>
    <cellStyle name="Normal 5 2 3 2 2 6 5 2" xfId="16011"/>
    <cellStyle name="Normal 5 2 3 2 2 6 5 2 2" xfId="34808"/>
    <cellStyle name="Normal 5 2 3 2 2 6 5 2 3" xfId="52923"/>
    <cellStyle name="Normal 5 2 3 2 2 6 5 3" xfId="25405"/>
    <cellStyle name="Normal 5 2 3 2 2 6 5 4" xfId="52922"/>
    <cellStyle name="Normal 5 2 3 2 2 6 6" xfId="11314"/>
    <cellStyle name="Normal 5 2 3 2 2 6 6 2" xfId="30102"/>
    <cellStyle name="Normal 5 2 3 2 2 6 6 3" xfId="52924"/>
    <cellStyle name="Normal 5 2 3 2 2 6 7" xfId="20699"/>
    <cellStyle name="Normal 5 2 3 2 2 6 8" xfId="39691"/>
    <cellStyle name="Normal 5 2 3 2 2 6 9" xfId="52905"/>
    <cellStyle name="Normal 5 2 3 2 2 7" xfId="2353"/>
    <cellStyle name="Normal 5 2 3 2 2 7 2" xfId="5146"/>
    <cellStyle name="Normal 5 2 3 2 2 7 2 2" xfId="9871"/>
    <cellStyle name="Normal 5 2 3 2 2 7 2 2 2" xfId="19266"/>
    <cellStyle name="Normal 5 2 3 2 2 7 2 2 2 2" xfId="38063"/>
    <cellStyle name="Normal 5 2 3 2 2 7 2 2 2 3" xfId="52928"/>
    <cellStyle name="Normal 5 2 3 2 2 7 2 2 3" xfId="28660"/>
    <cellStyle name="Normal 5 2 3 2 2 7 2 2 4" xfId="52927"/>
    <cellStyle name="Normal 5 2 3 2 2 7 2 3" xfId="14569"/>
    <cellStyle name="Normal 5 2 3 2 2 7 2 3 2" xfId="33360"/>
    <cellStyle name="Normal 5 2 3 2 2 7 2 3 3" xfId="52929"/>
    <cellStyle name="Normal 5 2 3 2 2 7 2 4" xfId="23957"/>
    <cellStyle name="Normal 5 2 3 2 2 7 2 5" xfId="52926"/>
    <cellStyle name="Normal 5 2 3 2 2 7 3" xfId="7080"/>
    <cellStyle name="Normal 5 2 3 2 2 7 3 2" xfId="16475"/>
    <cellStyle name="Normal 5 2 3 2 2 7 3 2 2" xfId="35272"/>
    <cellStyle name="Normal 5 2 3 2 2 7 3 2 3" xfId="52931"/>
    <cellStyle name="Normal 5 2 3 2 2 7 3 3" xfId="25869"/>
    <cellStyle name="Normal 5 2 3 2 2 7 3 4" xfId="52930"/>
    <cellStyle name="Normal 5 2 3 2 2 7 4" xfId="11778"/>
    <cellStyle name="Normal 5 2 3 2 2 7 4 2" xfId="30567"/>
    <cellStyle name="Normal 5 2 3 2 2 7 4 3" xfId="52932"/>
    <cellStyle name="Normal 5 2 3 2 2 7 5" xfId="21164"/>
    <cellStyle name="Normal 5 2 3 2 2 7 6" xfId="52925"/>
    <cellStyle name="Normal 5 2 3 2 2 8" xfId="3284"/>
    <cellStyle name="Normal 5 2 3 2 2 8 2" xfId="8010"/>
    <cellStyle name="Normal 5 2 3 2 2 8 2 2" xfId="17405"/>
    <cellStyle name="Normal 5 2 3 2 2 8 2 2 2" xfId="36202"/>
    <cellStyle name="Normal 5 2 3 2 2 8 2 2 3" xfId="52935"/>
    <cellStyle name="Normal 5 2 3 2 2 8 2 3" xfId="26799"/>
    <cellStyle name="Normal 5 2 3 2 2 8 2 4" xfId="52934"/>
    <cellStyle name="Normal 5 2 3 2 2 8 3" xfId="12708"/>
    <cellStyle name="Normal 5 2 3 2 2 8 3 2" xfId="31498"/>
    <cellStyle name="Normal 5 2 3 2 2 8 3 3" xfId="52936"/>
    <cellStyle name="Normal 5 2 3 2 2 8 4" xfId="22095"/>
    <cellStyle name="Normal 5 2 3 2 2 8 5" xfId="52933"/>
    <cellStyle name="Normal 5 2 3 2 2 9" xfId="4215"/>
    <cellStyle name="Normal 5 2 3 2 2 9 2" xfId="8940"/>
    <cellStyle name="Normal 5 2 3 2 2 9 2 2" xfId="18335"/>
    <cellStyle name="Normal 5 2 3 2 2 9 2 2 2" xfId="37132"/>
    <cellStyle name="Normal 5 2 3 2 2 9 2 2 3" xfId="52939"/>
    <cellStyle name="Normal 5 2 3 2 2 9 2 3" xfId="27729"/>
    <cellStyle name="Normal 5 2 3 2 2 9 2 4" xfId="52938"/>
    <cellStyle name="Normal 5 2 3 2 2 9 3" xfId="13638"/>
    <cellStyle name="Normal 5 2 3 2 2 9 3 2" xfId="32429"/>
    <cellStyle name="Normal 5 2 3 2 2 9 3 3" xfId="52940"/>
    <cellStyle name="Normal 5 2 3 2 2 9 4" xfId="23026"/>
    <cellStyle name="Normal 5 2 3 2 2 9 5" xfId="52937"/>
    <cellStyle name="Normal 5 2 3 2 20" xfId="58879"/>
    <cellStyle name="Normal 5 2 3 2 21" xfId="58935"/>
    <cellStyle name="Normal 5 2 3 2 22" xfId="58991"/>
    <cellStyle name="Normal 5 2 3 2 23" xfId="59047"/>
    <cellStyle name="Normal 5 2 3 2 24" xfId="59106"/>
    <cellStyle name="Normal 5 2 3 2 25" xfId="59708"/>
    <cellStyle name="Normal 5 2 3 2 26" xfId="1389"/>
    <cellStyle name="Normal 5 2 3 2 3" xfId="1082"/>
    <cellStyle name="Normal 5 2 3 2 3 10" xfId="39692"/>
    <cellStyle name="Normal 5 2 3 2 3 11" xfId="52941"/>
    <cellStyle name="Normal 5 2 3 2 3 12" xfId="1470"/>
    <cellStyle name="Normal 5 2 3 2 3 2" xfId="1735"/>
    <cellStyle name="Normal 5 2 3 2 3 2 10" xfId="52942"/>
    <cellStyle name="Normal 5 2 3 2 3 2 2" xfId="2201"/>
    <cellStyle name="Normal 5 2 3 2 3 2 2 2" xfId="3132"/>
    <cellStyle name="Normal 5 2 3 2 3 2 2 2 2" xfId="5925"/>
    <cellStyle name="Normal 5 2 3 2 3 2 2 2 2 2" xfId="10650"/>
    <cellStyle name="Normal 5 2 3 2 3 2 2 2 2 2 2" xfId="20045"/>
    <cellStyle name="Normal 5 2 3 2 3 2 2 2 2 2 2 2" xfId="38842"/>
    <cellStyle name="Normal 5 2 3 2 3 2 2 2 2 2 2 3" xfId="52947"/>
    <cellStyle name="Normal 5 2 3 2 3 2 2 2 2 2 3" xfId="29439"/>
    <cellStyle name="Normal 5 2 3 2 3 2 2 2 2 2 4" xfId="52946"/>
    <cellStyle name="Normal 5 2 3 2 3 2 2 2 2 3" xfId="15348"/>
    <cellStyle name="Normal 5 2 3 2 3 2 2 2 2 3 2" xfId="34139"/>
    <cellStyle name="Normal 5 2 3 2 3 2 2 2 2 3 3" xfId="52948"/>
    <cellStyle name="Normal 5 2 3 2 3 2 2 2 2 4" xfId="24736"/>
    <cellStyle name="Normal 5 2 3 2 3 2 2 2 2 5" xfId="52945"/>
    <cellStyle name="Normal 5 2 3 2 3 2 2 2 3" xfId="7858"/>
    <cellStyle name="Normal 5 2 3 2 3 2 2 2 3 2" xfId="17253"/>
    <cellStyle name="Normal 5 2 3 2 3 2 2 2 3 2 2" xfId="36050"/>
    <cellStyle name="Normal 5 2 3 2 3 2 2 2 3 2 3" xfId="52950"/>
    <cellStyle name="Normal 5 2 3 2 3 2 2 2 3 3" xfId="26647"/>
    <cellStyle name="Normal 5 2 3 2 3 2 2 2 3 4" xfId="52949"/>
    <cellStyle name="Normal 5 2 3 2 3 2 2 2 4" xfId="12556"/>
    <cellStyle name="Normal 5 2 3 2 3 2 2 2 4 2" xfId="31346"/>
    <cellStyle name="Normal 5 2 3 2 3 2 2 2 4 3" xfId="52951"/>
    <cellStyle name="Normal 5 2 3 2 3 2 2 2 5" xfId="21943"/>
    <cellStyle name="Normal 5 2 3 2 3 2 2 2 6" xfId="52944"/>
    <cellStyle name="Normal 5 2 3 2 3 2 2 3" xfId="4063"/>
    <cellStyle name="Normal 5 2 3 2 3 2 2 3 2" xfId="8788"/>
    <cellStyle name="Normal 5 2 3 2 3 2 2 3 2 2" xfId="18183"/>
    <cellStyle name="Normal 5 2 3 2 3 2 2 3 2 2 2" xfId="36980"/>
    <cellStyle name="Normal 5 2 3 2 3 2 2 3 2 2 3" xfId="52954"/>
    <cellStyle name="Normal 5 2 3 2 3 2 2 3 2 3" xfId="27577"/>
    <cellStyle name="Normal 5 2 3 2 3 2 2 3 2 4" xfId="52953"/>
    <cellStyle name="Normal 5 2 3 2 3 2 2 3 3" xfId="13486"/>
    <cellStyle name="Normal 5 2 3 2 3 2 2 3 3 2" xfId="32277"/>
    <cellStyle name="Normal 5 2 3 2 3 2 2 3 3 3" xfId="52955"/>
    <cellStyle name="Normal 5 2 3 2 3 2 2 3 4" xfId="22874"/>
    <cellStyle name="Normal 5 2 3 2 3 2 2 3 5" xfId="52952"/>
    <cellStyle name="Normal 5 2 3 2 3 2 2 4" xfId="4994"/>
    <cellStyle name="Normal 5 2 3 2 3 2 2 4 2" xfId="9719"/>
    <cellStyle name="Normal 5 2 3 2 3 2 2 4 2 2" xfId="19114"/>
    <cellStyle name="Normal 5 2 3 2 3 2 2 4 2 2 2" xfId="37911"/>
    <cellStyle name="Normal 5 2 3 2 3 2 2 4 2 2 3" xfId="52958"/>
    <cellStyle name="Normal 5 2 3 2 3 2 2 4 2 3" xfId="28508"/>
    <cellStyle name="Normal 5 2 3 2 3 2 2 4 2 4" xfId="52957"/>
    <cellStyle name="Normal 5 2 3 2 3 2 2 4 3" xfId="14417"/>
    <cellStyle name="Normal 5 2 3 2 3 2 2 4 3 2" xfId="33208"/>
    <cellStyle name="Normal 5 2 3 2 3 2 2 4 3 3" xfId="52959"/>
    <cellStyle name="Normal 5 2 3 2 3 2 2 4 4" xfId="23805"/>
    <cellStyle name="Normal 5 2 3 2 3 2 2 4 5" xfId="52956"/>
    <cellStyle name="Normal 5 2 3 2 3 2 2 5" xfId="6928"/>
    <cellStyle name="Normal 5 2 3 2 3 2 2 5 2" xfId="16323"/>
    <cellStyle name="Normal 5 2 3 2 3 2 2 5 2 2" xfId="35120"/>
    <cellStyle name="Normal 5 2 3 2 3 2 2 5 2 3" xfId="52961"/>
    <cellStyle name="Normal 5 2 3 2 3 2 2 5 3" xfId="25717"/>
    <cellStyle name="Normal 5 2 3 2 3 2 2 5 4" xfId="52960"/>
    <cellStyle name="Normal 5 2 3 2 3 2 2 6" xfId="11626"/>
    <cellStyle name="Normal 5 2 3 2 3 2 2 6 2" xfId="30415"/>
    <cellStyle name="Normal 5 2 3 2 3 2 2 6 3" xfId="52962"/>
    <cellStyle name="Normal 5 2 3 2 3 2 2 7" xfId="21012"/>
    <cellStyle name="Normal 5 2 3 2 3 2 2 8" xfId="39694"/>
    <cellStyle name="Normal 5 2 3 2 3 2 2 9" xfId="52943"/>
    <cellStyle name="Normal 5 2 3 2 3 2 3" xfId="2666"/>
    <cellStyle name="Normal 5 2 3 2 3 2 3 2" xfId="5459"/>
    <cellStyle name="Normal 5 2 3 2 3 2 3 2 2" xfId="10184"/>
    <cellStyle name="Normal 5 2 3 2 3 2 3 2 2 2" xfId="19579"/>
    <cellStyle name="Normal 5 2 3 2 3 2 3 2 2 2 2" xfId="38376"/>
    <cellStyle name="Normal 5 2 3 2 3 2 3 2 2 2 3" xfId="52966"/>
    <cellStyle name="Normal 5 2 3 2 3 2 3 2 2 3" xfId="28973"/>
    <cellStyle name="Normal 5 2 3 2 3 2 3 2 2 4" xfId="52965"/>
    <cellStyle name="Normal 5 2 3 2 3 2 3 2 3" xfId="14882"/>
    <cellStyle name="Normal 5 2 3 2 3 2 3 2 3 2" xfId="33673"/>
    <cellStyle name="Normal 5 2 3 2 3 2 3 2 3 3" xfId="52967"/>
    <cellStyle name="Normal 5 2 3 2 3 2 3 2 4" xfId="24270"/>
    <cellStyle name="Normal 5 2 3 2 3 2 3 2 5" xfId="52964"/>
    <cellStyle name="Normal 5 2 3 2 3 2 3 3" xfId="7393"/>
    <cellStyle name="Normal 5 2 3 2 3 2 3 3 2" xfId="16788"/>
    <cellStyle name="Normal 5 2 3 2 3 2 3 3 2 2" xfId="35585"/>
    <cellStyle name="Normal 5 2 3 2 3 2 3 3 2 3" xfId="52969"/>
    <cellStyle name="Normal 5 2 3 2 3 2 3 3 3" xfId="26182"/>
    <cellStyle name="Normal 5 2 3 2 3 2 3 3 4" xfId="52968"/>
    <cellStyle name="Normal 5 2 3 2 3 2 3 4" xfId="12091"/>
    <cellStyle name="Normal 5 2 3 2 3 2 3 4 2" xfId="30880"/>
    <cellStyle name="Normal 5 2 3 2 3 2 3 4 3" xfId="52970"/>
    <cellStyle name="Normal 5 2 3 2 3 2 3 5" xfId="21477"/>
    <cellStyle name="Normal 5 2 3 2 3 2 3 6" xfId="52963"/>
    <cellStyle name="Normal 5 2 3 2 3 2 4" xfId="3597"/>
    <cellStyle name="Normal 5 2 3 2 3 2 4 2" xfId="8323"/>
    <cellStyle name="Normal 5 2 3 2 3 2 4 2 2" xfId="17718"/>
    <cellStyle name="Normal 5 2 3 2 3 2 4 2 2 2" xfId="36515"/>
    <cellStyle name="Normal 5 2 3 2 3 2 4 2 2 3" xfId="52973"/>
    <cellStyle name="Normal 5 2 3 2 3 2 4 2 3" xfId="27112"/>
    <cellStyle name="Normal 5 2 3 2 3 2 4 2 4" xfId="52972"/>
    <cellStyle name="Normal 5 2 3 2 3 2 4 3" xfId="13021"/>
    <cellStyle name="Normal 5 2 3 2 3 2 4 3 2" xfId="31811"/>
    <cellStyle name="Normal 5 2 3 2 3 2 4 3 3" xfId="52974"/>
    <cellStyle name="Normal 5 2 3 2 3 2 4 4" xfId="22408"/>
    <cellStyle name="Normal 5 2 3 2 3 2 4 5" xfId="52971"/>
    <cellStyle name="Normal 5 2 3 2 3 2 5" xfId="4528"/>
    <cellStyle name="Normal 5 2 3 2 3 2 5 2" xfId="9253"/>
    <cellStyle name="Normal 5 2 3 2 3 2 5 2 2" xfId="18648"/>
    <cellStyle name="Normal 5 2 3 2 3 2 5 2 2 2" xfId="37445"/>
    <cellStyle name="Normal 5 2 3 2 3 2 5 2 2 3" xfId="52977"/>
    <cellStyle name="Normal 5 2 3 2 3 2 5 2 3" xfId="28042"/>
    <cellStyle name="Normal 5 2 3 2 3 2 5 2 4" xfId="52976"/>
    <cellStyle name="Normal 5 2 3 2 3 2 5 3" xfId="13951"/>
    <cellStyle name="Normal 5 2 3 2 3 2 5 3 2" xfId="32742"/>
    <cellStyle name="Normal 5 2 3 2 3 2 5 3 3" xfId="52978"/>
    <cellStyle name="Normal 5 2 3 2 3 2 5 4" xfId="23339"/>
    <cellStyle name="Normal 5 2 3 2 3 2 5 5" xfId="52975"/>
    <cellStyle name="Normal 5 2 3 2 3 2 6" xfId="6142"/>
    <cellStyle name="Normal 5 2 3 2 3 2 6 2" xfId="15538"/>
    <cellStyle name="Normal 5 2 3 2 3 2 6 2 2" xfId="34335"/>
    <cellStyle name="Normal 5 2 3 2 3 2 6 2 3" xfId="52980"/>
    <cellStyle name="Normal 5 2 3 2 3 2 6 3" xfId="24932"/>
    <cellStyle name="Normal 5 2 3 2 3 2 6 4" xfId="52979"/>
    <cellStyle name="Normal 5 2 3 2 3 2 7" xfId="11162"/>
    <cellStyle name="Normal 5 2 3 2 3 2 7 2" xfId="29949"/>
    <cellStyle name="Normal 5 2 3 2 3 2 7 3" xfId="52981"/>
    <cellStyle name="Normal 5 2 3 2 3 2 8" xfId="20546"/>
    <cellStyle name="Normal 5 2 3 2 3 2 9" xfId="39693"/>
    <cellStyle name="Normal 5 2 3 2 3 3" xfId="1940"/>
    <cellStyle name="Normal 5 2 3 2 3 3 2" xfId="2871"/>
    <cellStyle name="Normal 5 2 3 2 3 3 2 2" xfId="5664"/>
    <cellStyle name="Normal 5 2 3 2 3 3 2 2 2" xfId="10389"/>
    <cellStyle name="Normal 5 2 3 2 3 3 2 2 2 2" xfId="19784"/>
    <cellStyle name="Normal 5 2 3 2 3 3 2 2 2 2 2" xfId="38581"/>
    <cellStyle name="Normal 5 2 3 2 3 3 2 2 2 2 3" xfId="52986"/>
    <cellStyle name="Normal 5 2 3 2 3 3 2 2 2 3" xfId="29178"/>
    <cellStyle name="Normal 5 2 3 2 3 3 2 2 2 4" xfId="52985"/>
    <cellStyle name="Normal 5 2 3 2 3 3 2 2 3" xfId="15087"/>
    <cellStyle name="Normal 5 2 3 2 3 3 2 2 3 2" xfId="33878"/>
    <cellStyle name="Normal 5 2 3 2 3 3 2 2 3 3" xfId="52987"/>
    <cellStyle name="Normal 5 2 3 2 3 3 2 2 4" xfId="24475"/>
    <cellStyle name="Normal 5 2 3 2 3 3 2 2 5" xfId="52984"/>
    <cellStyle name="Normal 5 2 3 2 3 3 2 3" xfId="7597"/>
    <cellStyle name="Normal 5 2 3 2 3 3 2 3 2" xfId="16992"/>
    <cellStyle name="Normal 5 2 3 2 3 3 2 3 2 2" xfId="35789"/>
    <cellStyle name="Normal 5 2 3 2 3 3 2 3 2 3" xfId="52989"/>
    <cellStyle name="Normal 5 2 3 2 3 3 2 3 3" xfId="26386"/>
    <cellStyle name="Normal 5 2 3 2 3 3 2 3 4" xfId="52988"/>
    <cellStyle name="Normal 5 2 3 2 3 3 2 4" xfId="12295"/>
    <cellStyle name="Normal 5 2 3 2 3 3 2 4 2" xfId="31085"/>
    <cellStyle name="Normal 5 2 3 2 3 3 2 4 3" xfId="52990"/>
    <cellStyle name="Normal 5 2 3 2 3 3 2 5" xfId="21682"/>
    <cellStyle name="Normal 5 2 3 2 3 3 2 6" xfId="52983"/>
    <cellStyle name="Normal 5 2 3 2 3 3 3" xfId="3802"/>
    <cellStyle name="Normal 5 2 3 2 3 3 3 2" xfId="8528"/>
    <cellStyle name="Normal 5 2 3 2 3 3 3 2 2" xfId="17923"/>
    <cellStyle name="Normal 5 2 3 2 3 3 3 2 2 2" xfId="36720"/>
    <cellStyle name="Normal 5 2 3 2 3 3 3 2 2 3" xfId="52993"/>
    <cellStyle name="Normal 5 2 3 2 3 3 3 2 3" xfId="27317"/>
    <cellStyle name="Normal 5 2 3 2 3 3 3 2 4" xfId="52992"/>
    <cellStyle name="Normal 5 2 3 2 3 3 3 3" xfId="13226"/>
    <cellStyle name="Normal 5 2 3 2 3 3 3 3 2" xfId="32016"/>
    <cellStyle name="Normal 5 2 3 2 3 3 3 3 3" xfId="52994"/>
    <cellStyle name="Normal 5 2 3 2 3 3 3 4" xfId="22613"/>
    <cellStyle name="Normal 5 2 3 2 3 3 3 5" xfId="52991"/>
    <cellStyle name="Normal 5 2 3 2 3 3 4" xfId="4733"/>
    <cellStyle name="Normal 5 2 3 2 3 3 4 2" xfId="9458"/>
    <cellStyle name="Normal 5 2 3 2 3 3 4 2 2" xfId="18853"/>
    <cellStyle name="Normal 5 2 3 2 3 3 4 2 2 2" xfId="37650"/>
    <cellStyle name="Normal 5 2 3 2 3 3 4 2 2 3" xfId="52997"/>
    <cellStyle name="Normal 5 2 3 2 3 3 4 2 3" xfId="28247"/>
    <cellStyle name="Normal 5 2 3 2 3 3 4 2 4" xfId="52996"/>
    <cellStyle name="Normal 5 2 3 2 3 3 4 3" xfId="14156"/>
    <cellStyle name="Normal 5 2 3 2 3 3 4 3 2" xfId="32947"/>
    <cellStyle name="Normal 5 2 3 2 3 3 4 3 3" xfId="52998"/>
    <cellStyle name="Normal 5 2 3 2 3 3 4 4" xfId="23544"/>
    <cellStyle name="Normal 5 2 3 2 3 3 4 5" xfId="52995"/>
    <cellStyle name="Normal 5 2 3 2 3 3 5" xfId="6668"/>
    <cellStyle name="Normal 5 2 3 2 3 3 5 2" xfId="16063"/>
    <cellStyle name="Normal 5 2 3 2 3 3 5 2 2" xfId="34860"/>
    <cellStyle name="Normal 5 2 3 2 3 3 5 2 3" xfId="53000"/>
    <cellStyle name="Normal 5 2 3 2 3 3 5 3" xfId="25457"/>
    <cellStyle name="Normal 5 2 3 2 3 3 5 4" xfId="52999"/>
    <cellStyle name="Normal 5 2 3 2 3 3 6" xfId="11366"/>
    <cellStyle name="Normal 5 2 3 2 3 3 6 2" xfId="30154"/>
    <cellStyle name="Normal 5 2 3 2 3 3 6 3" xfId="53001"/>
    <cellStyle name="Normal 5 2 3 2 3 3 7" xfId="20751"/>
    <cellStyle name="Normal 5 2 3 2 3 3 8" xfId="39695"/>
    <cellStyle name="Normal 5 2 3 2 3 3 9" xfId="52982"/>
    <cellStyle name="Normal 5 2 3 2 3 4" xfId="2405"/>
    <cellStyle name="Normal 5 2 3 2 3 4 2" xfId="5198"/>
    <cellStyle name="Normal 5 2 3 2 3 4 2 2" xfId="9923"/>
    <cellStyle name="Normal 5 2 3 2 3 4 2 2 2" xfId="19318"/>
    <cellStyle name="Normal 5 2 3 2 3 4 2 2 2 2" xfId="38115"/>
    <cellStyle name="Normal 5 2 3 2 3 4 2 2 2 3" xfId="53005"/>
    <cellStyle name="Normal 5 2 3 2 3 4 2 2 3" xfId="28712"/>
    <cellStyle name="Normal 5 2 3 2 3 4 2 2 4" xfId="53004"/>
    <cellStyle name="Normal 5 2 3 2 3 4 2 3" xfId="14621"/>
    <cellStyle name="Normal 5 2 3 2 3 4 2 3 2" xfId="33412"/>
    <cellStyle name="Normal 5 2 3 2 3 4 2 3 3" xfId="53006"/>
    <cellStyle name="Normal 5 2 3 2 3 4 2 4" xfId="24009"/>
    <cellStyle name="Normal 5 2 3 2 3 4 2 5" xfId="53003"/>
    <cellStyle name="Normal 5 2 3 2 3 4 3" xfId="7132"/>
    <cellStyle name="Normal 5 2 3 2 3 4 3 2" xfId="16527"/>
    <cellStyle name="Normal 5 2 3 2 3 4 3 2 2" xfId="35324"/>
    <cellStyle name="Normal 5 2 3 2 3 4 3 2 3" xfId="53008"/>
    <cellStyle name="Normal 5 2 3 2 3 4 3 3" xfId="25921"/>
    <cellStyle name="Normal 5 2 3 2 3 4 3 4" xfId="53007"/>
    <cellStyle name="Normal 5 2 3 2 3 4 4" xfId="11830"/>
    <cellStyle name="Normal 5 2 3 2 3 4 4 2" xfId="30619"/>
    <cellStyle name="Normal 5 2 3 2 3 4 4 3" xfId="53009"/>
    <cellStyle name="Normal 5 2 3 2 3 4 5" xfId="21216"/>
    <cellStyle name="Normal 5 2 3 2 3 4 6" xfId="53002"/>
    <cellStyle name="Normal 5 2 3 2 3 5" xfId="3336"/>
    <cellStyle name="Normal 5 2 3 2 3 5 2" xfId="8062"/>
    <cellStyle name="Normal 5 2 3 2 3 5 2 2" xfId="17457"/>
    <cellStyle name="Normal 5 2 3 2 3 5 2 2 2" xfId="36254"/>
    <cellStyle name="Normal 5 2 3 2 3 5 2 2 3" xfId="53012"/>
    <cellStyle name="Normal 5 2 3 2 3 5 2 3" xfId="26851"/>
    <cellStyle name="Normal 5 2 3 2 3 5 2 4" xfId="53011"/>
    <cellStyle name="Normal 5 2 3 2 3 5 3" xfId="12760"/>
    <cellStyle name="Normal 5 2 3 2 3 5 3 2" xfId="31550"/>
    <cellStyle name="Normal 5 2 3 2 3 5 3 3" xfId="53013"/>
    <cellStyle name="Normal 5 2 3 2 3 5 4" xfId="22147"/>
    <cellStyle name="Normal 5 2 3 2 3 5 5" xfId="53010"/>
    <cellStyle name="Normal 5 2 3 2 3 6" xfId="4267"/>
    <cellStyle name="Normal 5 2 3 2 3 6 2" xfId="8992"/>
    <cellStyle name="Normal 5 2 3 2 3 6 2 2" xfId="18387"/>
    <cellStyle name="Normal 5 2 3 2 3 6 2 2 2" xfId="37184"/>
    <cellStyle name="Normal 5 2 3 2 3 6 2 2 3" xfId="53016"/>
    <cellStyle name="Normal 5 2 3 2 3 6 2 3" xfId="27781"/>
    <cellStyle name="Normal 5 2 3 2 3 6 2 4" xfId="53015"/>
    <cellStyle name="Normal 5 2 3 2 3 6 3" xfId="13690"/>
    <cellStyle name="Normal 5 2 3 2 3 6 3 2" xfId="32481"/>
    <cellStyle name="Normal 5 2 3 2 3 6 3 3" xfId="53017"/>
    <cellStyle name="Normal 5 2 3 2 3 6 4" xfId="23078"/>
    <cellStyle name="Normal 5 2 3 2 3 6 5" xfId="53014"/>
    <cellStyle name="Normal 5 2 3 2 3 7" xfId="6225"/>
    <cellStyle name="Normal 5 2 3 2 3 7 2" xfId="15621"/>
    <cellStyle name="Normal 5 2 3 2 3 7 2 2" xfId="34418"/>
    <cellStyle name="Normal 5 2 3 2 3 7 2 3" xfId="53019"/>
    <cellStyle name="Normal 5 2 3 2 3 7 3" xfId="25015"/>
    <cellStyle name="Normal 5 2 3 2 3 7 4" xfId="53018"/>
    <cellStyle name="Normal 5 2 3 2 3 8" xfId="10904"/>
    <cellStyle name="Normal 5 2 3 2 3 8 2" xfId="29688"/>
    <cellStyle name="Normal 5 2 3 2 3 8 3" xfId="53020"/>
    <cellStyle name="Normal 5 2 3 2 3 9" xfId="20285"/>
    <cellStyle name="Normal 5 2 3 2 4" xfId="1213"/>
    <cellStyle name="Normal 5 2 3 2 4 10" xfId="39696"/>
    <cellStyle name="Normal 5 2 3 2 4 11" xfId="53021"/>
    <cellStyle name="Normal 5 2 3 2 4 12" xfId="1507"/>
    <cellStyle name="Normal 5 2 3 2 4 2" xfId="1771"/>
    <cellStyle name="Normal 5 2 3 2 4 2 10" xfId="53022"/>
    <cellStyle name="Normal 5 2 3 2 4 2 2" xfId="2237"/>
    <cellStyle name="Normal 5 2 3 2 4 2 2 2" xfId="3168"/>
    <cellStyle name="Normal 5 2 3 2 4 2 2 2 2" xfId="5961"/>
    <cellStyle name="Normal 5 2 3 2 4 2 2 2 2 2" xfId="10686"/>
    <cellStyle name="Normal 5 2 3 2 4 2 2 2 2 2 2" xfId="20081"/>
    <cellStyle name="Normal 5 2 3 2 4 2 2 2 2 2 2 2" xfId="38878"/>
    <cellStyle name="Normal 5 2 3 2 4 2 2 2 2 2 2 3" xfId="53027"/>
    <cellStyle name="Normal 5 2 3 2 4 2 2 2 2 2 3" xfId="29475"/>
    <cellStyle name="Normal 5 2 3 2 4 2 2 2 2 2 4" xfId="53026"/>
    <cellStyle name="Normal 5 2 3 2 4 2 2 2 2 3" xfId="15384"/>
    <cellStyle name="Normal 5 2 3 2 4 2 2 2 2 3 2" xfId="34175"/>
    <cellStyle name="Normal 5 2 3 2 4 2 2 2 2 3 3" xfId="53028"/>
    <cellStyle name="Normal 5 2 3 2 4 2 2 2 2 4" xfId="24772"/>
    <cellStyle name="Normal 5 2 3 2 4 2 2 2 2 5" xfId="53025"/>
    <cellStyle name="Normal 5 2 3 2 4 2 2 2 3" xfId="7894"/>
    <cellStyle name="Normal 5 2 3 2 4 2 2 2 3 2" xfId="17289"/>
    <cellStyle name="Normal 5 2 3 2 4 2 2 2 3 2 2" xfId="36086"/>
    <cellStyle name="Normal 5 2 3 2 4 2 2 2 3 2 3" xfId="53030"/>
    <cellStyle name="Normal 5 2 3 2 4 2 2 2 3 3" xfId="26683"/>
    <cellStyle name="Normal 5 2 3 2 4 2 2 2 3 4" xfId="53029"/>
    <cellStyle name="Normal 5 2 3 2 4 2 2 2 4" xfId="12592"/>
    <cellStyle name="Normal 5 2 3 2 4 2 2 2 4 2" xfId="31382"/>
    <cellStyle name="Normal 5 2 3 2 4 2 2 2 4 3" xfId="53031"/>
    <cellStyle name="Normal 5 2 3 2 4 2 2 2 5" xfId="21979"/>
    <cellStyle name="Normal 5 2 3 2 4 2 2 2 6" xfId="53024"/>
    <cellStyle name="Normal 5 2 3 2 4 2 2 3" xfId="4099"/>
    <cellStyle name="Normal 5 2 3 2 4 2 2 3 2" xfId="8824"/>
    <cellStyle name="Normal 5 2 3 2 4 2 2 3 2 2" xfId="18219"/>
    <cellStyle name="Normal 5 2 3 2 4 2 2 3 2 2 2" xfId="37016"/>
    <cellStyle name="Normal 5 2 3 2 4 2 2 3 2 2 3" xfId="53034"/>
    <cellStyle name="Normal 5 2 3 2 4 2 2 3 2 3" xfId="27613"/>
    <cellStyle name="Normal 5 2 3 2 4 2 2 3 2 4" xfId="53033"/>
    <cellStyle name="Normal 5 2 3 2 4 2 2 3 3" xfId="13522"/>
    <cellStyle name="Normal 5 2 3 2 4 2 2 3 3 2" xfId="32313"/>
    <cellStyle name="Normal 5 2 3 2 4 2 2 3 3 3" xfId="53035"/>
    <cellStyle name="Normal 5 2 3 2 4 2 2 3 4" xfId="22910"/>
    <cellStyle name="Normal 5 2 3 2 4 2 2 3 5" xfId="53032"/>
    <cellStyle name="Normal 5 2 3 2 4 2 2 4" xfId="5030"/>
    <cellStyle name="Normal 5 2 3 2 4 2 2 4 2" xfId="9755"/>
    <cellStyle name="Normal 5 2 3 2 4 2 2 4 2 2" xfId="19150"/>
    <cellStyle name="Normal 5 2 3 2 4 2 2 4 2 2 2" xfId="37947"/>
    <cellStyle name="Normal 5 2 3 2 4 2 2 4 2 2 3" xfId="53038"/>
    <cellStyle name="Normal 5 2 3 2 4 2 2 4 2 3" xfId="28544"/>
    <cellStyle name="Normal 5 2 3 2 4 2 2 4 2 4" xfId="53037"/>
    <cellStyle name="Normal 5 2 3 2 4 2 2 4 3" xfId="14453"/>
    <cellStyle name="Normal 5 2 3 2 4 2 2 4 3 2" xfId="33244"/>
    <cellStyle name="Normal 5 2 3 2 4 2 2 4 3 3" xfId="53039"/>
    <cellStyle name="Normal 5 2 3 2 4 2 2 4 4" xfId="23841"/>
    <cellStyle name="Normal 5 2 3 2 4 2 2 4 5" xfId="53036"/>
    <cellStyle name="Normal 5 2 3 2 4 2 2 5" xfId="6964"/>
    <cellStyle name="Normal 5 2 3 2 4 2 2 5 2" xfId="16359"/>
    <cellStyle name="Normal 5 2 3 2 4 2 2 5 2 2" xfId="35156"/>
    <cellStyle name="Normal 5 2 3 2 4 2 2 5 2 3" xfId="53041"/>
    <cellStyle name="Normal 5 2 3 2 4 2 2 5 3" xfId="25753"/>
    <cellStyle name="Normal 5 2 3 2 4 2 2 5 4" xfId="53040"/>
    <cellStyle name="Normal 5 2 3 2 4 2 2 6" xfId="11662"/>
    <cellStyle name="Normal 5 2 3 2 4 2 2 6 2" xfId="30451"/>
    <cellStyle name="Normal 5 2 3 2 4 2 2 6 3" xfId="53042"/>
    <cellStyle name="Normal 5 2 3 2 4 2 2 7" xfId="21048"/>
    <cellStyle name="Normal 5 2 3 2 4 2 2 8" xfId="39698"/>
    <cellStyle name="Normal 5 2 3 2 4 2 2 9" xfId="53023"/>
    <cellStyle name="Normal 5 2 3 2 4 2 3" xfId="2702"/>
    <cellStyle name="Normal 5 2 3 2 4 2 3 2" xfId="5495"/>
    <cellStyle name="Normal 5 2 3 2 4 2 3 2 2" xfId="10220"/>
    <cellStyle name="Normal 5 2 3 2 4 2 3 2 2 2" xfId="19615"/>
    <cellStyle name="Normal 5 2 3 2 4 2 3 2 2 2 2" xfId="38412"/>
    <cellStyle name="Normal 5 2 3 2 4 2 3 2 2 2 3" xfId="53046"/>
    <cellStyle name="Normal 5 2 3 2 4 2 3 2 2 3" xfId="29009"/>
    <cellStyle name="Normal 5 2 3 2 4 2 3 2 2 4" xfId="53045"/>
    <cellStyle name="Normal 5 2 3 2 4 2 3 2 3" xfId="14918"/>
    <cellStyle name="Normal 5 2 3 2 4 2 3 2 3 2" xfId="33709"/>
    <cellStyle name="Normal 5 2 3 2 4 2 3 2 3 3" xfId="53047"/>
    <cellStyle name="Normal 5 2 3 2 4 2 3 2 4" xfId="24306"/>
    <cellStyle name="Normal 5 2 3 2 4 2 3 2 5" xfId="53044"/>
    <cellStyle name="Normal 5 2 3 2 4 2 3 3" xfId="7429"/>
    <cellStyle name="Normal 5 2 3 2 4 2 3 3 2" xfId="16824"/>
    <cellStyle name="Normal 5 2 3 2 4 2 3 3 2 2" xfId="35621"/>
    <cellStyle name="Normal 5 2 3 2 4 2 3 3 2 3" xfId="53049"/>
    <cellStyle name="Normal 5 2 3 2 4 2 3 3 3" xfId="26218"/>
    <cellStyle name="Normal 5 2 3 2 4 2 3 3 4" xfId="53048"/>
    <cellStyle name="Normal 5 2 3 2 4 2 3 4" xfId="12127"/>
    <cellStyle name="Normal 5 2 3 2 4 2 3 4 2" xfId="30916"/>
    <cellStyle name="Normal 5 2 3 2 4 2 3 4 3" xfId="53050"/>
    <cellStyle name="Normal 5 2 3 2 4 2 3 5" xfId="21513"/>
    <cellStyle name="Normal 5 2 3 2 4 2 3 6" xfId="53043"/>
    <cellStyle name="Normal 5 2 3 2 4 2 4" xfId="3633"/>
    <cellStyle name="Normal 5 2 3 2 4 2 4 2" xfId="8359"/>
    <cellStyle name="Normal 5 2 3 2 4 2 4 2 2" xfId="17754"/>
    <cellStyle name="Normal 5 2 3 2 4 2 4 2 2 2" xfId="36551"/>
    <cellStyle name="Normal 5 2 3 2 4 2 4 2 2 3" xfId="53053"/>
    <cellStyle name="Normal 5 2 3 2 4 2 4 2 3" xfId="27148"/>
    <cellStyle name="Normal 5 2 3 2 4 2 4 2 4" xfId="53052"/>
    <cellStyle name="Normal 5 2 3 2 4 2 4 3" xfId="13057"/>
    <cellStyle name="Normal 5 2 3 2 4 2 4 3 2" xfId="31847"/>
    <cellStyle name="Normal 5 2 3 2 4 2 4 3 3" xfId="53054"/>
    <cellStyle name="Normal 5 2 3 2 4 2 4 4" xfId="22444"/>
    <cellStyle name="Normal 5 2 3 2 4 2 4 5" xfId="53051"/>
    <cellStyle name="Normal 5 2 3 2 4 2 5" xfId="4564"/>
    <cellStyle name="Normal 5 2 3 2 4 2 5 2" xfId="9289"/>
    <cellStyle name="Normal 5 2 3 2 4 2 5 2 2" xfId="18684"/>
    <cellStyle name="Normal 5 2 3 2 4 2 5 2 2 2" xfId="37481"/>
    <cellStyle name="Normal 5 2 3 2 4 2 5 2 2 3" xfId="53057"/>
    <cellStyle name="Normal 5 2 3 2 4 2 5 2 3" xfId="28078"/>
    <cellStyle name="Normal 5 2 3 2 4 2 5 2 4" xfId="53056"/>
    <cellStyle name="Normal 5 2 3 2 4 2 5 3" xfId="13987"/>
    <cellStyle name="Normal 5 2 3 2 4 2 5 3 2" xfId="32778"/>
    <cellStyle name="Normal 5 2 3 2 4 2 5 3 3" xfId="53058"/>
    <cellStyle name="Normal 5 2 3 2 4 2 5 4" xfId="23375"/>
    <cellStyle name="Normal 5 2 3 2 4 2 5 5" xfId="53055"/>
    <cellStyle name="Normal 5 2 3 2 4 2 6" xfId="6500"/>
    <cellStyle name="Normal 5 2 3 2 4 2 6 2" xfId="15895"/>
    <cellStyle name="Normal 5 2 3 2 4 2 6 2 2" xfId="34692"/>
    <cellStyle name="Normal 5 2 3 2 4 2 6 2 3" xfId="53060"/>
    <cellStyle name="Normal 5 2 3 2 4 2 6 3" xfId="25289"/>
    <cellStyle name="Normal 5 2 3 2 4 2 6 4" xfId="53059"/>
    <cellStyle name="Normal 5 2 3 2 4 2 7" xfId="11198"/>
    <cellStyle name="Normal 5 2 3 2 4 2 7 2" xfId="29985"/>
    <cellStyle name="Normal 5 2 3 2 4 2 7 3" xfId="53061"/>
    <cellStyle name="Normal 5 2 3 2 4 2 8" xfId="20582"/>
    <cellStyle name="Normal 5 2 3 2 4 2 9" xfId="39697"/>
    <cellStyle name="Normal 5 2 3 2 4 3" xfId="1976"/>
    <cellStyle name="Normal 5 2 3 2 4 3 2" xfId="2907"/>
    <cellStyle name="Normal 5 2 3 2 4 3 2 2" xfId="5700"/>
    <cellStyle name="Normal 5 2 3 2 4 3 2 2 2" xfId="10425"/>
    <cellStyle name="Normal 5 2 3 2 4 3 2 2 2 2" xfId="19820"/>
    <cellStyle name="Normal 5 2 3 2 4 3 2 2 2 2 2" xfId="38617"/>
    <cellStyle name="Normal 5 2 3 2 4 3 2 2 2 2 3" xfId="53066"/>
    <cellStyle name="Normal 5 2 3 2 4 3 2 2 2 3" xfId="29214"/>
    <cellStyle name="Normal 5 2 3 2 4 3 2 2 2 4" xfId="53065"/>
    <cellStyle name="Normal 5 2 3 2 4 3 2 2 3" xfId="15123"/>
    <cellStyle name="Normal 5 2 3 2 4 3 2 2 3 2" xfId="33914"/>
    <cellStyle name="Normal 5 2 3 2 4 3 2 2 3 3" xfId="53067"/>
    <cellStyle name="Normal 5 2 3 2 4 3 2 2 4" xfId="24511"/>
    <cellStyle name="Normal 5 2 3 2 4 3 2 2 5" xfId="53064"/>
    <cellStyle name="Normal 5 2 3 2 4 3 2 3" xfId="7633"/>
    <cellStyle name="Normal 5 2 3 2 4 3 2 3 2" xfId="17028"/>
    <cellStyle name="Normal 5 2 3 2 4 3 2 3 2 2" xfId="35825"/>
    <cellStyle name="Normal 5 2 3 2 4 3 2 3 2 3" xfId="53069"/>
    <cellStyle name="Normal 5 2 3 2 4 3 2 3 3" xfId="26422"/>
    <cellStyle name="Normal 5 2 3 2 4 3 2 3 4" xfId="53068"/>
    <cellStyle name="Normal 5 2 3 2 4 3 2 4" xfId="12331"/>
    <cellStyle name="Normal 5 2 3 2 4 3 2 4 2" xfId="31121"/>
    <cellStyle name="Normal 5 2 3 2 4 3 2 4 3" xfId="53070"/>
    <cellStyle name="Normal 5 2 3 2 4 3 2 5" xfId="21718"/>
    <cellStyle name="Normal 5 2 3 2 4 3 2 6" xfId="53063"/>
    <cellStyle name="Normal 5 2 3 2 4 3 3" xfId="3838"/>
    <cellStyle name="Normal 5 2 3 2 4 3 3 2" xfId="8564"/>
    <cellStyle name="Normal 5 2 3 2 4 3 3 2 2" xfId="17959"/>
    <cellStyle name="Normal 5 2 3 2 4 3 3 2 2 2" xfId="36756"/>
    <cellStyle name="Normal 5 2 3 2 4 3 3 2 2 3" xfId="53073"/>
    <cellStyle name="Normal 5 2 3 2 4 3 3 2 3" xfId="27353"/>
    <cellStyle name="Normal 5 2 3 2 4 3 3 2 4" xfId="53072"/>
    <cellStyle name="Normal 5 2 3 2 4 3 3 3" xfId="13262"/>
    <cellStyle name="Normal 5 2 3 2 4 3 3 3 2" xfId="32052"/>
    <cellStyle name="Normal 5 2 3 2 4 3 3 3 3" xfId="53074"/>
    <cellStyle name="Normal 5 2 3 2 4 3 3 4" xfId="22649"/>
    <cellStyle name="Normal 5 2 3 2 4 3 3 5" xfId="53071"/>
    <cellStyle name="Normal 5 2 3 2 4 3 4" xfId="4769"/>
    <cellStyle name="Normal 5 2 3 2 4 3 4 2" xfId="9494"/>
    <cellStyle name="Normal 5 2 3 2 4 3 4 2 2" xfId="18889"/>
    <cellStyle name="Normal 5 2 3 2 4 3 4 2 2 2" xfId="37686"/>
    <cellStyle name="Normal 5 2 3 2 4 3 4 2 2 3" xfId="53077"/>
    <cellStyle name="Normal 5 2 3 2 4 3 4 2 3" xfId="28283"/>
    <cellStyle name="Normal 5 2 3 2 4 3 4 2 4" xfId="53076"/>
    <cellStyle name="Normal 5 2 3 2 4 3 4 3" xfId="14192"/>
    <cellStyle name="Normal 5 2 3 2 4 3 4 3 2" xfId="32983"/>
    <cellStyle name="Normal 5 2 3 2 4 3 4 3 3" xfId="53078"/>
    <cellStyle name="Normal 5 2 3 2 4 3 4 4" xfId="23580"/>
    <cellStyle name="Normal 5 2 3 2 4 3 4 5" xfId="53075"/>
    <cellStyle name="Normal 5 2 3 2 4 3 5" xfId="6704"/>
    <cellStyle name="Normal 5 2 3 2 4 3 5 2" xfId="16099"/>
    <cellStyle name="Normal 5 2 3 2 4 3 5 2 2" xfId="34896"/>
    <cellStyle name="Normal 5 2 3 2 4 3 5 2 3" xfId="53080"/>
    <cellStyle name="Normal 5 2 3 2 4 3 5 3" xfId="25493"/>
    <cellStyle name="Normal 5 2 3 2 4 3 5 4" xfId="53079"/>
    <cellStyle name="Normal 5 2 3 2 4 3 6" xfId="11402"/>
    <cellStyle name="Normal 5 2 3 2 4 3 6 2" xfId="30190"/>
    <cellStyle name="Normal 5 2 3 2 4 3 6 3" xfId="53081"/>
    <cellStyle name="Normal 5 2 3 2 4 3 7" xfId="20787"/>
    <cellStyle name="Normal 5 2 3 2 4 3 8" xfId="39699"/>
    <cellStyle name="Normal 5 2 3 2 4 3 9" xfId="53062"/>
    <cellStyle name="Normal 5 2 3 2 4 4" xfId="2441"/>
    <cellStyle name="Normal 5 2 3 2 4 4 2" xfId="5234"/>
    <cellStyle name="Normal 5 2 3 2 4 4 2 2" xfId="9959"/>
    <cellStyle name="Normal 5 2 3 2 4 4 2 2 2" xfId="19354"/>
    <cellStyle name="Normal 5 2 3 2 4 4 2 2 2 2" xfId="38151"/>
    <cellStyle name="Normal 5 2 3 2 4 4 2 2 2 3" xfId="53085"/>
    <cellStyle name="Normal 5 2 3 2 4 4 2 2 3" xfId="28748"/>
    <cellStyle name="Normal 5 2 3 2 4 4 2 2 4" xfId="53084"/>
    <cellStyle name="Normal 5 2 3 2 4 4 2 3" xfId="14657"/>
    <cellStyle name="Normal 5 2 3 2 4 4 2 3 2" xfId="33448"/>
    <cellStyle name="Normal 5 2 3 2 4 4 2 3 3" xfId="53086"/>
    <cellStyle name="Normal 5 2 3 2 4 4 2 4" xfId="24045"/>
    <cellStyle name="Normal 5 2 3 2 4 4 2 5" xfId="53083"/>
    <cellStyle name="Normal 5 2 3 2 4 4 3" xfId="7168"/>
    <cellStyle name="Normal 5 2 3 2 4 4 3 2" xfId="16563"/>
    <cellStyle name="Normal 5 2 3 2 4 4 3 2 2" xfId="35360"/>
    <cellStyle name="Normal 5 2 3 2 4 4 3 2 3" xfId="53088"/>
    <cellStyle name="Normal 5 2 3 2 4 4 3 3" xfId="25957"/>
    <cellStyle name="Normal 5 2 3 2 4 4 3 4" xfId="53087"/>
    <cellStyle name="Normal 5 2 3 2 4 4 4" xfId="11866"/>
    <cellStyle name="Normal 5 2 3 2 4 4 4 2" xfId="30655"/>
    <cellStyle name="Normal 5 2 3 2 4 4 4 3" xfId="53089"/>
    <cellStyle name="Normal 5 2 3 2 4 4 5" xfId="21252"/>
    <cellStyle name="Normal 5 2 3 2 4 4 6" xfId="53082"/>
    <cellStyle name="Normal 5 2 3 2 4 5" xfId="3372"/>
    <cellStyle name="Normal 5 2 3 2 4 5 2" xfId="8098"/>
    <cellStyle name="Normal 5 2 3 2 4 5 2 2" xfId="17493"/>
    <cellStyle name="Normal 5 2 3 2 4 5 2 2 2" xfId="36290"/>
    <cellStyle name="Normal 5 2 3 2 4 5 2 2 3" xfId="53092"/>
    <cellStyle name="Normal 5 2 3 2 4 5 2 3" xfId="26887"/>
    <cellStyle name="Normal 5 2 3 2 4 5 2 4" xfId="53091"/>
    <cellStyle name="Normal 5 2 3 2 4 5 3" xfId="12796"/>
    <cellStyle name="Normal 5 2 3 2 4 5 3 2" xfId="31586"/>
    <cellStyle name="Normal 5 2 3 2 4 5 3 3" xfId="53093"/>
    <cellStyle name="Normal 5 2 3 2 4 5 4" xfId="22183"/>
    <cellStyle name="Normal 5 2 3 2 4 5 5" xfId="53090"/>
    <cellStyle name="Normal 5 2 3 2 4 6" xfId="4303"/>
    <cellStyle name="Normal 5 2 3 2 4 6 2" xfId="9028"/>
    <cellStyle name="Normal 5 2 3 2 4 6 2 2" xfId="18423"/>
    <cellStyle name="Normal 5 2 3 2 4 6 2 2 2" xfId="37220"/>
    <cellStyle name="Normal 5 2 3 2 4 6 2 2 3" xfId="53096"/>
    <cellStyle name="Normal 5 2 3 2 4 6 2 3" xfId="27817"/>
    <cellStyle name="Normal 5 2 3 2 4 6 2 4" xfId="53095"/>
    <cellStyle name="Normal 5 2 3 2 4 6 3" xfId="13726"/>
    <cellStyle name="Normal 5 2 3 2 4 6 3 2" xfId="32517"/>
    <cellStyle name="Normal 5 2 3 2 4 6 3 3" xfId="53097"/>
    <cellStyle name="Normal 5 2 3 2 4 6 4" xfId="23114"/>
    <cellStyle name="Normal 5 2 3 2 4 6 5" xfId="53094"/>
    <cellStyle name="Normal 5 2 3 2 4 7" xfId="6429"/>
    <cellStyle name="Normal 5 2 3 2 4 7 2" xfId="15825"/>
    <cellStyle name="Normal 5 2 3 2 4 7 2 2" xfId="34622"/>
    <cellStyle name="Normal 5 2 3 2 4 7 2 3" xfId="53099"/>
    <cellStyle name="Normal 5 2 3 2 4 7 3" xfId="25219"/>
    <cellStyle name="Normal 5 2 3 2 4 7 4" xfId="53098"/>
    <cellStyle name="Normal 5 2 3 2 4 8" xfId="10940"/>
    <cellStyle name="Normal 5 2 3 2 4 8 2" xfId="29724"/>
    <cellStyle name="Normal 5 2 3 2 4 8 3" xfId="53100"/>
    <cellStyle name="Normal 5 2 3 2 4 9" xfId="20321"/>
    <cellStyle name="Normal 5 2 3 2 5" xfId="949"/>
    <cellStyle name="Normal 5 2 3 2 5 10" xfId="39700"/>
    <cellStyle name="Normal 5 2 3 2 5 11" xfId="53101"/>
    <cellStyle name="Normal 5 2 3 2 5 12" xfId="1568"/>
    <cellStyle name="Normal 5 2 3 2 5 2" xfId="1832"/>
    <cellStyle name="Normal 5 2 3 2 5 2 10" xfId="53102"/>
    <cellStyle name="Normal 5 2 3 2 5 2 2" xfId="2298"/>
    <cellStyle name="Normal 5 2 3 2 5 2 2 2" xfId="3229"/>
    <cellStyle name="Normal 5 2 3 2 5 2 2 2 2" xfId="6022"/>
    <cellStyle name="Normal 5 2 3 2 5 2 2 2 2 2" xfId="10747"/>
    <cellStyle name="Normal 5 2 3 2 5 2 2 2 2 2 2" xfId="20142"/>
    <cellStyle name="Normal 5 2 3 2 5 2 2 2 2 2 2 2" xfId="38939"/>
    <cellStyle name="Normal 5 2 3 2 5 2 2 2 2 2 2 3" xfId="53107"/>
    <cellStyle name="Normal 5 2 3 2 5 2 2 2 2 2 3" xfId="29536"/>
    <cellStyle name="Normal 5 2 3 2 5 2 2 2 2 2 4" xfId="53106"/>
    <cellStyle name="Normal 5 2 3 2 5 2 2 2 2 3" xfId="15445"/>
    <cellStyle name="Normal 5 2 3 2 5 2 2 2 2 3 2" xfId="34236"/>
    <cellStyle name="Normal 5 2 3 2 5 2 2 2 2 3 3" xfId="53108"/>
    <cellStyle name="Normal 5 2 3 2 5 2 2 2 2 4" xfId="24833"/>
    <cellStyle name="Normal 5 2 3 2 5 2 2 2 2 5" xfId="53105"/>
    <cellStyle name="Normal 5 2 3 2 5 2 2 2 3" xfId="7955"/>
    <cellStyle name="Normal 5 2 3 2 5 2 2 2 3 2" xfId="17350"/>
    <cellStyle name="Normal 5 2 3 2 5 2 2 2 3 2 2" xfId="36147"/>
    <cellStyle name="Normal 5 2 3 2 5 2 2 2 3 2 3" xfId="53110"/>
    <cellStyle name="Normal 5 2 3 2 5 2 2 2 3 3" xfId="26744"/>
    <cellStyle name="Normal 5 2 3 2 5 2 2 2 3 4" xfId="53109"/>
    <cellStyle name="Normal 5 2 3 2 5 2 2 2 4" xfId="12653"/>
    <cellStyle name="Normal 5 2 3 2 5 2 2 2 4 2" xfId="31443"/>
    <cellStyle name="Normal 5 2 3 2 5 2 2 2 4 3" xfId="53111"/>
    <cellStyle name="Normal 5 2 3 2 5 2 2 2 5" xfId="22040"/>
    <cellStyle name="Normal 5 2 3 2 5 2 2 2 6" xfId="53104"/>
    <cellStyle name="Normal 5 2 3 2 5 2 2 3" xfId="4160"/>
    <cellStyle name="Normal 5 2 3 2 5 2 2 3 2" xfId="8885"/>
    <cellStyle name="Normal 5 2 3 2 5 2 2 3 2 2" xfId="18280"/>
    <cellStyle name="Normal 5 2 3 2 5 2 2 3 2 2 2" xfId="37077"/>
    <cellStyle name="Normal 5 2 3 2 5 2 2 3 2 2 3" xfId="53114"/>
    <cellStyle name="Normal 5 2 3 2 5 2 2 3 2 3" xfId="27674"/>
    <cellStyle name="Normal 5 2 3 2 5 2 2 3 2 4" xfId="53113"/>
    <cellStyle name="Normal 5 2 3 2 5 2 2 3 3" xfId="13583"/>
    <cellStyle name="Normal 5 2 3 2 5 2 2 3 3 2" xfId="32374"/>
    <cellStyle name="Normal 5 2 3 2 5 2 2 3 3 3" xfId="53115"/>
    <cellStyle name="Normal 5 2 3 2 5 2 2 3 4" xfId="22971"/>
    <cellStyle name="Normal 5 2 3 2 5 2 2 3 5" xfId="53112"/>
    <cellStyle name="Normal 5 2 3 2 5 2 2 4" xfId="5091"/>
    <cellStyle name="Normal 5 2 3 2 5 2 2 4 2" xfId="9816"/>
    <cellStyle name="Normal 5 2 3 2 5 2 2 4 2 2" xfId="19211"/>
    <cellStyle name="Normal 5 2 3 2 5 2 2 4 2 2 2" xfId="38008"/>
    <cellStyle name="Normal 5 2 3 2 5 2 2 4 2 2 3" xfId="53118"/>
    <cellStyle name="Normal 5 2 3 2 5 2 2 4 2 3" xfId="28605"/>
    <cellStyle name="Normal 5 2 3 2 5 2 2 4 2 4" xfId="53117"/>
    <cellStyle name="Normal 5 2 3 2 5 2 2 4 3" xfId="14514"/>
    <cellStyle name="Normal 5 2 3 2 5 2 2 4 3 2" xfId="33305"/>
    <cellStyle name="Normal 5 2 3 2 5 2 2 4 3 3" xfId="53119"/>
    <cellStyle name="Normal 5 2 3 2 5 2 2 4 4" xfId="23902"/>
    <cellStyle name="Normal 5 2 3 2 5 2 2 4 5" xfId="53116"/>
    <cellStyle name="Normal 5 2 3 2 5 2 2 5" xfId="7025"/>
    <cellStyle name="Normal 5 2 3 2 5 2 2 5 2" xfId="16420"/>
    <cellStyle name="Normal 5 2 3 2 5 2 2 5 2 2" xfId="35217"/>
    <cellStyle name="Normal 5 2 3 2 5 2 2 5 2 3" xfId="53121"/>
    <cellStyle name="Normal 5 2 3 2 5 2 2 5 3" xfId="25814"/>
    <cellStyle name="Normal 5 2 3 2 5 2 2 5 4" xfId="53120"/>
    <cellStyle name="Normal 5 2 3 2 5 2 2 6" xfId="11723"/>
    <cellStyle name="Normal 5 2 3 2 5 2 2 6 2" xfId="30512"/>
    <cellStyle name="Normal 5 2 3 2 5 2 2 6 3" xfId="53122"/>
    <cellStyle name="Normal 5 2 3 2 5 2 2 7" xfId="21109"/>
    <cellStyle name="Normal 5 2 3 2 5 2 2 8" xfId="39702"/>
    <cellStyle name="Normal 5 2 3 2 5 2 2 9" xfId="53103"/>
    <cellStyle name="Normal 5 2 3 2 5 2 3" xfId="2763"/>
    <cellStyle name="Normal 5 2 3 2 5 2 3 2" xfId="5556"/>
    <cellStyle name="Normal 5 2 3 2 5 2 3 2 2" xfId="10281"/>
    <cellStyle name="Normal 5 2 3 2 5 2 3 2 2 2" xfId="19676"/>
    <cellStyle name="Normal 5 2 3 2 5 2 3 2 2 2 2" xfId="38473"/>
    <cellStyle name="Normal 5 2 3 2 5 2 3 2 2 2 3" xfId="53126"/>
    <cellStyle name="Normal 5 2 3 2 5 2 3 2 2 3" xfId="29070"/>
    <cellStyle name="Normal 5 2 3 2 5 2 3 2 2 4" xfId="53125"/>
    <cellStyle name="Normal 5 2 3 2 5 2 3 2 3" xfId="14979"/>
    <cellStyle name="Normal 5 2 3 2 5 2 3 2 3 2" xfId="33770"/>
    <cellStyle name="Normal 5 2 3 2 5 2 3 2 3 3" xfId="53127"/>
    <cellStyle name="Normal 5 2 3 2 5 2 3 2 4" xfId="24367"/>
    <cellStyle name="Normal 5 2 3 2 5 2 3 2 5" xfId="53124"/>
    <cellStyle name="Normal 5 2 3 2 5 2 3 3" xfId="7489"/>
    <cellStyle name="Normal 5 2 3 2 5 2 3 3 2" xfId="16884"/>
    <cellStyle name="Normal 5 2 3 2 5 2 3 3 2 2" xfId="35681"/>
    <cellStyle name="Normal 5 2 3 2 5 2 3 3 2 3" xfId="53129"/>
    <cellStyle name="Normal 5 2 3 2 5 2 3 3 3" xfId="26278"/>
    <cellStyle name="Normal 5 2 3 2 5 2 3 3 4" xfId="53128"/>
    <cellStyle name="Normal 5 2 3 2 5 2 3 4" xfId="12187"/>
    <cellStyle name="Normal 5 2 3 2 5 2 3 4 2" xfId="30977"/>
    <cellStyle name="Normal 5 2 3 2 5 2 3 4 3" xfId="53130"/>
    <cellStyle name="Normal 5 2 3 2 5 2 3 5" xfId="21574"/>
    <cellStyle name="Normal 5 2 3 2 5 2 3 6" xfId="53123"/>
    <cellStyle name="Normal 5 2 3 2 5 2 4" xfId="3694"/>
    <cellStyle name="Normal 5 2 3 2 5 2 4 2" xfId="8420"/>
    <cellStyle name="Normal 5 2 3 2 5 2 4 2 2" xfId="17815"/>
    <cellStyle name="Normal 5 2 3 2 5 2 4 2 2 2" xfId="36612"/>
    <cellStyle name="Normal 5 2 3 2 5 2 4 2 2 3" xfId="53133"/>
    <cellStyle name="Normal 5 2 3 2 5 2 4 2 3" xfId="27209"/>
    <cellStyle name="Normal 5 2 3 2 5 2 4 2 4" xfId="53132"/>
    <cellStyle name="Normal 5 2 3 2 5 2 4 3" xfId="13118"/>
    <cellStyle name="Normal 5 2 3 2 5 2 4 3 2" xfId="31908"/>
    <cellStyle name="Normal 5 2 3 2 5 2 4 3 3" xfId="53134"/>
    <cellStyle name="Normal 5 2 3 2 5 2 4 4" xfId="22505"/>
    <cellStyle name="Normal 5 2 3 2 5 2 4 5" xfId="53131"/>
    <cellStyle name="Normal 5 2 3 2 5 2 5" xfId="4625"/>
    <cellStyle name="Normal 5 2 3 2 5 2 5 2" xfId="9350"/>
    <cellStyle name="Normal 5 2 3 2 5 2 5 2 2" xfId="18745"/>
    <cellStyle name="Normal 5 2 3 2 5 2 5 2 2 2" xfId="37542"/>
    <cellStyle name="Normal 5 2 3 2 5 2 5 2 2 3" xfId="53137"/>
    <cellStyle name="Normal 5 2 3 2 5 2 5 2 3" xfId="28139"/>
    <cellStyle name="Normal 5 2 3 2 5 2 5 2 4" xfId="53136"/>
    <cellStyle name="Normal 5 2 3 2 5 2 5 3" xfId="14048"/>
    <cellStyle name="Normal 5 2 3 2 5 2 5 3 2" xfId="32839"/>
    <cellStyle name="Normal 5 2 3 2 5 2 5 3 3" xfId="53138"/>
    <cellStyle name="Normal 5 2 3 2 5 2 5 4" xfId="23436"/>
    <cellStyle name="Normal 5 2 3 2 5 2 5 5" xfId="53135"/>
    <cellStyle name="Normal 5 2 3 2 5 2 6" xfId="6560"/>
    <cellStyle name="Normal 5 2 3 2 5 2 6 2" xfId="15955"/>
    <cellStyle name="Normal 5 2 3 2 5 2 6 2 2" xfId="34752"/>
    <cellStyle name="Normal 5 2 3 2 5 2 6 2 3" xfId="53140"/>
    <cellStyle name="Normal 5 2 3 2 5 2 6 3" xfId="25349"/>
    <cellStyle name="Normal 5 2 3 2 5 2 6 4" xfId="53139"/>
    <cellStyle name="Normal 5 2 3 2 5 2 7" xfId="11258"/>
    <cellStyle name="Normal 5 2 3 2 5 2 7 2" xfId="30046"/>
    <cellStyle name="Normal 5 2 3 2 5 2 7 3" xfId="53141"/>
    <cellStyle name="Normal 5 2 3 2 5 2 8" xfId="20643"/>
    <cellStyle name="Normal 5 2 3 2 5 2 9" xfId="39701"/>
    <cellStyle name="Normal 5 2 3 2 5 3" xfId="2037"/>
    <cellStyle name="Normal 5 2 3 2 5 3 2" xfId="2968"/>
    <cellStyle name="Normal 5 2 3 2 5 3 2 2" xfId="5761"/>
    <cellStyle name="Normal 5 2 3 2 5 3 2 2 2" xfId="10486"/>
    <cellStyle name="Normal 5 2 3 2 5 3 2 2 2 2" xfId="19881"/>
    <cellStyle name="Normal 5 2 3 2 5 3 2 2 2 2 2" xfId="38678"/>
    <cellStyle name="Normal 5 2 3 2 5 3 2 2 2 2 3" xfId="53146"/>
    <cellStyle name="Normal 5 2 3 2 5 3 2 2 2 3" xfId="29275"/>
    <cellStyle name="Normal 5 2 3 2 5 3 2 2 2 4" xfId="53145"/>
    <cellStyle name="Normal 5 2 3 2 5 3 2 2 3" xfId="15184"/>
    <cellStyle name="Normal 5 2 3 2 5 3 2 2 3 2" xfId="33975"/>
    <cellStyle name="Normal 5 2 3 2 5 3 2 2 3 3" xfId="53147"/>
    <cellStyle name="Normal 5 2 3 2 5 3 2 2 4" xfId="24572"/>
    <cellStyle name="Normal 5 2 3 2 5 3 2 2 5" xfId="53144"/>
    <cellStyle name="Normal 5 2 3 2 5 3 2 3" xfId="7694"/>
    <cellStyle name="Normal 5 2 3 2 5 3 2 3 2" xfId="17089"/>
    <cellStyle name="Normal 5 2 3 2 5 3 2 3 2 2" xfId="35886"/>
    <cellStyle name="Normal 5 2 3 2 5 3 2 3 2 3" xfId="53149"/>
    <cellStyle name="Normal 5 2 3 2 5 3 2 3 3" xfId="26483"/>
    <cellStyle name="Normal 5 2 3 2 5 3 2 3 4" xfId="53148"/>
    <cellStyle name="Normal 5 2 3 2 5 3 2 4" xfId="12392"/>
    <cellStyle name="Normal 5 2 3 2 5 3 2 4 2" xfId="31182"/>
    <cellStyle name="Normal 5 2 3 2 5 3 2 4 3" xfId="53150"/>
    <cellStyle name="Normal 5 2 3 2 5 3 2 5" xfId="21779"/>
    <cellStyle name="Normal 5 2 3 2 5 3 2 6" xfId="53143"/>
    <cellStyle name="Normal 5 2 3 2 5 3 3" xfId="3899"/>
    <cellStyle name="Normal 5 2 3 2 5 3 3 2" xfId="8624"/>
    <cellStyle name="Normal 5 2 3 2 5 3 3 2 2" xfId="18019"/>
    <cellStyle name="Normal 5 2 3 2 5 3 3 2 2 2" xfId="36816"/>
    <cellStyle name="Normal 5 2 3 2 5 3 3 2 2 3" xfId="53153"/>
    <cellStyle name="Normal 5 2 3 2 5 3 3 2 3" xfId="27413"/>
    <cellStyle name="Normal 5 2 3 2 5 3 3 2 4" xfId="53152"/>
    <cellStyle name="Normal 5 2 3 2 5 3 3 3" xfId="13322"/>
    <cellStyle name="Normal 5 2 3 2 5 3 3 3 2" xfId="32113"/>
    <cellStyle name="Normal 5 2 3 2 5 3 3 3 3" xfId="53154"/>
    <cellStyle name="Normal 5 2 3 2 5 3 3 4" xfId="22710"/>
    <cellStyle name="Normal 5 2 3 2 5 3 3 5" xfId="53151"/>
    <cellStyle name="Normal 5 2 3 2 5 3 4" xfId="4830"/>
    <cellStyle name="Normal 5 2 3 2 5 3 4 2" xfId="9555"/>
    <cellStyle name="Normal 5 2 3 2 5 3 4 2 2" xfId="18950"/>
    <cellStyle name="Normal 5 2 3 2 5 3 4 2 2 2" xfId="37747"/>
    <cellStyle name="Normal 5 2 3 2 5 3 4 2 2 3" xfId="53157"/>
    <cellStyle name="Normal 5 2 3 2 5 3 4 2 3" xfId="28344"/>
    <cellStyle name="Normal 5 2 3 2 5 3 4 2 4" xfId="53156"/>
    <cellStyle name="Normal 5 2 3 2 5 3 4 3" xfId="14253"/>
    <cellStyle name="Normal 5 2 3 2 5 3 4 3 2" xfId="33044"/>
    <cellStyle name="Normal 5 2 3 2 5 3 4 3 3" xfId="53158"/>
    <cellStyle name="Normal 5 2 3 2 5 3 4 4" xfId="23641"/>
    <cellStyle name="Normal 5 2 3 2 5 3 4 5" xfId="53155"/>
    <cellStyle name="Normal 5 2 3 2 5 3 5" xfId="6764"/>
    <cellStyle name="Normal 5 2 3 2 5 3 5 2" xfId="16159"/>
    <cellStyle name="Normal 5 2 3 2 5 3 5 2 2" xfId="34956"/>
    <cellStyle name="Normal 5 2 3 2 5 3 5 2 3" xfId="53160"/>
    <cellStyle name="Normal 5 2 3 2 5 3 5 3" xfId="25553"/>
    <cellStyle name="Normal 5 2 3 2 5 3 5 4" xfId="53159"/>
    <cellStyle name="Normal 5 2 3 2 5 3 6" xfId="11462"/>
    <cellStyle name="Normal 5 2 3 2 5 3 6 2" xfId="30251"/>
    <cellStyle name="Normal 5 2 3 2 5 3 6 3" xfId="53161"/>
    <cellStyle name="Normal 5 2 3 2 5 3 7" xfId="20848"/>
    <cellStyle name="Normal 5 2 3 2 5 3 8" xfId="39703"/>
    <cellStyle name="Normal 5 2 3 2 5 3 9" xfId="53142"/>
    <cellStyle name="Normal 5 2 3 2 5 4" xfId="2502"/>
    <cellStyle name="Normal 5 2 3 2 5 4 2" xfId="5295"/>
    <cellStyle name="Normal 5 2 3 2 5 4 2 2" xfId="10020"/>
    <cellStyle name="Normal 5 2 3 2 5 4 2 2 2" xfId="19415"/>
    <cellStyle name="Normal 5 2 3 2 5 4 2 2 2 2" xfId="38212"/>
    <cellStyle name="Normal 5 2 3 2 5 4 2 2 2 3" xfId="53165"/>
    <cellStyle name="Normal 5 2 3 2 5 4 2 2 3" xfId="28809"/>
    <cellStyle name="Normal 5 2 3 2 5 4 2 2 4" xfId="53164"/>
    <cellStyle name="Normal 5 2 3 2 5 4 2 3" xfId="14718"/>
    <cellStyle name="Normal 5 2 3 2 5 4 2 3 2" xfId="33509"/>
    <cellStyle name="Normal 5 2 3 2 5 4 2 3 3" xfId="53166"/>
    <cellStyle name="Normal 5 2 3 2 5 4 2 4" xfId="24106"/>
    <cellStyle name="Normal 5 2 3 2 5 4 2 5" xfId="53163"/>
    <cellStyle name="Normal 5 2 3 2 5 4 3" xfId="7229"/>
    <cellStyle name="Normal 5 2 3 2 5 4 3 2" xfId="16624"/>
    <cellStyle name="Normal 5 2 3 2 5 4 3 2 2" xfId="35421"/>
    <cellStyle name="Normal 5 2 3 2 5 4 3 2 3" xfId="53168"/>
    <cellStyle name="Normal 5 2 3 2 5 4 3 3" xfId="26018"/>
    <cellStyle name="Normal 5 2 3 2 5 4 3 4" xfId="53167"/>
    <cellStyle name="Normal 5 2 3 2 5 4 4" xfId="11927"/>
    <cellStyle name="Normal 5 2 3 2 5 4 4 2" xfId="30716"/>
    <cellStyle name="Normal 5 2 3 2 5 4 4 3" xfId="53169"/>
    <cellStyle name="Normal 5 2 3 2 5 4 5" xfId="21313"/>
    <cellStyle name="Normal 5 2 3 2 5 4 6" xfId="53162"/>
    <cellStyle name="Normal 5 2 3 2 5 5" xfId="3433"/>
    <cellStyle name="Normal 5 2 3 2 5 5 2" xfId="8159"/>
    <cellStyle name="Normal 5 2 3 2 5 5 2 2" xfId="17554"/>
    <cellStyle name="Normal 5 2 3 2 5 5 2 2 2" xfId="36351"/>
    <cellStyle name="Normal 5 2 3 2 5 5 2 2 3" xfId="53172"/>
    <cellStyle name="Normal 5 2 3 2 5 5 2 3" xfId="26948"/>
    <cellStyle name="Normal 5 2 3 2 5 5 2 4" xfId="53171"/>
    <cellStyle name="Normal 5 2 3 2 5 5 3" xfId="12857"/>
    <cellStyle name="Normal 5 2 3 2 5 5 3 2" xfId="31647"/>
    <cellStyle name="Normal 5 2 3 2 5 5 3 3" xfId="53173"/>
    <cellStyle name="Normal 5 2 3 2 5 5 4" xfId="22244"/>
    <cellStyle name="Normal 5 2 3 2 5 5 5" xfId="53170"/>
    <cellStyle name="Normal 5 2 3 2 5 6" xfId="4364"/>
    <cellStyle name="Normal 5 2 3 2 5 6 2" xfId="9089"/>
    <cellStyle name="Normal 5 2 3 2 5 6 2 2" xfId="18484"/>
    <cellStyle name="Normal 5 2 3 2 5 6 2 2 2" xfId="37281"/>
    <cellStyle name="Normal 5 2 3 2 5 6 2 2 3" xfId="53176"/>
    <cellStyle name="Normal 5 2 3 2 5 6 2 3" xfId="27878"/>
    <cellStyle name="Normal 5 2 3 2 5 6 2 4" xfId="53175"/>
    <cellStyle name="Normal 5 2 3 2 5 6 3" xfId="13787"/>
    <cellStyle name="Normal 5 2 3 2 5 6 3 2" xfId="32578"/>
    <cellStyle name="Normal 5 2 3 2 5 6 3 3" xfId="53177"/>
    <cellStyle name="Normal 5 2 3 2 5 6 4" xfId="23175"/>
    <cellStyle name="Normal 5 2 3 2 5 6 5" xfId="53174"/>
    <cellStyle name="Normal 5 2 3 2 5 7" xfId="6234"/>
    <cellStyle name="Normal 5 2 3 2 5 7 2" xfId="15630"/>
    <cellStyle name="Normal 5 2 3 2 5 7 2 2" xfId="34427"/>
    <cellStyle name="Normal 5 2 3 2 5 7 2 3" xfId="53179"/>
    <cellStyle name="Normal 5 2 3 2 5 7 3" xfId="25024"/>
    <cellStyle name="Normal 5 2 3 2 5 7 4" xfId="53178"/>
    <cellStyle name="Normal 5 2 3 2 5 8" xfId="10998"/>
    <cellStyle name="Normal 5 2 3 2 5 8 2" xfId="29785"/>
    <cellStyle name="Normal 5 2 3 2 5 8 3" xfId="53180"/>
    <cellStyle name="Normal 5 2 3 2 5 9" xfId="20382"/>
    <cellStyle name="Normal 5 2 3 2 6" xfId="1343"/>
    <cellStyle name="Normal 5 2 3 2 6 10" xfId="53181"/>
    <cellStyle name="Normal 5 2 3 2 6 11" xfId="1652"/>
    <cellStyle name="Normal 5 2 3 2 6 2" xfId="2121"/>
    <cellStyle name="Normal 5 2 3 2 6 2 2" xfId="3052"/>
    <cellStyle name="Normal 5 2 3 2 6 2 2 2" xfId="5845"/>
    <cellStyle name="Normal 5 2 3 2 6 2 2 2 2" xfId="10570"/>
    <cellStyle name="Normal 5 2 3 2 6 2 2 2 2 2" xfId="19965"/>
    <cellStyle name="Normal 5 2 3 2 6 2 2 2 2 2 2" xfId="38762"/>
    <cellStyle name="Normal 5 2 3 2 6 2 2 2 2 2 3" xfId="53186"/>
    <cellStyle name="Normal 5 2 3 2 6 2 2 2 2 3" xfId="29359"/>
    <cellStyle name="Normal 5 2 3 2 6 2 2 2 2 4" xfId="53185"/>
    <cellStyle name="Normal 5 2 3 2 6 2 2 2 3" xfId="15268"/>
    <cellStyle name="Normal 5 2 3 2 6 2 2 2 3 2" xfId="34059"/>
    <cellStyle name="Normal 5 2 3 2 6 2 2 2 3 3" xfId="53187"/>
    <cellStyle name="Normal 5 2 3 2 6 2 2 2 4" xfId="24656"/>
    <cellStyle name="Normal 5 2 3 2 6 2 2 2 5" xfId="53184"/>
    <cellStyle name="Normal 5 2 3 2 6 2 2 3" xfId="7778"/>
    <cellStyle name="Normal 5 2 3 2 6 2 2 3 2" xfId="17173"/>
    <cellStyle name="Normal 5 2 3 2 6 2 2 3 2 2" xfId="35970"/>
    <cellStyle name="Normal 5 2 3 2 6 2 2 3 2 3" xfId="53189"/>
    <cellStyle name="Normal 5 2 3 2 6 2 2 3 3" xfId="26567"/>
    <cellStyle name="Normal 5 2 3 2 6 2 2 3 4" xfId="53188"/>
    <cellStyle name="Normal 5 2 3 2 6 2 2 4" xfId="12476"/>
    <cellStyle name="Normal 5 2 3 2 6 2 2 4 2" xfId="31266"/>
    <cellStyle name="Normal 5 2 3 2 6 2 2 4 3" xfId="53190"/>
    <cellStyle name="Normal 5 2 3 2 6 2 2 5" xfId="21863"/>
    <cellStyle name="Normal 5 2 3 2 6 2 2 6" xfId="53183"/>
    <cellStyle name="Normal 5 2 3 2 6 2 3" xfId="3983"/>
    <cellStyle name="Normal 5 2 3 2 6 2 3 2" xfId="8708"/>
    <cellStyle name="Normal 5 2 3 2 6 2 3 2 2" xfId="18103"/>
    <cellStyle name="Normal 5 2 3 2 6 2 3 2 2 2" xfId="36900"/>
    <cellStyle name="Normal 5 2 3 2 6 2 3 2 2 3" xfId="53193"/>
    <cellStyle name="Normal 5 2 3 2 6 2 3 2 3" xfId="27497"/>
    <cellStyle name="Normal 5 2 3 2 6 2 3 2 4" xfId="53192"/>
    <cellStyle name="Normal 5 2 3 2 6 2 3 3" xfId="13406"/>
    <cellStyle name="Normal 5 2 3 2 6 2 3 3 2" xfId="32197"/>
    <cellStyle name="Normal 5 2 3 2 6 2 3 3 3" xfId="53194"/>
    <cellStyle name="Normal 5 2 3 2 6 2 3 4" xfId="22794"/>
    <cellStyle name="Normal 5 2 3 2 6 2 3 5" xfId="53191"/>
    <cellStyle name="Normal 5 2 3 2 6 2 4" xfId="4914"/>
    <cellStyle name="Normal 5 2 3 2 6 2 4 2" xfId="9639"/>
    <cellStyle name="Normal 5 2 3 2 6 2 4 2 2" xfId="19034"/>
    <cellStyle name="Normal 5 2 3 2 6 2 4 2 2 2" xfId="37831"/>
    <cellStyle name="Normal 5 2 3 2 6 2 4 2 2 3" xfId="53197"/>
    <cellStyle name="Normal 5 2 3 2 6 2 4 2 3" xfId="28428"/>
    <cellStyle name="Normal 5 2 3 2 6 2 4 2 4" xfId="53196"/>
    <cellStyle name="Normal 5 2 3 2 6 2 4 3" xfId="14337"/>
    <cellStyle name="Normal 5 2 3 2 6 2 4 3 2" xfId="33128"/>
    <cellStyle name="Normal 5 2 3 2 6 2 4 3 3" xfId="53198"/>
    <cellStyle name="Normal 5 2 3 2 6 2 4 4" xfId="23725"/>
    <cellStyle name="Normal 5 2 3 2 6 2 4 5" xfId="53195"/>
    <cellStyle name="Normal 5 2 3 2 6 2 5" xfId="6848"/>
    <cellStyle name="Normal 5 2 3 2 6 2 5 2" xfId="16243"/>
    <cellStyle name="Normal 5 2 3 2 6 2 5 2 2" xfId="35040"/>
    <cellStyle name="Normal 5 2 3 2 6 2 5 2 3" xfId="53200"/>
    <cellStyle name="Normal 5 2 3 2 6 2 5 3" xfId="25637"/>
    <cellStyle name="Normal 5 2 3 2 6 2 5 4" xfId="53199"/>
    <cellStyle name="Normal 5 2 3 2 6 2 6" xfId="11546"/>
    <cellStyle name="Normal 5 2 3 2 6 2 6 2" xfId="30335"/>
    <cellStyle name="Normal 5 2 3 2 6 2 6 3" xfId="53201"/>
    <cellStyle name="Normal 5 2 3 2 6 2 7" xfId="20932"/>
    <cellStyle name="Normal 5 2 3 2 6 2 8" xfId="39705"/>
    <cellStyle name="Normal 5 2 3 2 6 2 9" xfId="53182"/>
    <cellStyle name="Normal 5 2 3 2 6 3" xfId="2586"/>
    <cellStyle name="Normal 5 2 3 2 6 3 2" xfId="5379"/>
    <cellStyle name="Normal 5 2 3 2 6 3 2 2" xfId="10104"/>
    <cellStyle name="Normal 5 2 3 2 6 3 2 2 2" xfId="19499"/>
    <cellStyle name="Normal 5 2 3 2 6 3 2 2 2 2" xfId="38296"/>
    <cellStyle name="Normal 5 2 3 2 6 3 2 2 2 3" xfId="53205"/>
    <cellStyle name="Normal 5 2 3 2 6 3 2 2 3" xfId="28893"/>
    <cellStyle name="Normal 5 2 3 2 6 3 2 2 4" xfId="53204"/>
    <cellStyle name="Normal 5 2 3 2 6 3 2 3" xfId="14802"/>
    <cellStyle name="Normal 5 2 3 2 6 3 2 3 2" xfId="33593"/>
    <cellStyle name="Normal 5 2 3 2 6 3 2 3 3" xfId="53206"/>
    <cellStyle name="Normal 5 2 3 2 6 3 2 4" xfId="24190"/>
    <cellStyle name="Normal 5 2 3 2 6 3 2 5" xfId="53203"/>
    <cellStyle name="Normal 5 2 3 2 6 3 3" xfId="7313"/>
    <cellStyle name="Normal 5 2 3 2 6 3 3 2" xfId="16708"/>
    <cellStyle name="Normal 5 2 3 2 6 3 3 2 2" xfId="35505"/>
    <cellStyle name="Normal 5 2 3 2 6 3 3 2 3" xfId="53208"/>
    <cellStyle name="Normal 5 2 3 2 6 3 3 3" xfId="26102"/>
    <cellStyle name="Normal 5 2 3 2 6 3 3 4" xfId="53207"/>
    <cellStyle name="Normal 5 2 3 2 6 3 4" xfId="12011"/>
    <cellStyle name="Normal 5 2 3 2 6 3 4 2" xfId="30800"/>
    <cellStyle name="Normal 5 2 3 2 6 3 4 3" xfId="53209"/>
    <cellStyle name="Normal 5 2 3 2 6 3 5" xfId="21397"/>
    <cellStyle name="Normal 5 2 3 2 6 3 6" xfId="53202"/>
    <cellStyle name="Normal 5 2 3 2 6 4" xfId="3517"/>
    <cellStyle name="Normal 5 2 3 2 6 4 2" xfId="8243"/>
    <cellStyle name="Normal 5 2 3 2 6 4 2 2" xfId="17638"/>
    <cellStyle name="Normal 5 2 3 2 6 4 2 2 2" xfId="36435"/>
    <cellStyle name="Normal 5 2 3 2 6 4 2 2 3" xfId="53212"/>
    <cellStyle name="Normal 5 2 3 2 6 4 2 3" xfId="27032"/>
    <cellStyle name="Normal 5 2 3 2 6 4 2 4" xfId="53211"/>
    <cellStyle name="Normal 5 2 3 2 6 4 3" xfId="12941"/>
    <cellStyle name="Normal 5 2 3 2 6 4 3 2" xfId="31731"/>
    <cellStyle name="Normal 5 2 3 2 6 4 3 3" xfId="53213"/>
    <cellStyle name="Normal 5 2 3 2 6 4 4" xfId="22328"/>
    <cellStyle name="Normal 5 2 3 2 6 4 5" xfId="53210"/>
    <cellStyle name="Normal 5 2 3 2 6 5" xfId="4448"/>
    <cellStyle name="Normal 5 2 3 2 6 5 2" xfId="9173"/>
    <cellStyle name="Normal 5 2 3 2 6 5 2 2" xfId="18568"/>
    <cellStyle name="Normal 5 2 3 2 6 5 2 2 2" xfId="37365"/>
    <cellStyle name="Normal 5 2 3 2 6 5 2 2 3" xfId="53216"/>
    <cellStyle name="Normal 5 2 3 2 6 5 2 3" xfId="27962"/>
    <cellStyle name="Normal 5 2 3 2 6 5 2 4" xfId="53215"/>
    <cellStyle name="Normal 5 2 3 2 6 5 3" xfId="13871"/>
    <cellStyle name="Normal 5 2 3 2 6 5 3 2" xfId="32662"/>
    <cellStyle name="Normal 5 2 3 2 6 5 3 3" xfId="53217"/>
    <cellStyle name="Normal 5 2 3 2 6 5 4" xfId="23259"/>
    <cellStyle name="Normal 5 2 3 2 6 5 5" xfId="53214"/>
    <cellStyle name="Normal 5 2 3 2 6 6" xfId="6160"/>
    <cellStyle name="Normal 5 2 3 2 6 6 2" xfId="15556"/>
    <cellStyle name="Normal 5 2 3 2 6 6 2 2" xfId="34353"/>
    <cellStyle name="Normal 5 2 3 2 6 6 2 3" xfId="53219"/>
    <cellStyle name="Normal 5 2 3 2 6 6 3" xfId="24950"/>
    <cellStyle name="Normal 5 2 3 2 6 6 4" xfId="53218"/>
    <cellStyle name="Normal 5 2 3 2 6 7" xfId="11082"/>
    <cellStyle name="Normal 5 2 3 2 6 7 2" xfId="29869"/>
    <cellStyle name="Normal 5 2 3 2 6 7 3" xfId="53220"/>
    <cellStyle name="Normal 5 2 3 2 6 8" xfId="20466"/>
    <cellStyle name="Normal 5 2 3 2 6 9" xfId="39704"/>
    <cellStyle name="Normal 5 2 3 2 7" xfId="1594"/>
    <cellStyle name="Normal 5 2 3 2 7 10" xfId="53221"/>
    <cellStyle name="Normal 5 2 3 2 7 2" xfId="2063"/>
    <cellStyle name="Normal 5 2 3 2 7 2 2" xfId="2994"/>
    <cellStyle name="Normal 5 2 3 2 7 2 2 2" xfId="5787"/>
    <cellStyle name="Normal 5 2 3 2 7 2 2 2 2" xfId="10512"/>
    <cellStyle name="Normal 5 2 3 2 7 2 2 2 2 2" xfId="19907"/>
    <cellStyle name="Normal 5 2 3 2 7 2 2 2 2 2 2" xfId="38704"/>
    <cellStyle name="Normal 5 2 3 2 7 2 2 2 2 2 3" xfId="53226"/>
    <cellStyle name="Normal 5 2 3 2 7 2 2 2 2 3" xfId="29301"/>
    <cellStyle name="Normal 5 2 3 2 7 2 2 2 2 4" xfId="53225"/>
    <cellStyle name="Normal 5 2 3 2 7 2 2 2 3" xfId="15210"/>
    <cellStyle name="Normal 5 2 3 2 7 2 2 2 3 2" xfId="34001"/>
    <cellStyle name="Normal 5 2 3 2 7 2 2 2 3 3" xfId="53227"/>
    <cellStyle name="Normal 5 2 3 2 7 2 2 2 4" xfId="24598"/>
    <cellStyle name="Normal 5 2 3 2 7 2 2 2 5" xfId="53224"/>
    <cellStyle name="Normal 5 2 3 2 7 2 2 3" xfId="7720"/>
    <cellStyle name="Normal 5 2 3 2 7 2 2 3 2" xfId="17115"/>
    <cellStyle name="Normal 5 2 3 2 7 2 2 3 2 2" xfId="35912"/>
    <cellStyle name="Normal 5 2 3 2 7 2 2 3 2 3" xfId="53229"/>
    <cellStyle name="Normal 5 2 3 2 7 2 2 3 3" xfId="26509"/>
    <cellStyle name="Normal 5 2 3 2 7 2 2 3 4" xfId="53228"/>
    <cellStyle name="Normal 5 2 3 2 7 2 2 4" xfId="12418"/>
    <cellStyle name="Normal 5 2 3 2 7 2 2 4 2" xfId="31208"/>
    <cellStyle name="Normal 5 2 3 2 7 2 2 4 3" xfId="53230"/>
    <cellStyle name="Normal 5 2 3 2 7 2 2 5" xfId="21805"/>
    <cellStyle name="Normal 5 2 3 2 7 2 2 6" xfId="53223"/>
    <cellStyle name="Normal 5 2 3 2 7 2 3" xfId="3925"/>
    <cellStyle name="Normal 5 2 3 2 7 2 3 2" xfId="8650"/>
    <cellStyle name="Normal 5 2 3 2 7 2 3 2 2" xfId="18045"/>
    <cellStyle name="Normal 5 2 3 2 7 2 3 2 2 2" xfId="36842"/>
    <cellStyle name="Normal 5 2 3 2 7 2 3 2 2 3" xfId="53233"/>
    <cellStyle name="Normal 5 2 3 2 7 2 3 2 3" xfId="27439"/>
    <cellStyle name="Normal 5 2 3 2 7 2 3 2 4" xfId="53232"/>
    <cellStyle name="Normal 5 2 3 2 7 2 3 3" xfId="13348"/>
    <cellStyle name="Normal 5 2 3 2 7 2 3 3 2" xfId="32139"/>
    <cellStyle name="Normal 5 2 3 2 7 2 3 3 3" xfId="53234"/>
    <cellStyle name="Normal 5 2 3 2 7 2 3 4" xfId="22736"/>
    <cellStyle name="Normal 5 2 3 2 7 2 3 5" xfId="53231"/>
    <cellStyle name="Normal 5 2 3 2 7 2 4" xfId="4856"/>
    <cellStyle name="Normal 5 2 3 2 7 2 4 2" xfId="9581"/>
    <cellStyle name="Normal 5 2 3 2 7 2 4 2 2" xfId="18976"/>
    <cellStyle name="Normal 5 2 3 2 7 2 4 2 2 2" xfId="37773"/>
    <cellStyle name="Normal 5 2 3 2 7 2 4 2 2 3" xfId="53237"/>
    <cellStyle name="Normal 5 2 3 2 7 2 4 2 3" xfId="28370"/>
    <cellStyle name="Normal 5 2 3 2 7 2 4 2 4" xfId="53236"/>
    <cellStyle name="Normal 5 2 3 2 7 2 4 3" xfId="14279"/>
    <cellStyle name="Normal 5 2 3 2 7 2 4 3 2" xfId="33070"/>
    <cellStyle name="Normal 5 2 3 2 7 2 4 3 3" xfId="53238"/>
    <cellStyle name="Normal 5 2 3 2 7 2 4 4" xfId="23667"/>
    <cellStyle name="Normal 5 2 3 2 7 2 4 5" xfId="53235"/>
    <cellStyle name="Normal 5 2 3 2 7 2 5" xfId="6790"/>
    <cellStyle name="Normal 5 2 3 2 7 2 5 2" xfId="16185"/>
    <cellStyle name="Normal 5 2 3 2 7 2 5 2 2" xfId="34982"/>
    <cellStyle name="Normal 5 2 3 2 7 2 5 2 3" xfId="53240"/>
    <cellStyle name="Normal 5 2 3 2 7 2 5 3" xfId="25579"/>
    <cellStyle name="Normal 5 2 3 2 7 2 5 4" xfId="53239"/>
    <cellStyle name="Normal 5 2 3 2 7 2 6" xfId="11488"/>
    <cellStyle name="Normal 5 2 3 2 7 2 6 2" xfId="30277"/>
    <cellStyle name="Normal 5 2 3 2 7 2 6 3" xfId="53241"/>
    <cellStyle name="Normal 5 2 3 2 7 2 7" xfId="20874"/>
    <cellStyle name="Normal 5 2 3 2 7 2 8" xfId="39707"/>
    <cellStyle name="Normal 5 2 3 2 7 2 9" xfId="53222"/>
    <cellStyle name="Normal 5 2 3 2 7 3" xfId="2528"/>
    <cellStyle name="Normal 5 2 3 2 7 3 2" xfId="5321"/>
    <cellStyle name="Normal 5 2 3 2 7 3 2 2" xfId="10046"/>
    <cellStyle name="Normal 5 2 3 2 7 3 2 2 2" xfId="19441"/>
    <cellStyle name="Normal 5 2 3 2 7 3 2 2 2 2" xfId="38238"/>
    <cellStyle name="Normal 5 2 3 2 7 3 2 2 2 3" xfId="53245"/>
    <cellStyle name="Normal 5 2 3 2 7 3 2 2 3" xfId="28835"/>
    <cellStyle name="Normal 5 2 3 2 7 3 2 2 4" xfId="53244"/>
    <cellStyle name="Normal 5 2 3 2 7 3 2 3" xfId="14744"/>
    <cellStyle name="Normal 5 2 3 2 7 3 2 3 2" xfId="33535"/>
    <cellStyle name="Normal 5 2 3 2 7 3 2 3 3" xfId="53246"/>
    <cellStyle name="Normal 5 2 3 2 7 3 2 4" xfId="24132"/>
    <cellStyle name="Normal 5 2 3 2 7 3 2 5" xfId="53243"/>
    <cellStyle name="Normal 5 2 3 2 7 3 3" xfId="7255"/>
    <cellStyle name="Normal 5 2 3 2 7 3 3 2" xfId="16650"/>
    <cellStyle name="Normal 5 2 3 2 7 3 3 2 2" xfId="35447"/>
    <cellStyle name="Normal 5 2 3 2 7 3 3 2 3" xfId="53248"/>
    <cellStyle name="Normal 5 2 3 2 7 3 3 3" xfId="26044"/>
    <cellStyle name="Normal 5 2 3 2 7 3 3 4" xfId="53247"/>
    <cellStyle name="Normal 5 2 3 2 7 3 4" xfId="11953"/>
    <cellStyle name="Normal 5 2 3 2 7 3 4 2" xfId="30742"/>
    <cellStyle name="Normal 5 2 3 2 7 3 4 3" xfId="53249"/>
    <cellStyle name="Normal 5 2 3 2 7 3 5" xfId="21339"/>
    <cellStyle name="Normal 5 2 3 2 7 3 6" xfId="53242"/>
    <cellStyle name="Normal 5 2 3 2 7 4" xfId="3459"/>
    <cellStyle name="Normal 5 2 3 2 7 4 2" xfId="8185"/>
    <cellStyle name="Normal 5 2 3 2 7 4 2 2" xfId="17580"/>
    <cellStyle name="Normal 5 2 3 2 7 4 2 2 2" xfId="36377"/>
    <cellStyle name="Normal 5 2 3 2 7 4 2 2 3" xfId="53252"/>
    <cellStyle name="Normal 5 2 3 2 7 4 2 3" xfId="26974"/>
    <cellStyle name="Normal 5 2 3 2 7 4 2 4" xfId="53251"/>
    <cellStyle name="Normal 5 2 3 2 7 4 3" xfId="12883"/>
    <cellStyle name="Normal 5 2 3 2 7 4 3 2" xfId="31673"/>
    <cellStyle name="Normal 5 2 3 2 7 4 3 3" xfId="53253"/>
    <cellStyle name="Normal 5 2 3 2 7 4 4" xfId="22270"/>
    <cellStyle name="Normal 5 2 3 2 7 4 5" xfId="53250"/>
    <cellStyle name="Normal 5 2 3 2 7 5" xfId="4390"/>
    <cellStyle name="Normal 5 2 3 2 7 5 2" xfId="9115"/>
    <cellStyle name="Normal 5 2 3 2 7 5 2 2" xfId="18510"/>
    <cellStyle name="Normal 5 2 3 2 7 5 2 2 2" xfId="37307"/>
    <cellStyle name="Normal 5 2 3 2 7 5 2 2 3" xfId="53256"/>
    <cellStyle name="Normal 5 2 3 2 7 5 2 3" xfId="27904"/>
    <cellStyle name="Normal 5 2 3 2 7 5 2 4" xfId="53255"/>
    <cellStyle name="Normal 5 2 3 2 7 5 3" xfId="13813"/>
    <cellStyle name="Normal 5 2 3 2 7 5 3 2" xfId="32604"/>
    <cellStyle name="Normal 5 2 3 2 7 5 3 3" xfId="53257"/>
    <cellStyle name="Normal 5 2 3 2 7 5 4" xfId="23201"/>
    <cellStyle name="Normal 5 2 3 2 7 5 5" xfId="53254"/>
    <cellStyle name="Normal 5 2 3 2 7 6" xfId="6199"/>
    <cellStyle name="Normal 5 2 3 2 7 6 2" xfId="15595"/>
    <cellStyle name="Normal 5 2 3 2 7 6 2 2" xfId="34392"/>
    <cellStyle name="Normal 5 2 3 2 7 6 2 3" xfId="53259"/>
    <cellStyle name="Normal 5 2 3 2 7 6 3" xfId="24989"/>
    <cellStyle name="Normal 5 2 3 2 7 6 4" xfId="53258"/>
    <cellStyle name="Normal 5 2 3 2 7 7" xfId="11024"/>
    <cellStyle name="Normal 5 2 3 2 7 7 2" xfId="29811"/>
    <cellStyle name="Normal 5 2 3 2 7 7 3" xfId="53260"/>
    <cellStyle name="Normal 5 2 3 2 7 8" xfId="20408"/>
    <cellStyle name="Normal 5 2 3 2 7 9" xfId="39706"/>
    <cellStyle name="Normal 5 2 3 2 8" xfId="1860"/>
    <cellStyle name="Normal 5 2 3 2 8 2" xfId="2791"/>
    <cellStyle name="Normal 5 2 3 2 8 2 2" xfId="5584"/>
    <cellStyle name="Normal 5 2 3 2 8 2 2 2" xfId="10309"/>
    <cellStyle name="Normal 5 2 3 2 8 2 2 2 2" xfId="19704"/>
    <cellStyle name="Normal 5 2 3 2 8 2 2 2 2 2" xfId="38501"/>
    <cellStyle name="Normal 5 2 3 2 8 2 2 2 2 3" xfId="53265"/>
    <cellStyle name="Normal 5 2 3 2 8 2 2 2 3" xfId="29098"/>
    <cellStyle name="Normal 5 2 3 2 8 2 2 2 4" xfId="53264"/>
    <cellStyle name="Normal 5 2 3 2 8 2 2 3" xfId="15007"/>
    <cellStyle name="Normal 5 2 3 2 8 2 2 3 2" xfId="33798"/>
    <cellStyle name="Normal 5 2 3 2 8 2 2 3 3" xfId="53266"/>
    <cellStyle name="Normal 5 2 3 2 8 2 2 4" xfId="24395"/>
    <cellStyle name="Normal 5 2 3 2 8 2 2 5" xfId="53263"/>
    <cellStyle name="Normal 5 2 3 2 8 2 3" xfId="7517"/>
    <cellStyle name="Normal 5 2 3 2 8 2 3 2" xfId="16912"/>
    <cellStyle name="Normal 5 2 3 2 8 2 3 2 2" xfId="35709"/>
    <cellStyle name="Normal 5 2 3 2 8 2 3 2 3" xfId="53268"/>
    <cellStyle name="Normal 5 2 3 2 8 2 3 3" xfId="26306"/>
    <cellStyle name="Normal 5 2 3 2 8 2 3 4" xfId="53267"/>
    <cellStyle name="Normal 5 2 3 2 8 2 4" xfId="12215"/>
    <cellStyle name="Normal 5 2 3 2 8 2 4 2" xfId="31005"/>
    <cellStyle name="Normal 5 2 3 2 8 2 4 3" xfId="53269"/>
    <cellStyle name="Normal 5 2 3 2 8 2 5" xfId="21602"/>
    <cellStyle name="Normal 5 2 3 2 8 2 6" xfId="53262"/>
    <cellStyle name="Normal 5 2 3 2 8 3" xfId="3722"/>
    <cellStyle name="Normal 5 2 3 2 8 3 2" xfId="8448"/>
    <cellStyle name="Normal 5 2 3 2 8 3 2 2" xfId="17843"/>
    <cellStyle name="Normal 5 2 3 2 8 3 2 2 2" xfId="36640"/>
    <cellStyle name="Normal 5 2 3 2 8 3 2 2 3" xfId="53272"/>
    <cellStyle name="Normal 5 2 3 2 8 3 2 3" xfId="27237"/>
    <cellStyle name="Normal 5 2 3 2 8 3 2 4" xfId="53271"/>
    <cellStyle name="Normal 5 2 3 2 8 3 3" xfId="13146"/>
    <cellStyle name="Normal 5 2 3 2 8 3 3 2" xfId="31936"/>
    <cellStyle name="Normal 5 2 3 2 8 3 3 3" xfId="53273"/>
    <cellStyle name="Normal 5 2 3 2 8 3 4" xfId="22533"/>
    <cellStyle name="Normal 5 2 3 2 8 3 5" xfId="53270"/>
    <cellStyle name="Normal 5 2 3 2 8 4" xfId="4653"/>
    <cellStyle name="Normal 5 2 3 2 8 4 2" xfId="9378"/>
    <cellStyle name="Normal 5 2 3 2 8 4 2 2" xfId="18773"/>
    <cellStyle name="Normal 5 2 3 2 8 4 2 2 2" xfId="37570"/>
    <cellStyle name="Normal 5 2 3 2 8 4 2 2 3" xfId="53276"/>
    <cellStyle name="Normal 5 2 3 2 8 4 2 3" xfId="28167"/>
    <cellStyle name="Normal 5 2 3 2 8 4 2 4" xfId="53275"/>
    <cellStyle name="Normal 5 2 3 2 8 4 3" xfId="14076"/>
    <cellStyle name="Normal 5 2 3 2 8 4 3 2" xfId="32867"/>
    <cellStyle name="Normal 5 2 3 2 8 4 3 3" xfId="53277"/>
    <cellStyle name="Normal 5 2 3 2 8 4 4" xfId="23464"/>
    <cellStyle name="Normal 5 2 3 2 8 4 5" xfId="53274"/>
    <cellStyle name="Normal 5 2 3 2 8 5" xfId="6588"/>
    <cellStyle name="Normal 5 2 3 2 8 5 2" xfId="15983"/>
    <cellStyle name="Normal 5 2 3 2 8 5 2 2" xfId="34780"/>
    <cellStyle name="Normal 5 2 3 2 8 5 2 3" xfId="53279"/>
    <cellStyle name="Normal 5 2 3 2 8 5 3" xfId="25377"/>
    <cellStyle name="Normal 5 2 3 2 8 5 4" xfId="53278"/>
    <cellStyle name="Normal 5 2 3 2 8 6" xfId="11286"/>
    <cellStyle name="Normal 5 2 3 2 8 6 2" xfId="30074"/>
    <cellStyle name="Normal 5 2 3 2 8 6 3" xfId="53280"/>
    <cellStyle name="Normal 5 2 3 2 8 7" xfId="20671"/>
    <cellStyle name="Normal 5 2 3 2 8 8" xfId="39708"/>
    <cellStyle name="Normal 5 2 3 2 8 9" xfId="53261"/>
    <cellStyle name="Normal 5 2 3 2 9" xfId="2325"/>
    <cellStyle name="Normal 5 2 3 2 9 2" xfId="5118"/>
    <cellStyle name="Normal 5 2 3 2 9 2 2" xfId="9843"/>
    <cellStyle name="Normal 5 2 3 2 9 2 2 2" xfId="19238"/>
    <cellStyle name="Normal 5 2 3 2 9 2 2 2 2" xfId="38035"/>
    <cellStyle name="Normal 5 2 3 2 9 2 2 2 3" xfId="53284"/>
    <cellStyle name="Normal 5 2 3 2 9 2 2 3" xfId="28632"/>
    <cellStyle name="Normal 5 2 3 2 9 2 2 4" xfId="53283"/>
    <cellStyle name="Normal 5 2 3 2 9 2 3" xfId="14541"/>
    <cellStyle name="Normal 5 2 3 2 9 2 3 2" xfId="33332"/>
    <cellStyle name="Normal 5 2 3 2 9 2 3 3" xfId="53285"/>
    <cellStyle name="Normal 5 2 3 2 9 2 4" xfId="23929"/>
    <cellStyle name="Normal 5 2 3 2 9 2 5" xfId="53282"/>
    <cellStyle name="Normal 5 2 3 2 9 3" xfId="7052"/>
    <cellStyle name="Normal 5 2 3 2 9 3 2" xfId="16447"/>
    <cellStyle name="Normal 5 2 3 2 9 3 2 2" xfId="35244"/>
    <cellStyle name="Normal 5 2 3 2 9 3 2 3" xfId="53287"/>
    <cellStyle name="Normal 5 2 3 2 9 3 3" xfId="25841"/>
    <cellStyle name="Normal 5 2 3 2 9 3 4" xfId="53286"/>
    <cellStyle name="Normal 5 2 3 2 9 4" xfId="11750"/>
    <cellStyle name="Normal 5 2 3 2 9 4 2" xfId="30539"/>
    <cellStyle name="Normal 5 2 3 2 9 4 3" xfId="53288"/>
    <cellStyle name="Normal 5 2 3 2 9 5" xfId="21136"/>
    <cellStyle name="Normal 5 2 3 2 9 6" xfId="53281"/>
    <cellStyle name="Normal 5 2 3 20" xfId="58807"/>
    <cellStyle name="Normal 5 2 3 21" xfId="58865"/>
    <cellStyle name="Normal 5 2 3 22" xfId="58921"/>
    <cellStyle name="Normal 5 2 3 23" xfId="58977"/>
    <cellStyle name="Normal 5 2 3 24" xfId="59033"/>
    <cellStyle name="Normal 5 2 3 25" xfId="59092"/>
    <cellStyle name="Normal 5 2 3 26" xfId="59707"/>
    <cellStyle name="Normal 5 2 3 27" xfId="1375"/>
    <cellStyle name="Normal 5 2 3 3" xfId="675"/>
    <cellStyle name="Normal 5 2 3 3 10" xfId="6219"/>
    <cellStyle name="Normal 5 2 3 3 10 2" xfId="15615"/>
    <cellStyle name="Normal 5 2 3 3 10 2 2" xfId="34412"/>
    <cellStyle name="Normal 5 2 3 3 10 2 3" xfId="53291"/>
    <cellStyle name="Normal 5 2 3 3 10 3" xfId="25009"/>
    <cellStyle name="Normal 5 2 3 3 10 4" xfId="53290"/>
    <cellStyle name="Normal 5 2 3 3 11" xfId="10839"/>
    <cellStyle name="Normal 5 2 3 3 11 2" xfId="29622"/>
    <cellStyle name="Normal 5 2 3 3 11 3" xfId="53292"/>
    <cellStyle name="Normal 5 2 3 3 12" xfId="20219"/>
    <cellStyle name="Normal 5 2 3 3 13" xfId="39709"/>
    <cellStyle name="Normal 5 2 3 3 14" xfId="53289"/>
    <cellStyle name="Normal 5 2 3 3 15" xfId="1403"/>
    <cellStyle name="Normal 5 2 3 3 2" xfId="1084"/>
    <cellStyle name="Normal 5 2 3 3 2 10" xfId="39710"/>
    <cellStyle name="Normal 5 2 3 3 2 11" xfId="53293"/>
    <cellStyle name="Normal 5 2 3 3 2 12" xfId="1472"/>
    <cellStyle name="Normal 5 2 3 3 2 2" xfId="1737"/>
    <cellStyle name="Normal 5 2 3 3 2 2 10" xfId="53294"/>
    <cellStyle name="Normal 5 2 3 3 2 2 2" xfId="2203"/>
    <cellStyle name="Normal 5 2 3 3 2 2 2 2" xfId="3134"/>
    <cellStyle name="Normal 5 2 3 3 2 2 2 2 2" xfId="5927"/>
    <cellStyle name="Normal 5 2 3 3 2 2 2 2 2 2" xfId="10652"/>
    <cellStyle name="Normal 5 2 3 3 2 2 2 2 2 2 2" xfId="20047"/>
    <cellStyle name="Normal 5 2 3 3 2 2 2 2 2 2 2 2" xfId="38844"/>
    <cellStyle name="Normal 5 2 3 3 2 2 2 2 2 2 2 3" xfId="53299"/>
    <cellStyle name="Normal 5 2 3 3 2 2 2 2 2 2 3" xfId="29441"/>
    <cellStyle name="Normal 5 2 3 3 2 2 2 2 2 2 4" xfId="53298"/>
    <cellStyle name="Normal 5 2 3 3 2 2 2 2 2 3" xfId="15350"/>
    <cellStyle name="Normal 5 2 3 3 2 2 2 2 2 3 2" xfId="34141"/>
    <cellStyle name="Normal 5 2 3 3 2 2 2 2 2 3 3" xfId="53300"/>
    <cellStyle name="Normal 5 2 3 3 2 2 2 2 2 4" xfId="24738"/>
    <cellStyle name="Normal 5 2 3 3 2 2 2 2 2 5" xfId="53297"/>
    <cellStyle name="Normal 5 2 3 3 2 2 2 2 3" xfId="7860"/>
    <cellStyle name="Normal 5 2 3 3 2 2 2 2 3 2" xfId="17255"/>
    <cellStyle name="Normal 5 2 3 3 2 2 2 2 3 2 2" xfId="36052"/>
    <cellStyle name="Normal 5 2 3 3 2 2 2 2 3 2 3" xfId="53302"/>
    <cellStyle name="Normal 5 2 3 3 2 2 2 2 3 3" xfId="26649"/>
    <cellStyle name="Normal 5 2 3 3 2 2 2 2 3 4" xfId="53301"/>
    <cellStyle name="Normal 5 2 3 3 2 2 2 2 4" xfId="12558"/>
    <cellStyle name="Normal 5 2 3 3 2 2 2 2 4 2" xfId="31348"/>
    <cellStyle name="Normal 5 2 3 3 2 2 2 2 4 3" xfId="53303"/>
    <cellStyle name="Normal 5 2 3 3 2 2 2 2 5" xfId="21945"/>
    <cellStyle name="Normal 5 2 3 3 2 2 2 2 6" xfId="53296"/>
    <cellStyle name="Normal 5 2 3 3 2 2 2 3" xfId="4065"/>
    <cellStyle name="Normal 5 2 3 3 2 2 2 3 2" xfId="8790"/>
    <cellStyle name="Normal 5 2 3 3 2 2 2 3 2 2" xfId="18185"/>
    <cellStyle name="Normal 5 2 3 3 2 2 2 3 2 2 2" xfId="36982"/>
    <cellStyle name="Normal 5 2 3 3 2 2 2 3 2 2 3" xfId="53306"/>
    <cellStyle name="Normal 5 2 3 3 2 2 2 3 2 3" xfId="27579"/>
    <cellStyle name="Normal 5 2 3 3 2 2 2 3 2 4" xfId="53305"/>
    <cellStyle name="Normal 5 2 3 3 2 2 2 3 3" xfId="13488"/>
    <cellStyle name="Normal 5 2 3 3 2 2 2 3 3 2" xfId="32279"/>
    <cellStyle name="Normal 5 2 3 3 2 2 2 3 3 3" xfId="53307"/>
    <cellStyle name="Normal 5 2 3 3 2 2 2 3 4" xfId="22876"/>
    <cellStyle name="Normal 5 2 3 3 2 2 2 3 5" xfId="53304"/>
    <cellStyle name="Normal 5 2 3 3 2 2 2 4" xfId="4996"/>
    <cellStyle name="Normal 5 2 3 3 2 2 2 4 2" xfId="9721"/>
    <cellStyle name="Normal 5 2 3 3 2 2 2 4 2 2" xfId="19116"/>
    <cellStyle name="Normal 5 2 3 3 2 2 2 4 2 2 2" xfId="37913"/>
    <cellStyle name="Normal 5 2 3 3 2 2 2 4 2 2 3" xfId="53310"/>
    <cellStyle name="Normal 5 2 3 3 2 2 2 4 2 3" xfId="28510"/>
    <cellStyle name="Normal 5 2 3 3 2 2 2 4 2 4" xfId="53309"/>
    <cellStyle name="Normal 5 2 3 3 2 2 2 4 3" xfId="14419"/>
    <cellStyle name="Normal 5 2 3 3 2 2 2 4 3 2" xfId="33210"/>
    <cellStyle name="Normal 5 2 3 3 2 2 2 4 3 3" xfId="53311"/>
    <cellStyle name="Normal 5 2 3 3 2 2 2 4 4" xfId="23807"/>
    <cellStyle name="Normal 5 2 3 3 2 2 2 4 5" xfId="53308"/>
    <cellStyle name="Normal 5 2 3 3 2 2 2 5" xfId="6930"/>
    <cellStyle name="Normal 5 2 3 3 2 2 2 5 2" xfId="16325"/>
    <cellStyle name="Normal 5 2 3 3 2 2 2 5 2 2" xfId="35122"/>
    <cellStyle name="Normal 5 2 3 3 2 2 2 5 2 3" xfId="53313"/>
    <cellStyle name="Normal 5 2 3 3 2 2 2 5 3" xfId="25719"/>
    <cellStyle name="Normal 5 2 3 3 2 2 2 5 4" xfId="53312"/>
    <cellStyle name="Normal 5 2 3 3 2 2 2 6" xfId="11628"/>
    <cellStyle name="Normal 5 2 3 3 2 2 2 6 2" xfId="30417"/>
    <cellStyle name="Normal 5 2 3 3 2 2 2 6 3" xfId="53314"/>
    <cellStyle name="Normal 5 2 3 3 2 2 2 7" xfId="21014"/>
    <cellStyle name="Normal 5 2 3 3 2 2 2 8" xfId="39712"/>
    <cellStyle name="Normal 5 2 3 3 2 2 2 9" xfId="53295"/>
    <cellStyle name="Normal 5 2 3 3 2 2 3" xfId="2668"/>
    <cellStyle name="Normal 5 2 3 3 2 2 3 2" xfId="5461"/>
    <cellStyle name="Normal 5 2 3 3 2 2 3 2 2" xfId="10186"/>
    <cellStyle name="Normal 5 2 3 3 2 2 3 2 2 2" xfId="19581"/>
    <cellStyle name="Normal 5 2 3 3 2 2 3 2 2 2 2" xfId="38378"/>
    <cellStyle name="Normal 5 2 3 3 2 2 3 2 2 2 3" xfId="53318"/>
    <cellStyle name="Normal 5 2 3 3 2 2 3 2 2 3" xfId="28975"/>
    <cellStyle name="Normal 5 2 3 3 2 2 3 2 2 4" xfId="53317"/>
    <cellStyle name="Normal 5 2 3 3 2 2 3 2 3" xfId="14884"/>
    <cellStyle name="Normal 5 2 3 3 2 2 3 2 3 2" xfId="33675"/>
    <cellStyle name="Normal 5 2 3 3 2 2 3 2 3 3" xfId="53319"/>
    <cellStyle name="Normal 5 2 3 3 2 2 3 2 4" xfId="24272"/>
    <cellStyle name="Normal 5 2 3 3 2 2 3 2 5" xfId="53316"/>
    <cellStyle name="Normal 5 2 3 3 2 2 3 3" xfId="7395"/>
    <cellStyle name="Normal 5 2 3 3 2 2 3 3 2" xfId="16790"/>
    <cellStyle name="Normal 5 2 3 3 2 2 3 3 2 2" xfId="35587"/>
    <cellStyle name="Normal 5 2 3 3 2 2 3 3 2 3" xfId="53321"/>
    <cellStyle name="Normal 5 2 3 3 2 2 3 3 3" xfId="26184"/>
    <cellStyle name="Normal 5 2 3 3 2 2 3 3 4" xfId="53320"/>
    <cellStyle name="Normal 5 2 3 3 2 2 3 4" xfId="12093"/>
    <cellStyle name="Normal 5 2 3 3 2 2 3 4 2" xfId="30882"/>
    <cellStyle name="Normal 5 2 3 3 2 2 3 4 3" xfId="53322"/>
    <cellStyle name="Normal 5 2 3 3 2 2 3 5" xfId="21479"/>
    <cellStyle name="Normal 5 2 3 3 2 2 3 6" xfId="53315"/>
    <cellStyle name="Normal 5 2 3 3 2 2 4" xfId="3599"/>
    <cellStyle name="Normal 5 2 3 3 2 2 4 2" xfId="8325"/>
    <cellStyle name="Normal 5 2 3 3 2 2 4 2 2" xfId="17720"/>
    <cellStyle name="Normal 5 2 3 3 2 2 4 2 2 2" xfId="36517"/>
    <cellStyle name="Normal 5 2 3 3 2 2 4 2 2 3" xfId="53325"/>
    <cellStyle name="Normal 5 2 3 3 2 2 4 2 3" xfId="27114"/>
    <cellStyle name="Normal 5 2 3 3 2 2 4 2 4" xfId="53324"/>
    <cellStyle name="Normal 5 2 3 3 2 2 4 3" xfId="13023"/>
    <cellStyle name="Normal 5 2 3 3 2 2 4 3 2" xfId="31813"/>
    <cellStyle name="Normal 5 2 3 3 2 2 4 3 3" xfId="53326"/>
    <cellStyle name="Normal 5 2 3 3 2 2 4 4" xfId="22410"/>
    <cellStyle name="Normal 5 2 3 3 2 2 4 5" xfId="53323"/>
    <cellStyle name="Normal 5 2 3 3 2 2 5" xfId="4530"/>
    <cellStyle name="Normal 5 2 3 3 2 2 5 2" xfId="9255"/>
    <cellStyle name="Normal 5 2 3 3 2 2 5 2 2" xfId="18650"/>
    <cellStyle name="Normal 5 2 3 3 2 2 5 2 2 2" xfId="37447"/>
    <cellStyle name="Normal 5 2 3 3 2 2 5 2 2 3" xfId="53329"/>
    <cellStyle name="Normal 5 2 3 3 2 2 5 2 3" xfId="28044"/>
    <cellStyle name="Normal 5 2 3 3 2 2 5 2 4" xfId="53328"/>
    <cellStyle name="Normal 5 2 3 3 2 2 5 3" xfId="13953"/>
    <cellStyle name="Normal 5 2 3 3 2 2 5 3 2" xfId="32744"/>
    <cellStyle name="Normal 5 2 3 3 2 2 5 3 3" xfId="53330"/>
    <cellStyle name="Normal 5 2 3 3 2 2 5 4" xfId="23341"/>
    <cellStyle name="Normal 5 2 3 3 2 2 5 5" xfId="53327"/>
    <cellStyle name="Normal 5 2 3 3 2 2 6" xfId="6300"/>
    <cellStyle name="Normal 5 2 3 3 2 2 6 2" xfId="15696"/>
    <cellStyle name="Normal 5 2 3 3 2 2 6 2 2" xfId="34493"/>
    <cellStyle name="Normal 5 2 3 3 2 2 6 2 3" xfId="53332"/>
    <cellStyle name="Normal 5 2 3 3 2 2 6 3" xfId="25090"/>
    <cellStyle name="Normal 5 2 3 3 2 2 6 4" xfId="53331"/>
    <cellStyle name="Normal 5 2 3 3 2 2 7" xfId="11164"/>
    <cellStyle name="Normal 5 2 3 3 2 2 7 2" xfId="29951"/>
    <cellStyle name="Normal 5 2 3 3 2 2 7 3" xfId="53333"/>
    <cellStyle name="Normal 5 2 3 3 2 2 8" xfId="20548"/>
    <cellStyle name="Normal 5 2 3 3 2 2 9" xfId="39711"/>
    <cellStyle name="Normal 5 2 3 3 2 3" xfId="1942"/>
    <cellStyle name="Normal 5 2 3 3 2 3 2" xfId="2873"/>
    <cellStyle name="Normal 5 2 3 3 2 3 2 2" xfId="5666"/>
    <cellStyle name="Normal 5 2 3 3 2 3 2 2 2" xfId="10391"/>
    <cellStyle name="Normal 5 2 3 3 2 3 2 2 2 2" xfId="19786"/>
    <cellStyle name="Normal 5 2 3 3 2 3 2 2 2 2 2" xfId="38583"/>
    <cellStyle name="Normal 5 2 3 3 2 3 2 2 2 2 3" xfId="53338"/>
    <cellStyle name="Normal 5 2 3 3 2 3 2 2 2 3" xfId="29180"/>
    <cellStyle name="Normal 5 2 3 3 2 3 2 2 2 4" xfId="53337"/>
    <cellStyle name="Normal 5 2 3 3 2 3 2 2 3" xfId="15089"/>
    <cellStyle name="Normal 5 2 3 3 2 3 2 2 3 2" xfId="33880"/>
    <cellStyle name="Normal 5 2 3 3 2 3 2 2 3 3" xfId="53339"/>
    <cellStyle name="Normal 5 2 3 3 2 3 2 2 4" xfId="24477"/>
    <cellStyle name="Normal 5 2 3 3 2 3 2 2 5" xfId="53336"/>
    <cellStyle name="Normal 5 2 3 3 2 3 2 3" xfId="7599"/>
    <cellStyle name="Normal 5 2 3 3 2 3 2 3 2" xfId="16994"/>
    <cellStyle name="Normal 5 2 3 3 2 3 2 3 2 2" xfId="35791"/>
    <cellStyle name="Normal 5 2 3 3 2 3 2 3 2 3" xfId="53341"/>
    <cellStyle name="Normal 5 2 3 3 2 3 2 3 3" xfId="26388"/>
    <cellStyle name="Normal 5 2 3 3 2 3 2 3 4" xfId="53340"/>
    <cellStyle name="Normal 5 2 3 3 2 3 2 4" xfId="12297"/>
    <cellStyle name="Normal 5 2 3 3 2 3 2 4 2" xfId="31087"/>
    <cellStyle name="Normal 5 2 3 3 2 3 2 4 3" xfId="53342"/>
    <cellStyle name="Normal 5 2 3 3 2 3 2 5" xfId="21684"/>
    <cellStyle name="Normal 5 2 3 3 2 3 2 6" xfId="53335"/>
    <cellStyle name="Normal 5 2 3 3 2 3 3" xfId="3804"/>
    <cellStyle name="Normal 5 2 3 3 2 3 3 2" xfId="8530"/>
    <cellStyle name="Normal 5 2 3 3 2 3 3 2 2" xfId="17925"/>
    <cellStyle name="Normal 5 2 3 3 2 3 3 2 2 2" xfId="36722"/>
    <cellStyle name="Normal 5 2 3 3 2 3 3 2 2 3" xfId="53345"/>
    <cellStyle name="Normal 5 2 3 3 2 3 3 2 3" xfId="27319"/>
    <cellStyle name="Normal 5 2 3 3 2 3 3 2 4" xfId="53344"/>
    <cellStyle name="Normal 5 2 3 3 2 3 3 3" xfId="13228"/>
    <cellStyle name="Normal 5 2 3 3 2 3 3 3 2" xfId="32018"/>
    <cellStyle name="Normal 5 2 3 3 2 3 3 3 3" xfId="53346"/>
    <cellStyle name="Normal 5 2 3 3 2 3 3 4" xfId="22615"/>
    <cellStyle name="Normal 5 2 3 3 2 3 3 5" xfId="53343"/>
    <cellStyle name="Normal 5 2 3 3 2 3 4" xfId="4735"/>
    <cellStyle name="Normal 5 2 3 3 2 3 4 2" xfId="9460"/>
    <cellStyle name="Normal 5 2 3 3 2 3 4 2 2" xfId="18855"/>
    <cellStyle name="Normal 5 2 3 3 2 3 4 2 2 2" xfId="37652"/>
    <cellStyle name="Normal 5 2 3 3 2 3 4 2 2 3" xfId="53349"/>
    <cellStyle name="Normal 5 2 3 3 2 3 4 2 3" xfId="28249"/>
    <cellStyle name="Normal 5 2 3 3 2 3 4 2 4" xfId="53348"/>
    <cellStyle name="Normal 5 2 3 3 2 3 4 3" xfId="14158"/>
    <cellStyle name="Normal 5 2 3 3 2 3 4 3 2" xfId="32949"/>
    <cellStyle name="Normal 5 2 3 3 2 3 4 3 3" xfId="53350"/>
    <cellStyle name="Normal 5 2 3 3 2 3 4 4" xfId="23546"/>
    <cellStyle name="Normal 5 2 3 3 2 3 4 5" xfId="53347"/>
    <cellStyle name="Normal 5 2 3 3 2 3 5" xfId="6670"/>
    <cellStyle name="Normal 5 2 3 3 2 3 5 2" xfId="16065"/>
    <cellStyle name="Normal 5 2 3 3 2 3 5 2 2" xfId="34862"/>
    <cellStyle name="Normal 5 2 3 3 2 3 5 2 3" xfId="53352"/>
    <cellStyle name="Normal 5 2 3 3 2 3 5 3" xfId="25459"/>
    <cellStyle name="Normal 5 2 3 3 2 3 5 4" xfId="53351"/>
    <cellStyle name="Normal 5 2 3 3 2 3 6" xfId="11368"/>
    <cellStyle name="Normal 5 2 3 3 2 3 6 2" xfId="30156"/>
    <cellStyle name="Normal 5 2 3 3 2 3 6 3" xfId="53353"/>
    <cellStyle name="Normal 5 2 3 3 2 3 7" xfId="20753"/>
    <cellStyle name="Normal 5 2 3 3 2 3 8" xfId="39713"/>
    <cellStyle name="Normal 5 2 3 3 2 3 9" xfId="53334"/>
    <cellStyle name="Normal 5 2 3 3 2 4" xfId="2407"/>
    <cellStyle name="Normal 5 2 3 3 2 4 2" xfId="5200"/>
    <cellStyle name="Normal 5 2 3 3 2 4 2 2" xfId="9925"/>
    <cellStyle name="Normal 5 2 3 3 2 4 2 2 2" xfId="19320"/>
    <cellStyle name="Normal 5 2 3 3 2 4 2 2 2 2" xfId="38117"/>
    <cellStyle name="Normal 5 2 3 3 2 4 2 2 2 3" xfId="53357"/>
    <cellStyle name="Normal 5 2 3 3 2 4 2 2 3" xfId="28714"/>
    <cellStyle name="Normal 5 2 3 3 2 4 2 2 4" xfId="53356"/>
    <cellStyle name="Normal 5 2 3 3 2 4 2 3" xfId="14623"/>
    <cellStyle name="Normal 5 2 3 3 2 4 2 3 2" xfId="33414"/>
    <cellStyle name="Normal 5 2 3 3 2 4 2 3 3" xfId="53358"/>
    <cellStyle name="Normal 5 2 3 3 2 4 2 4" xfId="24011"/>
    <cellStyle name="Normal 5 2 3 3 2 4 2 5" xfId="53355"/>
    <cellStyle name="Normal 5 2 3 3 2 4 3" xfId="7134"/>
    <cellStyle name="Normal 5 2 3 3 2 4 3 2" xfId="16529"/>
    <cellStyle name="Normal 5 2 3 3 2 4 3 2 2" xfId="35326"/>
    <cellStyle name="Normal 5 2 3 3 2 4 3 2 3" xfId="53360"/>
    <cellStyle name="Normal 5 2 3 3 2 4 3 3" xfId="25923"/>
    <cellStyle name="Normal 5 2 3 3 2 4 3 4" xfId="53359"/>
    <cellStyle name="Normal 5 2 3 3 2 4 4" xfId="11832"/>
    <cellStyle name="Normal 5 2 3 3 2 4 4 2" xfId="30621"/>
    <cellStyle name="Normal 5 2 3 3 2 4 4 3" xfId="53361"/>
    <cellStyle name="Normal 5 2 3 3 2 4 5" xfId="21218"/>
    <cellStyle name="Normal 5 2 3 3 2 4 6" xfId="53354"/>
    <cellStyle name="Normal 5 2 3 3 2 5" xfId="3338"/>
    <cellStyle name="Normal 5 2 3 3 2 5 2" xfId="8064"/>
    <cellStyle name="Normal 5 2 3 3 2 5 2 2" xfId="17459"/>
    <cellStyle name="Normal 5 2 3 3 2 5 2 2 2" xfId="36256"/>
    <cellStyle name="Normal 5 2 3 3 2 5 2 2 3" xfId="53364"/>
    <cellStyle name="Normal 5 2 3 3 2 5 2 3" xfId="26853"/>
    <cellStyle name="Normal 5 2 3 3 2 5 2 4" xfId="53363"/>
    <cellStyle name="Normal 5 2 3 3 2 5 3" xfId="12762"/>
    <cellStyle name="Normal 5 2 3 3 2 5 3 2" xfId="31552"/>
    <cellStyle name="Normal 5 2 3 3 2 5 3 3" xfId="53365"/>
    <cellStyle name="Normal 5 2 3 3 2 5 4" xfId="22149"/>
    <cellStyle name="Normal 5 2 3 3 2 5 5" xfId="53362"/>
    <cellStyle name="Normal 5 2 3 3 2 6" xfId="4269"/>
    <cellStyle name="Normal 5 2 3 3 2 6 2" xfId="8994"/>
    <cellStyle name="Normal 5 2 3 3 2 6 2 2" xfId="18389"/>
    <cellStyle name="Normal 5 2 3 3 2 6 2 2 2" xfId="37186"/>
    <cellStyle name="Normal 5 2 3 3 2 6 2 2 3" xfId="53368"/>
    <cellStyle name="Normal 5 2 3 3 2 6 2 3" xfId="27783"/>
    <cellStyle name="Normal 5 2 3 3 2 6 2 4" xfId="53367"/>
    <cellStyle name="Normal 5 2 3 3 2 6 3" xfId="13692"/>
    <cellStyle name="Normal 5 2 3 3 2 6 3 2" xfId="32483"/>
    <cellStyle name="Normal 5 2 3 3 2 6 3 3" xfId="53369"/>
    <cellStyle name="Normal 5 2 3 3 2 6 4" xfId="23080"/>
    <cellStyle name="Normal 5 2 3 3 2 6 5" xfId="53366"/>
    <cellStyle name="Normal 5 2 3 3 2 7" xfId="6453"/>
    <cellStyle name="Normal 5 2 3 3 2 7 2" xfId="15848"/>
    <cellStyle name="Normal 5 2 3 3 2 7 2 2" xfId="34645"/>
    <cellStyle name="Normal 5 2 3 3 2 7 2 3" xfId="53371"/>
    <cellStyle name="Normal 5 2 3 3 2 7 3" xfId="25242"/>
    <cellStyle name="Normal 5 2 3 3 2 7 4" xfId="53370"/>
    <cellStyle name="Normal 5 2 3 3 2 8" xfId="10906"/>
    <cellStyle name="Normal 5 2 3 3 2 8 2" xfId="29690"/>
    <cellStyle name="Normal 5 2 3 3 2 8 3" xfId="53372"/>
    <cellStyle name="Normal 5 2 3 3 2 9" xfId="20287"/>
    <cellStyle name="Normal 5 2 3 3 3" xfId="1215"/>
    <cellStyle name="Normal 5 2 3 3 3 10" xfId="39714"/>
    <cellStyle name="Normal 5 2 3 3 3 11" xfId="53373"/>
    <cellStyle name="Normal 5 2 3 3 3 12" xfId="1521"/>
    <cellStyle name="Normal 5 2 3 3 3 2" xfId="1785"/>
    <cellStyle name="Normal 5 2 3 3 3 2 10" xfId="53374"/>
    <cellStyle name="Normal 5 2 3 3 3 2 2" xfId="2251"/>
    <cellStyle name="Normal 5 2 3 3 3 2 2 2" xfId="3182"/>
    <cellStyle name="Normal 5 2 3 3 3 2 2 2 2" xfId="5975"/>
    <cellStyle name="Normal 5 2 3 3 3 2 2 2 2 2" xfId="10700"/>
    <cellStyle name="Normal 5 2 3 3 3 2 2 2 2 2 2" xfId="20095"/>
    <cellStyle name="Normal 5 2 3 3 3 2 2 2 2 2 2 2" xfId="38892"/>
    <cellStyle name="Normal 5 2 3 3 3 2 2 2 2 2 2 3" xfId="53379"/>
    <cellStyle name="Normal 5 2 3 3 3 2 2 2 2 2 3" xfId="29489"/>
    <cellStyle name="Normal 5 2 3 3 3 2 2 2 2 2 4" xfId="53378"/>
    <cellStyle name="Normal 5 2 3 3 3 2 2 2 2 3" xfId="15398"/>
    <cellStyle name="Normal 5 2 3 3 3 2 2 2 2 3 2" xfId="34189"/>
    <cellStyle name="Normal 5 2 3 3 3 2 2 2 2 3 3" xfId="53380"/>
    <cellStyle name="Normal 5 2 3 3 3 2 2 2 2 4" xfId="24786"/>
    <cellStyle name="Normal 5 2 3 3 3 2 2 2 2 5" xfId="53377"/>
    <cellStyle name="Normal 5 2 3 3 3 2 2 2 3" xfId="7908"/>
    <cellStyle name="Normal 5 2 3 3 3 2 2 2 3 2" xfId="17303"/>
    <cellStyle name="Normal 5 2 3 3 3 2 2 2 3 2 2" xfId="36100"/>
    <cellStyle name="Normal 5 2 3 3 3 2 2 2 3 2 3" xfId="53382"/>
    <cellStyle name="Normal 5 2 3 3 3 2 2 2 3 3" xfId="26697"/>
    <cellStyle name="Normal 5 2 3 3 3 2 2 2 3 4" xfId="53381"/>
    <cellStyle name="Normal 5 2 3 3 3 2 2 2 4" xfId="12606"/>
    <cellStyle name="Normal 5 2 3 3 3 2 2 2 4 2" xfId="31396"/>
    <cellStyle name="Normal 5 2 3 3 3 2 2 2 4 3" xfId="53383"/>
    <cellStyle name="Normal 5 2 3 3 3 2 2 2 5" xfId="21993"/>
    <cellStyle name="Normal 5 2 3 3 3 2 2 2 6" xfId="53376"/>
    <cellStyle name="Normal 5 2 3 3 3 2 2 3" xfId="4113"/>
    <cellStyle name="Normal 5 2 3 3 3 2 2 3 2" xfId="8838"/>
    <cellStyle name="Normal 5 2 3 3 3 2 2 3 2 2" xfId="18233"/>
    <cellStyle name="Normal 5 2 3 3 3 2 2 3 2 2 2" xfId="37030"/>
    <cellStyle name="Normal 5 2 3 3 3 2 2 3 2 2 3" xfId="53386"/>
    <cellStyle name="Normal 5 2 3 3 3 2 2 3 2 3" xfId="27627"/>
    <cellStyle name="Normal 5 2 3 3 3 2 2 3 2 4" xfId="53385"/>
    <cellStyle name="Normal 5 2 3 3 3 2 2 3 3" xfId="13536"/>
    <cellStyle name="Normal 5 2 3 3 3 2 2 3 3 2" xfId="32327"/>
    <cellStyle name="Normal 5 2 3 3 3 2 2 3 3 3" xfId="53387"/>
    <cellStyle name="Normal 5 2 3 3 3 2 2 3 4" xfId="22924"/>
    <cellStyle name="Normal 5 2 3 3 3 2 2 3 5" xfId="53384"/>
    <cellStyle name="Normal 5 2 3 3 3 2 2 4" xfId="5044"/>
    <cellStyle name="Normal 5 2 3 3 3 2 2 4 2" xfId="9769"/>
    <cellStyle name="Normal 5 2 3 3 3 2 2 4 2 2" xfId="19164"/>
    <cellStyle name="Normal 5 2 3 3 3 2 2 4 2 2 2" xfId="37961"/>
    <cellStyle name="Normal 5 2 3 3 3 2 2 4 2 2 3" xfId="53390"/>
    <cellStyle name="Normal 5 2 3 3 3 2 2 4 2 3" xfId="28558"/>
    <cellStyle name="Normal 5 2 3 3 3 2 2 4 2 4" xfId="53389"/>
    <cellStyle name="Normal 5 2 3 3 3 2 2 4 3" xfId="14467"/>
    <cellStyle name="Normal 5 2 3 3 3 2 2 4 3 2" xfId="33258"/>
    <cellStyle name="Normal 5 2 3 3 3 2 2 4 3 3" xfId="53391"/>
    <cellStyle name="Normal 5 2 3 3 3 2 2 4 4" xfId="23855"/>
    <cellStyle name="Normal 5 2 3 3 3 2 2 4 5" xfId="53388"/>
    <cellStyle name="Normal 5 2 3 3 3 2 2 5" xfId="6978"/>
    <cellStyle name="Normal 5 2 3 3 3 2 2 5 2" xfId="16373"/>
    <cellStyle name="Normal 5 2 3 3 3 2 2 5 2 2" xfId="35170"/>
    <cellStyle name="Normal 5 2 3 3 3 2 2 5 2 3" xfId="53393"/>
    <cellStyle name="Normal 5 2 3 3 3 2 2 5 3" xfId="25767"/>
    <cellStyle name="Normal 5 2 3 3 3 2 2 5 4" xfId="53392"/>
    <cellStyle name="Normal 5 2 3 3 3 2 2 6" xfId="11676"/>
    <cellStyle name="Normal 5 2 3 3 3 2 2 6 2" xfId="30465"/>
    <cellStyle name="Normal 5 2 3 3 3 2 2 6 3" xfId="53394"/>
    <cellStyle name="Normal 5 2 3 3 3 2 2 7" xfId="21062"/>
    <cellStyle name="Normal 5 2 3 3 3 2 2 8" xfId="39716"/>
    <cellStyle name="Normal 5 2 3 3 3 2 2 9" xfId="53375"/>
    <cellStyle name="Normal 5 2 3 3 3 2 3" xfId="2716"/>
    <cellStyle name="Normal 5 2 3 3 3 2 3 2" xfId="5509"/>
    <cellStyle name="Normal 5 2 3 3 3 2 3 2 2" xfId="10234"/>
    <cellStyle name="Normal 5 2 3 3 3 2 3 2 2 2" xfId="19629"/>
    <cellStyle name="Normal 5 2 3 3 3 2 3 2 2 2 2" xfId="38426"/>
    <cellStyle name="Normal 5 2 3 3 3 2 3 2 2 2 3" xfId="53398"/>
    <cellStyle name="Normal 5 2 3 3 3 2 3 2 2 3" xfId="29023"/>
    <cellStyle name="Normal 5 2 3 3 3 2 3 2 2 4" xfId="53397"/>
    <cellStyle name="Normal 5 2 3 3 3 2 3 2 3" xfId="14932"/>
    <cellStyle name="Normal 5 2 3 3 3 2 3 2 3 2" xfId="33723"/>
    <cellStyle name="Normal 5 2 3 3 3 2 3 2 3 3" xfId="53399"/>
    <cellStyle name="Normal 5 2 3 3 3 2 3 2 4" xfId="24320"/>
    <cellStyle name="Normal 5 2 3 3 3 2 3 2 5" xfId="53396"/>
    <cellStyle name="Normal 5 2 3 3 3 2 3 3" xfId="7443"/>
    <cellStyle name="Normal 5 2 3 3 3 2 3 3 2" xfId="16838"/>
    <cellStyle name="Normal 5 2 3 3 3 2 3 3 2 2" xfId="35635"/>
    <cellStyle name="Normal 5 2 3 3 3 2 3 3 2 3" xfId="53401"/>
    <cellStyle name="Normal 5 2 3 3 3 2 3 3 3" xfId="26232"/>
    <cellStyle name="Normal 5 2 3 3 3 2 3 3 4" xfId="53400"/>
    <cellStyle name="Normal 5 2 3 3 3 2 3 4" xfId="12141"/>
    <cellStyle name="Normal 5 2 3 3 3 2 3 4 2" xfId="30930"/>
    <cellStyle name="Normal 5 2 3 3 3 2 3 4 3" xfId="53402"/>
    <cellStyle name="Normal 5 2 3 3 3 2 3 5" xfId="21527"/>
    <cellStyle name="Normal 5 2 3 3 3 2 3 6" xfId="53395"/>
    <cellStyle name="Normal 5 2 3 3 3 2 4" xfId="3647"/>
    <cellStyle name="Normal 5 2 3 3 3 2 4 2" xfId="8373"/>
    <cellStyle name="Normal 5 2 3 3 3 2 4 2 2" xfId="17768"/>
    <cellStyle name="Normal 5 2 3 3 3 2 4 2 2 2" xfId="36565"/>
    <cellStyle name="Normal 5 2 3 3 3 2 4 2 2 3" xfId="53405"/>
    <cellStyle name="Normal 5 2 3 3 3 2 4 2 3" xfId="27162"/>
    <cellStyle name="Normal 5 2 3 3 3 2 4 2 4" xfId="53404"/>
    <cellStyle name="Normal 5 2 3 3 3 2 4 3" xfId="13071"/>
    <cellStyle name="Normal 5 2 3 3 3 2 4 3 2" xfId="31861"/>
    <cellStyle name="Normal 5 2 3 3 3 2 4 3 3" xfId="53406"/>
    <cellStyle name="Normal 5 2 3 3 3 2 4 4" xfId="22458"/>
    <cellStyle name="Normal 5 2 3 3 3 2 4 5" xfId="53403"/>
    <cellStyle name="Normal 5 2 3 3 3 2 5" xfId="4578"/>
    <cellStyle name="Normal 5 2 3 3 3 2 5 2" xfId="9303"/>
    <cellStyle name="Normal 5 2 3 3 3 2 5 2 2" xfId="18698"/>
    <cellStyle name="Normal 5 2 3 3 3 2 5 2 2 2" xfId="37495"/>
    <cellStyle name="Normal 5 2 3 3 3 2 5 2 2 3" xfId="53409"/>
    <cellStyle name="Normal 5 2 3 3 3 2 5 2 3" xfId="28092"/>
    <cellStyle name="Normal 5 2 3 3 3 2 5 2 4" xfId="53408"/>
    <cellStyle name="Normal 5 2 3 3 3 2 5 3" xfId="14001"/>
    <cellStyle name="Normal 5 2 3 3 3 2 5 3 2" xfId="32792"/>
    <cellStyle name="Normal 5 2 3 3 3 2 5 3 3" xfId="53410"/>
    <cellStyle name="Normal 5 2 3 3 3 2 5 4" xfId="23389"/>
    <cellStyle name="Normal 5 2 3 3 3 2 5 5" xfId="53407"/>
    <cellStyle name="Normal 5 2 3 3 3 2 6" xfId="6514"/>
    <cellStyle name="Normal 5 2 3 3 3 2 6 2" xfId="15909"/>
    <cellStyle name="Normal 5 2 3 3 3 2 6 2 2" xfId="34706"/>
    <cellStyle name="Normal 5 2 3 3 3 2 6 2 3" xfId="53412"/>
    <cellStyle name="Normal 5 2 3 3 3 2 6 3" xfId="25303"/>
    <cellStyle name="Normal 5 2 3 3 3 2 6 4" xfId="53411"/>
    <cellStyle name="Normal 5 2 3 3 3 2 7" xfId="11212"/>
    <cellStyle name="Normal 5 2 3 3 3 2 7 2" xfId="29999"/>
    <cellStyle name="Normal 5 2 3 3 3 2 7 3" xfId="53413"/>
    <cellStyle name="Normal 5 2 3 3 3 2 8" xfId="20596"/>
    <cellStyle name="Normal 5 2 3 3 3 2 9" xfId="39715"/>
    <cellStyle name="Normal 5 2 3 3 3 3" xfId="1990"/>
    <cellStyle name="Normal 5 2 3 3 3 3 2" xfId="2921"/>
    <cellStyle name="Normal 5 2 3 3 3 3 2 2" xfId="5714"/>
    <cellStyle name="Normal 5 2 3 3 3 3 2 2 2" xfId="10439"/>
    <cellStyle name="Normal 5 2 3 3 3 3 2 2 2 2" xfId="19834"/>
    <cellStyle name="Normal 5 2 3 3 3 3 2 2 2 2 2" xfId="38631"/>
    <cellStyle name="Normal 5 2 3 3 3 3 2 2 2 2 3" xfId="53418"/>
    <cellStyle name="Normal 5 2 3 3 3 3 2 2 2 3" xfId="29228"/>
    <cellStyle name="Normal 5 2 3 3 3 3 2 2 2 4" xfId="53417"/>
    <cellStyle name="Normal 5 2 3 3 3 3 2 2 3" xfId="15137"/>
    <cellStyle name="Normal 5 2 3 3 3 3 2 2 3 2" xfId="33928"/>
    <cellStyle name="Normal 5 2 3 3 3 3 2 2 3 3" xfId="53419"/>
    <cellStyle name="Normal 5 2 3 3 3 3 2 2 4" xfId="24525"/>
    <cellStyle name="Normal 5 2 3 3 3 3 2 2 5" xfId="53416"/>
    <cellStyle name="Normal 5 2 3 3 3 3 2 3" xfId="7647"/>
    <cellStyle name="Normal 5 2 3 3 3 3 2 3 2" xfId="17042"/>
    <cellStyle name="Normal 5 2 3 3 3 3 2 3 2 2" xfId="35839"/>
    <cellStyle name="Normal 5 2 3 3 3 3 2 3 2 3" xfId="53421"/>
    <cellStyle name="Normal 5 2 3 3 3 3 2 3 3" xfId="26436"/>
    <cellStyle name="Normal 5 2 3 3 3 3 2 3 4" xfId="53420"/>
    <cellStyle name="Normal 5 2 3 3 3 3 2 4" xfId="12345"/>
    <cellStyle name="Normal 5 2 3 3 3 3 2 4 2" xfId="31135"/>
    <cellStyle name="Normal 5 2 3 3 3 3 2 4 3" xfId="53422"/>
    <cellStyle name="Normal 5 2 3 3 3 3 2 5" xfId="21732"/>
    <cellStyle name="Normal 5 2 3 3 3 3 2 6" xfId="53415"/>
    <cellStyle name="Normal 5 2 3 3 3 3 3" xfId="3852"/>
    <cellStyle name="Normal 5 2 3 3 3 3 3 2" xfId="8578"/>
    <cellStyle name="Normal 5 2 3 3 3 3 3 2 2" xfId="17973"/>
    <cellStyle name="Normal 5 2 3 3 3 3 3 2 2 2" xfId="36770"/>
    <cellStyle name="Normal 5 2 3 3 3 3 3 2 2 3" xfId="53425"/>
    <cellStyle name="Normal 5 2 3 3 3 3 3 2 3" xfId="27367"/>
    <cellStyle name="Normal 5 2 3 3 3 3 3 2 4" xfId="53424"/>
    <cellStyle name="Normal 5 2 3 3 3 3 3 3" xfId="13276"/>
    <cellStyle name="Normal 5 2 3 3 3 3 3 3 2" xfId="32066"/>
    <cellStyle name="Normal 5 2 3 3 3 3 3 3 3" xfId="53426"/>
    <cellStyle name="Normal 5 2 3 3 3 3 3 4" xfId="22663"/>
    <cellStyle name="Normal 5 2 3 3 3 3 3 5" xfId="53423"/>
    <cellStyle name="Normal 5 2 3 3 3 3 4" xfId="4783"/>
    <cellStyle name="Normal 5 2 3 3 3 3 4 2" xfId="9508"/>
    <cellStyle name="Normal 5 2 3 3 3 3 4 2 2" xfId="18903"/>
    <cellStyle name="Normal 5 2 3 3 3 3 4 2 2 2" xfId="37700"/>
    <cellStyle name="Normal 5 2 3 3 3 3 4 2 2 3" xfId="53429"/>
    <cellStyle name="Normal 5 2 3 3 3 3 4 2 3" xfId="28297"/>
    <cellStyle name="Normal 5 2 3 3 3 3 4 2 4" xfId="53428"/>
    <cellStyle name="Normal 5 2 3 3 3 3 4 3" xfId="14206"/>
    <cellStyle name="Normal 5 2 3 3 3 3 4 3 2" xfId="32997"/>
    <cellStyle name="Normal 5 2 3 3 3 3 4 3 3" xfId="53430"/>
    <cellStyle name="Normal 5 2 3 3 3 3 4 4" xfId="23594"/>
    <cellStyle name="Normal 5 2 3 3 3 3 4 5" xfId="53427"/>
    <cellStyle name="Normal 5 2 3 3 3 3 5" xfId="6718"/>
    <cellStyle name="Normal 5 2 3 3 3 3 5 2" xfId="16113"/>
    <cellStyle name="Normal 5 2 3 3 3 3 5 2 2" xfId="34910"/>
    <cellStyle name="Normal 5 2 3 3 3 3 5 2 3" xfId="53432"/>
    <cellStyle name="Normal 5 2 3 3 3 3 5 3" xfId="25507"/>
    <cellStyle name="Normal 5 2 3 3 3 3 5 4" xfId="53431"/>
    <cellStyle name="Normal 5 2 3 3 3 3 6" xfId="11416"/>
    <cellStyle name="Normal 5 2 3 3 3 3 6 2" xfId="30204"/>
    <cellStyle name="Normal 5 2 3 3 3 3 6 3" xfId="53433"/>
    <cellStyle name="Normal 5 2 3 3 3 3 7" xfId="20801"/>
    <cellStyle name="Normal 5 2 3 3 3 3 8" xfId="39717"/>
    <cellStyle name="Normal 5 2 3 3 3 3 9" xfId="53414"/>
    <cellStyle name="Normal 5 2 3 3 3 4" xfId="2455"/>
    <cellStyle name="Normal 5 2 3 3 3 4 2" xfId="5248"/>
    <cellStyle name="Normal 5 2 3 3 3 4 2 2" xfId="9973"/>
    <cellStyle name="Normal 5 2 3 3 3 4 2 2 2" xfId="19368"/>
    <cellStyle name="Normal 5 2 3 3 3 4 2 2 2 2" xfId="38165"/>
    <cellStyle name="Normal 5 2 3 3 3 4 2 2 2 3" xfId="53437"/>
    <cellStyle name="Normal 5 2 3 3 3 4 2 2 3" xfId="28762"/>
    <cellStyle name="Normal 5 2 3 3 3 4 2 2 4" xfId="53436"/>
    <cellStyle name="Normal 5 2 3 3 3 4 2 3" xfId="14671"/>
    <cellStyle name="Normal 5 2 3 3 3 4 2 3 2" xfId="33462"/>
    <cellStyle name="Normal 5 2 3 3 3 4 2 3 3" xfId="53438"/>
    <cellStyle name="Normal 5 2 3 3 3 4 2 4" xfId="24059"/>
    <cellStyle name="Normal 5 2 3 3 3 4 2 5" xfId="53435"/>
    <cellStyle name="Normal 5 2 3 3 3 4 3" xfId="7182"/>
    <cellStyle name="Normal 5 2 3 3 3 4 3 2" xfId="16577"/>
    <cellStyle name="Normal 5 2 3 3 3 4 3 2 2" xfId="35374"/>
    <cellStyle name="Normal 5 2 3 3 3 4 3 2 3" xfId="53440"/>
    <cellStyle name="Normal 5 2 3 3 3 4 3 3" xfId="25971"/>
    <cellStyle name="Normal 5 2 3 3 3 4 3 4" xfId="53439"/>
    <cellStyle name="Normal 5 2 3 3 3 4 4" xfId="11880"/>
    <cellStyle name="Normal 5 2 3 3 3 4 4 2" xfId="30669"/>
    <cellStyle name="Normal 5 2 3 3 3 4 4 3" xfId="53441"/>
    <cellStyle name="Normal 5 2 3 3 3 4 5" xfId="21266"/>
    <cellStyle name="Normal 5 2 3 3 3 4 6" xfId="53434"/>
    <cellStyle name="Normal 5 2 3 3 3 5" xfId="3386"/>
    <cellStyle name="Normal 5 2 3 3 3 5 2" xfId="8112"/>
    <cellStyle name="Normal 5 2 3 3 3 5 2 2" xfId="17507"/>
    <cellStyle name="Normal 5 2 3 3 3 5 2 2 2" xfId="36304"/>
    <cellStyle name="Normal 5 2 3 3 3 5 2 2 3" xfId="53444"/>
    <cellStyle name="Normal 5 2 3 3 3 5 2 3" xfId="26901"/>
    <cellStyle name="Normal 5 2 3 3 3 5 2 4" xfId="53443"/>
    <cellStyle name="Normal 5 2 3 3 3 5 3" xfId="12810"/>
    <cellStyle name="Normal 5 2 3 3 3 5 3 2" xfId="31600"/>
    <cellStyle name="Normal 5 2 3 3 3 5 3 3" xfId="53445"/>
    <cellStyle name="Normal 5 2 3 3 3 5 4" xfId="22197"/>
    <cellStyle name="Normal 5 2 3 3 3 5 5" xfId="53442"/>
    <cellStyle name="Normal 5 2 3 3 3 6" xfId="4317"/>
    <cellStyle name="Normal 5 2 3 3 3 6 2" xfId="9042"/>
    <cellStyle name="Normal 5 2 3 3 3 6 2 2" xfId="18437"/>
    <cellStyle name="Normal 5 2 3 3 3 6 2 2 2" xfId="37234"/>
    <cellStyle name="Normal 5 2 3 3 3 6 2 2 3" xfId="53448"/>
    <cellStyle name="Normal 5 2 3 3 3 6 2 3" xfId="27831"/>
    <cellStyle name="Normal 5 2 3 3 3 6 2 4" xfId="53447"/>
    <cellStyle name="Normal 5 2 3 3 3 6 3" xfId="13740"/>
    <cellStyle name="Normal 5 2 3 3 3 6 3 2" xfId="32531"/>
    <cellStyle name="Normal 5 2 3 3 3 6 3 3" xfId="53449"/>
    <cellStyle name="Normal 5 2 3 3 3 6 4" xfId="23128"/>
    <cellStyle name="Normal 5 2 3 3 3 6 5" xfId="53446"/>
    <cellStyle name="Normal 5 2 3 3 3 7" xfId="6420"/>
    <cellStyle name="Normal 5 2 3 3 3 7 2" xfId="15816"/>
    <cellStyle name="Normal 5 2 3 3 3 7 2 2" xfId="34613"/>
    <cellStyle name="Normal 5 2 3 3 3 7 2 3" xfId="53451"/>
    <cellStyle name="Normal 5 2 3 3 3 7 3" xfId="25210"/>
    <cellStyle name="Normal 5 2 3 3 3 7 4" xfId="53450"/>
    <cellStyle name="Normal 5 2 3 3 3 8" xfId="10953"/>
    <cellStyle name="Normal 5 2 3 3 3 8 2" xfId="29738"/>
    <cellStyle name="Normal 5 2 3 3 3 8 3" xfId="53452"/>
    <cellStyle name="Normal 5 2 3 3 3 9" xfId="20335"/>
    <cellStyle name="Normal 5 2 3 3 4" xfId="951"/>
    <cellStyle name="Normal 5 2 3 3 4 10" xfId="53453"/>
    <cellStyle name="Normal 5 2 3 3 4 11" xfId="1666"/>
    <cellStyle name="Normal 5 2 3 3 4 2" xfId="2135"/>
    <cellStyle name="Normal 5 2 3 3 4 2 2" xfId="3066"/>
    <cellStyle name="Normal 5 2 3 3 4 2 2 2" xfId="5859"/>
    <cellStyle name="Normal 5 2 3 3 4 2 2 2 2" xfId="10584"/>
    <cellStyle name="Normal 5 2 3 3 4 2 2 2 2 2" xfId="19979"/>
    <cellStyle name="Normal 5 2 3 3 4 2 2 2 2 2 2" xfId="38776"/>
    <cellStyle name="Normal 5 2 3 3 4 2 2 2 2 2 3" xfId="53458"/>
    <cellStyle name="Normal 5 2 3 3 4 2 2 2 2 3" xfId="29373"/>
    <cellStyle name="Normal 5 2 3 3 4 2 2 2 2 4" xfId="53457"/>
    <cellStyle name="Normal 5 2 3 3 4 2 2 2 3" xfId="15282"/>
    <cellStyle name="Normal 5 2 3 3 4 2 2 2 3 2" xfId="34073"/>
    <cellStyle name="Normal 5 2 3 3 4 2 2 2 3 3" xfId="53459"/>
    <cellStyle name="Normal 5 2 3 3 4 2 2 2 4" xfId="24670"/>
    <cellStyle name="Normal 5 2 3 3 4 2 2 2 5" xfId="53456"/>
    <cellStyle name="Normal 5 2 3 3 4 2 2 3" xfId="7792"/>
    <cellStyle name="Normal 5 2 3 3 4 2 2 3 2" xfId="17187"/>
    <cellStyle name="Normal 5 2 3 3 4 2 2 3 2 2" xfId="35984"/>
    <cellStyle name="Normal 5 2 3 3 4 2 2 3 2 3" xfId="53461"/>
    <cellStyle name="Normal 5 2 3 3 4 2 2 3 3" xfId="26581"/>
    <cellStyle name="Normal 5 2 3 3 4 2 2 3 4" xfId="53460"/>
    <cellStyle name="Normal 5 2 3 3 4 2 2 4" xfId="12490"/>
    <cellStyle name="Normal 5 2 3 3 4 2 2 4 2" xfId="31280"/>
    <cellStyle name="Normal 5 2 3 3 4 2 2 4 3" xfId="53462"/>
    <cellStyle name="Normal 5 2 3 3 4 2 2 5" xfId="21877"/>
    <cellStyle name="Normal 5 2 3 3 4 2 2 6" xfId="53455"/>
    <cellStyle name="Normal 5 2 3 3 4 2 3" xfId="3997"/>
    <cellStyle name="Normal 5 2 3 3 4 2 3 2" xfId="8722"/>
    <cellStyle name="Normal 5 2 3 3 4 2 3 2 2" xfId="18117"/>
    <cellStyle name="Normal 5 2 3 3 4 2 3 2 2 2" xfId="36914"/>
    <cellStyle name="Normal 5 2 3 3 4 2 3 2 2 3" xfId="53465"/>
    <cellStyle name="Normal 5 2 3 3 4 2 3 2 3" xfId="27511"/>
    <cellStyle name="Normal 5 2 3 3 4 2 3 2 4" xfId="53464"/>
    <cellStyle name="Normal 5 2 3 3 4 2 3 3" xfId="13420"/>
    <cellStyle name="Normal 5 2 3 3 4 2 3 3 2" xfId="32211"/>
    <cellStyle name="Normal 5 2 3 3 4 2 3 3 3" xfId="53466"/>
    <cellStyle name="Normal 5 2 3 3 4 2 3 4" xfId="22808"/>
    <cellStyle name="Normal 5 2 3 3 4 2 3 5" xfId="53463"/>
    <cellStyle name="Normal 5 2 3 3 4 2 4" xfId="4928"/>
    <cellStyle name="Normal 5 2 3 3 4 2 4 2" xfId="9653"/>
    <cellStyle name="Normal 5 2 3 3 4 2 4 2 2" xfId="19048"/>
    <cellStyle name="Normal 5 2 3 3 4 2 4 2 2 2" xfId="37845"/>
    <cellStyle name="Normal 5 2 3 3 4 2 4 2 2 3" xfId="53469"/>
    <cellStyle name="Normal 5 2 3 3 4 2 4 2 3" xfId="28442"/>
    <cellStyle name="Normal 5 2 3 3 4 2 4 2 4" xfId="53468"/>
    <cellStyle name="Normal 5 2 3 3 4 2 4 3" xfId="14351"/>
    <cellStyle name="Normal 5 2 3 3 4 2 4 3 2" xfId="33142"/>
    <cellStyle name="Normal 5 2 3 3 4 2 4 3 3" xfId="53470"/>
    <cellStyle name="Normal 5 2 3 3 4 2 4 4" xfId="23739"/>
    <cellStyle name="Normal 5 2 3 3 4 2 4 5" xfId="53467"/>
    <cellStyle name="Normal 5 2 3 3 4 2 5" xfId="6862"/>
    <cellStyle name="Normal 5 2 3 3 4 2 5 2" xfId="16257"/>
    <cellStyle name="Normal 5 2 3 3 4 2 5 2 2" xfId="35054"/>
    <cellStyle name="Normal 5 2 3 3 4 2 5 2 3" xfId="53472"/>
    <cellStyle name="Normal 5 2 3 3 4 2 5 3" xfId="25651"/>
    <cellStyle name="Normal 5 2 3 3 4 2 5 4" xfId="53471"/>
    <cellStyle name="Normal 5 2 3 3 4 2 6" xfId="11560"/>
    <cellStyle name="Normal 5 2 3 3 4 2 6 2" xfId="30349"/>
    <cellStyle name="Normal 5 2 3 3 4 2 6 3" xfId="53473"/>
    <cellStyle name="Normal 5 2 3 3 4 2 7" xfId="20946"/>
    <cellStyle name="Normal 5 2 3 3 4 2 8" xfId="39719"/>
    <cellStyle name="Normal 5 2 3 3 4 2 9" xfId="53454"/>
    <cellStyle name="Normal 5 2 3 3 4 3" xfId="2600"/>
    <cellStyle name="Normal 5 2 3 3 4 3 2" xfId="5393"/>
    <cellStyle name="Normal 5 2 3 3 4 3 2 2" xfId="10118"/>
    <cellStyle name="Normal 5 2 3 3 4 3 2 2 2" xfId="19513"/>
    <cellStyle name="Normal 5 2 3 3 4 3 2 2 2 2" xfId="38310"/>
    <cellStyle name="Normal 5 2 3 3 4 3 2 2 2 3" xfId="53477"/>
    <cellStyle name="Normal 5 2 3 3 4 3 2 2 3" xfId="28907"/>
    <cellStyle name="Normal 5 2 3 3 4 3 2 2 4" xfId="53476"/>
    <cellStyle name="Normal 5 2 3 3 4 3 2 3" xfId="14816"/>
    <cellStyle name="Normal 5 2 3 3 4 3 2 3 2" xfId="33607"/>
    <cellStyle name="Normal 5 2 3 3 4 3 2 3 3" xfId="53478"/>
    <cellStyle name="Normal 5 2 3 3 4 3 2 4" xfId="24204"/>
    <cellStyle name="Normal 5 2 3 3 4 3 2 5" xfId="53475"/>
    <cellStyle name="Normal 5 2 3 3 4 3 3" xfId="7327"/>
    <cellStyle name="Normal 5 2 3 3 4 3 3 2" xfId="16722"/>
    <cellStyle name="Normal 5 2 3 3 4 3 3 2 2" xfId="35519"/>
    <cellStyle name="Normal 5 2 3 3 4 3 3 2 3" xfId="53480"/>
    <cellStyle name="Normal 5 2 3 3 4 3 3 3" xfId="26116"/>
    <cellStyle name="Normal 5 2 3 3 4 3 3 4" xfId="53479"/>
    <cellStyle name="Normal 5 2 3 3 4 3 4" xfId="12025"/>
    <cellStyle name="Normal 5 2 3 3 4 3 4 2" xfId="30814"/>
    <cellStyle name="Normal 5 2 3 3 4 3 4 3" xfId="53481"/>
    <cellStyle name="Normal 5 2 3 3 4 3 5" xfId="21411"/>
    <cellStyle name="Normal 5 2 3 3 4 3 6" xfId="53474"/>
    <cellStyle name="Normal 5 2 3 3 4 4" xfId="3531"/>
    <cellStyle name="Normal 5 2 3 3 4 4 2" xfId="8257"/>
    <cellStyle name="Normal 5 2 3 3 4 4 2 2" xfId="17652"/>
    <cellStyle name="Normal 5 2 3 3 4 4 2 2 2" xfId="36449"/>
    <cellStyle name="Normal 5 2 3 3 4 4 2 2 3" xfId="53484"/>
    <cellStyle name="Normal 5 2 3 3 4 4 2 3" xfId="27046"/>
    <cellStyle name="Normal 5 2 3 3 4 4 2 4" xfId="53483"/>
    <cellStyle name="Normal 5 2 3 3 4 4 3" xfId="12955"/>
    <cellStyle name="Normal 5 2 3 3 4 4 3 2" xfId="31745"/>
    <cellStyle name="Normal 5 2 3 3 4 4 3 3" xfId="53485"/>
    <cellStyle name="Normal 5 2 3 3 4 4 4" xfId="22342"/>
    <cellStyle name="Normal 5 2 3 3 4 4 5" xfId="53482"/>
    <cellStyle name="Normal 5 2 3 3 4 5" xfId="4462"/>
    <cellStyle name="Normal 5 2 3 3 4 5 2" xfId="9187"/>
    <cellStyle name="Normal 5 2 3 3 4 5 2 2" xfId="18582"/>
    <cellStyle name="Normal 5 2 3 3 4 5 2 2 2" xfId="37379"/>
    <cellStyle name="Normal 5 2 3 3 4 5 2 2 3" xfId="53488"/>
    <cellStyle name="Normal 5 2 3 3 4 5 2 3" xfId="27976"/>
    <cellStyle name="Normal 5 2 3 3 4 5 2 4" xfId="53487"/>
    <cellStyle name="Normal 5 2 3 3 4 5 3" xfId="13885"/>
    <cellStyle name="Normal 5 2 3 3 4 5 3 2" xfId="32676"/>
    <cellStyle name="Normal 5 2 3 3 4 5 3 3" xfId="53489"/>
    <cellStyle name="Normal 5 2 3 3 4 5 4" xfId="23273"/>
    <cellStyle name="Normal 5 2 3 3 4 5 5" xfId="53486"/>
    <cellStyle name="Normal 5 2 3 3 4 6" xfId="6279"/>
    <cellStyle name="Normal 5 2 3 3 4 6 2" xfId="15675"/>
    <cellStyle name="Normal 5 2 3 3 4 6 2 2" xfId="34472"/>
    <cellStyle name="Normal 5 2 3 3 4 6 2 3" xfId="53491"/>
    <cellStyle name="Normal 5 2 3 3 4 6 3" xfId="25069"/>
    <cellStyle name="Normal 5 2 3 3 4 6 4" xfId="53490"/>
    <cellStyle name="Normal 5 2 3 3 4 7" xfId="11096"/>
    <cellStyle name="Normal 5 2 3 3 4 7 2" xfId="29883"/>
    <cellStyle name="Normal 5 2 3 3 4 7 3" xfId="53492"/>
    <cellStyle name="Normal 5 2 3 3 4 8" xfId="20480"/>
    <cellStyle name="Normal 5 2 3 3 4 9" xfId="39718"/>
    <cellStyle name="Normal 5 2 3 3 5" xfId="1345"/>
    <cellStyle name="Normal 5 2 3 3 5 10" xfId="53493"/>
    <cellStyle name="Normal 5 2 3 3 5 11" xfId="1608"/>
    <cellStyle name="Normal 5 2 3 3 5 2" xfId="2077"/>
    <cellStyle name="Normal 5 2 3 3 5 2 2" xfId="3008"/>
    <cellStyle name="Normal 5 2 3 3 5 2 2 2" xfId="5801"/>
    <cellStyle name="Normal 5 2 3 3 5 2 2 2 2" xfId="10526"/>
    <cellStyle name="Normal 5 2 3 3 5 2 2 2 2 2" xfId="19921"/>
    <cellStyle name="Normal 5 2 3 3 5 2 2 2 2 2 2" xfId="38718"/>
    <cellStyle name="Normal 5 2 3 3 5 2 2 2 2 2 3" xfId="53498"/>
    <cellStyle name="Normal 5 2 3 3 5 2 2 2 2 3" xfId="29315"/>
    <cellStyle name="Normal 5 2 3 3 5 2 2 2 2 4" xfId="53497"/>
    <cellStyle name="Normal 5 2 3 3 5 2 2 2 3" xfId="15224"/>
    <cellStyle name="Normal 5 2 3 3 5 2 2 2 3 2" xfId="34015"/>
    <cellStyle name="Normal 5 2 3 3 5 2 2 2 3 3" xfId="53499"/>
    <cellStyle name="Normal 5 2 3 3 5 2 2 2 4" xfId="24612"/>
    <cellStyle name="Normal 5 2 3 3 5 2 2 2 5" xfId="53496"/>
    <cellStyle name="Normal 5 2 3 3 5 2 2 3" xfId="7734"/>
    <cellStyle name="Normal 5 2 3 3 5 2 2 3 2" xfId="17129"/>
    <cellStyle name="Normal 5 2 3 3 5 2 2 3 2 2" xfId="35926"/>
    <cellStyle name="Normal 5 2 3 3 5 2 2 3 2 3" xfId="53501"/>
    <cellStyle name="Normal 5 2 3 3 5 2 2 3 3" xfId="26523"/>
    <cellStyle name="Normal 5 2 3 3 5 2 2 3 4" xfId="53500"/>
    <cellStyle name="Normal 5 2 3 3 5 2 2 4" xfId="12432"/>
    <cellStyle name="Normal 5 2 3 3 5 2 2 4 2" xfId="31222"/>
    <cellStyle name="Normal 5 2 3 3 5 2 2 4 3" xfId="53502"/>
    <cellStyle name="Normal 5 2 3 3 5 2 2 5" xfId="21819"/>
    <cellStyle name="Normal 5 2 3 3 5 2 2 6" xfId="53495"/>
    <cellStyle name="Normal 5 2 3 3 5 2 3" xfId="3939"/>
    <cellStyle name="Normal 5 2 3 3 5 2 3 2" xfId="8664"/>
    <cellStyle name="Normal 5 2 3 3 5 2 3 2 2" xfId="18059"/>
    <cellStyle name="Normal 5 2 3 3 5 2 3 2 2 2" xfId="36856"/>
    <cellStyle name="Normal 5 2 3 3 5 2 3 2 2 3" xfId="53505"/>
    <cellStyle name="Normal 5 2 3 3 5 2 3 2 3" xfId="27453"/>
    <cellStyle name="Normal 5 2 3 3 5 2 3 2 4" xfId="53504"/>
    <cellStyle name="Normal 5 2 3 3 5 2 3 3" xfId="13362"/>
    <cellStyle name="Normal 5 2 3 3 5 2 3 3 2" xfId="32153"/>
    <cellStyle name="Normal 5 2 3 3 5 2 3 3 3" xfId="53506"/>
    <cellStyle name="Normal 5 2 3 3 5 2 3 4" xfId="22750"/>
    <cellStyle name="Normal 5 2 3 3 5 2 3 5" xfId="53503"/>
    <cellStyle name="Normal 5 2 3 3 5 2 4" xfId="4870"/>
    <cellStyle name="Normal 5 2 3 3 5 2 4 2" xfId="9595"/>
    <cellStyle name="Normal 5 2 3 3 5 2 4 2 2" xfId="18990"/>
    <cellStyle name="Normal 5 2 3 3 5 2 4 2 2 2" xfId="37787"/>
    <cellStyle name="Normal 5 2 3 3 5 2 4 2 2 3" xfId="53509"/>
    <cellStyle name="Normal 5 2 3 3 5 2 4 2 3" xfId="28384"/>
    <cellStyle name="Normal 5 2 3 3 5 2 4 2 4" xfId="53508"/>
    <cellStyle name="Normal 5 2 3 3 5 2 4 3" xfId="14293"/>
    <cellStyle name="Normal 5 2 3 3 5 2 4 3 2" xfId="33084"/>
    <cellStyle name="Normal 5 2 3 3 5 2 4 3 3" xfId="53510"/>
    <cellStyle name="Normal 5 2 3 3 5 2 4 4" xfId="23681"/>
    <cellStyle name="Normal 5 2 3 3 5 2 4 5" xfId="53507"/>
    <cellStyle name="Normal 5 2 3 3 5 2 5" xfId="6804"/>
    <cellStyle name="Normal 5 2 3 3 5 2 5 2" xfId="16199"/>
    <cellStyle name="Normal 5 2 3 3 5 2 5 2 2" xfId="34996"/>
    <cellStyle name="Normal 5 2 3 3 5 2 5 2 3" xfId="53512"/>
    <cellStyle name="Normal 5 2 3 3 5 2 5 3" xfId="25593"/>
    <cellStyle name="Normal 5 2 3 3 5 2 5 4" xfId="53511"/>
    <cellStyle name="Normal 5 2 3 3 5 2 6" xfId="11502"/>
    <cellStyle name="Normal 5 2 3 3 5 2 6 2" xfId="30291"/>
    <cellStyle name="Normal 5 2 3 3 5 2 6 3" xfId="53513"/>
    <cellStyle name="Normal 5 2 3 3 5 2 7" xfId="20888"/>
    <cellStyle name="Normal 5 2 3 3 5 2 8" xfId="39721"/>
    <cellStyle name="Normal 5 2 3 3 5 2 9" xfId="53494"/>
    <cellStyle name="Normal 5 2 3 3 5 3" xfId="2542"/>
    <cellStyle name="Normal 5 2 3 3 5 3 2" xfId="5335"/>
    <cellStyle name="Normal 5 2 3 3 5 3 2 2" xfId="10060"/>
    <cellStyle name="Normal 5 2 3 3 5 3 2 2 2" xfId="19455"/>
    <cellStyle name="Normal 5 2 3 3 5 3 2 2 2 2" xfId="38252"/>
    <cellStyle name="Normal 5 2 3 3 5 3 2 2 2 3" xfId="53517"/>
    <cellStyle name="Normal 5 2 3 3 5 3 2 2 3" xfId="28849"/>
    <cellStyle name="Normal 5 2 3 3 5 3 2 2 4" xfId="53516"/>
    <cellStyle name="Normal 5 2 3 3 5 3 2 3" xfId="14758"/>
    <cellStyle name="Normal 5 2 3 3 5 3 2 3 2" xfId="33549"/>
    <cellStyle name="Normal 5 2 3 3 5 3 2 3 3" xfId="53518"/>
    <cellStyle name="Normal 5 2 3 3 5 3 2 4" xfId="24146"/>
    <cellStyle name="Normal 5 2 3 3 5 3 2 5" xfId="53515"/>
    <cellStyle name="Normal 5 2 3 3 5 3 3" xfId="7269"/>
    <cellStyle name="Normal 5 2 3 3 5 3 3 2" xfId="16664"/>
    <cellStyle name="Normal 5 2 3 3 5 3 3 2 2" xfId="35461"/>
    <cellStyle name="Normal 5 2 3 3 5 3 3 2 3" xfId="53520"/>
    <cellStyle name="Normal 5 2 3 3 5 3 3 3" xfId="26058"/>
    <cellStyle name="Normal 5 2 3 3 5 3 3 4" xfId="53519"/>
    <cellStyle name="Normal 5 2 3 3 5 3 4" xfId="11967"/>
    <cellStyle name="Normal 5 2 3 3 5 3 4 2" xfId="30756"/>
    <cellStyle name="Normal 5 2 3 3 5 3 4 3" xfId="53521"/>
    <cellStyle name="Normal 5 2 3 3 5 3 5" xfId="21353"/>
    <cellStyle name="Normal 5 2 3 3 5 3 6" xfId="53514"/>
    <cellStyle name="Normal 5 2 3 3 5 4" xfId="3473"/>
    <cellStyle name="Normal 5 2 3 3 5 4 2" xfId="8199"/>
    <cellStyle name="Normal 5 2 3 3 5 4 2 2" xfId="17594"/>
    <cellStyle name="Normal 5 2 3 3 5 4 2 2 2" xfId="36391"/>
    <cellStyle name="Normal 5 2 3 3 5 4 2 2 3" xfId="53524"/>
    <cellStyle name="Normal 5 2 3 3 5 4 2 3" xfId="26988"/>
    <cellStyle name="Normal 5 2 3 3 5 4 2 4" xfId="53523"/>
    <cellStyle name="Normal 5 2 3 3 5 4 3" xfId="12897"/>
    <cellStyle name="Normal 5 2 3 3 5 4 3 2" xfId="31687"/>
    <cellStyle name="Normal 5 2 3 3 5 4 3 3" xfId="53525"/>
    <cellStyle name="Normal 5 2 3 3 5 4 4" xfId="22284"/>
    <cellStyle name="Normal 5 2 3 3 5 4 5" xfId="53522"/>
    <cellStyle name="Normal 5 2 3 3 5 5" xfId="4404"/>
    <cellStyle name="Normal 5 2 3 3 5 5 2" xfId="9129"/>
    <cellStyle name="Normal 5 2 3 3 5 5 2 2" xfId="18524"/>
    <cellStyle name="Normal 5 2 3 3 5 5 2 2 2" xfId="37321"/>
    <cellStyle name="Normal 5 2 3 3 5 5 2 2 3" xfId="53528"/>
    <cellStyle name="Normal 5 2 3 3 5 5 2 3" xfId="27918"/>
    <cellStyle name="Normal 5 2 3 3 5 5 2 4" xfId="53527"/>
    <cellStyle name="Normal 5 2 3 3 5 5 3" xfId="13827"/>
    <cellStyle name="Normal 5 2 3 3 5 5 3 2" xfId="32618"/>
    <cellStyle name="Normal 5 2 3 3 5 5 3 3" xfId="53529"/>
    <cellStyle name="Normal 5 2 3 3 5 5 4" xfId="23215"/>
    <cellStyle name="Normal 5 2 3 3 5 5 5" xfId="53526"/>
    <cellStyle name="Normal 5 2 3 3 5 6" xfId="6275"/>
    <cellStyle name="Normal 5 2 3 3 5 6 2" xfId="15671"/>
    <cellStyle name="Normal 5 2 3 3 5 6 2 2" xfId="34468"/>
    <cellStyle name="Normal 5 2 3 3 5 6 2 3" xfId="53531"/>
    <cellStyle name="Normal 5 2 3 3 5 6 3" xfId="25065"/>
    <cellStyle name="Normal 5 2 3 3 5 6 4" xfId="53530"/>
    <cellStyle name="Normal 5 2 3 3 5 7" xfId="11038"/>
    <cellStyle name="Normal 5 2 3 3 5 7 2" xfId="29825"/>
    <cellStyle name="Normal 5 2 3 3 5 7 3" xfId="53532"/>
    <cellStyle name="Normal 5 2 3 3 5 8" xfId="20422"/>
    <cellStyle name="Normal 5 2 3 3 5 9" xfId="39720"/>
    <cellStyle name="Normal 5 2 3 3 6" xfId="1874"/>
    <cellStyle name="Normal 5 2 3 3 6 2" xfId="2805"/>
    <cellStyle name="Normal 5 2 3 3 6 2 2" xfId="5598"/>
    <cellStyle name="Normal 5 2 3 3 6 2 2 2" xfId="10323"/>
    <cellStyle name="Normal 5 2 3 3 6 2 2 2 2" xfId="19718"/>
    <cellStyle name="Normal 5 2 3 3 6 2 2 2 2 2" xfId="38515"/>
    <cellStyle name="Normal 5 2 3 3 6 2 2 2 2 3" xfId="53537"/>
    <cellStyle name="Normal 5 2 3 3 6 2 2 2 3" xfId="29112"/>
    <cellStyle name="Normal 5 2 3 3 6 2 2 2 4" xfId="53536"/>
    <cellStyle name="Normal 5 2 3 3 6 2 2 3" xfId="15021"/>
    <cellStyle name="Normal 5 2 3 3 6 2 2 3 2" xfId="33812"/>
    <cellStyle name="Normal 5 2 3 3 6 2 2 3 3" xfId="53538"/>
    <cellStyle name="Normal 5 2 3 3 6 2 2 4" xfId="24409"/>
    <cellStyle name="Normal 5 2 3 3 6 2 2 5" xfId="53535"/>
    <cellStyle name="Normal 5 2 3 3 6 2 3" xfId="7531"/>
    <cellStyle name="Normal 5 2 3 3 6 2 3 2" xfId="16926"/>
    <cellStyle name="Normal 5 2 3 3 6 2 3 2 2" xfId="35723"/>
    <cellStyle name="Normal 5 2 3 3 6 2 3 2 3" xfId="53540"/>
    <cellStyle name="Normal 5 2 3 3 6 2 3 3" xfId="26320"/>
    <cellStyle name="Normal 5 2 3 3 6 2 3 4" xfId="53539"/>
    <cellStyle name="Normal 5 2 3 3 6 2 4" xfId="12229"/>
    <cellStyle name="Normal 5 2 3 3 6 2 4 2" xfId="31019"/>
    <cellStyle name="Normal 5 2 3 3 6 2 4 3" xfId="53541"/>
    <cellStyle name="Normal 5 2 3 3 6 2 5" xfId="21616"/>
    <cellStyle name="Normal 5 2 3 3 6 2 6" xfId="53534"/>
    <cellStyle name="Normal 5 2 3 3 6 3" xfId="3736"/>
    <cellStyle name="Normal 5 2 3 3 6 3 2" xfId="8462"/>
    <cellStyle name="Normal 5 2 3 3 6 3 2 2" xfId="17857"/>
    <cellStyle name="Normal 5 2 3 3 6 3 2 2 2" xfId="36654"/>
    <cellStyle name="Normal 5 2 3 3 6 3 2 2 3" xfId="53544"/>
    <cellStyle name="Normal 5 2 3 3 6 3 2 3" xfId="27251"/>
    <cellStyle name="Normal 5 2 3 3 6 3 2 4" xfId="53543"/>
    <cellStyle name="Normal 5 2 3 3 6 3 3" xfId="13160"/>
    <cellStyle name="Normal 5 2 3 3 6 3 3 2" xfId="31950"/>
    <cellStyle name="Normal 5 2 3 3 6 3 3 3" xfId="53545"/>
    <cellStyle name="Normal 5 2 3 3 6 3 4" xfId="22547"/>
    <cellStyle name="Normal 5 2 3 3 6 3 5" xfId="53542"/>
    <cellStyle name="Normal 5 2 3 3 6 4" xfId="4667"/>
    <cellStyle name="Normal 5 2 3 3 6 4 2" xfId="9392"/>
    <cellStyle name="Normal 5 2 3 3 6 4 2 2" xfId="18787"/>
    <cellStyle name="Normal 5 2 3 3 6 4 2 2 2" xfId="37584"/>
    <cellStyle name="Normal 5 2 3 3 6 4 2 2 3" xfId="53548"/>
    <cellStyle name="Normal 5 2 3 3 6 4 2 3" xfId="28181"/>
    <cellStyle name="Normal 5 2 3 3 6 4 2 4" xfId="53547"/>
    <cellStyle name="Normal 5 2 3 3 6 4 3" xfId="14090"/>
    <cellStyle name="Normal 5 2 3 3 6 4 3 2" xfId="32881"/>
    <cellStyle name="Normal 5 2 3 3 6 4 3 3" xfId="53549"/>
    <cellStyle name="Normal 5 2 3 3 6 4 4" xfId="23478"/>
    <cellStyle name="Normal 5 2 3 3 6 4 5" xfId="53546"/>
    <cellStyle name="Normal 5 2 3 3 6 5" xfId="6602"/>
    <cellStyle name="Normal 5 2 3 3 6 5 2" xfId="15997"/>
    <cellStyle name="Normal 5 2 3 3 6 5 2 2" xfId="34794"/>
    <cellStyle name="Normal 5 2 3 3 6 5 2 3" xfId="53551"/>
    <cellStyle name="Normal 5 2 3 3 6 5 3" xfId="25391"/>
    <cellStyle name="Normal 5 2 3 3 6 5 4" xfId="53550"/>
    <cellStyle name="Normal 5 2 3 3 6 6" xfId="11300"/>
    <cellStyle name="Normal 5 2 3 3 6 6 2" xfId="30088"/>
    <cellStyle name="Normal 5 2 3 3 6 6 3" xfId="53552"/>
    <cellStyle name="Normal 5 2 3 3 6 7" xfId="20685"/>
    <cellStyle name="Normal 5 2 3 3 6 8" xfId="39722"/>
    <cellStyle name="Normal 5 2 3 3 6 9" xfId="53533"/>
    <cellStyle name="Normal 5 2 3 3 7" xfId="2339"/>
    <cellStyle name="Normal 5 2 3 3 7 2" xfId="5132"/>
    <cellStyle name="Normal 5 2 3 3 7 2 2" xfId="9857"/>
    <cellStyle name="Normal 5 2 3 3 7 2 2 2" xfId="19252"/>
    <cellStyle name="Normal 5 2 3 3 7 2 2 2 2" xfId="38049"/>
    <cellStyle name="Normal 5 2 3 3 7 2 2 2 3" xfId="53556"/>
    <cellStyle name="Normal 5 2 3 3 7 2 2 3" xfId="28646"/>
    <cellStyle name="Normal 5 2 3 3 7 2 2 4" xfId="53555"/>
    <cellStyle name="Normal 5 2 3 3 7 2 3" xfId="14555"/>
    <cellStyle name="Normal 5 2 3 3 7 2 3 2" xfId="33346"/>
    <cellStyle name="Normal 5 2 3 3 7 2 3 3" xfId="53557"/>
    <cellStyle name="Normal 5 2 3 3 7 2 4" xfId="23943"/>
    <cellStyle name="Normal 5 2 3 3 7 2 5" xfId="53554"/>
    <cellStyle name="Normal 5 2 3 3 7 3" xfId="7066"/>
    <cellStyle name="Normal 5 2 3 3 7 3 2" xfId="16461"/>
    <cellStyle name="Normal 5 2 3 3 7 3 2 2" xfId="35258"/>
    <cellStyle name="Normal 5 2 3 3 7 3 2 3" xfId="53559"/>
    <cellStyle name="Normal 5 2 3 3 7 3 3" xfId="25855"/>
    <cellStyle name="Normal 5 2 3 3 7 3 4" xfId="53558"/>
    <cellStyle name="Normal 5 2 3 3 7 4" xfId="11764"/>
    <cellStyle name="Normal 5 2 3 3 7 4 2" xfId="30553"/>
    <cellStyle name="Normal 5 2 3 3 7 4 3" xfId="53560"/>
    <cellStyle name="Normal 5 2 3 3 7 5" xfId="21150"/>
    <cellStyle name="Normal 5 2 3 3 7 6" xfId="53553"/>
    <cellStyle name="Normal 5 2 3 3 8" xfId="3270"/>
    <cellStyle name="Normal 5 2 3 3 8 2" xfId="7996"/>
    <cellStyle name="Normal 5 2 3 3 8 2 2" xfId="17391"/>
    <cellStyle name="Normal 5 2 3 3 8 2 2 2" xfId="36188"/>
    <cellStyle name="Normal 5 2 3 3 8 2 2 3" xfId="53563"/>
    <cellStyle name="Normal 5 2 3 3 8 2 3" xfId="26785"/>
    <cellStyle name="Normal 5 2 3 3 8 2 4" xfId="53562"/>
    <cellStyle name="Normal 5 2 3 3 8 3" xfId="12694"/>
    <cellStyle name="Normal 5 2 3 3 8 3 2" xfId="31484"/>
    <cellStyle name="Normal 5 2 3 3 8 3 3" xfId="53564"/>
    <cellStyle name="Normal 5 2 3 3 8 4" xfId="22081"/>
    <cellStyle name="Normal 5 2 3 3 8 5" xfId="53561"/>
    <cellStyle name="Normal 5 2 3 3 9" xfId="4201"/>
    <cellStyle name="Normal 5 2 3 3 9 2" xfId="8926"/>
    <cellStyle name="Normal 5 2 3 3 9 2 2" xfId="18321"/>
    <cellStyle name="Normal 5 2 3 3 9 2 2 2" xfId="37118"/>
    <cellStyle name="Normal 5 2 3 3 9 2 2 3" xfId="53567"/>
    <cellStyle name="Normal 5 2 3 3 9 2 3" xfId="27715"/>
    <cellStyle name="Normal 5 2 3 3 9 2 4" xfId="53566"/>
    <cellStyle name="Normal 5 2 3 3 9 3" xfId="13624"/>
    <cellStyle name="Normal 5 2 3 3 9 3 2" xfId="32415"/>
    <cellStyle name="Normal 5 2 3 3 9 3 3" xfId="53568"/>
    <cellStyle name="Normal 5 2 3 3 9 4" xfId="23012"/>
    <cellStyle name="Normal 5 2 3 3 9 5" xfId="53565"/>
    <cellStyle name="Normal 5 2 3 4" xfId="1081"/>
    <cellStyle name="Normal 5 2 3 4 10" xfId="39723"/>
    <cellStyle name="Normal 5 2 3 4 11" xfId="53569"/>
    <cellStyle name="Normal 5 2 3 4 12" xfId="1469"/>
    <cellStyle name="Normal 5 2 3 4 2" xfId="1734"/>
    <cellStyle name="Normal 5 2 3 4 2 10" xfId="53570"/>
    <cellStyle name="Normal 5 2 3 4 2 2" xfId="2200"/>
    <cellStyle name="Normal 5 2 3 4 2 2 2" xfId="3131"/>
    <cellStyle name="Normal 5 2 3 4 2 2 2 2" xfId="5924"/>
    <cellStyle name="Normal 5 2 3 4 2 2 2 2 2" xfId="10649"/>
    <cellStyle name="Normal 5 2 3 4 2 2 2 2 2 2" xfId="20044"/>
    <cellStyle name="Normal 5 2 3 4 2 2 2 2 2 2 2" xfId="38841"/>
    <cellStyle name="Normal 5 2 3 4 2 2 2 2 2 2 3" xfId="53575"/>
    <cellStyle name="Normal 5 2 3 4 2 2 2 2 2 3" xfId="29438"/>
    <cellStyle name="Normal 5 2 3 4 2 2 2 2 2 4" xfId="53574"/>
    <cellStyle name="Normal 5 2 3 4 2 2 2 2 3" xfId="15347"/>
    <cellStyle name="Normal 5 2 3 4 2 2 2 2 3 2" xfId="34138"/>
    <cellStyle name="Normal 5 2 3 4 2 2 2 2 3 3" xfId="53576"/>
    <cellStyle name="Normal 5 2 3 4 2 2 2 2 4" xfId="24735"/>
    <cellStyle name="Normal 5 2 3 4 2 2 2 2 5" xfId="53573"/>
    <cellStyle name="Normal 5 2 3 4 2 2 2 3" xfId="7857"/>
    <cellStyle name="Normal 5 2 3 4 2 2 2 3 2" xfId="17252"/>
    <cellStyle name="Normal 5 2 3 4 2 2 2 3 2 2" xfId="36049"/>
    <cellStyle name="Normal 5 2 3 4 2 2 2 3 2 3" xfId="53578"/>
    <cellStyle name="Normal 5 2 3 4 2 2 2 3 3" xfId="26646"/>
    <cellStyle name="Normal 5 2 3 4 2 2 2 3 4" xfId="53577"/>
    <cellStyle name="Normal 5 2 3 4 2 2 2 4" xfId="12555"/>
    <cellStyle name="Normal 5 2 3 4 2 2 2 4 2" xfId="31345"/>
    <cellStyle name="Normal 5 2 3 4 2 2 2 4 3" xfId="53579"/>
    <cellStyle name="Normal 5 2 3 4 2 2 2 5" xfId="21942"/>
    <cellStyle name="Normal 5 2 3 4 2 2 2 6" xfId="53572"/>
    <cellStyle name="Normal 5 2 3 4 2 2 3" xfId="4062"/>
    <cellStyle name="Normal 5 2 3 4 2 2 3 2" xfId="8787"/>
    <cellStyle name="Normal 5 2 3 4 2 2 3 2 2" xfId="18182"/>
    <cellStyle name="Normal 5 2 3 4 2 2 3 2 2 2" xfId="36979"/>
    <cellStyle name="Normal 5 2 3 4 2 2 3 2 2 3" xfId="53582"/>
    <cellStyle name="Normal 5 2 3 4 2 2 3 2 3" xfId="27576"/>
    <cellStyle name="Normal 5 2 3 4 2 2 3 2 4" xfId="53581"/>
    <cellStyle name="Normal 5 2 3 4 2 2 3 3" xfId="13485"/>
    <cellStyle name="Normal 5 2 3 4 2 2 3 3 2" xfId="32276"/>
    <cellStyle name="Normal 5 2 3 4 2 2 3 3 3" xfId="53583"/>
    <cellStyle name="Normal 5 2 3 4 2 2 3 4" xfId="22873"/>
    <cellStyle name="Normal 5 2 3 4 2 2 3 5" xfId="53580"/>
    <cellStyle name="Normal 5 2 3 4 2 2 4" xfId="4993"/>
    <cellStyle name="Normal 5 2 3 4 2 2 4 2" xfId="9718"/>
    <cellStyle name="Normal 5 2 3 4 2 2 4 2 2" xfId="19113"/>
    <cellStyle name="Normal 5 2 3 4 2 2 4 2 2 2" xfId="37910"/>
    <cellStyle name="Normal 5 2 3 4 2 2 4 2 2 3" xfId="53586"/>
    <cellStyle name="Normal 5 2 3 4 2 2 4 2 3" xfId="28507"/>
    <cellStyle name="Normal 5 2 3 4 2 2 4 2 4" xfId="53585"/>
    <cellStyle name="Normal 5 2 3 4 2 2 4 3" xfId="14416"/>
    <cellStyle name="Normal 5 2 3 4 2 2 4 3 2" xfId="33207"/>
    <cellStyle name="Normal 5 2 3 4 2 2 4 3 3" xfId="53587"/>
    <cellStyle name="Normal 5 2 3 4 2 2 4 4" xfId="23804"/>
    <cellStyle name="Normal 5 2 3 4 2 2 4 5" xfId="53584"/>
    <cellStyle name="Normal 5 2 3 4 2 2 5" xfId="6927"/>
    <cellStyle name="Normal 5 2 3 4 2 2 5 2" xfId="16322"/>
    <cellStyle name="Normal 5 2 3 4 2 2 5 2 2" xfId="35119"/>
    <cellStyle name="Normal 5 2 3 4 2 2 5 2 3" xfId="53589"/>
    <cellStyle name="Normal 5 2 3 4 2 2 5 3" xfId="25716"/>
    <cellStyle name="Normal 5 2 3 4 2 2 5 4" xfId="53588"/>
    <cellStyle name="Normal 5 2 3 4 2 2 6" xfId="11625"/>
    <cellStyle name="Normal 5 2 3 4 2 2 6 2" xfId="30414"/>
    <cellStyle name="Normal 5 2 3 4 2 2 6 3" xfId="53590"/>
    <cellStyle name="Normal 5 2 3 4 2 2 7" xfId="21011"/>
    <cellStyle name="Normal 5 2 3 4 2 2 8" xfId="39725"/>
    <cellStyle name="Normal 5 2 3 4 2 2 9" xfId="53571"/>
    <cellStyle name="Normal 5 2 3 4 2 3" xfId="2665"/>
    <cellStyle name="Normal 5 2 3 4 2 3 2" xfId="5458"/>
    <cellStyle name="Normal 5 2 3 4 2 3 2 2" xfId="10183"/>
    <cellStyle name="Normal 5 2 3 4 2 3 2 2 2" xfId="19578"/>
    <cellStyle name="Normal 5 2 3 4 2 3 2 2 2 2" xfId="38375"/>
    <cellStyle name="Normal 5 2 3 4 2 3 2 2 2 3" xfId="53594"/>
    <cellStyle name="Normal 5 2 3 4 2 3 2 2 3" xfId="28972"/>
    <cellStyle name="Normal 5 2 3 4 2 3 2 2 4" xfId="53593"/>
    <cellStyle name="Normal 5 2 3 4 2 3 2 3" xfId="14881"/>
    <cellStyle name="Normal 5 2 3 4 2 3 2 3 2" xfId="33672"/>
    <cellStyle name="Normal 5 2 3 4 2 3 2 3 3" xfId="53595"/>
    <cellStyle name="Normal 5 2 3 4 2 3 2 4" xfId="24269"/>
    <cellStyle name="Normal 5 2 3 4 2 3 2 5" xfId="53592"/>
    <cellStyle name="Normal 5 2 3 4 2 3 3" xfId="7392"/>
    <cellStyle name="Normal 5 2 3 4 2 3 3 2" xfId="16787"/>
    <cellStyle name="Normal 5 2 3 4 2 3 3 2 2" xfId="35584"/>
    <cellStyle name="Normal 5 2 3 4 2 3 3 2 3" xfId="53597"/>
    <cellStyle name="Normal 5 2 3 4 2 3 3 3" xfId="26181"/>
    <cellStyle name="Normal 5 2 3 4 2 3 3 4" xfId="53596"/>
    <cellStyle name="Normal 5 2 3 4 2 3 4" xfId="12090"/>
    <cellStyle name="Normal 5 2 3 4 2 3 4 2" xfId="30879"/>
    <cellStyle name="Normal 5 2 3 4 2 3 4 3" xfId="53598"/>
    <cellStyle name="Normal 5 2 3 4 2 3 5" xfId="21476"/>
    <cellStyle name="Normal 5 2 3 4 2 3 6" xfId="53591"/>
    <cellStyle name="Normal 5 2 3 4 2 4" xfId="3596"/>
    <cellStyle name="Normal 5 2 3 4 2 4 2" xfId="8322"/>
    <cellStyle name="Normal 5 2 3 4 2 4 2 2" xfId="17717"/>
    <cellStyle name="Normal 5 2 3 4 2 4 2 2 2" xfId="36514"/>
    <cellStyle name="Normal 5 2 3 4 2 4 2 2 3" xfId="53601"/>
    <cellStyle name="Normal 5 2 3 4 2 4 2 3" xfId="27111"/>
    <cellStyle name="Normal 5 2 3 4 2 4 2 4" xfId="53600"/>
    <cellStyle name="Normal 5 2 3 4 2 4 3" xfId="13020"/>
    <cellStyle name="Normal 5 2 3 4 2 4 3 2" xfId="31810"/>
    <cellStyle name="Normal 5 2 3 4 2 4 3 3" xfId="53602"/>
    <cellStyle name="Normal 5 2 3 4 2 4 4" xfId="22407"/>
    <cellStyle name="Normal 5 2 3 4 2 4 5" xfId="53599"/>
    <cellStyle name="Normal 5 2 3 4 2 5" xfId="4527"/>
    <cellStyle name="Normal 5 2 3 4 2 5 2" xfId="9252"/>
    <cellStyle name="Normal 5 2 3 4 2 5 2 2" xfId="18647"/>
    <cellStyle name="Normal 5 2 3 4 2 5 2 2 2" xfId="37444"/>
    <cellStyle name="Normal 5 2 3 4 2 5 2 2 3" xfId="53605"/>
    <cellStyle name="Normal 5 2 3 4 2 5 2 3" xfId="28041"/>
    <cellStyle name="Normal 5 2 3 4 2 5 2 4" xfId="53604"/>
    <cellStyle name="Normal 5 2 3 4 2 5 3" xfId="13950"/>
    <cellStyle name="Normal 5 2 3 4 2 5 3 2" xfId="32741"/>
    <cellStyle name="Normal 5 2 3 4 2 5 3 3" xfId="53606"/>
    <cellStyle name="Normal 5 2 3 4 2 5 4" xfId="23338"/>
    <cellStyle name="Normal 5 2 3 4 2 5 5" xfId="53603"/>
    <cellStyle name="Normal 5 2 3 4 2 6" xfId="6290"/>
    <cellStyle name="Normal 5 2 3 4 2 6 2" xfId="15686"/>
    <cellStyle name="Normal 5 2 3 4 2 6 2 2" xfId="34483"/>
    <cellStyle name="Normal 5 2 3 4 2 6 2 3" xfId="53608"/>
    <cellStyle name="Normal 5 2 3 4 2 6 3" xfId="25080"/>
    <cellStyle name="Normal 5 2 3 4 2 6 4" xfId="53607"/>
    <cellStyle name="Normal 5 2 3 4 2 7" xfId="11161"/>
    <cellStyle name="Normal 5 2 3 4 2 7 2" xfId="29948"/>
    <cellStyle name="Normal 5 2 3 4 2 7 3" xfId="53609"/>
    <cellStyle name="Normal 5 2 3 4 2 8" xfId="20545"/>
    <cellStyle name="Normal 5 2 3 4 2 9" xfId="39724"/>
    <cellStyle name="Normal 5 2 3 4 3" xfId="1939"/>
    <cellStyle name="Normal 5 2 3 4 3 2" xfId="2870"/>
    <cellStyle name="Normal 5 2 3 4 3 2 2" xfId="5663"/>
    <cellStyle name="Normal 5 2 3 4 3 2 2 2" xfId="10388"/>
    <cellStyle name="Normal 5 2 3 4 3 2 2 2 2" xfId="19783"/>
    <cellStyle name="Normal 5 2 3 4 3 2 2 2 2 2" xfId="38580"/>
    <cellStyle name="Normal 5 2 3 4 3 2 2 2 2 3" xfId="53614"/>
    <cellStyle name="Normal 5 2 3 4 3 2 2 2 3" xfId="29177"/>
    <cellStyle name="Normal 5 2 3 4 3 2 2 2 4" xfId="53613"/>
    <cellStyle name="Normal 5 2 3 4 3 2 2 3" xfId="15086"/>
    <cellStyle name="Normal 5 2 3 4 3 2 2 3 2" xfId="33877"/>
    <cellStyle name="Normal 5 2 3 4 3 2 2 3 3" xfId="53615"/>
    <cellStyle name="Normal 5 2 3 4 3 2 2 4" xfId="24474"/>
    <cellStyle name="Normal 5 2 3 4 3 2 2 5" xfId="53612"/>
    <cellStyle name="Normal 5 2 3 4 3 2 3" xfId="7596"/>
    <cellStyle name="Normal 5 2 3 4 3 2 3 2" xfId="16991"/>
    <cellStyle name="Normal 5 2 3 4 3 2 3 2 2" xfId="35788"/>
    <cellStyle name="Normal 5 2 3 4 3 2 3 2 3" xfId="53617"/>
    <cellStyle name="Normal 5 2 3 4 3 2 3 3" xfId="26385"/>
    <cellStyle name="Normal 5 2 3 4 3 2 3 4" xfId="53616"/>
    <cellStyle name="Normal 5 2 3 4 3 2 4" xfId="12294"/>
    <cellStyle name="Normal 5 2 3 4 3 2 4 2" xfId="31084"/>
    <cellStyle name="Normal 5 2 3 4 3 2 4 3" xfId="53618"/>
    <cellStyle name="Normal 5 2 3 4 3 2 5" xfId="21681"/>
    <cellStyle name="Normal 5 2 3 4 3 2 6" xfId="53611"/>
    <cellStyle name="Normal 5 2 3 4 3 3" xfId="3801"/>
    <cellStyle name="Normal 5 2 3 4 3 3 2" xfId="8527"/>
    <cellStyle name="Normal 5 2 3 4 3 3 2 2" xfId="17922"/>
    <cellStyle name="Normal 5 2 3 4 3 3 2 2 2" xfId="36719"/>
    <cellStyle name="Normal 5 2 3 4 3 3 2 2 3" xfId="53621"/>
    <cellStyle name="Normal 5 2 3 4 3 3 2 3" xfId="27316"/>
    <cellStyle name="Normal 5 2 3 4 3 3 2 4" xfId="53620"/>
    <cellStyle name="Normal 5 2 3 4 3 3 3" xfId="13225"/>
    <cellStyle name="Normal 5 2 3 4 3 3 3 2" xfId="32015"/>
    <cellStyle name="Normal 5 2 3 4 3 3 3 3" xfId="53622"/>
    <cellStyle name="Normal 5 2 3 4 3 3 4" xfId="22612"/>
    <cellStyle name="Normal 5 2 3 4 3 3 5" xfId="53619"/>
    <cellStyle name="Normal 5 2 3 4 3 4" xfId="4732"/>
    <cellStyle name="Normal 5 2 3 4 3 4 2" xfId="9457"/>
    <cellStyle name="Normal 5 2 3 4 3 4 2 2" xfId="18852"/>
    <cellStyle name="Normal 5 2 3 4 3 4 2 2 2" xfId="37649"/>
    <cellStyle name="Normal 5 2 3 4 3 4 2 2 3" xfId="53625"/>
    <cellStyle name="Normal 5 2 3 4 3 4 2 3" xfId="28246"/>
    <cellStyle name="Normal 5 2 3 4 3 4 2 4" xfId="53624"/>
    <cellStyle name="Normal 5 2 3 4 3 4 3" xfId="14155"/>
    <cellStyle name="Normal 5 2 3 4 3 4 3 2" xfId="32946"/>
    <cellStyle name="Normal 5 2 3 4 3 4 3 3" xfId="53626"/>
    <cellStyle name="Normal 5 2 3 4 3 4 4" xfId="23543"/>
    <cellStyle name="Normal 5 2 3 4 3 4 5" xfId="53623"/>
    <cellStyle name="Normal 5 2 3 4 3 5" xfId="6667"/>
    <cellStyle name="Normal 5 2 3 4 3 5 2" xfId="16062"/>
    <cellStyle name="Normal 5 2 3 4 3 5 2 2" xfId="34859"/>
    <cellStyle name="Normal 5 2 3 4 3 5 2 3" xfId="53628"/>
    <cellStyle name="Normal 5 2 3 4 3 5 3" xfId="25456"/>
    <cellStyle name="Normal 5 2 3 4 3 5 4" xfId="53627"/>
    <cellStyle name="Normal 5 2 3 4 3 6" xfId="11365"/>
    <cellStyle name="Normal 5 2 3 4 3 6 2" xfId="30153"/>
    <cellStyle name="Normal 5 2 3 4 3 6 3" xfId="53629"/>
    <cellStyle name="Normal 5 2 3 4 3 7" xfId="20750"/>
    <cellStyle name="Normal 5 2 3 4 3 8" xfId="39726"/>
    <cellStyle name="Normal 5 2 3 4 3 9" xfId="53610"/>
    <cellStyle name="Normal 5 2 3 4 4" xfId="2404"/>
    <cellStyle name="Normal 5 2 3 4 4 2" xfId="5197"/>
    <cellStyle name="Normal 5 2 3 4 4 2 2" xfId="9922"/>
    <cellStyle name="Normal 5 2 3 4 4 2 2 2" xfId="19317"/>
    <cellStyle name="Normal 5 2 3 4 4 2 2 2 2" xfId="38114"/>
    <cellStyle name="Normal 5 2 3 4 4 2 2 2 3" xfId="53633"/>
    <cellStyle name="Normal 5 2 3 4 4 2 2 3" xfId="28711"/>
    <cellStyle name="Normal 5 2 3 4 4 2 2 4" xfId="53632"/>
    <cellStyle name="Normal 5 2 3 4 4 2 3" xfId="14620"/>
    <cellStyle name="Normal 5 2 3 4 4 2 3 2" xfId="33411"/>
    <cellStyle name="Normal 5 2 3 4 4 2 3 3" xfId="53634"/>
    <cellStyle name="Normal 5 2 3 4 4 2 4" xfId="24008"/>
    <cellStyle name="Normal 5 2 3 4 4 2 5" xfId="53631"/>
    <cellStyle name="Normal 5 2 3 4 4 3" xfId="7131"/>
    <cellStyle name="Normal 5 2 3 4 4 3 2" xfId="16526"/>
    <cellStyle name="Normal 5 2 3 4 4 3 2 2" xfId="35323"/>
    <cellStyle name="Normal 5 2 3 4 4 3 2 3" xfId="53636"/>
    <cellStyle name="Normal 5 2 3 4 4 3 3" xfId="25920"/>
    <cellStyle name="Normal 5 2 3 4 4 3 4" xfId="53635"/>
    <cellStyle name="Normal 5 2 3 4 4 4" xfId="11829"/>
    <cellStyle name="Normal 5 2 3 4 4 4 2" xfId="30618"/>
    <cellStyle name="Normal 5 2 3 4 4 4 3" xfId="53637"/>
    <cellStyle name="Normal 5 2 3 4 4 5" xfId="21215"/>
    <cellStyle name="Normal 5 2 3 4 4 6" xfId="53630"/>
    <cellStyle name="Normal 5 2 3 4 5" xfId="3335"/>
    <cellStyle name="Normal 5 2 3 4 5 2" xfId="8061"/>
    <cellStyle name="Normal 5 2 3 4 5 2 2" xfId="17456"/>
    <cellStyle name="Normal 5 2 3 4 5 2 2 2" xfId="36253"/>
    <cellStyle name="Normal 5 2 3 4 5 2 2 3" xfId="53640"/>
    <cellStyle name="Normal 5 2 3 4 5 2 3" xfId="26850"/>
    <cellStyle name="Normal 5 2 3 4 5 2 4" xfId="53639"/>
    <cellStyle name="Normal 5 2 3 4 5 3" xfId="12759"/>
    <cellStyle name="Normal 5 2 3 4 5 3 2" xfId="31549"/>
    <cellStyle name="Normal 5 2 3 4 5 3 3" xfId="53641"/>
    <cellStyle name="Normal 5 2 3 4 5 4" xfId="22146"/>
    <cellStyle name="Normal 5 2 3 4 5 5" xfId="53638"/>
    <cellStyle name="Normal 5 2 3 4 6" xfId="4266"/>
    <cellStyle name="Normal 5 2 3 4 6 2" xfId="8991"/>
    <cellStyle name="Normal 5 2 3 4 6 2 2" xfId="18386"/>
    <cellStyle name="Normal 5 2 3 4 6 2 2 2" xfId="37183"/>
    <cellStyle name="Normal 5 2 3 4 6 2 2 3" xfId="53644"/>
    <cellStyle name="Normal 5 2 3 4 6 2 3" xfId="27780"/>
    <cellStyle name="Normal 5 2 3 4 6 2 4" xfId="53643"/>
    <cellStyle name="Normal 5 2 3 4 6 3" xfId="13689"/>
    <cellStyle name="Normal 5 2 3 4 6 3 2" xfId="32480"/>
    <cellStyle name="Normal 5 2 3 4 6 3 3" xfId="53645"/>
    <cellStyle name="Normal 5 2 3 4 6 4" xfId="23077"/>
    <cellStyle name="Normal 5 2 3 4 6 5" xfId="53642"/>
    <cellStyle name="Normal 5 2 3 4 7" xfId="6178"/>
    <cellStyle name="Normal 5 2 3 4 7 2" xfId="15574"/>
    <cellStyle name="Normal 5 2 3 4 7 2 2" xfId="34371"/>
    <cellStyle name="Normal 5 2 3 4 7 2 3" xfId="53647"/>
    <cellStyle name="Normal 5 2 3 4 7 3" xfId="24968"/>
    <cellStyle name="Normal 5 2 3 4 7 4" xfId="53646"/>
    <cellStyle name="Normal 5 2 3 4 8" xfId="10903"/>
    <cellStyle name="Normal 5 2 3 4 8 2" xfId="29687"/>
    <cellStyle name="Normal 5 2 3 4 8 3" xfId="53648"/>
    <cellStyle name="Normal 5 2 3 4 9" xfId="20284"/>
    <cellStyle name="Normal 5 2 3 5" xfId="1212"/>
    <cellStyle name="Normal 5 2 3 5 10" xfId="39727"/>
    <cellStyle name="Normal 5 2 3 5 11" xfId="53649"/>
    <cellStyle name="Normal 5 2 3 5 12" xfId="1493"/>
    <cellStyle name="Normal 5 2 3 5 2" xfId="1757"/>
    <cellStyle name="Normal 5 2 3 5 2 10" xfId="53650"/>
    <cellStyle name="Normal 5 2 3 5 2 2" xfId="2223"/>
    <cellStyle name="Normal 5 2 3 5 2 2 2" xfId="3154"/>
    <cellStyle name="Normal 5 2 3 5 2 2 2 2" xfId="5947"/>
    <cellStyle name="Normal 5 2 3 5 2 2 2 2 2" xfId="10672"/>
    <cellStyle name="Normal 5 2 3 5 2 2 2 2 2 2" xfId="20067"/>
    <cellStyle name="Normal 5 2 3 5 2 2 2 2 2 2 2" xfId="38864"/>
    <cellStyle name="Normal 5 2 3 5 2 2 2 2 2 2 3" xfId="53655"/>
    <cellStyle name="Normal 5 2 3 5 2 2 2 2 2 3" xfId="29461"/>
    <cellStyle name="Normal 5 2 3 5 2 2 2 2 2 4" xfId="53654"/>
    <cellStyle name="Normal 5 2 3 5 2 2 2 2 3" xfId="15370"/>
    <cellStyle name="Normal 5 2 3 5 2 2 2 2 3 2" xfId="34161"/>
    <cellStyle name="Normal 5 2 3 5 2 2 2 2 3 3" xfId="53656"/>
    <cellStyle name="Normal 5 2 3 5 2 2 2 2 4" xfId="24758"/>
    <cellStyle name="Normal 5 2 3 5 2 2 2 2 5" xfId="53653"/>
    <cellStyle name="Normal 5 2 3 5 2 2 2 3" xfId="7880"/>
    <cellStyle name="Normal 5 2 3 5 2 2 2 3 2" xfId="17275"/>
    <cellStyle name="Normal 5 2 3 5 2 2 2 3 2 2" xfId="36072"/>
    <cellStyle name="Normal 5 2 3 5 2 2 2 3 2 3" xfId="53658"/>
    <cellStyle name="Normal 5 2 3 5 2 2 2 3 3" xfId="26669"/>
    <cellStyle name="Normal 5 2 3 5 2 2 2 3 4" xfId="53657"/>
    <cellStyle name="Normal 5 2 3 5 2 2 2 4" xfId="12578"/>
    <cellStyle name="Normal 5 2 3 5 2 2 2 4 2" xfId="31368"/>
    <cellStyle name="Normal 5 2 3 5 2 2 2 4 3" xfId="53659"/>
    <cellStyle name="Normal 5 2 3 5 2 2 2 5" xfId="21965"/>
    <cellStyle name="Normal 5 2 3 5 2 2 2 6" xfId="53652"/>
    <cellStyle name="Normal 5 2 3 5 2 2 3" xfId="4085"/>
    <cellStyle name="Normal 5 2 3 5 2 2 3 2" xfId="8810"/>
    <cellStyle name="Normal 5 2 3 5 2 2 3 2 2" xfId="18205"/>
    <cellStyle name="Normal 5 2 3 5 2 2 3 2 2 2" xfId="37002"/>
    <cellStyle name="Normal 5 2 3 5 2 2 3 2 2 3" xfId="53662"/>
    <cellStyle name="Normal 5 2 3 5 2 2 3 2 3" xfId="27599"/>
    <cellStyle name="Normal 5 2 3 5 2 2 3 2 4" xfId="53661"/>
    <cellStyle name="Normal 5 2 3 5 2 2 3 3" xfId="13508"/>
    <cellStyle name="Normal 5 2 3 5 2 2 3 3 2" xfId="32299"/>
    <cellStyle name="Normal 5 2 3 5 2 2 3 3 3" xfId="53663"/>
    <cellStyle name="Normal 5 2 3 5 2 2 3 4" xfId="22896"/>
    <cellStyle name="Normal 5 2 3 5 2 2 3 5" xfId="53660"/>
    <cellStyle name="Normal 5 2 3 5 2 2 4" xfId="5016"/>
    <cellStyle name="Normal 5 2 3 5 2 2 4 2" xfId="9741"/>
    <cellStyle name="Normal 5 2 3 5 2 2 4 2 2" xfId="19136"/>
    <cellStyle name="Normal 5 2 3 5 2 2 4 2 2 2" xfId="37933"/>
    <cellStyle name="Normal 5 2 3 5 2 2 4 2 2 3" xfId="53666"/>
    <cellStyle name="Normal 5 2 3 5 2 2 4 2 3" xfId="28530"/>
    <cellStyle name="Normal 5 2 3 5 2 2 4 2 4" xfId="53665"/>
    <cellStyle name="Normal 5 2 3 5 2 2 4 3" xfId="14439"/>
    <cellStyle name="Normal 5 2 3 5 2 2 4 3 2" xfId="33230"/>
    <cellStyle name="Normal 5 2 3 5 2 2 4 3 3" xfId="53667"/>
    <cellStyle name="Normal 5 2 3 5 2 2 4 4" xfId="23827"/>
    <cellStyle name="Normal 5 2 3 5 2 2 4 5" xfId="53664"/>
    <cellStyle name="Normal 5 2 3 5 2 2 5" xfId="6950"/>
    <cellStyle name="Normal 5 2 3 5 2 2 5 2" xfId="16345"/>
    <cellStyle name="Normal 5 2 3 5 2 2 5 2 2" xfId="35142"/>
    <cellStyle name="Normal 5 2 3 5 2 2 5 2 3" xfId="53669"/>
    <cellStyle name="Normal 5 2 3 5 2 2 5 3" xfId="25739"/>
    <cellStyle name="Normal 5 2 3 5 2 2 5 4" xfId="53668"/>
    <cellStyle name="Normal 5 2 3 5 2 2 6" xfId="11648"/>
    <cellStyle name="Normal 5 2 3 5 2 2 6 2" xfId="30437"/>
    <cellStyle name="Normal 5 2 3 5 2 2 6 3" xfId="53670"/>
    <cellStyle name="Normal 5 2 3 5 2 2 7" xfId="21034"/>
    <cellStyle name="Normal 5 2 3 5 2 2 8" xfId="39729"/>
    <cellStyle name="Normal 5 2 3 5 2 2 9" xfId="53651"/>
    <cellStyle name="Normal 5 2 3 5 2 3" xfId="2688"/>
    <cellStyle name="Normal 5 2 3 5 2 3 2" xfId="5481"/>
    <cellStyle name="Normal 5 2 3 5 2 3 2 2" xfId="10206"/>
    <cellStyle name="Normal 5 2 3 5 2 3 2 2 2" xfId="19601"/>
    <cellStyle name="Normal 5 2 3 5 2 3 2 2 2 2" xfId="38398"/>
    <cellStyle name="Normal 5 2 3 5 2 3 2 2 2 3" xfId="53674"/>
    <cellStyle name="Normal 5 2 3 5 2 3 2 2 3" xfId="28995"/>
    <cellStyle name="Normal 5 2 3 5 2 3 2 2 4" xfId="53673"/>
    <cellStyle name="Normal 5 2 3 5 2 3 2 3" xfId="14904"/>
    <cellStyle name="Normal 5 2 3 5 2 3 2 3 2" xfId="33695"/>
    <cellStyle name="Normal 5 2 3 5 2 3 2 3 3" xfId="53675"/>
    <cellStyle name="Normal 5 2 3 5 2 3 2 4" xfId="24292"/>
    <cellStyle name="Normal 5 2 3 5 2 3 2 5" xfId="53672"/>
    <cellStyle name="Normal 5 2 3 5 2 3 3" xfId="7415"/>
    <cellStyle name="Normal 5 2 3 5 2 3 3 2" xfId="16810"/>
    <cellStyle name="Normal 5 2 3 5 2 3 3 2 2" xfId="35607"/>
    <cellStyle name="Normal 5 2 3 5 2 3 3 2 3" xfId="53677"/>
    <cellStyle name="Normal 5 2 3 5 2 3 3 3" xfId="26204"/>
    <cellStyle name="Normal 5 2 3 5 2 3 3 4" xfId="53676"/>
    <cellStyle name="Normal 5 2 3 5 2 3 4" xfId="12113"/>
    <cellStyle name="Normal 5 2 3 5 2 3 4 2" xfId="30902"/>
    <cellStyle name="Normal 5 2 3 5 2 3 4 3" xfId="53678"/>
    <cellStyle name="Normal 5 2 3 5 2 3 5" xfId="21499"/>
    <cellStyle name="Normal 5 2 3 5 2 3 6" xfId="53671"/>
    <cellStyle name="Normal 5 2 3 5 2 4" xfId="3619"/>
    <cellStyle name="Normal 5 2 3 5 2 4 2" xfId="8345"/>
    <cellStyle name="Normal 5 2 3 5 2 4 2 2" xfId="17740"/>
    <cellStyle name="Normal 5 2 3 5 2 4 2 2 2" xfId="36537"/>
    <cellStyle name="Normal 5 2 3 5 2 4 2 2 3" xfId="53681"/>
    <cellStyle name="Normal 5 2 3 5 2 4 2 3" xfId="27134"/>
    <cellStyle name="Normal 5 2 3 5 2 4 2 4" xfId="53680"/>
    <cellStyle name="Normal 5 2 3 5 2 4 3" xfId="13043"/>
    <cellStyle name="Normal 5 2 3 5 2 4 3 2" xfId="31833"/>
    <cellStyle name="Normal 5 2 3 5 2 4 3 3" xfId="53682"/>
    <cellStyle name="Normal 5 2 3 5 2 4 4" xfId="22430"/>
    <cellStyle name="Normal 5 2 3 5 2 4 5" xfId="53679"/>
    <cellStyle name="Normal 5 2 3 5 2 5" xfId="4550"/>
    <cellStyle name="Normal 5 2 3 5 2 5 2" xfId="9275"/>
    <cellStyle name="Normal 5 2 3 5 2 5 2 2" xfId="18670"/>
    <cellStyle name="Normal 5 2 3 5 2 5 2 2 2" xfId="37467"/>
    <cellStyle name="Normal 5 2 3 5 2 5 2 2 3" xfId="53685"/>
    <cellStyle name="Normal 5 2 3 5 2 5 2 3" xfId="28064"/>
    <cellStyle name="Normal 5 2 3 5 2 5 2 4" xfId="53684"/>
    <cellStyle name="Normal 5 2 3 5 2 5 3" xfId="13973"/>
    <cellStyle name="Normal 5 2 3 5 2 5 3 2" xfId="32764"/>
    <cellStyle name="Normal 5 2 3 5 2 5 3 3" xfId="53686"/>
    <cellStyle name="Normal 5 2 3 5 2 5 4" xfId="23361"/>
    <cellStyle name="Normal 5 2 3 5 2 5 5" xfId="53683"/>
    <cellStyle name="Normal 5 2 3 5 2 6" xfId="6488"/>
    <cellStyle name="Normal 5 2 3 5 2 6 2" xfId="15883"/>
    <cellStyle name="Normal 5 2 3 5 2 6 2 2" xfId="34680"/>
    <cellStyle name="Normal 5 2 3 5 2 6 2 3" xfId="53688"/>
    <cellStyle name="Normal 5 2 3 5 2 6 3" xfId="25277"/>
    <cellStyle name="Normal 5 2 3 5 2 6 4" xfId="53687"/>
    <cellStyle name="Normal 5 2 3 5 2 7" xfId="11184"/>
    <cellStyle name="Normal 5 2 3 5 2 7 2" xfId="29971"/>
    <cellStyle name="Normal 5 2 3 5 2 7 3" xfId="53689"/>
    <cellStyle name="Normal 5 2 3 5 2 8" xfId="20568"/>
    <cellStyle name="Normal 5 2 3 5 2 9" xfId="39728"/>
    <cellStyle name="Normal 5 2 3 5 3" xfId="1962"/>
    <cellStyle name="Normal 5 2 3 5 3 2" xfId="2893"/>
    <cellStyle name="Normal 5 2 3 5 3 2 2" xfId="5686"/>
    <cellStyle name="Normal 5 2 3 5 3 2 2 2" xfId="10411"/>
    <cellStyle name="Normal 5 2 3 5 3 2 2 2 2" xfId="19806"/>
    <cellStyle name="Normal 5 2 3 5 3 2 2 2 2 2" xfId="38603"/>
    <cellStyle name="Normal 5 2 3 5 3 2 2 2 2 3" xfId="53694"/>
    <cellStyle name="Normal 5 2 3 5 3 2 2 2 3" xfId="29200"/>
    <cellStyle name="Normal 5 2 3 5 3 2 2 2 4" xfId="53693"/>
    <cellStyle name="Normal 5 2 3 5 3 2 2 3" xfId="15109"/>
    <cellStyle name="Normal 5 2 3 5 3 2 2 3 2" xfId="33900"/>
    <cellStyle name="Normal 5 2 3 5 3 2 2 3 3" xfId="53695"/>
    <cellStyle name="Normal 5 2 3 5 3 2 2 4" xfId="24497"/>
    <cellStyle name="Normal 5 2 3 5 3 2 2 5" xfId="53692"/>
    <cellStyle name="Normal 5 2 3 5 3 2 3" xfId="7619"/>
    <cellStyle name="Normal 5 2 3 5 3 2 3 2" xfId="17014"/>
    <cellStyle name="Normal 5 2 3 5 3 2 3 2 2" xfId="35811"/>
    <cellStyle name="Normal 5 2 3 5 3 2 3 2 3" xfId="53697"/>
    <cellStyle name="Normal 5 2 3 5 3 2 3 3" xfId="26408"/>
    <cellStyle name="Normal 5 2 3 5 3 2 3 4" xfId="53696"/>
    <cellStyle name="Normal 5 2 3 5 3 2 4" xfId="12317"/>
    <cellStyle name="Normal 5 2 3 5 3 2 4 2" xfId="31107"/>
    <cellStyle name="Normal 5 2 3 5 3 2 4 3" xfId="53698"/>
    <cellStyle name="Normal 5 2 3 5 3 2 5" xfId="21704"/>
    <cellStyle name="Normal 5 2 3 5 3 2 6" xfId="53691"/>
    <cellStyle name="Normal 5 2 3 5 3 3" xfId="3824"/>
    <cellStyle name="Normal 5 2 3 5 3 3 2" xfId="8550"/>
    <cellStyle name="Normal 5 2 3 5 3 3 2 2" xfId="17945"/>
    <cellStyle name="Normal 5 2 3 5 3 3 2 2 2" xfId="36742"/>
    <cellStyle name="Normal 5 2 3 5 3 3 2 2 3" xfId="53701"/>
    <cellStyle name="Normal 5 2 3 5 3 3 2 3" xfId="27339"/>
    <cellStyle name="Normal 5 2 3 5 3 3 2 4" xfId="53700"/>
    <cellStyle name="Normal 5 2 3 5 3 3 3" xfId="13248"/>
    <cellStyle name="Normal 5 2 3 5 3 3 3 2" xfId="32038"/>
    <cellStyle name="Normal 5 2 3 5 3 3 3 3" xfId="53702"/>
    <cellStyle name="Normal 5 2 3 5 3 3 4" xfId="22635"/>
    <cellStyle name="Normal 5 2 3 5 3 3 5" xfId="53699"/>
    <cellStyle name="Normal 5 2 3 5 3 4" xfId="4755"/>
    <cellStyle name="Normal 5 2 3 5 3 4 2" xfId="9480"/>
    <cellStyle name="Normal 5 2 3 5 3 4 2 2" xfId="18875"/>
    <cellStyle name="Normal 5 2 3 5 3 4 2 2 2" xfId="37672"/>
    <cellStyle name="Normal 5 2 3 5 3 4 2 2 3" xfId="53705"/>
    <cellStyle name="Normal 5 2 3 5 3 4 2 3" xfId="28269"/>
    <cellStyle name="Normal 5 2 3 5 3 4 2 4" xfId="53704"/>
    <cellStyle name="Normal 5 2 3 5 3 4 3" xfId="14178"/>
    <cellStyle name="Normal 5 2 3 5 3 4 3 2" xfId="32969"/>
    <cellStyle name="Normal 5 2 3 5 3 4 3 3" xfId="53706"/>
    <cellStyle name="Normal 5 2 3 5 3 4 4" xfId="23566"/>
    <cellStyle name="Normal 5 2 3 5 3 4 5" xfId="53703"/>
    <cellStyle name="Normal 5 2 3 5 3 5" xfId="6690"/>
    <cellStyle name="Normal 5 2 3 5 3 5 2" xfId="16085"/>
    <cellStyle name="Normal 5 2 3 5 3 5 2 2" xfId="34882"/>
    <cellStyle name="Normal 5 2 3 5 3 5 2 3" xfId="53708"/>
    <cellStyle name="Normal 5 2 3 5 3 5 3" xfId="25479"/>
    <cellStyle name="Normal 5 2 3 5 3 5 4" xfId="53707"/>
    <cellStyle name="Normal 5 2 3 5 3 6" xfId="11388"/>
    <cellStyle name="Normal 5 2 3 5 3 6 2" xfId="30176"/>
    <cellStyle name="Normal 5 2 3 5 3 6 3" xfId="53709"/>
    <cellStyle name="Normal 5 2 3 5 3 7" xfId="20773"/>
    <cellStyle name="Normal 5 2 3 5 3 8" xfId="39730"/>
    <cellStyle name="Normal 5 2 3 5 3 9" xfId="53690"/>
    <cellStyle name="Normal 5 2 3 5 4" xfId="2427"/>
    <cellStyle name="Normal 5 2 3 5 4 2" xfId="5220"/>
    <cellStyle name="Normal 5 2 3 5 4 2 2" xfId="9945"/>
    <cellStyle name="Normal 5 2 3 5 4 2 2 2" xfId="19340"/>
    <cellStyle name="Normal 5 2 3 5 4 2 2 2 2" xfId="38137"/>
    <cellStyle name="Normal 5 2 3 5 4 2 2 2 3" xfId="53713"/>
    <cellStyle name="Normal 5 2 3 5 4 2 2 3" xfId="28734"/>
    <cellStyle name="Normal 5 2 3 5 4 2 2 4" xfId="53712"/>
    <cellStyle name="Normal 5 2 3 5 4 2 3" xfId="14643"/>
    <cellStyle name="Normal 5 2 3 5 4 2 3 2" xfId="33434"/>
    <cellStyle name="Normal 5 2 3 5 4 2 3 3" xfId="53714"/>
    <cellStyle name="Normal 5 2 3 5 4 2 4" xfId="24031"/>
    <cellStyle name="Normal 5 2 3 5 4 2 5" xfId="53711"/>
    <cellStyle name="Normal 5 2 3 5 4 3" xfId="7154"/>
    <cellStyle name="Normal 5 2 3 5 4 3 2" xfId="16549"/>
    <cellStyle name="Normal 5 2 3 5 4 3 2 2" xfId="35346"/>
    <cellStyle name="Normal 5 2 3 5 4 3 2 3" xfId="53716"/>
    <cellStyle name="Normal 5 2 3 5 4 3 3" xfId="25943"/>
    <cellStyle name="Normal 5 2 3 5 4 3 4" xfId="53715"/>
    <cellStyle name="Normal 5 2 3 5 4 4" xfId="11852"/>
    <cellStyle name="Normal 5 2 3 5 4 4 2" xfId="30641"/>
    <cellStyle name="Normal 5 2 3 5 4 4 3" xfId="53717"/>
    <cellStyle name="Normal 5 2 3 5 4 5" xfId="21238"/>
    <cellStyle name="Normal 5 2 3 5 4 6" xfId="53710"/>
    <cellStyle name="Normal 5 2 3 5 5" xfId="3358"/>
    <cellStyle name="Normal 5 2 3 5 5 2" xfId="8084"/>
    <cellStyle name="Normal 5 2 3 5 5 2 2" xfId="17479"/>
    <cellStyle name="Normal 5 2 3 5 5 2 2 2" xfId="36276"/>
    <cellStyle name="Normal 5 2 3 5 5 2 2 3" xfId="53720"/>
    <cellStyle name="Normal 5 2 3 5 5 2 3" xfId="26873"/>
    <cellStyle name="Normal 5 2 3 5 5 2 4" xfId="53719"/>
    <cellStyle name="Normal 5 2 3 5 5 3" xfId="12782"/>
    <cellStyle name="Normal 5 2 3 5 5 3 2" xfId="31572"/>
    <cellStyle name="Normal 5 2 3 5 5 3 3" xfId="53721"/>
    <cellStyle name="Normal 5 2 3 5 5 4" xfId="22169"/>
    <cellStyle name="Normal 5 2 3 5 5 5" xfId="53718"/>
    <cellStyle name="Normal 5 2 3 5 6" xfId="4289"/>
    <cellStyle name="Normal 5 2 3 5 6 2" xfId="9014"/>
    <cellStyle name="Normal 5 2 3 5 6 2 2" xfId="18409"/>
    <cellStyle name="Normal 5 2 3 5 6 2 2 2" xfId="37206"/>
    <cellStyle name="Normal 5 2 3 5 6 2 2 3" xfId="53724"/>
    <cellStyle name="Normal 5 2 3 5 6 2 3" xfId="27803"/>
    <cellStyle name="Normal 5 2 3 5 6 2 4" xfId="53723"/>
    <cellStyle name="Normal 5 2 3 5 6 3" xfId="13712"/>
    <cellStyle name="Normal 5 2 3 5 6 3 2" xfId="32503"/>
    <cellStyle name="Normal 5 2 3 5 6 3 3" xfId="53725"/>
    <cellStyle name="Normal 5 2 3 5 6 4" xfId="23100"/>
    <cellStyle name="Normal 5 2 3 5 6 5" xfId="53722"/>
    <cellStyle name="Normal 5 2 3 5 7" xfId="6437"/>
    <cellStyle name="Normal 5 2 3 5 7 2" xfId="15833"/>
    <cellStyle name="Normal 5 2 3 5 7 2 2" xfId="34630"/>
    <cellStyle name="Normal 5 2 3 5 7 2 3" xfId="53727"/>
    <cellStyle name="Normal 5 2 3 5 7 3" xfId="25227"/>
    <cellStyle name="Normal 5 2 3 5 7 4" xfId="53726"/>
    <cellStyle name="Normal 5 2 3 5 8" xfId="10926"/>
    <cellStyle name="Normal 5 2 3 5 8 2" xfId="29710"/>
    <cellStyle name="Normal 5 2 3 5 8 3" xfId="53728"/>
    <cellStyle name="Normal 5 2 3 5 9" xfId="20307"/>
    <cellStyle name="Normal 5 2 3 6" xfId="948"/>
    <cellStyle name="Normal 5 2 3 6 10" xfId="39731"/>
    <cellStyle name="Normal 5 2 3 6 11" xfId="53729"/>
    <cellStyle name="Normal 5 2 3 6 12" xfId="1554"/>
    <cellStyle name="Normal 5 2 3 6 2" xfId="1818"/>
    <cellStyle name="Normal 5 2 3 6 2 10" xfId="53730"/>
    <cellStyle name="Normal 5 2 3 6 2 2" xfId="2284"/>
    <cellStyle name="Normal 5 2 3 6 2 2 2" xfId="3215"/>
    <cellStyle name="Normal 5 2 3 6 2 2 2 2" xfId="6008"/>
    <cellStyle name="Normal 5 2 3 6 2 2 2 2 2" xfId="10733"/>
    <cellStyle name="Normal 5 2 3 6 2 2 2 2 2 2" xfId="20128"/>
    <cellStyle name="Normal 5 2 3 6 2 2 2 2 2 2 2" xfId="38925"/>
    <cellStyle name="Normal 5 2 3 6 2 2 2 2 2 2 3" xfId="53735"/>
    <cellStyle name="Normal 5 2 3 6 2 2 2 2 2 3" xfId="29522"/>
    <cellStyle name="Normal 5 2 3 6 2 2 2 2 2 4" xfId="53734"/>
    <cellStyle name="Normal 5 2 3 6 2 2 2 2 3" xfId="15431"/>
    <cellStyle name="Normal 5 2 3 6 2 2 2 2 3 2" xfId="34222"/>
    <cellStyle name="Normal 5 2 3 6 2 2 2 2 3 3" xfId="53736"/>
    <cellStyle name="Normal 5 2 3 6 2 2 2 2 4" xfId="24819"/>
    <cellStyle name="Normal 5 2 3 6 2 2 2 2 5" xfId="53733"/>
    <cellStyle name="Normal 5 2 3 6 2 2 2 3" xfId="7941"/>
    <cellStyle name="Normal 5 2 3 6 2 2 2 3 2" xfId="17336"/>
    <cellStyle name="Normal 5 2 3 6 2 2 2 3 2 2" xfId="36133"/>
    <cellStyle name="Normal 5 2 3 6 2 2 2 3 2 3" xfId="53738"/>
    <cellStyle name="Normal 5 2 3 6 2 2 2 3 3" xfId="26730"/>
    <cellStyle name="Normal 5 2 3 6 2 2 2 3 4" xfId="53737"/>
    <cellStyle name="Normal 5 2 3 6 2 2 2 4" xfId="12639"/>
    <cellStyle name="Normal 5 2 3 6 2 2 2 4 2" xfId="31429"/>
    <cellStyle name="Normal 5 2 3 6 2 2 2 4 3" xfId="53739"/>
    <cellStyle name="Normal 5 2 3 6 2 2 2 5" xfId="22026"/>
    <cellStyle name="Normal 5 2 3 6 2 2 2 6" xfId="53732"/>
    <cellStyle name="Normal 5 2 3 6 2 2 3" xfId="4146"/>
    <cellStyle name="Normal 5 2 3 6 2 2 3 2" xfId="8871"/>
    <cellStyle name="Normal 5 2 3 6 2 2 3 2 2" xfId="18266"/>
    <cellStyle name="Normal 5 2 3 6 2 2 3 2 2 2" xfId="37063"/>
    <cellStyle name="Normal 5 2 3 6 2 2 3 2 2 3" xfId="53742"/>
    <cellStyle name="Normal 5 2 3 6 2 2 3 2 3" xfId="27660"/>
    <cellStyle name="Normal 5 2 3 6 2 2 3 2 4" xfId="53741"/>
    <cellStyle name="Normal 5 2 3 6 2 2 3 3" xfId="13569"/>
    <cellStyle name="Normal 5 2 3 6 2 2 3 3 2" xfId="32360"/>
    <cellStyle name="Normal 5 2 3 6 2 2 3 3 3" xfId="53743"/>
    <cellStyle name="Normal 5 2 3 6 2 2 3 4" xfId="22957"/>
    <cellStyle name="Normal 5 2 3 6 2 2 3 5" xfId="53740"/>
    <cellStyle name="Normal 5 2 3 6 2 2 4" xfId="5077"/>
    <cellStyle name="Normal 5 2 3 6 2 2 4 2" xfId="9802"/>
    <cellStyle name="Normal 5 2 3 6 2 2 4 2 2" xfId="19197"/>
    <cellStyle name="Normal 5 2 3 6 2 2 4 2 2 2" xfId="37994"/>
    <cellStyle name="Normal 5 2 3 6 2 2 4 2 2 3" xfId="53746"/>
    <cellStyle name="Normal 5 2 3 6 2 2 4 2 3" xfId="28591"/>
    <cellStyle name="Normal 5 2 3 6 2 2 4 2 4" xfId="53745"/>
    <cellStyle name="Normal 5 2 3 6 2 2 4 3" xfId="14500"/>
    <cellStyle name="Normal 5 2 3 6 2 2 4 3 2" xfId="33291"/>
    <cellStyle name="Normal 5 2 3 6 2 2 4 3 3" xfId="53747"/>
    <cellStyle name="Normal 5 2 3 6 2 2 4 4" xfId="23888"/>
    <cellStyle name="Normal 5 2 3 6 2 2 4 5" xfId="53744"/>
    <cellStyle name="Normal 5 2 3 6 2 2 5" xfId="7011"/>
    <cellStyle name="Normal 5 2 3 6 2 2 5 2" xfId="16406"/>
    <cellStyle name="Normal 5 2 3 6 2 2 5 2 2" xfId="35203"/>
    <cellStyle name="Normal 5 2 3 6 2 2 5 2 3" xfId="53749"/>
    <cellStyle name="Normal 5 2 3 6 2 2 5 3" xfId="25800"/>
    <cellStyle name="Normal 5 2 3 6 2 2 5 4" xfId="53748"/>
    <cellStyle name="Normal 5 2 3 6 2 2 6" xfId="11709"/>
    <cellStyle name="Normal 5 2 3 6 2 2 6 2" xfId="30498"/>
    <cellStyle name="Normal 5 2 3 6 2 2 6 3" xfId="53750"/>
    <cellStyle name="Normal 5 2 3 6 2 2 7" xfId="21095"/>
    <cellStyle name="Normal 5 2 3 6 2 2 8" xfId="39733"/>
    <cellStyle name="Normal 5 2 3 6 2 2 9" xfId="53731"/>
    <cellStyle name="Normal 5 2 3 6 2 3" xfId="2749"/>
    <cellStyle name="Normal 5 2 3 6 2 3 2" xfId="5542"/>
    <cellStyle name="Normal 5 2 3 6 2 3 2 2" xfId="10267"/>
    <cellStyle name="Normal 5 2 3 6 2 3 2 2 2" xfId="19662"/>
    <cellStyle name="Normal 5 2 3 6 2 3 2 2 2 2" xfId="38459"/>
    <cellStyle name="Normal 5 2 3 6 2 3 2 2 2 3" xfId="53754"/>
    <cellStyle name="Normal 5 2 3 6 2 3 2 2 3" xfId="29056"/>
    <cellStyle name="Normal 5 2 3 6 2 3 2 2 4" xfId="53753"/>
    <cellStyle name="Normal 5 2 3 6 2 3 2 3" xfId="14965"/>
    <cellStyle name="Normal 5 2 3 6 2 3 2 3 2" xfId="33756"/>
    <cellStyle name="Normal 5 2 3 6 2 3 2 3 3" xfId="53755"/>
    <cellStyle name="Normal 5 2 3 6 2 3 2 4" xfId="24353"/>
    <cellStyle name="Normal 5 2 3 6 2 3 2 5" xfId="53752"/>
    <cellStyle name="Normal 5 2 3 6 2 3 3" xfId="7475"/>
    <cellStyle name="Normal 5 2 3 6 2 3 3 2" xfId="16870"/>
    <cellStyle name="Normal 5 2 3 6 2 3 3 2 2" xfId="35667"/>
    <cellStyle name="Normal 5 2 3 6 2 3 3 2 3" xfId="53757"/>
    <cellStyle name="Normal 5 2 3 6 2 3 3 3" xfId="26264"/>
    <cellStyle name="Normal 5 2 3 6 2 3 3 4" xfId="53756"/>
    <cellStyle name="Normal 5 2 3 6 2 3 4" xfId="12173"/>
    <cellStyle name="Normal 5 2 3 6 2 3 4 2" xfId="30963"/>
    <cellStyle name="Normal 5 2 3 6 2 3 4 3" xfId="53758"/>
    <cellStyle name="Normal 5 2 3 6 2 3 5" xfId="21560"/>
    <cellStyle name="Normal 5 2 3 6 2 3 6" xfId="53751"/>
    <cellStyle name="Normal 5 2 3 6 2 4" xfId="3680"/>
    <cellStyle name="Normal 5 2 3 6 2 4 2" xfId="8406"/>
    <cellStyle name="Normal 5 2 3 6 2 4 2 2" xfId="17801"/>
    <cellStyle name="Normal 5 2 3 6 2 4 2 2 2" xfId="36598"/>
    <cellStyle name="Normal 5 2 3 6 2 4 2 2 3" xfId="53761"/>
    <cellStyle name="Normal 5 2 3 6 2 4 2 3" xfId="27195"/>
    <cellStyle name="Normal 5 2 3 6 2 4 2 4" xfId="53760"/>
    <cellStyle name="Normal 5 2 3 6 2 4 3" xfId="13104"/>
    <cellStyle name="Normal 5 2 3 6 2 4 3 2" xfId="31894"/>
    <cellStyle name="Normal 5 2 3 6 2 4 3 3" xfId="53762"/>
    <cellStyle name="Normal 5 2 3 6 2 4 4" xfId="22491"/>
    <cellStyle name="Normal 5 2 3 6 2 4 5" xfId="53759"/>
    <cellStyle name="Normal 5 2 3 6 2 5" xfId="4611"/>
    <cellStyle name="Normal 5 2 3 6 2 5 2" xfId="9336"/>
    <cellStyle name="Normal 5 2 3 6 2 5 2 2" xfId="18731"/>
    <cellStyle name="Normal 5 2 3 6 2 5 2 2 2" xfId="37528"/>
    <cellStyle name="Normal 5 2 3 6 2 5 2 2 3" xfId="53765"/>
    <cellStyle name="Normal 5 2 3 6 2 5 2 3" xfId="28125"/>
    <cellStyle name="Normal 5 2 3 6 2 5 2 4" xfId="53764"/>
    <cellStyle name="Normal 5 2 3 6 2 5 3" xfId="14034"/>
    <cellStyle name="Normal 5 2 3 6 2 5 3 2" xfId="32825"/>
    <cellStyle name="Normal 5 2 3 6 2 5 3 3" xfId="53766"/>
    <cellStyle name="Normal 5 2 3 6 2 5 4" xfId="23422"/>
    <cellStyle name="Normal 5 2 3 6 2 5 5" xfId="53763"/>
    <cellStyle name="Normal 5 2 3 6 2 6" xfId="6546"/>
    <cellStyle name="Normal 5 2 3 6 2 6 2" xfId="15941"/>
    <cellStyle name="Normal 5 2 3 6 2 6 2 2" xfId="34738"/>
    <cellStyle name="Normal 5 2 3 6 2 6 2 3" xfId="53768"/>
    <cellStyle name="Normal 5 2 3 6 2 6 3" xfId="25335"/>
    <cellStyle name="Normal 5 2 3 6 2 6 4" xfId="53767"/>
    <cellStyle name="Normal 5 2 3 6 2 7" xfId="11244"/>
    <cellStyle name="Normal 5 2 3 6 2 7 2" xfId="30032"/>
    <cellStyle name="Normal 5 2 3 6 2 7 3" xfId="53769"/>
    <cellStyle name="Normal 5 2 3 6 2 8" xfId="20629"/>
    <cellStyle name="Normal 5 2 3 6 2 9" xfId="39732"/>
    <cellStyle name="Normal 5 2 3 6 3" xfId="2023"/>
    <cellStyle name="Normal 5 2 3 6 3 2" xfId="2954"/>
    <cellStyle name="Normal 5 2 3 6 3 2 2" xfId="5747"/>
    <cellStyle name="Normal 5 2 3 6 3 2 2 2" xfId="10472"/>
    <cellStyle name="Normal 5 2 3 6 3 2 2 2 2" xfId="19867"/>
    <cellStyle name="Normal 5 2 3 6 3 2 2 2 2 2" xfId="38664"/>
    <cellStyle name="Normal 5 2 3 6 3 2 2 2 2 3" xfId="53774"/>
    <cellStyle name="Normal 5 2 3 6 3 2 2 2 3" xfId="29261"/>
    <cellStyle name="Normal 5 2 3 6 3 2 2 2 4" xfId="53773"/>
    <cellStyle name="Normal 5 2 3 6 3 2 2 3" xfId="15170"/>
    <cellStyle name="Normal 5 2 3 6 3 2 2 3 2" xfId="33961"/>
    <cellStyle name="Normal 5 2 3 6 3 2 2 3 3" xfId="53775"/>
    <cellStyle name="Normal 5 2 3 6 3 2 2 4" xfId="24558"/>
    <cellStyle name="Normal 5 2 3 6 3 2 2 5" xfId="53772"/>
    <cellStyle name="Normal 5 2 3 6 3 2 3" xfId="7680"/>
    <cellStyle name="Normal 5 2 3 6 3 2 3 2" xfId="17075"/>
    <cellStyle name="Normal 5 2 3 6 3 2 3 2 2" xfId="35872"/>
    <cellStyle name="Normal 5 2 3 6 3 2 3 2 3" xfId="53777"/>
    <cellStyle name="Normal 5 2 3 6 3 2 3 3" xfId="26469"/>
    <cellStyle name="Normal 5 2 3 6 3 2 3 4" xfId="53776"/>
    <cellStyle name="Normal 5 2 3 6 3 2 4" xfId="12378"/>
    <cellStyle name="Normal 5 2 3 6 3 2 4 2" xfId="31168"/>
    <cellStyle name="Normal 5 2 3 6 3 2 4 3" xfId="53778"/>
    <cellStyle name="Normal 5 2 3 6 3 2 5" xfId="21765"/>
    <cellStyle name="Normal 5 2 3 6 3 2 6" xfId="53771"/>
    <cellStyle name="Normal 5 2 3 6 3 3" xfId="3885"/>
    <cellStyle name="Normal 5 2 3 6 3 3 2" xfId="8610"/>
    <cellStyle name="Normal 5 2 3 6 3 3 2 2" xfId="18005"/>
    <cellStyle name="Normal 5 2 3 6 3 3 2 2 2" xfId="36802"/>
    <cellStyle name="Normal 5 2 3 6 3 3 2 2 3" xfId="53781"/>
    <cellStyle name="Normal 5 2 3 6 3 3 2 3" xfId="27399"/>
    <cellStyle name="Normal 5 2 3 6 3 3 2 4" xfId="53780"/>
    <cellStyle name="Normal 5 2 3 6 3 3 3" xfId="13308"/>
    <cellStyle name="Normal 5 2 3 6 3 3 3 2" xfId="32099"/>
    <cellStyle name="Normal 5 2 3 6 3 3 3 3" xfId="53782"/>
    <cellStyle name="Normal 5 2 3 6 3 3 4" xfId="22696"/>
    <cellStyle name="Normal 5 2 3 6 3 3 5" xfId="53779"/>
    <cellStyle name="Normal 5 2 3 6 3 4" xfId="4816"/>
    <cellStyle name="Normal 5 2 3 6 3 4 2" xfId="9541"/>
    <cellStyle name="Normal 5 2 3 6 3 4 2 2" xfId="18936"/>
    <cellStyle name="Normal 5 2 3 6 3 4 2 2 2" xfId="37733"/>
    <cellStyle name="Normal 5 2 3 6 3 4 2 2 3" xfId="53785"/>
    <cellStyle name="Normal 5 2 3 6 3 4 2 3" xfId="28330"/>
    <cellStyle name="Normal 5 2 3 6 3 4 2 4" xfId="53784"/>
    <cellStyle name="Normal 5 2 3 6 3 4 3" xfId="14239"/>
    <cellStyle name="Normal 5 2 3 6 3 4 3 2" xfId="33030"/>
    <cellStyle name="Normal 5 2 3 6 3 4 3 3" xfId="53786"/>
    <cellStyle name="Normal 5 2 3 6 3 4 4" xfId="23627"/>
    <cellStyle name="Normal 5 2 3 6 3 4 5" xfId="53783"/>
    <cellStyle name="Normal 5 2 3 6 3 5" xfId="6750"/>
    <cellStyle name="Normal 5 2 3 6 3 5 2" xfId="16145"/>
    <cellStyle name="Normal 5 2 3 6 3 5 2 2" xfId="34942"/>
    <cellStyle name="Normal 5 2 3 6 3 5 2 3" xfId="53788"/>
    <cellStyle name="Normal 5 2 3 6 3 5 3" xfId="25539"/>
    <cellStyle name="Normal 5 2 3 6 3 5 4" xfId="53787"/>
    <cellStyle name="Normal 5 2 3 6 3 6" xfId="11448"/>
    <cellStyle name="Normal 5 2 3 6 3 6 2" xfId="30237"/>
    <cellStyle name="Normal 5 2 3 6 3 6 3" xfId="53789"/>
    <cellStyle name="Normal 5 2 3 6 3 7" xfId="20834"/>
    <cellStyle name="Normal 5 2 3 6 3 8" xfId="39734"/>
    <cellStyle name="Normal 5 2 3 6 3 9" xfId="53770"/>
    <cellStyle name="Normal 5 2 3 6 4" xfId="2488"/>
    <cellStyle name="Normal 5 2 3 6 4 2" xfId="5281"/>
    <cellStyle name="Normal 5 2 3 6 4 2 2" xfId="10006"/>
    <cellStyle name="Normal 5 2 3 6 4 2 2 2" xfId="19401"/>
    <cellStyle name="Normal 5 2 3 6 4 2 2 2 2" xfId="38198"/>
    <cellStyle name="Normal 5 2 3 6 4 2 2 2 3" xfId="53793"/>
    <cellStyle name="Normal 5 2 3 6 4 2 2 3" xfId="28795"/>
    <cellStyle name="Normal 5 2 3 6 4 2 2 4" xfId="53792"/>
    <cellStyle name="Normal 5 2 3 6 4 2 3" xfId="14704"/>
    <cellStyle name="Normal 5 2 3 6 4 2 3 2" xfId="33495"/>
    <cellStyle name="Normal 5 2 3 6 4 2 3 3" xfId="53794"/>
    <cellStyle name="Normal 5 2 3 6 4 2 4" xfId="24092"/>
    <cellStyle name="Normal 5 2 3 6 4 2 5" xfId="53791"/>
    <cellStyle name="Normal 5 2 3 6 4 3" xfId="7215"/>
    <cellStyle name="Normal 5 2 3 6 4 3 2" xfId="16610"/>
    <cellStyle name="Normal 5 2 3 6 4 3 2 2" xfId="35407"/>
    <cellStyle name="Normal 5 2 3 6 4 3 2 3" xfId="53796"/>
    <cellStyle name="Normal 5 2 3 6 4 3 3" xfId="26004"/>
    <cellStyle name="Normal 5 2 3 6 4 3 4" xfId="53795"/>
    <cellStyle name="Normal 5 2 3 6 4 4" xfId="11913"/>
    <cellStyle name="Normal 5 2 3 6 4 4 2" xfId="30702"/>
    <cellStyle name="Normal 5 2 3 6 4 4 3" xfId="53797"/>
    <cellStyle name="Normal 5 2 3 6 4 5" xfId="21299"/>
    <cellStyle name="Normal 5 2 3 6 4 6" xfId="53790"/>
    <cellStyle name="Normal 5 2 3 6 5" xfId="3419"/>
    <cellStyle name="Normal 5 2 3 6 5 2" xfId="8145"/>
    <cellStyle name="Normal 5 2 3 6 5 2 2" xfId="17540"/>
    <cellStyle name="Normal 5 2 3 6 5 2 2 2" xfId="36337"/>
    <cellStyle name="Normal 5 2 3 6 5 2 2 3" xfId="53800"/>
    <cellStyle name="Normal 5 2 3 6 5 2 3" xfId="26934"/>
    <cellStyle name="Normal 5 2 3 6 5 2 4" xfId="53799"/>
    <cellStyle name="Normal 5 2 3 6 5 3" xfId="12843"/>
    <cellStyle name="Normal 5 2 3 6 5 3 2" xfId="31633"/>
    <cellStyle name="Normal 5 2 3 6 5 3 3" xfId="53801"/>
    <cellStyle name="Normal 5 2 3 6 5 4" xfId="22230"/>
    <cellStyle name="Normal 5 2 3 6 5 5" xfId="53798"/>
    <cellStyle name="Normal 5 2 3 6 6" xfId="4350"/>
    <cellStyle name="Normal 5 2 3 6 6 2" xfId="9075"/>
    <cellStyle name="Normal 5 2 3 6 6 2 2" xfId="18470"/>
    <cellStyle name="Normal 5 2 3 6 6 2 2 2" xfId="37267"/>
    <cellStyle name="Normal 5 2 3 6 6 2 2 3" xfId="53804"/>
    <cellStyle name="Normal 5 2 3 6 6 2 3" xfId="27864"/>
    <cellStyle name="Normal 5 2 3 6 6 2 4" xfId="53803"/>
    <cellStyle name="Normal 5 2 3 6 6 3" xfId="13773"/>
    <cellStyle name="Normal 5 2 3 6 6 3 2" xfId="32564"/>
    <cellStyle name="Normal 5 2 3 6 6 3 3" xfId="53805"/>
    <cellStyle name="Normal 5 2 3 6 6 4" xfId="23161"/>
    <cellStyle name="Normal 5 2 3 6 6 5" xfId="53802"/>
    <cellStyle name="Normal 5 2 3 6 7" xfId="6405"/>
    <cellStyle name="Normal 5 2 3 6 7 2" xfId="15801"/>
    <cellStyle name="Normal 5 2 3 6 7 2 2" xfId="34598"/>
    <cellStyle name="Normal 5 2 3 6 7 2 3" xfId="53807"/>
    <cellStyle name="Normal 5 2 3 6 7 3" xfId="25195"/>
    <cellStyle name="Normal 5 2 3 6 7 4" xfId="53806"/>
    <cellStyle name="Normal 5 2 3 6 8" xfId="10984"/>
    <cellStyle name="Normal 5 2 3 6 8 2" xfId="29771"/>
    <cellStyle name="Normal 5 2 3 6 8 3" xfId="53808"/>
    <cellStyle name="Normal 5 2 3 6 9" xfId="20368"/>
    <cellStyle name="Normal 5 2 3 7" xfId="1342"/>
    <cellStyle name="Normal 5 2 3 7 10" xfId="53809"/>
    <cellStyle name="Normal 5 2 3 7 11" xfId="1638"/>
    <cellStyle name="Normal 5 2 3 7 2" xfId="2107"/>
    <cellStyle name="Normal 5 2 3 7 2 2" xfId="3038"/>
    <cellStyle name="Normal 5 2 3 7 2 2 2" xfId="5831"/>
    <cellStyle name="Normal 5 2 3 7 2 2 2 2" xfId="10556"/>
    <cellStyle name="Normal 5 2 3 7 2 2 2 2 2" xfId="19951"/>
    <cellStyle name="Normal 5 2 3 7 2 2 2 2 2 2" xfId="38748"/>
    <cellStyle name="Normal 5 2 3 7 2 2 2 2 2 3" xfId="53814"/>
    <cellStyle name="Normal 5 2 3 7 2 2 2 2 3" xfId="29345"/>
    <cellStyle name="Normal 5 2 3 7 2 2 2 2 4" xfId="53813"/>
    <cellStyle name="Normal 5 2 3 7 2 2 2 3" xfId="15254"/>
    <cellStyle name="Normal 5 2 3 7 2 2 2 3 2" xfId="34045"/>
    <cellStyle name="Normal 5 2 3 7 2 2 2 3 3" xfId="53815"/>
    <cellStyle name="Normal 5 2 3 7 2 2 2 4" xfId="24642"/>
    <cellStyle name="Normal 5 2 3 7 2 2 2 5" xfId="53812"/>
    <cellStyle name="Normal 5 2 3 7 2 2 3" xfId="7764"/>
    <cellStyle name="Normal 5 2 3 7 2 2 3 2" xfId="17159"/>
    <cellStyle name="Normal 5 2 3 7 2 2 3 2 2" xfId="35956"/>
    <cellStyle name="Normal 5 2 3 7 2 2 3 2 3" xfId="53817"/>
    <cellStyle name="Normal 5 2 3 7 2 2 3 3" xfId="26553"/>
    <cellStyle name="Normal 5 2 3 7 2 2 3 4" xfId="53816"/>
    <cellStyle name="Normal 5 2 3 7 2 2 4" xfId="12462"/>
    <cellStyle name="Normal 5 2 3 7 2 2 4 2" xfId="31252"/>
    <cellStyle name="Normal 5 2 3 7 2 2 4 3" xfId="53818"/>
    <cellStyle name="Normal 5 2 3 7 2 2 5" xfId="21849"/>
    <cellStyle name="Normal 5 2 3 7 2 2 6" xfId="53811"/>
    <cellStyle name="Normal 5 2 3 7 2 3" xfId="3969"/>
    <cellStyle name="Normal 5 2 3 7 2 3 2" xfId="8694"/>
    <cellStyle name="Normal 5 2 3 7 2 3 2 2" xfId="18089"/>
    <cellStyle name="Normal 5 2 3 7 2 3 2 2 2" xfId="36886"/>
    <cellStyle name="Normal 5 2 3 7 2 3 2 2 3" xfId="53821"/>
    <cellStyle name="Normal 5 2 3 7 2 3 2 3" xfId="27483"/>
    <cellStyle name="Normal 5 2 3 7 2 3 2 4" xfId="53820"/>
    <cellStyle name="Normal 5 2 3 7 2 3 3" xfId="13392"/>
    <cellStyle name="Normal 5 2 3 7 2 3 3 2" xfId="32183"/>
    <cellStyle name="Normal 5 2 3 7 2 3 3 3" xfId="53822"/>
    <cellStyle name="Normal 5 2 3 7 2 3 4" xfId="22780"/>
    <cellStyle name="Normal 5 2 3 7 2 3 5" xfId="53819"/>
    <cellStyle name="Normal 5 2 3 7 2 4" xfId="4900"/>
    <cellStyle name="Normal 5 2 3 7 2 4 2" xfId="9625"/>
    <cellStyle name="Normal 5 2 3 7 2 4 2 2" xfId="19020"/>
    <cellStyle name="Normal 5 2 3 7 2 4 2 2 2" xfId="37817"/>
    <cellStyle name="Normal 5 2 3 7 2 4 2 2 3" xfId="53825"/>
    <cellStyle name="Normal 5 2 3 7 2 4 2 3" xfId="28414"/>
    <cellStyle name="Normal 5 2 3 7 2 4 2 4" xfId="53824"/>
    <cellStyle name="Normal 5 2 3 7 2 4 3" xfId="14323"/>
    <cellStyle name="Normal 5 2 3 7 2 4 3 2" xfId="33114"/>
    <cellStyle name="Normal 5 2 3 7 2 4 3 3" xfId="53826"/>
    <cellStyle name="Normal 5 2 3 7 2 4 4" xfId="23711"/>
    <cellStyle name="Normal 5 2 3 7 2 4 5" xfId="53823"/>
    <cellStyle name="Normal 5 2 3 7 2 5" xfId="6834"/>
    <cellStyle name="Normal 5 2 3 7 2 5 2" xfId="16229"/>
    <cellStyle name="Normal 5 2 3 7 2 5 2 2" xfId="35026"/>
    <cellStyle name="Normal 5 2 3 7 2 5 2 3" xfId="53828"/>
    <cellStyle name="Normal 5 2 3 7 2 5 3" xfId="25623"/>
    <cellStyle name="Normal 5 2 3 7 2 5 4" xfId="53827"/>
    <cellStyle name="Normal 5 2 3 7 2 6" xfId="11532"/>
    <cellStyle name="Normal 5 2 3 7 2 6 2" xfId="30321"/>
    <cellStyle name="Normal 5 2 3 7 2 6 3" xfId="53829"/>
    <cellStyle name="Normal 5 2 3 7 2 7" xfId="20918"/>
    <cellStyle name="Normal 5 2 3 7 2 8" xfId="39736"/>
    <cellStyle name="Normal 5 2 3 7 2 9" xfId="53810"/>
    <cellStyle name="Normal 5 2 3 7 3" xfId="2572"/>
    <cellStyle name="Normal 5 2 3 7 3 2" xfId="5365"/>
    <cellStyle name="Normal 5 2 3 7 3 2 2" xfId="10090"/>
    <cellStyle name="Normal 5 2 3 7 3 2 2 2" xfId="19485"/>
    <cellStyle name="Normal 5 2 3 7 3 2 2 2 2" xfId="38282"/>
    <cellStyle name="Normal 5 2 3 7 3 2 2 2 3" xfId="53833"/>
    <cellStyle name="Normal 5 2 3 7 3 2 2 3" xfId="28879"/>
    <cellStyle name="Normal 5 2 3 7 3 2 2 4" xfId="53832"/>
    <cellStyle name="Normal 5 2 3 7 3 2 3" xfId="14788"/>
    <cellStyle name="Normal 5 2 3 7 3 2 3 2" xfId="33579"/>
    <cellStyle name="Normal 5 2 3 7 3 2 3 3" xfId="53834"/>
    <cellStyle name="Normal 5 2 3 7 3 2 4" xfId="24176"/>
    <cellStyle name="Normal 5 2 3 7 3 2 5" xfId="53831"/>
    <cellStyle name="Normal 5 2 3 7 3 3" xfId="7299"/>
    <cellStyle name="Normal 5 2 3 7 3 3 2" xfId="16694"/>
    <cellStyle name="Normal 5 2 3 7 3 3 2 2" xfId="35491"/>
    <cellStyle name="Normal 5 2 3 7 3 3 2 3" xfId="53836"/>
    <cellStyle name="Normal 5 2 3 7 3 3 3" xfId="26088"/>
    <cellStyle name="Normal 5 2 3 7 3 3 4" xfId="53835"/>
    <cellStyle name="Normal 5 2 3 7 3 4" xfId="11997"/>
    <cellStyle name="Normal 5 2 3 7 3 4 2" xfId="30786"/>
    <cellStyle name="Normal 5 2 3 7 3 4 3" xfId="53837"/>
    <cellStyle name="Normal 5 2 3 7 3 5" xfId="21383"/>
    <cellStyle name="Normal 5 2 3 7 3 6" xfId="53830"/>
    <cellStyle name="Normal 5 2 3 7 4" xfId="3503"/>
    <cellStyle name="Normal 5 2 3 7 4 2" xfId="8229"/>
    <cellStyle name="Normal 5 2 3 7 4 2 2" xfId="17624"/>
    <cellStyle name="Normal 5 2 3 7 4 2 2 2" xfId="36421"/>
    <cellStyle name="Normal 5 2 3 7 4 2 2 3" xfId="53840"/>
    <cellStyle name="Normal 5 2 3 7 4 2 3" xfId="27018"/>
    <cellStyle name="Normal 5 2 3 7 4 2 4" xfId="53839"/>
    <cellStyle name="Normal 5 2 3 7 4 3" xfId="12927"/>
    <cellStyle name="Normal 5 2 3 7 4 3 2" xfId="31717"/>
    <cellStyle name="Normal 5 2 3 7 4 3 3" xfId="53841"/>
    <cellStyle name="Normal 5 2 3 7 4 4" xfId="22314"/>
    <cellStyle name="Normal 5 2 3 7 4 5" xfId="53838"/>
    <cellStyle name="Normal 5 2 3 7 5" xfId="4434"/>
    <cellStyle name="Normal 5 2 3 7 5 2" xfId="9159"/>
    <cellStyle name="Normal 5 2 3 7 5 2 2" xfId="18554"/>
    <cellStyle name="Normal 5 2 3 7 5 2 2 2" xfId="37351"/>
    <cellStyle name="Normal 5 2 3 7 5 2 2 3" xfId="53844"/>
    <cellStyle name="Normal 5 2 3 7 5 2 3" xfId="27948"/>
    <cellStyle name="Normal 5 2 3 7 5 2 4" xfId="53843"/>
    <cellStyle name="Normal 5 2 3 7 5 3" xfId="13857"/>
    <cellStyle name="Normal 5 2 3 7 5 3 2" xfId="32648"/>
    <cellStyle name="Normal 5 2 3 7 5 3 3" xfId="53845"/>
    <cellStyle name="Normal 5 2 3 7 5 4" xfId="23245"/>
    <cellStyle name="Normal 5 2 3 7 5 5" xfId="53842"/>
    <cellStyle name="Normal 5 2 3 7 6" xfId="6353"/>
    <cellStyle name="Normal 5 2 3 7 6 2" xfId="15749"/>
    <cellStyle name="Normal 5 2 3 7 6 2 2" xfId="34546"/>
    <cellStyle name="Normal 5 2 3 7 6 2 3" xfId="53847"/>
    <cellStyle name="Normal 5 2 3 7 6 3" xfId="25143"/>
    <cellStyle name="Normal 5 2 3 7 6 4" xfId="53846"/>
    <cellStyle name="Normal 5 2 3 7 7" xfId="11068"/>
    <cellStyle name="Normal 5 2 3 7 7 2" xfId="29855"/>
    <cellStyle name="Normal 5 2 3 7 7 3" xfId="53848"/>
    <cellStyle name="Normal 5 2 3 7 8" xfId="20452"/>
    <cellStyle name="Normal 5 2 3 7 9" xfId="39735"/>
    <cellStyle name="Normal 5 2 3 8" xfId="1580"/>
    <cellStyle name="Normal 5 2 3 8 10" xfId="53849"/>
    <cellStyle name="Normal 5 2 3 8 2" xfId="2049"/>
    <cellStyle name="Normal 5 2 3 8 2 2" xfId="2980"/>
    <cellStyle name="Normal 5 2 3 8 2 2 2" xfId="5773"/>
    <cellStyle name="Normal 5 2 3 8 2 2 2 2" xfId="10498"/>
    <cellStyle name="Normal 5 2 3 8 2 2 2 2 2" xfId="19893"/>
    <cellStyle name="Normal 5 2 3 8 2 2 2 2 2 2" xfId="38690"/>
    <cellStyle name="Normal 5 2 3 8 2 2 2 2 2 3" xfId="53854"/>
    <cellStyle name="Normal 5 2 3 8 2 2 2 2 3" xfId="29287"/>
    <cellStyle name="Normal 5 2 3 8 2 2 2 2 4" xfId="53853"/>
    <cellStyle name="Normal 5 2 3 8 2 2 2 3" xfId="15196"/>
    <cellStyle name="Normal 5 2 3 8 2 2 2 3 2" xfId="33987"/>
    <cellStyle name="Normal 5 2 3 8 2 2 2 3 3" xfId="53855"/>
    <cellStyle name="Normal 5 2 3 8 2 2 2 4" xfId="24584"/>
    <cellStyle name="Normal 5 2 3 8 2 2 2 5" xfId="53852"/>
    <cellStyle name="Normal 5 2 3 8 2 2 3" xfId="7706"/>
    <cellStyle name="Normal 5 2 3 8 2 2 3 2" xfId="17101"/>
    <cellStyle name="Normal 5 2 3 8 2 2 3 2 2" xfId="35898"/>
    <cellStyle name="Normal 5 2 3 8 2 2 3 2 3" xfId="53857"/>
    <cellStyle name="Normal 5 2 3 8 2 2 3 3" xfId="26495"/>
    <cellStyle name="Normal 5 2 3 8 2 2 3 4" xfId="53856"/>
    <cellStyle name="Normal 5 2 3 8 2 2 4" xfId="12404"/>
    <cellStyle name="Normal 5 2 3 8 2 2 4 2" xfId="31194"/>
    <cellStyle name="Normal 5 2 3 8 2 2 4 3" xfId="53858"/>
    <cellStyle name="Normal 5 2 3 8 2 2 5" xfId="21791"/>
    <cellStyle name="Normal 5 2 3 8 2 2 6" xfId="53851"/>
    <cellStyle name="Normal 5 2 3 8 2 3" xfId="3911"/>
    <cellStyle name="Normal 5 2 3 8 2 3 2" xfId="8636"/>
    <cellStyle name="Normal 5 2 3 8 2 3 2 2" xfId="18031"/>
    <cellStyle name="Normal 5 2 3 8 2 3 2 2 2" xfId="36828"/>
    <cellStyle name="Normal 5 2 3 8 2 3 2 2 3" xfId="53861"/>
    <cellStyle name="Normal 5 2 3 8 2 3 2 3" xfId="27425"/>
    <cellStyle name="Normal 5 2 3 8 2 3 2 4" xfId="53860"/>
    <cellStyle name="Normal 5 2 3 8 2 3 3" xfId="13334"/>
    <cellStyle name="Normal 5 2 3 8 2 3 3 2" xfId="32125"/>
    <cellStyle name="Normal 5 2 3 8 2 3 3 3" xfId="53862"/>
    <cellStyle name="Normal 5 2 3 8 2 3 4" xfId="22722"/>
    <cellStyle name="Normal 5 2 3 8 2 3 5" xfId="53859"/>
    <cellStyle name="Normal 5 2 3 8 2 4" xfId="4842"/>
    <cellStyle name="Normal 5 2 3 8 2 4 2" xfId="9567"/>
    <cellStyle name="Normal 5 2 3 8 2 4 2 2" xfId="18962"/>
    <cellStyle name="Normal 5 2 3 8 2 4 2 2 2" xfId="37759"/>
    <cellStyle name="Normal 5 2 3 8 2 4 2 2 3" xfId="53865"/>
    <cellStyle name="Normal 5 2 3 8 2 4 2 3" xfId="28356"/>
    <cellStyle name="Normal 5 2 3 8 2 4 2 4" xfId="53864"/>
    <cellStyle name="Normal 5 2 3 8 2 4 3" xfId="14265"/>
    <cellStyle name="Normal 5 2 3 8 2 4 3 2" xfId="33056"/>
    <cellStyle name="Normal 5 2 3 8 2 4 3 3" xfId="53866"/>
    <cellStyle name="Normal 5 2 3 8 2 4 4" xfId="23653"/>
    <cellStyle name="Normal 5 2 3 8 2 4 5" xfId="53863"/>
    <cellStyle name="Normal 5 2 3 8 2 5" xfId="6776"/>
    <cellStyle name="Normal 5 2 3 8 2 5 2" xfId="16171"/>
    <cellStyle name="Normal 5 2 3 8 2 5 2 2" xfId="34968"/>
    <cellStyle name="Normal 5 2 3 8 2 5 2 3" xfId="53868"/>
    <cellStyle name="Normal 5 2 3 8 2 5 3" xfId="25565"/>
    <cellStyle name="Normal 5 2 3 8 2 5 4" xfId="53867"/>
    <cellStyle name="Normal 5 2 3 8 2 6" xfId="11474"/>
    <cellStyle name="Normal 5 2 3 8 2 6 2" xfId="30263"/>
    <cellStyle name="Normal 5 2 3 8 2 6 3" xfId="53869"/>
    <cellStyle name="Normal 5 2 3 8 2 7" xfId="20860"/>
    <cellStyle name="Normal 5 2 3 8 2 8" xfId="39738"/>
    <cellStyle name="Normal 5 2 3 8 2 9" xfId="53850"/>
    <cellStyle name="Normal 5 2 3 8 3" xfId="2514"/>
    <cellStyle name="Normal 5 2 3 8 3 2" xfId="5307"/>
    <cellStyle name="Normal 5 2 3 8 3 2 2" xfId="10032"/>
    <cellStyle name="Normal 5 2 3 8 3 2 2 2" xfId="19427"/>
    <cellStyle name="Normal 5 2 3 8 3 2 2 2 2" xfId="38224"/>
    <cellStyle name="Normal 5 2 3 8 3 2 2 2 3" xfId="53873"/>
    <cellStyle name="Normal 5 2 3 8 3 2 2 3" xfId="28821"/>
    <cellStyle name="Normal 5 2 3 8 3 2 2 4" xfId="53872"/>
    <cellStyle name="Normal 5 2 3 8 3 2 3" xfId="14730"/>
    <cellStyle name="Normal 5 2 3 8 3 2 3 2" xfId="33521"/>
    <cellStyle name="Normal 5 2 3 8 3 2 3 3" xfId="53874"/>
    <cellStyle name="Normal 5 2 3 8 3 2 4" xfId="24118"/>
    <cellStyle name="Normal 5 2 3 8 3 2 5" xfId="53871"/>
    <cellStyle name="Normal 5 2 3 8 3 3" xfId="7241"/>
    <cellStyle name="Normal 5 2 3 8 3 3 2" xfId="16636"/>
    <cellStyle name="Normal 5 2 3 8 3 3 2 2" xfId="35433"/>
    <cellStyle name="Normal 5 2 3 8 3 3 2 3" xfId="53876"/>
    <cellStyle name="Normal 5 2 3 8 3 3 3" xfId="26030"/>
    <cellStyle name="Normal 5 2 3 8 3 3 4" xfId="53875"/>
    <cellStyle name="Normal 5 2 3 8 3 4" xfId="11939"/>
    <cellStyle name="Normal 5 2 3 8 3 4 2" xfId="30728"/>
    <cellStyle name="Normal 5 2 3 8 3 4 3" xfId="53877"/>
    <cellStyle name="Normal 5 2 3 8 3 5" xfId="21325"/>
    <cellStyle name="Normal 5 2 3 8 3 6" xfId="53870"/>
    <cellStyle name="Normal 5 2 3 8 4" xfId="3445"/>
    <cellStyle name="Normal 5 2 3 8 4 2" xfId="8171"/>
    <cellStyle name="Normal 5 2 3 8 4 2 2" xfId="17566"/>
    <cellStyle name="Normal 5 2 3 8 4 2 2 2" xfId="36363"/>
    <cellStyle name="Normal 5 2 3 8 4 2 2 3" xfId="53880"/>
    <cellStyle name="Normal 5 2 3 8 4 2 3" xfId="26960"/>
    <cellStyle name="Normal 5 2 3 8 4 2 4" xfId="53879"/>
    <cellStyle name="Normal 5 2 3 8 4 3" xfId="12869"/>
    <cellStyle name="Normal 5 2 3 8 4 3 2" xfId="31659"/>
    <cellStyle name="Normal 5 2 3 8 4 3 3" xfId="53881"/>
    <cellStyle name="Normal 5 2 3 8 4 4" xfId="22256"/>
    <cellStyle name="Normal 5 2 3 8 4 5" xfId="53878"/>
    <cellStyle name="Normal 5 2 3 8 5" xfId="4376"/>
    <cellStyle name="Normal 5 2 3 8 5 2" xfId="9101"/>
    <cellStyle name="Normal 5 2 3 8 5 2 2" xfId="18496"/>
    <cellStyle name="Normal 5 2 3 8 5 2 2 2" xfId="37293"/>
    <cellStyle name="Normal 5 2 3 8 5 2 2 3" xfId="53884"/>
    <cellStyle name="Normal 5 2 3 8 5 2 3" xfId="27890"/>
    <cellStyle name="Normal 5 2 3 8 5 2 4" xfId="53883"/>
    <cellStyle name="Normal 5 2 3 8 5 3" xfId="13799"/>
    <cellStyle name="Normal 5 2 3 8 5 3 2" xfId="32590"/>
    <cellStyle name="Normal 5 2 3 8 5 3 3" xfId="53885"/>
    <cellStyle name="Normal 5 2 3 8 5 4" xfId="23187"/>
    <cellStyle name="Normal 5 2 3 8 5 5" xfId="53882"/>
    <cellStyle name="Normal 5 2 3 8 6" xfId="6387"/>
    <cellStyle name="Normal 5 2 3 8 6 2" xfId="15783"/>
    <cellStyle name="Normal 5 2 3 8 6 2 2" xfId="34580"/>
    <cellStyle name="Normal 5 2 3 8 6 2 3" xfId="53887"/>
    <cellStyle name="Normal 5 2 3 8 6 3" xfId="25177"/>
    <cellStyle name="Normal 5 2 3 8 6 4" xfId="53886"/>
    <cellStyle name="Normal 5 2 3 8 7" xfId="11010"/>
    <cellStyle name="Normal 5 2 3 8 7 2" xfId="29797"/>
    <cellStyle name="Normal 5 2 3 8 7 3" xfId="53888"/>
    <cellStyle name="Normal 5 2 3 8 8" xfId="20394"/>
    <cellStyle name="Normal 5 2 3 8 9" xfId="39737"/>
    <cellStyle name="Normal 5 2 3 9" xfId="1846"/>
    <cellStyle name="Normal 5 2 3 9 2" xfId="2777"/>
    <cellStyle name="Normal 5 2 3 9 2 2" xfId="5570"/>
    <cellStyle name="Normal 5 2 3 9 2 2 2" xfId="10295"/>
    <cellStyle name="Normal 5 2 3 9 2 2 2 2" xfId="19690"/>
    <cellStyle name="Normal 5 2 3 9 2 2 2 2 2" xfId="38487"/>
    <cellStyle name="Normal 5 2 3 9 2 2 2 2 3" xfId="53893"/>
    <cellStyle name="Normal 5 2 3 9 2 2 2 3" xfId="29084"/>
    <cellStyle name="Normal 5 2 3 9 2 2 2 4" xfId="53892"/>
    <cellStyle name="Normal 5 2 3 9 2 2 3" xfId="14993"/>
    <cellStyle name="Normal 5 2 3 9 2 2 3 2" xfId="33784"/>
    <cellStyle name="Normal 5 2 3 9 2 2 3 3" xfId="53894"/>
    <cellStyle name="Normal 5 2 3 9 2 2 4" xfId="24381"/>
    <cellStyle name="Normal 5 2 3 9 2 2 5" xfId="53891"/>
    <cellStyle name="Normal 5 2 3 9 2 3" xfId="7503"/>
    <cellStyle name="Normal 5 2 3 9 2 3 2" xfId="16898"/>
    <cellStyle name="Normal 5 2 3 9 2 3 2 2" xfId="35695"/>
    <cellStyle name="Normal 5 2 3 9 2 3 2 3" xfId="53896"/>
    <cellStyle name="Normal 5 2 3 9 2 3 3" xfId="26292"/>
    <cellStyle name="Normal 5 2 3 9 2 3 4" xfId="53895"/>
    <cellStyle name="Normal 5 2 3 9 2 4" xfId="12201"/>
    <cellStyle name="Normal 5 2 3 9 2 4 2" xfId="30991"/>
    <cellStyle name="Normal 5 2 3 9 2 4 3" xfId="53897"/>
    <cellStyle name="Normal 5 2 3 9 2 5" xfId="21588"/>
    <cellStyle name="Normal 5 2 3 9 2 6" xfId="53890"/>
    <cellStyle name="Normal 5 2 3 9 3" xfId="3708"/>
    <cellStyle name="Normal 5 2 3 9 3 2" xfId="8434"/>
    <cellStyle name="Normal 5 2 3 9 3 2 2" xfId="17829"/>
    <cellStyle name="Normal 5 2 3 9 3 2 2 2" xfId="36626"/>
    <cellStyle name="Normal 5 2 3 9 3 2 2 3" xfId="53900"/>
    <cellStyle name="Normal 5 2 3 9 3 2 3" xfId="27223"/>
    <cellStyle name="Normal 5 2 3 9 3 2 4" xfId="53899"/>
    <cellStyle name="Normal 5 2 3 9 3 3" xfId="13132"/>
    <cellStyle name="Normal 5 2 3 9 3 3 2" xfId="31922"/>
    <cellStyle name="Normal 5 2 3 9 3 3 3" xfId="53901"/>
    <cellStyle name="Normal 5 2 3 9 3 4" xfId="22519"/>
    <cellStyle name="Normal 5 2 3 9 3 5" xfId="53898"/>
    <cellStyle name="Normal 5 2 3 9 4" xfId="4639"/>
    <cellStyle name="Normal 5 2 3 9 4 2" xfId="9364"/>
    <cellStyle name="Normal 5 2 3 9 4 2 2" xfId="18759"/>
    <cellStyle name="Normal 5 2 3 9 4 2 2 2" xfId="37556"/>
    <cellStyle name="Normal 5 2 3 9 4 2 2 3" xfId="53904"/>
    <cellStyle name="Normal 5 2 3 9 4 2 3" xfId="28153"/>
    <cellStyle name="Normal 5 2 3 9 4 2 4" xfId="53903"/>
    <cellStyle name="Normal 5 2 3 9 4 3" xfId="14062"/>
    <cellStyle name="Normal 5 2 3 9 4 3 2" xfId="32853"/>
    <cellStyle name="Normal 5 2 3 9 4 3 3" xfId="53905"/>
    <cellStyle name="Normal 5 2 3 9 4 4" xfId="23450"/>
    <cellStyle name="Normal 5 2 3 9 4 5" xfId="53902"/>
    <cellStyle name="Normal 5 2 3 9 5" xfId="6574"/>
    <cellStyle name="Normal 5 2 3 9 5 2" xfId="15969"/>
    <cellStyle name="Normal 5 2 3 9 5 2 2" xfId="34766"/>
    <cellStyle name="Normal 5 2 3 9 5 2 3" xfId="53907"/>
    <cellStyle name="Normal 5 2 3 9 5 3" xfId="25363"/>
    <cellStyle name="Normal 5 2 3 9 5 4" xfId="53906"/>
    <cellStyle name="Normal 5 2 3 9 6" xfId="11272"/>
    <cellStyle name="Normal 5 2 3 9 6 2" xfId="30060"/>
    <cellStyle name="Normal 5 2 3 9 6 3" xfId="53908"/>
    <cellStyle name="Normal 5 2 3 9 7" xfId="20657"/>
    <cellStyle name="Normal 5 2 3 9 8" xfId="39739"/>
    <cellStyle name="Normal 5 2 3 9 9" xfId="53889"/>
    <cellStyle name="Normal 5 2 30" xfId="1371"/>
    <cellStyle name="Normal 5 2 4" xfId="676"/>
    <cellStyle name="Normal 5 2 4 10" xfId="2313"/>
    <cellStyle name="Normal 5 2 4 10 2" xfId="5106"/>
    <cellStyle name="Normal 5 2 4 10 2 2" xfId="9831"/>
    <cellStyle name="Normal 5 2 4 10 2 2 2" xfId="19226"/>
    <cellStyle name="Normal 5 2 4 10 2 2 2 2" xfId="38023"/>
    <cellStyle name="Normal 5 2 4 10 2 2 2 3" xfId="53913"/>
    <cellStyle name="Normal 5 2 4 10 2 2 3" xfId="28620"/>
    <cellStyle name="Normal 5 2 4 10 2 2 4" xfId="53912"/>
    <cellStyle name="Normal 5 2 4 10 2 3" xfId="14529"/>
    <cellStyle name="Normal 5 2 4 10 2 3 2" xfId="33320"/>
    <cellStyle name="Normal 5 2 4 10 2 3 3" xfId="53914"/>
    <cellStyle name="Normal 5 2 4 10 2 4" xfId="23917"/>
    <cellStyle name="Normal 5 2 4 10 2 5" xfId="53911"/>
    <cellStyle name="Normal 5 2 4 10 3" xfId="7040"/>
    <cellStyle name="Normal 5 2 4 10 3 2" xfId="16435"/>
    <cellStyle name="Normal 5 2 4 10 3 2 2" xfId="35232"/>
    <cellStyle name="Normal 5 2 4 10 3 2 3" xfId="53916"/>
    <cellStyle name="Normal 5 2 4 10 3 3" xfId="25829"/>
    <cellStyle name="Normal 5 2 4 10 3 4" xfId="53915"/>
    <cellStyle name="Normal 5 2 4 10 4" xfId="11738"/>
    <cellStyle name="Normal 5 2 4 10 4 2" xfId="30527"/>
    <cellStyle name="Normal 5 2 4 10 4 3" xfId="53917"/>
    <cellStyle name="Normal 5 2 4 10 5" xfId="21124"/>
    <cellStyle name="Normal 5 2 4 10 6" xfId="53910"/>
    <cellStyle name="Normal 5 2 4 11" xfId="3244"/>
    <cellStyle name="Normal 5 2 4 11 2" xfId="7970"/>
    <cellStyle name="Normal 5 2 4 11 2 2" xfId="17365"/>
    <cellStyle name="Normal 5 2 4 11 2 2 2" xfId="36162"/>
    <cellStyle name="Normal 5 2 4 11 2 2 3" xfId="53920"/>
    <cellStyle name="Normal 5 2 4 11 2 3" xfId="26759"/>
    <cellStyle name="Normal 5 2 4 11 2 4" xfId="53919"/>
    <cellStyle name="Normal 5 2 4 11 3" xfId="12668"/>
    <cellStyle name="Normal 5 2 4 11 3 2" xfId="31458"/>
    <cellStyle name="Normal 5 2 4 11 3 3" xfId="53921"/>
    <cellStyle name="Normal 5 2 4 11 4" xfId="22055"/>
    <cellStyle name="Normal 5 2 4 11 5" xfId="53918"/>
    <cellStyle name="Normal 5 2 4 12" xfId="4175"/>
    <cellStyle name="Normal 5 2 4 12 2" xfId="8900"/>
    <cellStyle name="Normal 5 2 4 12 2 2" xfId="18295"/>
    <cellStyle name="Normal 5 2 4 12 2 2 2" xfId="37092"/>
    <cellStyle name="Normal 5 2 4 12 2 2 3" xfId="53924"/>
    <cellStyle name="Normal 5 2 4 12 2 3" xfId="27689"/>
    <cellStyle name="Normal 5 2 4 12 2 4" xfId="53923"/>
    <cellStyle name="Normal 5 2 4 12 3" xfId="13598"/>
    <cellStyle name="Normal 5 2 4 12 3 2" xfId="32389"/>
    <cellStyle name="Normal 5 2 4 12 3 3" xfId="53925"/>
    <cellStyle name="Normal 5 2 4 12 4" xfId="22986"/>
    <cellStyle name="Normal 5 2 4 12 5" xfId="53922"/>
    <cellStyle name="Normal 5 2 4 13" xfId="6041"/>
    <cellStyle name="Normal 5 2 4 13 2" xfId="10766"/>
    <cellStyle name="Normal 5 2 4 13 2 2" xfId="20161"/>
    <cellStyle name="Normal 5 2 4 13 2 2 2" xfId="38958"/>
    <cellStyle name="Normal 5 2 4 13 2 2 3" xfId="53928"/>
    <cellStyle name="Normal 5 2 4 13 2 3" xfId="29555"/>
    <cellStyle name="Normal 5 2 4 13 2 4" xfId="53927"/>
    <cellStyle name="Normal 5 2 4 13 3" xfId="15464"/>
    <cellStyle name="Normal 5 2 4 13 3 2" xfId="34255"/>
    <cellStyle name="Normal 5 2 4 13 3 3" xfId="53929"/>
    <cellStyle name="Normal 5 2 4 13 4" xfId="24852"/>
    <cellStyle name="Normal 5 2 4 13 5" xfId="53926"/>
    <cellStyle name="Normal 5 2 4 14" xfId="6104"/>
    <cellStyle name="Normal 5 2 4 14 2" xfId="15500"/>
    <cellStyle name="Normal 5 2 4 14 2 2" xfId="34297"/>
    <cellStyle name="Normal 5 2 4 14 2 3" xfId="53931"/>
    <cellStyle name="Normal 5 2 4 14 3" xfId="24894"/>
    <cellStyle name="Normal 5 2 4 14 4" xfId="53930"/>
    <cellStyle name="Normal 5 2 4 15" xfId="10802"/>
    <cellStyle name="Normal 5 2 4 15 2" xfId="29596"/>
    <cellStyle name="Normal 5 2 4 15 3" xfId="53932"/>
    <cellStyle name="Normal 5 2 4 16" xfId="20193"/>
    <cellStyle name="Normal 5 2 4 17" xfId="39285"/>
    <cellStyle name="Normal 5 2 4 18" xfId="53909"/>
    <cellStyle name="Normal 5 2 4 19" xfId="58715"/>
    <cellStyle name="Normal 5 2 4 2" xfId="677"/>
    <cellStyle name="Normal 5 2 4 2 10" xfId="3258"/>
    <cellStyle name="Normal 5 2 4 2 10 2" xfId="7984"/>
    <cellStyle name="Normal 5 2 4 2 10 2 2" xfId="17379"/>
    <cellStyle name="Normal 5 2 4 2 10 2 2 2" xfId="36176"/>
    <cellStyle name="Normal 5 2 4 2 10 2 2 3" xfId="53936"/>
    <cellStyle name="Normal 5 2 4 2 10 2 3" xfId="26773"/>
    <cellStyle name="Normal 5 2 4 2 10 2 4" xfId="53935"/>
    <cellStyle name="Normal 5 2 4 2 10 3" xfId="12682"/>
    <cellStyle name="Normal 5 2 4 2 10 3 2" xfId="31472"/>
    <cellStyle name="Normal 5 2 4 2 10 3 3" xfId="53937"/>
    <cellStyle name="Normal 5 2 4 2 10 4" xfId="22069"/>
    <cellStyle name="Normal 5 2 4 2 10 5" xfId="53934"/>
    <cellStyle name="Normal 5 2 4 2 11" xfId="4189"/>
    <cellStyle name="Normal 5 2 4 2 11 2" xfId="8914"/>
    <cellStyle name="Normal 5 2 4 2 11 2 2" xfId="18309"/>
    <cellStyle name="Normal 5 2 4 2 11 2 2 2" xfId="37106"/>
    <cellStyle name="Normal 5 2 4 2 11 2 2 3" xfId="53940"/>
    <cellStyle name="Normal 5 2 4 2 11 2 3" xfId="27703"/>
    <cellStyle name="Normal 5 2 4 2 11 2 4" xfId="53939"/>
    <cellStyle name="Normal 5 2 4 2 11 3" xfId="13612"/>
    <cellStyle name="Normal 5 2 4 2 11 3 2" xfId="32403"/>
    <cellStyle name="Normal 5 2 4 2 11 3 3" xfId="53941"/>
    <cellStyle name="Normal 5 2 4 2 11 4" xfId="23000"/>
    <cellStyle name="Normal 5 2 4 2 11 5" xfId="53938"/>
    <cellStyle name="Normal 5 2 4 2 12" xfId="6055"/>
    <cellStyle name="Normal 5 2 4 2 12 2" xfId="10780"/>
    <cellStyle name="Normal 5 2 4 2 12 2 2" xfId="20175"/>
    <cellStyle name="Normal 5 2 4 2 12 2 2 2" xfId="38972"/>
    <cellStyle name="Normal 5 2 4 2 12 2 2 3" xfId="53944"/>
    <cellStyle name="Normal 5 2 4 2 12 2 3" xfId="29569"/>
    <cellStyle name="Normal 5 2 4 2 12 2 4" xfId="53943"/>
    <cellStyle name="Normal 5 2 4 2 12 3" xfId="15478"/>
    <cellStyle name="Normal 5 2 4 2 12 3 2" xfId="34269"/>
    <cellStyle name="Normal 5 2 4 2 12 3 3" xfId="53945"/>
    <cellStyle name="Normal 5 2 4 2 12 4" xfId="24866"/>
    <cellStyle name="Normal 5 2 4 2 12 5" xfId="53942"/>
    <cellStyle name="Normal 5 2 4 2 13" xfId="6118"/>
    <cellStyle name="Normal 5 2 4 2 13 2" xfId="15514"/>
    <cellStyle name="Normal 5 2 4 2 13 2 2" xfId="34311"/>
    <cellStyle name="Normal 5 2 4 2 13 2 3" xfId="53947"/>
    <cellStyle name="Normal 5 2 4 2 13 3" xfId="24908"/>
    <cellStyle name="Normal 5 2 4 2 13 4" xfId="53946"/>
    <cellStyle name="Normal 5 2 4 2 14" xfId="10816"/>
    <cellStyle name="Normal 5 2 4 2 14 2" xfId="29610"/>
    <cellStyle name="Normal 5 2 4 2 14 3" xfId="53948"/>
    <cellStyle name="Normal 5 2 4 2 15" xfId="20207"/>
    <cellStyle name="Normal 5 2 4 2 16" xfId="39286"/>
    <cellStyle name="Normal 5 2 4 2 17" xfId="53933"/>
    <cellStyle name="Normal 5 2 4 2 18" xfId="58730"/>
    <cellStyle name="Normal 5 2 4 2 19" xfId="58823"/>
    <cellStyle name="Normal 5 2 4 2 2" xfId="678"/>
    <cellStyle name="Normal 5 2 4 2 2 10" xfId="6264"/>
    <cellStyle name="Normal 5 2 4 2 2 10 2" xfId="15660"/>
    <cellStyle name="Normal 5 2 4 2 2 10 2 2" xfId="34457"/>
    <cellStyle name="Normal 5 2 4 2 2 10 2 3" xfId="53951"/>
    <cellStyle name="Normal 5 2 4 2 2 10 3" xfId="25054"/>
    <cellStyle name="Normal 5 2 4 2 2 10 4" xfId="53950"/>
    <cellStyle name="Normal 5 2 4 2 2 11" xfId="10855"/>
    <cellStyle name="Normal 5 2 4 2 2 11 2" xfId="29638"/>
    <cellStyle name="Normal 5 2 4 2 2 11 3" xfId="53952"/>
    <cellStyle name="Normal 5 2 4 2 2 12" xfId="20235"/>
    <cellStyle name="Normal 5 2 4 2 2 13" xfId="39740"/>
    <cellStyle name="Normal 5 2 4 2 2 14" xfId="53949"/>
    <cellStyle name="Normal 5 2 4 2 2 15" xfId="1419"/>
    <cellStyle name="Normal 5 2 4 2 2 2" xfId="1087"/>
    <cellStyle name="Normal 5 2 4 2 2 2 10" xfId="39741"/>
    <cellStyle name="Normal 5 2 4 2 2 2 11" xfId="53953"/>
    <cellStyle name="Normal 5 2 4 2 2 2 12" xfId="1475"/>
    <cellStyle name="Normal 5 2 4 2 2 2 2" xfId="1740"/>
    <cellStyle name="Normal 5 2 4 2 2 2 2 10" xfId="53954"/>
    <cellStyle name="Normal 5 2 4 2 2 2 2 2" xfId="2206"/>
    <cellStyle name="Normal 5 2 4 2 2 2 2 2 2" xfId="3137"/>
    <cellStyle name="Normal 5 2 4 2 2 2 2 2 2 2" xfId="5930"/>
    <cellStyle name="Normal 5 2 4 2 2 2 2 2 2 2 2" xfId="10655"/>
    <cellStyle name="Normal 5 2 4 2 2 2 2 2 2 2 2 2" xfId="20050"/>
    <cellStyle name="Normal 5 2 4 2 2 2 2 2 2 2 2 2 2" xfId="38847"/>
    <cellStyle name="Normal 5 2 4 2 2 2 2 2 2 2 2 2 3" xfId="53959"/>
    <cellStyle name="Normal 5 2 4 2 2 2 2 2 2 2 2 3" xfId="29444"/>
    <cellStyle name="Normal 5 2 4 2 2 2 2 2 2 2 2 4" xfId="53958"/>
    <cellStyle name="Normal 5 2 4 2 2 2 2 2 2 2 3" xfId="15353"/>
    <cellStyle name="Normal 5 2 4 2 2 2 2 2 2 2 3 2" xfId="34144"/>
    <cellStyle name="Normal 5 2 4 2 2 2 2 2 2 2 3 3" xfId="53960"/>
    <cellStyle name="Normal 5 2 4 2 2 2 2 2 2 2 4" xfId="24741"/>
    <cellStyle name="Normal 5 2 4 2 2 2 2 2 2 2 5" xfId="53957"/>
    <cellStyle name="Normal 5 2 4 2 2 2 2 2 2 3" xfId="7863"/>
    <cellStyle name="Normal 5 2 4 2 2 2 2 2 2 3 2" xfId="17258"/>
    <cellStyle name="Normal 5 2 4 2 2 2 2 2 2 3 2 2" xfId="36055"/>
    <cellStyle name="Normal 5 2 4 2 2 2 2 2 2 3 2 3" xfId="53962"/>
    <cellStyle name="Normal 5 2 4 2 2 2 2 2 2 3 3" xfId="26652"/>
    <cellStyle name="Normal 5 2 4 2 2 2 2 2 2 3 4" xfId="53961"/>
    <cellStyle name="Normal 5 2 4 2 2 2 2 2 2 4" xfId="12561"/>
    <cellStyle name="Normal 5 2 4 2 2 2 2 2 2 4 2" xfId="31351"/>
    <cellStyle name="Normal 5 2 4 2 2 2 2 2 2 4 3" xfId="53963"/>
    <cellStyle name="Normal 5 2 4 2 2 2 2 2 2 5" xfId="21948"/>
    <cellStyle name="Normal 5 2 4 2 2 2 2 2 2 6" xfId="53956"/>
    <cellStyle name="Normal 5 2 4 2 2 2 2 2 3" xfId="4068"/>
    <cellStyle name="Normal 5 2 4 2 2 2 2 2 3 2" xfId="8793"/>
    <cellStyle name="Normal 5 2 4 2 2 2 2 2 3 2 2" xfId="18188"/>
    <cellStyle name="Normal 5 2 4 2 2 2 2 2 3 2 2 2" xfId="36985"/>
    <cellStyle name="Normal 5 2 4 2 2 2 2 2 3 2 2 3" xfId="53966"/>
    <cellStyle name="Normal 5 2 4 2 2 2 2 2 3 2 3" xfId="27582"/>
    <cellStyle name="Normal 5 2 4 2 2 2 2 2 3 2 4" xfId="53965"/>
    <cellStyle name="Normal 5 2 4 2 2 2 2 2 3 3" xfId="13491"/>
    <cellStyle name="Normal 5 2 4 2 2 2 2 2 3 3 2" xfId="32282"/>
    <cellStyle name="Normal 5 2 4 2 2 2 2 2 3 3 3" xfId="53967"/>
    <cellStyle name="Normal 5 2 4 2 2 2 2 2 3 4" xfId="22879"/>
    <cellStyle name="Normal 5 2 4 2 2 2 2 2 3 5" xfId="53964"/>
    <cellStyle name="Normal 5 2 4 2 2 2 2 2 4" xfId="4999"/>
    <cellStyle name="Normal 5 2 4 2 2 2 2 2 4 2" xfId="9724"/>
    <cellStyle name="Normal 5 2 4 2 2 2 2 2 4 2 2" xfId="19119"/>
    <cellStyle name="Normal 5 2 4 2 2 2 2 2 4 2 2 2" xfId="37916"/>
    <cellStyle name="Normal 5 2 4 2 2 2 2 2 4 2 2 3" xfId="53970"/>
    <cellStyle name="Normal 5 2 4 2 2 2 2 2 4 2 3" xfId="28513"/>
    <cellStyle name="Normal 5 2 4 2 2 2 2 2 4 2 4" xfId="53969"/>
    <cellStyle name="Normal 5 2 4 2 2 2 2 2 4 3" xfId="14422"/>
    <cellStyle name="Normal 5 2 4 2 2 2 2 2 4 3 2" xfId="33213"/>
    <cellStyle name="Normal 5 2 4 2 2 2 2 2 4 3 3" xfId="53971"/>
    <cellStyle name="Normal 5 2 4 2 2 2 2 2 4 4" xfId="23810"/>
    <cellStyle name="Normal 5 2 4 2 2 2 2 2 4 5" xfId="53968"/>
    <cellStyle name="Normal 5 2 4 2 2 2 2 2 5" xfId="6933"/>
    <cellStyle name="Normal 5 2 4 2 2 2 2 2 5 2" xfId="16328"/>
    <cellStyle name="Normal 5 2 4 2 2 2 2 2 5 2 2" xfId="35125"/>
    <cellStyle name="Normal 5 2 4 2 2 2 2 2 5 2 3" xfId="53973"/>
    <cellStyle name="Normal 5 2 4 2 2 2 2 2 5 3" xfId="25722"/>
    <cellStyle name="Normal 5 2 4 2 2 2 2 2 5 4" xfId="53972"/>
    <cellStyle name="Normal 5 2 4 2 2 2 2 2 6" xfId="11631"/>
    <cellStyle name="Normal 5 2 4 2 2 2 2 2 6 2" xfId="30420"/>
    <cellStyle name="Normal 5 2 4 2 2 2 2 2 6 3" xfId="53974"/>
    <cellStyle name="Normal 5 2 4 2 2 2 2 2 7" xfId="21017"/>
    <cellStyle name="Normal 5 2 4 2 2 2 2 2 8" xfId="39743"/>
    <cellStyle name="Normal 5 2 4 2 2 2 2 2 9" xfId="53955"/>
    <cellStyle name="Normal 5 2 4 2 2 2 2 3" xfId="2671"/>
    <cellStyle name="Normal 5 2 4 2 2 2 2 3 2" xfId="5464"/>
    <cellStyle name="Normal 5 2 4 2 2 2 2 3 2 2" xfId="10189"/>
    <cellStyle name="Normal 5 2 4 2 2 2 2 3 2 2 2" xfId="19584"/>
    <cellStyle name="Normal 5 2 4 2 2 2 2 3 2 2 2 2" xfId="38381"/>
    <cellStyle name="Normal 5 2 4 2 2 2 2 3 2 2 2 3" xfId="53978"/>
    <cellStyle name="Normal 5 2 4 2 2 2 2 3 2 2 3" xfId="28978"/>
    <cellStyle name="Normal 5 2 4 2 2 2 2 3 2 2 4" xfId="53977"/>
    <cellStyle name="Normal 5 2 4 2 2 2 2 3 2 3" xfId="14887"/>
    <cellStyle name="Normal 5 2 4 2 2 2 2 3 2 3 2" xfId="33678"/>
    <cellStyle name="Normal 5 2 4 2 2 2 2 3 2 3 3" xfId="53979"/>
    <cellStyle name="Normal 5 2 4 2 2 2 2 3 2 4" xfId="24275"/>
    <cellStyle name="Normal 5 2 4 2 2 2 2 3 2 5" xfId="53976"/>
    <cellStyle name="Normal 5 2 4 2 2 2 2 3 3" xfId="7398"/>
    <cellStyle name="Normal 5 2 4 2 2 2 2 3 3 2" xfId="16793"/>
    <cellStyle name="Normal 5 2 4 2 2 2 2 3 3 2 2" xfId="35590"/>
    <cellStyle name="Normal 5 2 4 2 2 2 2 3 3 2 3" xfId="53981"/>
    <cellStyle name="Normal 5 2 4 2 2 2 2 3 3 3" xfId="26187"/>
    <cellStyle name="Normal 5 2 4 2 2 2 2 3 3 4" xfId="53980"/>
    <cellStyle name="Normal 5 2 4 2 2 2 2 3 4" xfId="12096"/>
    <cellStyle name="Normal 5 2 4 2 2 2 2 3 4 2" xfId="30885"/>
    <cellStyle name="Normal 5 2 4 2 2 2 2 3 4 3" xfId="53982"/>
    <cellStyle name="Normal 5 2 4 2 2 2 2 3 5" xfId="21482"/>
    <cellStyle name="Normal 5 2 4 2 2 2 2 3 6" xfId="53975"/>
    <cellStyle name="Normal 5 2 4 2 2 2 2 4" xfId="3602"/>
    <cellStyle name="Normal 5 2 4 2 2 2 2 4 2" xfId="8328"/>
    <cellStyle name="Normal 5 2 4 2 2 2 2 4 2 2" xfId="17723"/>
    <cellStyle name="Normal 5 2 4 2 2 2 2 4 2 2 2" xfId="36520"/>
    <cellStyle name="Normal 5 2 4 2 2 2 2 4 2 2 3" xfId="53985"/>
    <cellStyle name="Normal 5 2 4 2 2 2 2 4 2 3" xfId="27117"/>
    <cellStyle name="Normal 5 2 4 2 2 2 2 4 2 4" xfId="53984"/>
    <cellStyle name="Normal 5 2 4 2 2 2 2 4 3" xfId="13026"/>
    <cellStyle name="Normal 5 2 4 2 2 2 2 4 3 2" xfId="31816"/>
    <cellStyle name="Normal 5 2 4 2 2 2 2 4 3 3" xfId="53986"/>
    <cellStyle name="Normal 5 2 4 2 2 2 2 4 4" xfId="22413"/>
    <cellStyle name="Normal 5 2 4 2 2 2 2 4 5" xfId="53983"/>
    <cellStyle name="Normal 5 2 4 2 2 2 2 5" xfId="4533"/>
    <cellStyle name="Normal 5 2 4 2 2 2 2 5 2" xfId="9258"/>
    <cellStyle name="Normal 5 2 4 2 2 2 2 5 2 2" xfId="18653"/>
    <cellStyle name="Normal 5 2 4 2 2 2 2 5 2 2 2" xfId="37450"/>
    <cellStyle name="Normal 5 2 4 2 2 2 2 5 2 2 3" xfId="53989"/>
    <cellStyle name="Normal 5 2 4 2 2 2 2 5 2 3" xfId="28047"/>
    <cellStyle name="Normal 5 2 4 2 2 2 2 5 2 4" xfId="53988"/>
    <cellStyle name="Normal 5 2 4 2 2 2 2 5 3" xfId="13956"/>
    <cellStyle name="Normal 5 2 4 2 2 2 2 5 3 2" xfId="32747"/>
    <cellStyle name="Normal 5 2 4 2 2 2 2 5 3 3" xfId="53990"/>
    <cellStyle name="Normal 5 2 4 2 2 2 2 5 4" xfId="23344"/>
    <cellStyle name="Normal 5 2 4 2 2 2 2 5 5" xfId="53987"/>
    <cellStyle name="Normal 5 2 4 2 2 2 2 6" xfId="6143"/>
    <cellStyle name="Normal 5 2 4 2 2 2 2 6 2" xfId="15539"/>
    <cellStyle name="Normal 5 2 4 2 2 2 2 6 2 2" xfId="34336"/>
    <cellStyle name="Normal 5 2 4 2 2 2 2 6 2 3" xfId="53992"/>
    <cellStyle name="Normal 5 2 4 2 2 2 2 6 3" xfId="24933"/>
    <cellStyle name="Normal 5 2 4 2 2 2 2 6 4" xfId="53991"/>
    <cellStyle name="Normal 5 2 4 2 2 2 2 7" xfId="11167"/>
    <cellStyle name="Normal 5 2 4 2 2 2 2 7 2" xfId="29954"/>
    <cellStyle name="Normal 5 2 4 2 2 2 2 7 3" xfId="53993"/>
    <cellStyle name="Normal 5 2 4 2 2 2 2 8" xfId="20551"/>
    <cellStyle name="Normal 5 2 4 2 2 2 2 9" xfId="39742"/>
    <cellStyle name="Normal 5 2 4 2 2 2 3" xfId="1945"/>
    <cellStyle name="Normal 5 2 4 2 2 2 3 2" xfId="2876"/>
    <cellStyle name="Normal 5 2 4 2 2 2 3 2 2" xfId="5669"/>
    <cellStyle name="Normal 5 2 4 2 2 2 3 2 2 2" xfId="10394"/>
    <cellStyle name="Normal 5 2 4 2 2 2 3 2 2 2 2" xfId="19789"/>
    <cellStyle name="Normal 5 2 4 2 2 2 3 2 2 2 2 2" xfId="38586"/>
    <cellStyle name="Normal 5 2 4 2 2 2 3 2 2 2 2 3" xfId="53998"/>
    <cellStyle name="Normal 5 2 4 2 2 2 3 2 2 2 3" xfId="29183"/>
    <cellStyle name="Normal 5 2 4 2 2 2 3 2 2 2 4" xfId="53997"/>
    <cellStyle name="Normal 5 2 4 2 2 2 3 2 2 3" xfId="15092"/>
    <cellStyle name="Normal 5 2 4 2 2 2 3 2 2 3 2" xfId="33883"/>
    <cellStyle name="Normal 5 2 4 2 2 2 3 2 2 3 3" xfId="53999"/>
    <cellStyle name="Normal 5 2 4 2 2 2 3 2 2 4" xfId="24480"/>
    <cellStyle name="Normal 5 2 4 2 2 2 3 2 2 5" xfId="53996"/>
    <cellStyle name="Normal 5 2 4 2 2 2 3 2 3" xfId="7602"/>
    <cellStyle name="Normal 5 2 4 2 2 2 3 2 3 2" xfId="16997"/>
    <cellStyle name="Normal 5 2 4 2 2 2 3 2 3 2 2" xfId="35794"/>
    <cellStyle name="Normal 5 2 4 2 2 2 3 2 3 2 3" xfId="54001"/>
    <cellStyle name="Normal 5 2 4 2 2 2 3 2 3 3" xfId="26391"/>
    <cellStyle name="Normal 5 2 4 2 2 2 3 2 3 4" xfId="54000"/>
    <cellStyle name="Normal 5 2 4 2 2 2 3 2 4" xfId="12300"/>
    <cellStyle name="Normal 5 2 4 2 2 2 3 2 4 2" xfId="31090"/>
    <cellStyle name="Normal 5 2 4 2 2 2 3 2 4 3" xfId="54002"/>
    <cellStyle name="Normal 5 2 4 2 2 2 3 2 5" xfId="21687"/>
    <cellStyle name="Normal 5 2 4 2 2 2 3 2 6" xfId="53995"/>
    <cellStyle name="Normal 5 2 4 2 2 2 3 3" xfId="3807"/>
    <cellStyle name="Normal 5 2 4 2 2 2 3 3 2" xfId="8533"/>
    <cellStyle name="Normal 5 2 4 2 2 2 3 3 2 2" xfId="17928"/>
    <cellStyle name="Normal 5 2 4 2 2 2 3 3 2 2 2" xfId="36725"/>
    <cellStyle name="Normal 5 2 4 2 2 2 3 3 2 2 3" xfId="54005"/>
    <cellStyle name="Normal 5 2 4 2 2 2 3 3 2 3" xfId="27322"/>
    <cellStyle name="Normal 5 2 4 2 2 2 3 3 2 4" xfId="54004"/>
    <cellStyle name="Normal 5 2 4 2 2 2 3 3 3" xfId="13231"/>
    <cellStyle name="Normal 5 2 4 2 2 2 3 3 3 2" xfId="32021"/>
    <cellStyle name="Normal 5 2 4 2 2 2 3 3 3 3" xfId="54006"/>
    <cellStyle name="Normal 5 2 4 2 2 2 3 3 4" xfId="22618"/>
    <cellStyle name="Normal 5 2 4 2 2 2 3 3 5" xfId="54003"/>
    <cellStyle name="Normal 5 2 4 2 2 2 3 4" xfId="4738"/>
    <cellStyle name="Normal 5 2 4 2 2 2 3 4 2" xfId="9463"/>
    <cellStyle name="Normal 5 2 4 2 2 2 3 4 2 2" xfId="18858"/>
    <cellStyle name="Normal 5 2 4 2 2 2 3 4 2 2 2" xfId="37655"/>
    <cellStyle name="Normal 5 2 4 2 2 2 3 4 2 2 3" xfId="54009"/>
    <cellStyle name="Normal 5 2 4 2 2 2 3 4 2 3" xfId="28252"/>
    <cellStyle name="Normal 5 2 4 2 2 2 3 4 2 4" xfId="54008"/>
    <cellStyle name="Normal 5 2 4 2 2 2 3 4 3" xfId="14161"/>
    <cellStyle name="Normal 5 2 4 2 2 2 3 4 3 2" xfId="32952"/>
    <cellStyle name="Normal 5 2 4 2 2 2 3 4 3 3" xfId="54010"/>
    <cellStyle name="Normal 5 2 4 2 2 2 3 4 4" xfId="23549"/>
    <cellStyle name="Normal 5 2 4 2 2 2 3 4 5" xfId="54007"/>
    <cellStyle name="Normal 5 2 4 2 2 2 3 5" xfId="6673"/>
    <cellStyle name="Normal 5 2 4 2 2 2 3 5 2" xfId="16068"/>
    <cellStyle name="Normal 5 2 4 2 2 2 3 5 2 2" xfId="34865"/>
    <cellStyle name="Normal 5 2 4 2 2 2 3 5 2 3" xfId="54012"/>
    <cellStyle name="Normal 5 2 4 2 2 2 3 5 3" xfId="25462"/>
    <cellStyle name="Normal 5 2 4 2 2 2 3 5 4" xfId="54011"/>
    <cellStyle name="Normal 5 2 4 2 2 2 3 6" xfId="11371"/>
    <cellStyle name="Normal 5 2 4 2 2 2 3 6 2" xfId="30159"/>
    <cellStyle name="Normal 5 2 4 2 2 2 3 6 3" xfId="54013"/>
    <cellStyle name="Normal 5 2 4 2 2 2 3 7" xfId="20756"/>
    <cellStyle name="Normal 5 2 4 2 2 2 3 8" xfId="39744"/>
    <cellStyle name="Normal 5 2 4 2 2 2 3 9" xfId="53994"/>
    <cellStyle name="Normal 5 2 4 2 2 2 4" xfId="2410"/>
    <cellStyle name="Normal 5 2 4 2 2 2 4 2" xfId="5203"/>
    <cellStyle name="Normal 5 2 4 2 2 2 4 2 2" xfId="9928"/>
    <cellStyle name="Normal 5 2 4 2 2 2 4 2 2 2" xfId="19323"/>
    <cellStyle name="Normal 5 2 4 2 2 2 4 2 2 2 2" xfId="38120"/>
    <cellStyle name="Normal 5 2 4 2 2 2 4 2 2 2 3" xfId="54017"/>
    <cellStyle name="Normal 5 2 4 2 2 2 4 2 2 3" xfId="28717"/>
    <cellStyle name="Normal 5 2 4 2 2 2 4 2 2 4" xfId="54016"/>
    <cellStyle name="Normal 5 2 4 2 2 2 4 2 3" xfId="14626"/>
    <cellStyle name="Normal 5 2 4 2 2 2 4 2 3 2" xfId="33417"/>
    <cellStyle name="Normal 5 2 4 2 2 2 4 2 3 3" xfId="54018"/>
    <cellStyle name="Normal 5 2 4 2 2 2 4 2 4" xfId="24014"/>
    <cellStyle name="Normal 5 2 4 2 2 2 4 2 5" xfId="54015"/>
    <cellStyle name="Normal 5 2 4 2 2 2 4 3" xfId="7137"/>
    <cellStyle name="Normal 5 2 4 2 2 2 4 3 2" xfId="16532"/>
    <cellStyle name="Normal 5 2 4 2 2 2 4 3 2 2" xfId="35329"/>
    <cellStyle name="Normal 5 2 4 2 2 2 4 3 2 3" xfId="54020"/>
    <cellStyle name="Normal 5 2 4 2 2 2 4 3 3" xfId="25926"/>
    <cellStyle name="Normal 5 2 4 2 2 2 4 3 4" xfId="54019"/>
    <cellStyle name="Normal 5 2 4 2 2 2 4 4" xfId="11835"/>
    <cellStyle name="Normal 5 2 4 2 2 2 4 4 2" xfId="30624"/>
    <cellStyle name="Normal 5 2 4 2 2 2 4 4 3" xfId="54021"/>
    <cellStyle name="Normal 5 2 4 2 2 2 4 5" xfId="21221"/>
    <cellStyle name="Normal 5 2 4 2 2 2 4 6" xfId="54014"/>
    <cellStyle name="Normal 5 2 4 2 2 2 5" xfId="3341"/>
    <cellStyle name="Normal 5 2 4 2 2 2 5 2" xfId="8067"/>
    <cellStyle name="Normal 5 2 4 2 2 2 5 2 2" xfId="17462"/>
    <cellStyle name="Normal 5 2 4 2 2 2 5 2 2 2" xfId="36259"/>
    <cellStyle name="Normal 5 2 4 2 2 2 5 2 2 3" xfId="54024"/>
    <cellStyle name="Normal 5 2 4 2 2 2 5 2 3" xfId="26856"/>
    <cellStyle name="Normal 5 2 4 2 2 2 5 2 4" xfId="54023"/>
    <cellStyle name="Normal 5 2 4 2 2 2 5 3" xfId="12765"/>
    <cellStyle name="Normal 5 2 4 2 2 2 5 3 2" xfId="31555"/>
    <cellStyle name="Normal 5 2 4 2 2 2 5 3 3" xfId="54025"/>
    <cellStyle name="Normal 5 2 4 2 2 2 5 4" xfId="22152"/>
    <cellStyle name="Normal 5 2 4 2 2 2 5 5" xfId="54022"/>
    <cellStyle name="Normal 5 2 4 2 2 2 6" xfId="4272"/>
    <cellStyle name="Normal 5 2 4 2 2 2 6 2" xfId="8997"/>
    <cellStyle name="Normal 5 2 4 2 2 2 6 2 2" xfId="18392"/>
    <cellStyle name="Normal 5 2 4 2 2 2 6 2 2 2" xfId="37189"/>
    <cellStyle name="Normal 5 2 4 2 2 2 6 2 2 3" xfId="54028"/>
    <cellStyle name="Normal 5 2 4 2 2 2 6 2 3" xfId="27786"/>
    <cellStyle name="Normal 5 2 4 2 2 2 6 2 4" xfId="54027"/>
    <cellStyle name="Normal 5 2 4 2 2 2 6 3" xfId="13695"/>
    <cellStyle name="Normal 5 2 4 2 2 2 6 3 2" xfId="32486"/>
    <cellStyle name="Normal 5 2 4 2 2 2 6 3 3" xfId="54029"/>
    <cellStyle name="Normal 5 2 4 2 2 2 6 4" xfId="23083"/>
    <cellStyle name="Normal 5 2 4 2 2 2 6 5" xfId="54026"/>
    <cellStyle name="Normal 5 2 4 2 2 2 7" xfId="6450"/>
    <cellStyle name="Normal 5 2 4 2 2 2 7 2" xfId="15845"/>
    <cellStyle name="Normal 5 2 4 2 2 2 7 2 2" xfId="34642"/>
    <cellStyle name="Normal 5 2 4 2 2 2 7 2 3" xfId="54031"/>
    <cellStyle name="Normal 5 2 4 2 2 2 7 3" xfId="25239"/>
    <cellStyle name="Normal 5 2 4 2 2 2 7 4" xfId="54030"/>
    <cellStyle name="Normal 5 2 4 2 2 2 8" xfId="10909"/>
    <cellStyle name="Normal 5 2 4 2 2 2 8 2" xfId="29693"/>
    <cellStyle name="Normal 5 2 4 2 2 2 8 3" xfId="54032"/>
    <cellStyle name="Normal 5 2 4 2 2 2 9" xfId="20290"/>
    <cellStyle name="Normal 5 2 4 2 2 3" xfId="1218"/>
    <cellStyle name="Normal 5 2 4 2 2 3 10" xfId="39745"/>
    <cellStyle name="Normal 5 2 4 2 2 3 11" xfId="54033"/>
    <cellStyle name="Normal 5 2 4 2 2 3 12" xfId="1537"/>
    <cellStyle name="Normal 5 2 4 2 2 3 2" xfId="1801"/>
    <cellStyle name="Normal 5 2 4 2 2 3 2 10" xfId="54034"/>
    <cellStyle name="Normal 5 2 4 2 2 3 2 2" xfId="2267"/>
    <cellStyle name="Normal 5 2 4 2 2 3 2 2 2" xfId="3198"/>
    <cellStyle name="Normal 5 2 4 2 2 3 2 2 2 2" xfId="5991"/>
    <cellStyle name="Normal 5 2 4 2 2 3 2 2 2 2 2" xfId="10716"/>
    <cellStyle name="Normal 5 2 4 2 2 3 2 2 2 2 2 2" xfId="20111"/>
    <cellStyle name="Normal 5 2 4 2 2 3 2 2 2 2 2 2 2" xfId="38908"/>
    <cellStyle name="Normal 5 2 4 2 2 3 2 2 2 2 2 2 3" xfId="54039"/>
    <cellStyle name="Normal 5 2 4 2 2 3 2 2 2 2 2 3" xfId="29505"/>
    <cellStyle name="Normal 5 2 4 2 2 3 2 2 2 2 2 4" xfId="54038"/>
    <cellStyle name="Normal 5 2 4 2 2 3 2 2 2 2 3" xfId="15414"/>
    <cellStyle name="Normal 5 2 4 2 2 3 2 2 2 2 3 2" xfId="34205"/>
    <cellStyle name="Normal 5 2 4 2 2 3 2 2 2 2 3 3" xfId="54040"/>
    <cellStyle name="Normal 5 2 4 2 2 3 2 2 2 2 4" xfId="24802"/>
    <cellStyle name="Normal 5 2 4 2 2 3 2 2 2 2 5" xfId="54037"/>
    <cellStyle name="Normal 5 2 4 2 2 3 2 2 2 3" xfId="7924"/>
    <cellStyle name="Normal 5 2 4 2 2 3 2 2 2 3 2" xfId="17319"/>
    <cellStyle name="Normal 5 2 4 2 2 3 2 2 2 3 2 2" xfId="36116"/>
    <cellStyle name="Normal 5 2 4 2 2 3 2 2 2 3 2 3" xfId="54042"/>
    <cellStyle name="Normal 5 2 4 2 2 3 2 2 2 3 3" xfId="26713"/>
    <cellStyle name="Normal 5 2 4 2 2 3 2 2 2 3 4" xfId="54041"/>
    <cellStyle name="Normal 5 2 4 2 2 3 2 2 2 4" xfId="12622"/>
    <cellStyle name="Normal 5 2 4 2 2 3 2 2 2 4 2" xfId="31412"/>
    <cellStyle name="Normal 5 2 4 2 2 3 2 2 2 4 3" xfId="54043"/>
    <cellStyle name="Normal 5 2 4 2 2 3 2 2 2 5" xfId="22009"/>
    <cellStyle name="Normal 5 2 4 2 2 3 2 2 2 6" xfId="54036"/>
    <cellStyle name="Normal 5 2 4 2 2 3 2 2 3" xfId="4129"/>
    <cellStyle name="Normal 5 2 4 2 2 3 2 2 3 2" xfId="8854"/>
    <cellStyle name="Normal 5 2 4 2 2 3 2 2 3 2 2" xfId="18249"/>
    <cellStyle name="Normal 5 2 4 2 2 3 2 2 3 2 2 2" xfId="37046"/>
    <cellStyle name="Normal 5 2 4 2 2 3 2 2 3 2 2 3" xfId="54046"/>
    <cellStyle name="Normal 5 2 4 2 2 3 2 2 3 2 3" xfId="27643"/>
    <cellStyle name="Normal 5 2 4 2 2 3 2 2 3 2 4" xfId="54045"/>
    <cellStyle name="Normal 5 2 4 2 2 3 2 2 3 3" xfId="13552"/>
    <cellStyle name="Normal 5 2 4 2 2 3 2 2 3 3 2" xfId="32343"/>
    <cellStyle name="Normal 5 2 4 2 2 3 2 2 3 3 3" xfId="54047"/>
    <cellStyle name="Normal 5 2 4 2 2 3 2 2 3 4" xfId="22940"/>
    <cellStyle name="Normal 5 2 4 2 2 3 2 2 3 5" xfId="54044"/>
    <cellStyle name="Normal 5 2 4 2 2 3 2 2 4" xfId="5060"/>
    <cellStyle name="Normal 5 2 4 2 2 3 2 2 4 2" xfId="9785"/>
    <cellStyle name="Normal 5 2 4 2 2 3 2 2 4 2 2" xfId="19180"/>
    <cellStyle name="Normal 5 2 4 2 2 3 2 2 4 2 2 2" xfId="37977"/>
    <cellStyle name="Normal 5 2 4 2 2 3 2 2 4 2 2 3" xfId="54050"/>
    <cellStyle name="Normal 5 2 4 2 2 3 2 2 4 2 3" xfId="28574"/>
    <cellStyle name="Normal 5 2 4 2 2 3 2 2 4 2 4" xfId="54049"/>
    <cellStyle name="Normal 5 2 4 2 2 3 2 2 4 3" xfId="14483"/>
    <cellStyle name="Normal 5 2 4 2 2 3 2 2 4 3 2" xfId="33274"/>
    <cellStyle name="Normal 5 2 4 2 2 3 2 2 4 3 3" xfId="54051"/>
    <cellStyle name="Normal 5 2 4 2 2 3 2 2 4 4" xfId="23871"/>
    <cellStyle name="Normal 5 2 4 2 2 3 2 2 4 5" xfId="54048"/>
    <cellStyle name="Normal 5 2 4 2 2 3 2 2 5" xfId="6994"/>
    <cellStyle name="Normal 5 2 4 2 2 3 2 2 5 2" xfId="16389"/>
    <cellStyle name="Normal 5 2 4 2 2 3 2 2 5 2 2" xfId="35186"/>
    <cellStyle name="Normal 5 2 4 2 2 3 2 2 5 2 3" xfId="54053"/>
    <cellStyle name="Normal 5 2 4 2 2 3 2 2 5 3" xfId="25783"/>
    <cellStyle name="Normal 5 2 4 2 2 3 2 2 5 4" xfId="54052"/>
    <cellStyle name="Normal 5 2 4 2 2 3 2 2 6" xfId="11692"/>
    <cellStyle name="Normal 5 2 4 2 2 3 2 2 6 2" xfId="30481"/>
    <cellStyle name="Normal 5 2 4 2 2 3 2 2 6 3" xfId="54054"/>
    <cellStyle name="Normal 5 2 4 2 2 3 2 2 7" xfId="21078"/>
    <cellStyle name="Normal 5 2 4 2 2 3 2 2 8" xfId="39747"/>
    <cellStyle name="Normal 5 2 4 2 2 3 2 2 9" xfId="54035"/>
    <cellStyle name="Normal 5 2 4 2 2 3 2 3" xfId="2732"/>
    <cellStyle name="Normal 5 2 4 2 2 3 2 3 2" xfId="5525"/>
    <cellStyle name="Normal 5 2 4 2 2 3 2 3 2 2" xfId="10250"/>
    <cellStyle name="Normal 5 2 4 2 2 3 2 3 2 2 2" xfId="19645"/>
    <cellStyle name="Normal 5 2 4 2 2 3 2 3 2 2 2 2" xfId="38442"/>
    <cellStyle name="Normal 5 2 4 2 2 3 2 3 2 2 2 3" xfId="54058"/>
    <cellStyle name="Normal 5 2 4 2 2 3 2 3 2 2 3" xfId="29039"/>
    <cellStyle name="Normal 5 2 4 2 2 3 2 3 2 2 4" xfId="54057"/>
    <cellStyle name="Normal 5 2 4 2 2 3 2 3 2 3" xfId="14948"/>
    <cellStyle name="Normal 5 2 4 2 2 3 2 3 2 3 2" xfId="33739"/>
    <cellStyle name="Normal 5 2 4 2 2 3 2 3 2 3 3" xfId="54059"/>
    <cellStyle name="Normal 5 2 4 2 2 3 2 3 2 4" xfId="24336"/>
    <cellStyle name="Normal 5 2 4 2 2 3 2 3 2 5" xfId="54056"/>
    <cellStyle name="Normal 5 2 4 2 2 3 2 3 3" xfId="7459"/>
    <cellStyle name="Normal 5 2 4 2 2 3 2 3 3 2" xfId="16854"/>
    <cellStyle name="Normal 5 2 4 2 2 3 2 3 3 2 2" xfId="35651"/>
    <cellStyle name="Normal 5 2 4 2 2 3 2 3 3 2 3" xfId="54061"/>
    <cellStyle name="Normal 5 2 4 2 2 3 2 3 3 3" xfId="26248"/>
    <cellStyle name="Normal 5 2 4 2 2 3 2 3 3 4" xfId="54060"/>
    <cellStyle name="Normal 5 2 4 2 2 3 2 3 4" xfId="12157"/>
    <cellStyle name="Normal 5 2 4 2 2 3 2 3 4 2" xfId="30946"/>
    <cellStyle name="Normal 5 2 4 2 2 3 2 3 4 3" xfId="54062"/>
    <cellStyle name="Normal 5 2 4 2 2 3 2 3 5" xfId="21543"/>
    <cellStyle name="Normal 5 2 4 2 2 3 2 3 6" xfId="54055"/>
    <cellStyle name="Normal 5 2 4 2 2 3 2 4" xfId="3663"/>
    <cellStyle name="Normal 5 2 4 2 2 3 2 4 2" xfId="8389"/>
    <cellStyle name="Normal 5 2 4 2 2 3 2 4 2 2" xfId="17784"/>
    <cellStyle name="Normal 5 2 4 2 2 3 2 4 2 2 2" xfId="36581"/>
    <cellStyle name="Normal 5 2 4 2 2 3 2 4 2 2 3" xfId="54065"/>
    <cellStyle name="Normal 5 2 4 2 2 3 2 4 2 3" xfId="27178"/>
    <cellStyle name="Normal 5 2 4 2 2 3 2 4 2 4" xfId="54064"/>
    <cellStyle name="Normal 5 2 4 2 2 3 2 4 3" xfId="13087"/>
    <cellStyle name="Normal 5 2 4 2 2 3 2 4 3 2" xfId="31877"/>
    <cellStyle name="Normal 5 2 4 2 2 3 2 4 3 3" xfId="54066"/>
    <cellStyle name="Normal 5 2 4 2 2 3 2 4 4" xfId="22474"/>
    <cellStyle name="Normal 5 2 4 2 2 3 2 4 5" xfId="54063"/>
    <cellStyle name="Normal 5 2 4 2 2 3 2 5" xfId="4594"/>
    <cellStyle name="Normal 5 2 4 2 2 3 2 5 2" xfId="9319"/>
    <cellStyle name="Normal 5 2 4 2 2 3 2 5 2 2" xfId="18714"/>
    <cellStyle name="Normal 5 2 4 2 2 3 2 5 2 2 2" xfId="37511"/>
    <cellStyle name="Normal 5 2 4 2 2 3 2 5 2 2 3" xfId="54069"/>
    <cellStyle name="Normal 5 2 4 2 2 3 2 5 2 3" xfId="28108"/>
    <cellStyle name="Normal 5 2 4 2 2 3 2 5 2 4" xfId="54068"/>
    <cellStyle name="Normal 5 2 4 2 2 3 2 5 3" xfId="14017"/>
    <cellStyle name="Normal 5 2 4 2 2 3 2 5 3 2" xfId="32808"/>
    <cellStyle name="Normal 5 2 4 2 2 3 2 5 3 3" xfId="54070"/>
    <cellStyle name="Normal 5 2 4 2 2 3 2 5 4" xfId="23405"/>
    <cellStyle name="Normal 5 2 4 2 2 3 2 5 5" xfId="54067"/>
    <cellStyle name="Normal 5 2 4 2 2 3 2 6" xfId="6530"/>
    <cellStyle name="Normal 5 2 4 2 2 3 2 6 2" xfId="15925"/>
    <cellStyle name="Normal 5 2 4 2 2 3 2 6 2 2" xfId="34722"/>
    <cellStyle name="Normal 5 2 4 2 2 3 2 6 2 3" xfId="54072"/>
    <cellStyle name="Normal 5 2 4 2 2 3 2 6 3" xfId="25319"/>
    <cellStyle name="Normal 5 2 4 2 2 3 2 6 4" xfId="54071"/>
    <cellStyle name="Normal 5 2 4 2 2 3 2 7" xfId="11228"/>
    <cellStyle name="Normal 5 2 4 2 2 3 2 7 2" xfId="30015"/>
    <cellStyle name="Normal 5 2 4 2 2 3 2 7 3" xfId="54073"/>
    <cellStyle name="Normal 5 2 4 2 2 3 2 8" xfId="20612"/>
    <cellStyle name="Normal 5 2 4 2 2 3 2 9" xfId="39746"/>
    <cellStyle name="Normal 5 2 4 2 2 3 3" xfId="2006"/>
    <cellStyle name="Normal 5 2 4 2 2 3 3 2" xfId="2937"/>
    <cellStyle name="Normal 5 2 4 2 2 3 3 2 2" xfId="5730"/>
    <cellStyle name="Normal 5 2 4 2 2 3 3 2 2 2" xfId="10455"/>
    <cellStyle name="Normal 5 2 4 2 2 3 3 2 2 2 2" xfId="19850"/>
    <cellStyle name="Normal 5 2 4 2 2 3 3 2 2 2 2 2" xfId="38647"/>
    <cellStyle name="Normal 5 2 4 2 2 3 3 2 2 2 2 3" xfId="54078"/>
    <cellStyle name="Normal 5 2 4 2 2 3 3 2 2 2 3" xfId="29244"/>
    <cellStyle name="Normal 5 2 4 2 2 3 3 2 2 2 4" xfId="54077"/>
    <cellStyle name="Normal 5 2 4 2 2 3 3 2 2 3" xfId="15153"/>
    <cellStyle name="Normal 5 2 4 2 2 3 3 2 2 3 2" xfId="33944"/>
    <cellStyle name="Normal 5 2 4 2 2 3 3 2 2 3 3" xfId="54079"/>
    <cellStyle name="Normal 5 2 4 2 2 3 3 2 2 4" xfId="24541"/>
    <cellStyle name="Normal 5 2 4 2 2 3 3 2 2 5" xfId="54076"/>
    <cellStyle name="Normal 5 2 4 2 2 3 3 2 3" xfId="7663"/>
    <cellStyle name="Normal 5 2 4 2 2 3 3 2 3 2" xfId="17058"/>
    <cellStyle name="Normal 5 2 4 2 2 3 3 2 3 2 2" xfId="35855"/>
    <cellStyle name="Normal 5 2 4 2 2 3 3 2 3 2 3" xfId="54081"/>
    <cellStyle name="Normal 5 2 4 2 2 3 3 2 3 3" xfId="26452"/>
    <cellStyle name="Normal 5 2 4 2 2 3 3 2 3 4" xfId="54080"/>
    <cellStyle name="Normal 5 2 4 2 2 3 3 2 4" xfId="12361"/>
    <cellStyle name="Normal 5 2 4 2 2 3 3 2 4 2" xfId="31151"/>
    <cellStyle name="Normal 5 2 4 2 2 3 3 2 4 3" xfId="54082"/>
    <cellStyle name="Normal 5 2 4 2 2 3 3 2 5" xfId="21748"/>
    <cellStyle name="Normal 5 2 4 2 2 3 3 2 6" xfId="54075"/>
    <cellStyle name="Normal 5 2 4 2 2 3 3 3" xfId="3868"/>
    <cellStyle name="Normal 5 2 4 2 2 3 3 3 2" xfId="8594"/>
    <cellStyle name="Normal 5 2 4 2 2 3 3 3 2 2" xfId="17989"/>
    <cellStyle name="Normal 5 2 4 2 2 3 3 3 2 2 2" xfId="36786"/>
    <cellStyle name="Normal 5 2 4 2 2 3 3 3 2 2 3" xfId="54085"/>
    <cellStyle name="Normal 5 2 4 2 2 3 3 3 2 3" xfId="27383"/>
    <cellStyle name="Normal 5 2 4 2 2 3 3 3 2 4" xfId="54084"/>
    <cellStyle name="Normal 5 2 4 2 2 3 3 3 3" xfId="13292"/>
    <cellStyle name="Normal 5 2 4 2 2 3 3 3 3 2" xfId="32082"/>
    <cellStyle name="Normal 5 2 4 2 2 3 3 3 3 3" xfId="54086"/>
    <cellStyle name="Normal 5 2 4 2 2 3 3 3 4" xfId="22679"/>
    <cellStyle name="Normal 5 2 4 2 2 3 3 3 5" xfId="54083"/>
    <cellStyle name="Normal 5 2 4 2 2 3 3 4" xfId="4799"/>
    <cellStyle name="Normal 5 2 4 2 2 3 3 4 2" xfId="9524"/>
    <cellStyle name="Normal 5 2 4 2 2 3 3 4 2 2" xfId="18919"/>
    <cellStyle name="Normal 5 2 4 2 2 3 3 4 2 2 2" xfId="37716"/>
    <cellStyle name="Normal 5 2 4 2 2 3 3 4 2 2 3" xfId="54089"/>
    <cellStyle name="Normal 5 2 4 2 2 3 3 4 2 3" xfId="28313"/>
    <cellStyle name="Normal 5 2 4 2 2 3 3 4 2 4" xfId="54088"/>
    <cellStyle name="Normal 5 2 4 2 2 3 3 4 3" xfId="14222"/>
    <cellStyle name="Normal 5 2 4 2 2 3 3 4 3 2" xfId="33013"/>
    <cellStyle name="Normal 5 2 4 2 2 3 3 4 3 3" xfId="54090"/>
    <cellStyle name="Normal 5 2 4 2 2 3 3 4 4" xfId="23610"/>
    <cellStyle name="Normal 5 2 4 2 2 3 3 4 5" xfId="54087"/>
    <cellStyle name="Normal 5 2 4 2 2 3 3 5" xfId="6734"/>
    <cellStyle name="Normal 5 2 4 2 2 3 3 5 2" xfId="16129"/>
    <cellStyle name="Normal 5 2 4 2 2 3 3 5 2 2" xfId="34926"/>
    <cellStyle name="Normal 5 2 4 2 2 3 3 5 2 3" xfId="54092"/>
    <cellStyle name="Normal 5 2 4 2 2 3 3 5 3" xfId="25523"/>
    <cellStyle name="Normal 5 2 4 2 2 3 3 5 4" xfId="54091"/>
    <cellStyle name="Normal 5 2 4 2 2 3 3 6" xfId="11432"/>
    <cellStyle name="Normal 5 2 4 2 2 3 3 6 2" xfId="30220"/>
    <cellStyle name="Normal 5 2 4 2 2 3 3 6 3" xfId="54093"/>
    <cellStyle name="Normal 5 2 4 2 2 3 3 7" xfId="20817"/>
    <cellStyle name="Normal 5 2 4 2 2 3 3 8" xfId="39748"/>
    <cellStyle name="Normal 5 2 4 2 2 3 3 9" xfId="54074"/>
    <cellStyle name="Normal 5 2 4 2 2 3 4" xfId="2471"/>
    <cellStyle name="Normal 5 2 4 2 2 3 4 2" xfId="5264"/>
    <cellStyle name="Normal 5 2 4 2 2 3 4 2 2" xfId="9989"/>
    <cellStyle name="Normal 5 2 4 2 2 3 4 2 2 2" xfId="19384"/>
    <cellStyle name="Normal 5 2 4 2 2 3 4 2 2 2 2" xfId="38181"/>
    <cellStyle name="Normal 5 2 4 2 2 3 4 2 2 2 3" xfId="54097"/>
    <cellStyle name="Normal 5 2 4 2 2 3 4 2 2 3" xfId="28778"/>
    <cellStyle name="Normal 5 2 4 2 2 3 4 2 2 4" xfId="54096"/>
    <cellStyle name="Normal 5 2 4 2 2 3 4 2 3" xfId="14687"/>
    <cellStyle name="Normal 5 2 4 2 2 3 4 2 3 2" xfId="33478"/>
    <cellStyle name="Normal 5 2 4 2 2 3 4 2 3 3" xfId="54098"/>
    <cellStyle name="Normal 5 2 4 2 2 3 4 2 4" xfId="24075"/>
    <cellStyle name="Normal 5 2 4 2 2 3 4 2 5" xfId="54095"/>
    <cellStyle name="Normal 5 2 4 2 2 3 4 3" xfId="7198"/>
    <cellStyle name="Normal 5 2 4 2 2 3 4 3 2" xfId="16593"/>
    <cellStyle name="Normal 5 2 4 2 2 3 4 3 2 2" xfId="35390"/>
    <cellStyle name="Normal 5 2 4 2 2 3 4 3 2 3" xfId="54100"/>
    <cellStyle name="Normal 5 2 4 2 2 3 4 3 3" xfId="25987"/>
    <cellStyle name="Normal 5 2 4 2 2 3 4 3 4" xfId="54099"/>
    <cellStyle name="Normal 5 2 4 2 2 3 4 4" xfId="11896"/>
    <cellStyle name="Normal 5 2 4 2 2 3 4 4 2" xfId="30685"/>
    <cellStyle name="Normal 5 2 4 2 2 3 4 4 3" xfId="54101"/>
    <cellStyle name="Normal 5 2 4 2 2 3 4 5" xfId="21282"/>
    <cellStyle name="Normal 5 2 4 2 2 3 4 6" xfId="54094"/>
    <cellStyle name="Normal 5 2 4 2 2 3 5" xfId="3402"/>
    <cellStyle name="Normal 5 2 4 2 2 3 5 2" xfId="8128"/>
    <cellStyle name="Normal 5 2 4 2 2 3 5 2 2" xfId="17523"/>
    <cellStyle name="Normal 5 2 4 2 2 3 5 2 2 2" xfId="36320"/>
    <cellStyle name="Normal 5 2 4 2 2 3 5 2 2 3" xfId="54104"/>
    <cellStyle name="Normal 5 2 4 2 2 3 5 2 3" xfId="26917"/>
    <cellStyle name="Normal 5 2 4 2 2 3 5 2 4" xfId="54103"/>
    <cellStyle name="Normal 5 2 4 2 2 3 5 3" xfId="12826"/>
    <cellStyle name="Normal 5 2 4 2 2 3 5 3 2" xfId="31616"/>
    <cellStyle name="Normal 5 2 4 2 2 3 5 3 3" xfId="54105"/>
    <cellStyle name="Normal 5 2 4 2 2 3 5 4" xfId="22213"/>
    <cellStyle name="Normal 5 2 4 2 2 3 5 5" xfId="54102"/>
    <cellStyle name="Normal 5 2 4 2 2 3 6" xfId="4333"/>
    <cellStyle name="Normal 5 2 4 2 2 3 6 2" xfId="9058"/>
    <cellStyle name="Normal 5 2 4 2 2 3 6 2 2" xfId="18453"/>
    <cellStyle name="Normal 5 2 4 2 2 3 6 2 2 2" xfId="37250"/>
    <cellStyle name="Normal 5 2 4 2 2 3 6 2 2 3" xfId="54108"/>
    <cellStyle name="Normal 5 2 4 2 2 3 6 2 3" xfId="27847"/>
    <cellStyle name="Normal 5 2 4 2 2 3 6 2 4" xfId="54107"/>
    <cellStyle name="Normal 5 2 4 2 2 3 6 3" xfId="13756"/>
    <cellStyle name="Normal 5 2 4 2 2 3 6 3 2" xfId="32547"/>
    <cellStyle name="Normal 5 2 4 2 2 3 6 3 3" xfId="54109"/>
    <cellStyle name="Normal 5 2 4 2 2 3 6 4" xfId="23144"/>
    <cellStyle name="Normal 5 2 4 2 2 3 6 5" xfId="54106"/>
    <cellStyle name="Normal 5 2 4 2 2 3 7" xfId="6411"/>
    <cellStyle name="Normal 5 2 4 2 2 3 7 2" xfId="15807"/>
    <cellStyle name="Normal 5 2 4 2 2 3 7 2 2" xfId="34604"/>
    <cellStyle name="Normal 5 2 4 2 2 3 7 2 3" xfId="54111"/>
    <cellStyle name="Normal 5 2 4 2 2 3 7 3" xfId="25201"/>
    <cellStyle name="Normal 5 2 4 2 2 3 7 4" xfId="54110"/>
    <cellStyle name="Normal 5 2 4 2 2 3 8" xfId="10969"/>
    <cellStyle name="Normal 5 2 4 2 2 3 8 2" xfId="29754"/>
    <cellStyle name="Normal 5 2 4 2 2 3 8 3" xfId="54112"/>
    <cellStyle name="Normal 5 2 4 2 2 3 9" xfId="20351"/>
    <cellStyle name="Normal 5 2 4 2 2 4" xfId="954"/>
    <cellStyle name="Normal 5 2 4 2 2 4 10" xfId="54113"/>
    <cellStyle name="Normal 5 2 4 2 2 4 11" xfId="1682"/>
    <cellStyle name="Normal 5 2 4 2 2 4 2" xfId="2151"/>
    <cellStyle name="Normal 5 2 4 2 2 4 2 2" xfId="3082"/>
    <cellStyle name="Normal 5 2 4 2 2 4 2 2 2" xfId="5875"/>
    <cellStyle name="Normal 5 2 4 2 2 4 2 2 2 2" xfId="10600"/>
    <cellStyle name="Normal 5 2 4 2 2 4 2 2 2 2 2" xfId="19995"/>
    <cellStyle name="Normal 5 2 4 2 2 4 2 2 2 2 2 2" xfId="38792"/>
    <cellStyle name="Normal 5 2 4 2 2 4 2 2 2 2 2 3" xfId="54118"/>
    <cellStyle name="Normal 5 2 4 2 2 4 2 2 2 2 3" xfId="29389"/>
    <cellStyle name="Normal 5 2 4 2 2 4 2 2 2 2 4" xfId="54117"/>
    <cellStyle name="Normal 5 2 4 2 2 4 2 2 2 3" xfId="15298"/>
    <cellStyle name="Normal 5 2 4 2 2 4 2 2 2 3 2" xfId="34089"/>
    <cellStyle name="Normal 5 2 4 2 2 4 2 2 2 3 3" xfId="54119"/>
    <cellStyle name="Normal 5 2 4 2 2 4 2 2 2 4" xfId="24686"/>
    <cellStyle name="Normal 5 2 4 2 2 4 2 2 2 5" xfId="54116"/>
    <cellStyle name="Normal 5 2 4 2 2 4 2 2 3" xfId="7808"/>
    <cellStyle name="Normal 5 2 4 2 2 4 2 2 3 2" xfId="17203"/>
    <cellStyle name="Normal 5 2 4 2 2 4 2 2 3 2 2" xfId="36000"/>
    <cellStyle name="Normal 5 2 4 2 2 4 2 2 3 2 3" xfId="54121"/>
    <cellStyle name="Normal 5 2 4 2 2 4 2 2 3 3" xfId="26597"/>
    <cellStyle name="Normal 5 2 4 2 2 4 2 2 3 4" xfId="54120"/>
    <cellStyle name="Normal 5 2 4 2 2 4 2 2 4" xfId="12506"/>
    <cellStyle name="Normal 5 2 4 2 2 4 2 2 4 2" xfId="31296"/>
    <cellStyle name="Normal 5 2 4 2 2 4 2 2 4 3" xfId="54122"/>
    <cellStyle name="Normal 5 2 4 2 2 4 2 2 5" xfId="21893"/>
    <cellStyle name="Normal 5 2 4 2 2 4 2 2 6" xfId="54115"/>
    <cellStyle name="Normal 5 2 4 2 2 4 2 3" xfId="4013"/>
    <cellStyle name="Normal 5 2 4 2 2 4 2 3 2" xfId="8738"/>
    <cellStyle name="Normal 5 2 4 2 2 4 2 3 2 2" xfId="18133"/>
    <cellStyle name="Normal 5 2 4 2 2 4 2 3 2 2 2" xfId="36930"/>
    <cellStyle name="Normal 5 2 4 2 2 4 2 3 2 2 3" xfId="54125"/>
    <cellStyle name="Normal 5 2 4 2 2 4 2 3 2 3" xfId="27527"/>
    <cellStyle name="Normal 5 2 4 2 2 4 2 3 2 4" xfId="54124"/>
    <cellStyle name="Normal 5 2 4 2 2 4 2 3 3" xfId="13436"/>
    <cellStyle name="Normal 5 2 4 2 2 4 2 3 3 2" xfId="32227"/>
    <cellStyle name="Normal 5 2 4 2 2 4 2 3 3 3" xfId="54126"/>
    <cellStyle name="Normal 5 2 4 2 2 4 2 3 4" xfId="22824"/>
    <cellStyle name="Normal 5 2 4 2 2 4 2 3 5" xfId="54123"/>
    <cellStyle name="Normal 5 2 4 2 2 4 2 4" xfId="4944"/>
    <cellStyle name="Normal 5 2 4 2 2 4 2 4 2" xfId="9669"/>
    <cellStyle name="Normal 5 2 4 2 2 4 2 4 2 2" xfId="19064"/>
    <cellStyle name="Normal 5 2 4 2 2 4 2 4 2 2 2" xfId="37861"/>
    <cellStyle name="Normal 5 2 4 2 2 4 2 4 2 2 3" xfId="54129"/>
    <cellStyle name="Normal 5 2 4 2 2 4 2 4 2 3" xfId="28458"/>
    <cellStyle name="Normal 5 2 4 2 2 4 2 4 2 4" xfId="54128"/>
    <cellStyle name="Normal 5 2 4 2 2 4 2 4 3" xfId="14367"/>
    <cellStyle name="Normal 5 2 4 2 2 4 2 4 3 2" xfId="33158"/>
    <cellStyle name="Normal 5 2 4 2 2 4 2 4 3 3" xfId="54130"/>
    <cellStyle name="Normal 5 2 4 2 2 4 2 4 4" xfId="23755"/>
    <cellStyle name="Normal 5 2 4 2 2 4 2 4 5" xfId="54127"/>
    <cellStyle name="Normal 5 2 4 2 2 4 2 5" xfId="6878"/>
    <cellStyle name="Normal 5 2 4 2 2 4 2 5 2" xfId="16273"/>
    <cellStyle name="Normal 5 2 4 2 2 4 2 5 2 2" xfId="35070"/>
    <cellStyle name="Normal 5 2 4 2 2 4 2 5 2 3" xfId="54132"/>
    <cellStyle name="Normal 5 2 4 2 2 4 2 5 3" xfId="25667"/>
    <cellStyle name="Normal 5 2 4 2 2 4 2 5 4" xfId="54131"/>
    <cellStyle name="Normal 5 2 4 2 2 4 2 6" xfId="11576"/>
    <cellStyle name="Normal 5 2 4 2 2 4 2 6 2" xfId="30365"/>
    <cellStyle name="Normal 5 2 4 2 2 4 2 6 3" xfId="54133"/>
    <cellStyle name="Normal 5 2 4 2 2 4 2 7" xfId="20962"/>
    <cellStyle name="Normal 5 2 4 2 2 4 2 8" xfId="39750"/>
    <cellStyle name="Normal 5 2 4 2 2 4 2 9" xfId="54114"/>
    <cellStyle name="Normal 5 2 4 2 2 4 3" xfId="2616"/>
    <cellStyle name="Normal 5 2 4 2 2 4 3 2" xfId="5409"/>
    <cellStyle name="Normal 5 2 4 2 2 4 3 2 2" xfId="10134"/>
    <cellStyle name="Normal 5 2 4 2 2 4 3 2 2 2" xfId="19529"/>
    <cellStyle name="Normal 5 2 4 2 2 4 3 2 2 2 2" xfId="38326"/>
    <cellStyle name="Normal 5 2 4 2 2 4 3 2 2 2 3" xfId="54137"/>
    <cellStyle name="Normal 5 2 4 2 2 4 3 2 2 3" xfId="28923"/>
    <cellStyle name="Normal 5 2 4 2 2 4 3 2 2 4" xfId="54136"/>
    <cellStyle name="Normal 5 2 4 2 2 4 3 2 3" xfId="14832"/>
    <cellStyle name="Normal 5 2 4 2 2 4 3 2 3 2" xfId="33623"/>
    <cellStyle name="Normal 5 2 4 2 2 4 3 2 3 3" xfId="54138"/>
    <cellStyle name="Normal 5 2 4 2 2 4 3 2 4" xfId="24220"/>
    <cellStyle name="Normal 5 2 4 2 2 4 3 2 5" xfId="54135"/>
    <cellStyle name="Normal 5 2 4 2 2 4 3 3" xfId="7343"/>
    <cellStyle name="Normal 5 2 4 2 2 4 3 3 2" xfId="16738"/>
    <cellStyle name="Normal 5 2 4 2 2 4 3 3 2 2" xfId="35535"/>
    <cellStyle name="Normal 5 2 4 2 2 4 3 3 2 3" xfId="54140"/>
    <cellStyle name="Normal 5 2 4 2 2 4 3 3 3" xfId="26132"/>
    <cellStyle name="Normal 5 2 4 2 2 4 3 3 4" xfId="54139"/>
    <cellStyle name="Normal 5 2 4 2 2 4 3 4" xfId="12041"/>
    <cellStyle name="Normal 5 2 4 2 2 4 3 4 2" xfId="30830"/>
    <cellStyle name="Normal 5 2 4 2 2 4 3 4 3" xfId="54141"/>
    <cellStyle name="Normal 5 2 4 2 2 4 3 5" xfId="21427"/>
    <cellStyle name="Normal 5 2 4 2 2 4 3 6" xfId="54134"/>
    <cellStyle name="Normal 5 2 4 2 2 4 4" xfId="3547"/>
    <cellStyle name="Normal 5 2 4 2 2 4 4 2" xfId="8273"/>
    <cellStyle name="Normal 5 2 4 2 2 4 4 2 2" xfId="17668"/>
    <cellStyle name="Normal 5 2 4 2 2 4 4 2 2 2" xfId="36465"/>
    <cellStyle name="Normal 5 2 4 2 2 4 4 2 2 3" xfId="54144"/>
    <cellStyle name="Normal 5 2 4 2 2 4 4 2 3" xfId="27062"/>
    <cellStyle name="Normal 5 2 4 2 2 4 4 2 4" xfId="54143"/>
    <cellStyle name="Normal 5 2 4 2 2 4 4 3" xfId="12971"/>
    <cellStyle name="Normal 5 2 4 2 2 4 4 3 2" xfId="31761"/>
    <cellStyle name="Normal 5 2 4 2 2 4 4 3 3" xfId="54145"/>
    <cellStyle name="Normal 5 2 4 2 2 4 4 4" xfId="22358"/>
    <cellStyle name="Normal 5 2 4 2 2 4 4 5" xfId="54142"/>
    <cellStyle name="Normal 5 2 4 2 2 4 5" xfId="4478"/>
    <cellStyle name="Normal 5 2 4 2 2 4 5 2" xfId="9203"/>
    <cellStyle name="Normal 5 2 4 2 2 4 5 2 2" xfId="18598"/>
    <cellStyle name="Normal 5 2 4 2 2 4 5 2 2 2" xfId="37395"/>
    <cellStyle name="Normal 5 2 4 2 2 4 5 2 2 3" xfId="54148"/>
    <cellStyle name="Normal 5 2 4 2 2 4 5 2 3" xfId="27992"/>
    <cellStyle name="Normal 5 2 4 2 2 4 5 2 4" xfId="54147"/>
    <cellStyle name="Normal 5 2 4 2 2 4 5 3" xfId="13901"/>
    <cellStyle name="Normal 5 2 4 2 2 4 5 3 2" xfId="32692"/>
    <cellStyle name="Normal 5 2 4 2 2 4 5 3 3" xfId="54149"/>
    <cellStyle name="Normal 5 2 4 2 2 4 5 4" xfId="23289"/>
    <cellStyle name="Normal 5 2 4 2 2 4 5 5" xfId="54146"/>
    <cellStyle name="Normal 5 2 4 2 2 4 6" xfId="6327"/>
    <cellStyle name="Normal 5 2 4 2 2 4 6 2" xfId="15723"/>
    <cellStyle name="Normal 5 2 4 2 2 4 6 2 2" xfId="34520"/>
    <cellStyle name="Normal 5 2 4 2 2 4 6 2 3" xfId="54151"/>
    <cellStyle name="Normal 5 2 4 2 2 4 6 3" xfId="25117"/>
    <cellStyle name="Normal 5 2 4 2 2 4 6 4" xfId="54150"/>
    <cellStyle name="Normal 5 2 4 2 2 4 7" xfId="11112"/>
    <cellStyle name="Normal 5 2 4 2 2 4 7 2" xfId="29899"/>
    <cellStyle name="Normal 5 2 4 2 2 4 7 3" xfId="54152"/>
    <cellStyle name="Normal 5 2 4 2 2 4 8" xfId="20496"/>
    <cellStyle name="Normal 5 2 4 2 2 4 9" xfId="39749"/>
    <cellStyle name="Normal 5 2 4 2 2 5" xfId="1348"/>
    <cellStyle name="Normal 5 2 4 2 2 5 10" xfId="54153"/>
    <cellStyle name="Normal 5 2 4 2 2 5 11" xfId="1624"/>
    <cellStyle name="Normal 5 2 4 2 2 5 2" xfId="2093"/>
    <cellStyle name="Normal 5 2 4 2 2 5 2 2" xfId="3024"/>
    <cellStyle name="Normal 5 2 4 2 2 5 2 2 2" xfId="5817"/>
    <cellStyle name="Normal 5 2 4 2 2 5 2 2 2 2" xfId="10542"/>
    <cellStyle name="Normal 5 2 4 2 2 5 2 2 2 2 2" xfId="19937"/>
    <cellStyle name="Normal 5 2 4 2 2 5 2 2 2 2 2 2" xfId="38734"/>
    <cellStyle name="Normal 5 2 4 2 2 5 2 2 2 2 2 3" xfId="54158"/>
    <cellStyle name="Normal 5 2 4 2 2 5 2 2 2 2 3" xfId="29331"/>
    <cellStyle name="Normal 5 2 4 2 2 5 2 2 2 2 4" xfId="54157"/>
    <cellStyle name="Normal 5 2 4 2 2 5 2 2 2 3" xfId="15240"/>
    <cellStyle name="Normal 5 2 4 2 2 5 2 2 2 3 2" xfId="34031"/>
    <cellStyle name="Normal 5 2 4 2 2 5 2 2 2 3 3" xfId="54159"/>
    <cellStyle name="Normal 5 2 4 2 2 5 2 2 2 4" xfId="24628"/>
    <cellStyle name="Normal 5 2 4 2 2 5 2 2 2 5" xfId="54156"/>
    <cellStyle name="Normal 5 2 4 2 2 5 2 2 3" xfId="7750"/>
    <cellStyle name="Normal 5 2 4 2 2 5 2 2 3 2" xfId="17145"/>
    <cellStyle name="Normal 5 2 4 2 2 5 2 2 3 2 2" xfId="35942"/>
    <cellStyle name="Normal 5 2 4 2 2 5 2 2 3 2 3" xfId="54161"/>
    <cellStyle name="Normal 5 2 4 2 2 5 2 2 3 3" xfId="26539"/>
    <cellStyle name="Normal 5 2 4 2 2 5 2 2 3 4" xfId="54160"/>
    <cellStyle name="Normal 5 2 4 2 2 5 2 2 4" xfId="12448"/>
    <cellStyle name="Normal 5 2 4 2 2 5 2 2 4 2" xfId="31238"/>
    <cellStyle name="Normal 5 2 4 2 2 5 2 2 4 3" xfId="54162"/>
    <cellStyle name="Normal 5 2 4 2 2 5 2 2 5" xfId="21835"/>
    <cellStyle name="Normal 5 2 4 2 2 5 2 2 6" xfId="54155"/>
    <cellStyle name="Normal 5 2 4 2 2 5 2 3" xfId="3955"/>
    <cellStyle name="Normal 5 2 4 2 2 5 2 3 2" xfId="8680"/>
    <cellStyle name="Normal 5 2 4 2 2 5 2 3 2 2" xfId="18075"/>
    <cellStyle name="Normal 5 2 4 2 2 5 2 3 2 2 2" xfId="36872"/>
    <cellStyle name="Normal 5 2 4 2 2 5 2 3 2 2 3" xfId="54165"/>
    <cellStyle name="Normal 5 2 4 2 2 5 2 3 2 3" xfId="27469"/>
    <cellStyle name="Normal 5 2 4 2 2 5 2 3 2 4" xfId="54164"/>
    <cellStyle name="Normal 5 2 4 2 2 5 2 3 3" xfId="13378"/>
    <cellStyle name="Normal 5 2 4 2 2 5 2 3 3 2" xfId="32169"/>
    <cellStyle name="Normal 5 2 4 2 2 5 2 3 3 3" xfId="54166"/>
    <cellStyle name="Normal 5 2 4 2 2 5 2 3 4" xfId="22766"/>
    <cellStyle name="Normal 5 2 4 2 2 5 2 3 5" xfId="54163"/>
    <cellStyle name="Normal 5 2 4 2 2 5 2 4" xfId="4886"/>
    <cellStyle name="Normal 5 2 4 2 2 5 2 4 2" xfId="9611"/>
    <cellStyle name="Normal 5 2 4 2 2 5 2 4 2 2" xfId="19006"/>
    <cellStyle name="Normal 5 2 4 2 2 5 2 4 2 2 2" xfId="37803"/>
    <cellStyle name="Normal 5 2 4 2 2 5 2 4 2 2 3" xfId="54169"/>
    <cellStyle name="Normal 5 2 4 2 2 5 2 4 2 3" xfId="28400"/>
    <cellStyle name="Normal 5 2 4 2 2 5 2 4 2 4" xfId="54168"/>
    <cellStyle name="Normal 5 2 4 2 2 5 2 4 3" xfId="14309"/>
    <cellStyle name="Normal 5 2 4 2 2 5 2 4 3 2" xfId="33100"/>
    <cellStyle name="Normal 5 2 4 2 2 5 2 4 3 3" xfId="54170"/>
    <cellStyle name="Normal 5 2 4 2 2 5 2 4 4" xfId="23697"/>
    <cellStyle name="Normal 5 2 4 2 2 5 2 4 5" xfId="54167"/>
    <cellStyle name="Normal 5 2 4 2 2 5 2 5" xfId="6820"/>
    <cellStyle name="Normal 5 2 4 2 2 5 2 5 2" xfId="16215"/>
    <cellStyle name="Normal 5 2 4 2 2 5 2 5 2 2" xfId="35012"/>
    <cellStyle name="Normal 5 2 4 2 2 5 2 5 2 3" xfId="54172"/>
    <cellStyle name="Normal 5 2 4 2 2 5 2 5 3" xfId="25609"/>
    <cellStyle name="Normal 5 2 4 2 2 5 2 5 4" xfId="54171"/>
    <cellStyle name="Normal 5 2 4 2 2 5 2 6" xfId="11518"/>
    <cellStyle name="Normal 5 2 4 2 2 5 2 6 2" xfId="30307"/>
    <cellStyle name="Normal 5 2 4 2 2 5 2 6 3" xfId="54173"/>
    <cellStyle name="Normal 5 2 4 2 2 5 2 7" xfId="20904"/>
    <cellStyle name="Normal 5 2 4 2 2 5 2 8" xfId="39752"/>
    <cellStyle name="Normal 5 2 4 2 2 5 2 9" xfId="54154"/>
    <cellStyle name="Normal 5 2 4 2 2 5 3" xfId="2558"/>
    <cellStyle name="Normal 5 2 4 2 2 5 3 2" xfId="5351"/>
    <cellStyle name="Normal 5 2 4 2 2 5 3 2 2" xfId="10076"/>
    <cellStyle name="Normal 5 2 4 2 2 5 3 2 2 2" xfId="19471"/>
    <cellStyle name="Normal 5 2 4 2 2 5 3 2 2 2 2" xfId="38268"/>
    <cellStyle name="Normal 5 2 4 2 2 5 3 2 2 2 3" xfId="54177"/>
    <cellStyle name="Normal 5 2 4 2 2 5 3 2 2 3" xfId="28865"/>
    <cellStyle name="Normal 5 2 4 2 2 5 3 2 2 4" xfId="54176"/>
    <cellStyle name="Normal 5 2 4 2 2 5 3 2 3" xfId="14774"/>
    <cellStyle name="Normal 5 2 4 2 2 5 3 2 3 2" xfId="33565"/>
    <cellStyle name="Normal 5 2 4 2 2 5 3 2 3 3" xfId="54178"/>
    <cellStyle name="Normal 5 2 4 2 2 5 3 2 4" xfId="24162"/>
    <cellStyle name="Normal 5 2 4 2 2 5 3 2 5" xfId="54175"/>
    <cellStyle name="Normal 5 2 4 2 2 5 3 3" xfId="7285"/>
    <cellStyle name="Normal 5 2 4 2 2 5 3 3 2" xfId="16680"/>
    <cellStyle name="Normal 5 2 4 2 2 5 3 3 2 2" xfId="35477"/>
    <cellStyle name="Normal 5 2 4 2 2 5 3 3 2 3" xfId="54180"/>
    <cellStyle name="Normal 5 2 4 2 2 5 3 3 3" xfId="26074"/>
    <cellStyle name="Normal 5 2 4 2 2 5 3 3 4" xfId="54179"/>
    <cellStyle name="Normal 5 2 4 2 2 5 3 4" xfId="11983"/>
    <cellStyle name="Normal 5 2 4 2 2 5 3 4 2" xfId="30772"/>
    <cellStyle name="Normal 5 2 4 2 2 5 3 4 3" xfId="54181"/>
    <cellStyle name="Normal 5 2 4 2 2 5 3 5" xfId="21369"/>
    <cellStyle name="Normal 5 2 4 2 2 5 3 6" xfId="54174"/>
    <cellStyle name="Normal 5 2 4 2 2 5 4" xfId="3489"/>
    <cellStyle name="Normal 5 2 4 2 2 5 4 2" xfId="8215"/>
    <cellStyle name="Normal 5 2 4 2 2 5 4 2 2" xfId="17610"/>
    <cellStyle name="Normal 5 2 4 2 2 5 4 2 2 2" xfId="36407"/>
    <cellStyle name="Normal 5 2 4 2 2 5 4 2 2 3" xfId="54184"/>
    <cellStyle name="Normal 5 2 4 2 2 5 4 2 3" xfId="27004"/>
    <cellStyle name="Normal 5 2 4 2 2 5 4 2 4" xfId="54183"/>
    <cellStyle name="Normal 5 2 4 2 2 5 4 3" xfId="12913"/>
    <cellStyle name="Normal 5 2 4 2 2 5 4 3 2" xfId="31703"/>
    <cellStyle name="Normal 5 2 4 2 2 5 4 3 3" xfId="54185"/>
    <cellStyle name="Normal 5 2 4 2 2 5 4 4" xfId="22300"/>
    <cellStyle name="Normal 5 2 4 2 2 5 4 5" xfId="54182"/>
    <cellStyle name="Normal 5 2 4 2 2 5 5" xfId="4420"/>
    <cellStyle name="Normal 5 2 4 2 2 5 5 2" xfId="9145"/>
    <cellStyle name="Normal 5 2 4 2 2 5 5 2 2" xfId="18540"/>
    <cellStyle name="Normal 5 2 4 2 2 5 5 2 2 2" xfId="37337"/>
    <cellStyle name="Normal 5 2 4 2 2 5 5 2 2 3" xfId="54188"/>
    <cellStyle name="Normal 5 2 4 2 2 5 5 2 3" xfId="27934"/>
    <cellStyle name="Normal 5 2 4 2 2 5 5 2 4" xfId="54187"/>
    <cellStyle name="Normal 5 2 4 2 2 5 5 3" xfId="13843"/>
    <cellStyle name="Normal 5 2 4 2 2 5 5 3 2" xfId="32634"/>
    <cellStyle name="Normal 5 2 4 2 2 5 5 3 3" xfId="54189"/>
    <cellStyle name="Normal 5 2 4 2 2 5 5 4" xfId="23231"/>
    <cellStyle name="Normal 5 2 4 2 2 5 5 5" xfId="54186"/>
    <cellStyle name="Normal 5 2 4 2 2 5 6" xfId="6361"/>
    <cellStyle name="Normal 5 2 4 2 2 5 6 2" xfId="15757"/>
    <cellStyle name="Normal 5 2 4 2 2 5 6 2 2" xfId="34554"/>
    <cellStyle name="Normal 5 2 4 2 2 5 6 2 3" xfId="54191"/>
    <cellStyle name="Normal 5 2 4 2 2 5 6 3" xfId="25151"/>
    <cellStyle name="Normal 5 2 4 2 2 5 6 4" xfId="54190"/>
    <cellStyle name="Normal 5 2 4 2 2 5 7" xfId="11054"/>
    <cellStyle name="Normal 5 2 4 2 2 5 7 2" xfId="29841"/>
    <cellStyle name="Normal 5 2 4 2 2 5 7 3" xfId="54192"/>
    <cellStyle name="Normal 5 2 4 2 2 5 8" xfId="20438"/>
    <cellStyle name="Normal 5 2 4 2 2 5 9" xfId="39751"/>
    <cellStyle name="Normal 5 2 4 2 2 6" xfId="1890"/>
    <cellStyle name="Normal 5 2 4 2 2 6 2" xfId="2821"/>
    <cellStyle name="Normal 5 2 4 2 2 6 2 2" xfId="5614"/>
    <cellStyle name="Normal 5 2 4 2 2 6 2 2 2" xfId="10339"/>
    <cellStyle name="Normal 5 2 4 2 2 6 2 2 2 2" xfId="19734"/>
    <cellStyle name="Normal 5 2 4 2 2 6 2 2 2 2 2" xfId="38531"/>
    <cellStyle name="Normal 5 2 4 2 2 6 2 2 2 2 3" xfId="54197"/>
    <cellStyle name="Normal 5 2 4 2 2 6 2 2 2 3" xfId="29128"/>
    <cellStyle name="Normal 5 2 4 2 2 6 2 2 2 4" xfId="54196"/>
    <cellStyle name="Normal 5 2 4 2 2 6 2 2 3" xfId="15037"/>
    <cellStyle name="Normal 5 2 4 2 2 6 2 2 3 2" xfId="33828"/>
    <cellStyle name="Normal 5 2 4 2 2 6 2 2 3 3" xfId="54198"/>
    <cellStyle name="Normal 5 2 4 2 2 6 2 2 4" xfId="24425"/>
    <cellStyle name="Normal 5 2 4 2 2 6 2 2 5" xfId="54195"/>
    <cellStyle name="Normal 5 2 4 2 2 6 2 3" xfId="7547"/>
    <cellStyle name="Normal 5 2 4 2 2 6 2 3 2" xfId="16942"/>
    <cellStyle name="Normal 5 2 4 2 2 6 2 3 2 2" xfId="35739"/>
    <cellStyle name="Normal 5 2 4 2 2 6 2 3 2 3" xfId="54200"/>
    <cellStyle name="Normal 5 2 4 2 2 6 2 3 3" xfId="26336"/>
    <cellStyle name="Normal 5 2 4 2 2 6 2 3 4" xfId="54199"/>
    <cellStyle name="Normal 5 2 4 2 2 6 2 4" xfId="12245"/>
    <cellStyle name="Normal 5 2 4 2 2 6 2 4 2" xfId="31035"/>
    <cellStyle name="Normal 5 2 4 2 2 6 2 4 3" xfId="54201"/>
    <cellStyle name="Normal 5 2 4 2 2 6 2 5" xfId="21632"/>
    <cellStyle name="Normal 5 2 4 2 2 6 2 6" xfId="54194"/>
    <cellStyle name="Normal 5 2 4 2 2 6 3" xfId="3752"/>
    <cellStyle name="Normal 5 2 4 2 2 6 3 2" xfId="8478"/>
    <cellStyle name="Normal 5 2 4 2 2 6 3 2 2" xfId="17873"/>
    <cellStyle name="Normal 5 2 4 2 2 6 3 2 2 2" xfId="36670"/>
    <cellStyle name="Normal 5 2 4 2 2 6 3 2 2 3" xfId="54204"/>
    <cellStyle name="Normal 5 2 4 2 2 6 3 2 3" xfId="27267"/>
    <cellStyle name="Normal 5 2 4 2 2 6 3 2 4" xfId="54203"/>
    <cellStyle name="Normal 5 2 4 2 2 6 3 3" xfId="13176"/>
    <cellStyle name="Normal 5 2 4 2 2 6 3 3 2" xfId="31966"/>
    <cellStyle name="Normal 5 2 4 2 2 6 3 3 3" xfId="54205"/>
    <cellStyle name="Normal 5 2 4 2 2 6 3 4" xfId="22563"/>
    <cellStyle name="Normal 5 2 4 2 2 6 3 5" xfId="54202"/>
    <cellStyle name="Normal 5 2 4 2 2 6 4" xfId="4683"/>
    <cellStyle name="Normal 5 2 4 2 2 6 4 2" xfId="9408"/>
    <cellStyle name="Normal 5 2 4 2 2 6 4 2 2" xfId="18803"/>
    <cellStyle name="Normal 5 2 4 2 2 6 4 2 2 2" xfId="37600"/>
    <cellStyle name="Normal 5 2 4 2 2 6 4 2 2 3" xfId="54208"/>
    <cellStyle name="Normal 5 2 4 2 2 6 4 2 3" xfId="28197"/>
    <cellStyle name="Normal 5 2 4 2 2 6 4 2 4" xfId="54207"/>
    <cellStyle name="Normal 5 2 4 2 2 6 4 3" xfId="14106"/>
    <cellStyle name="Normal 5 2 4 2 2 6 4 3 2" xfId="32897"/>
    <cellStyle name="Normal 5 2 4 2 2 6 4 3 3" xfId="54209"/>
    <cellStyle name="Normal 5 2 4 2 2 6 4 4" xfId="23494"/>
    <cellStyle name="Normal 5 2 4 2 2 6 4 5" xfId="54206"/>
    <cellStyle name="Normal 5 2 4 2 2 6 5" xfId="6618"/>
    <cellStyle name="Normal 5 2 4 2 2 6 5 2" xfId="16013"/>
    <cellStyle name="Normal 5 2 4 2 2 6 5 2 2" xfId="34810"/>
    <cellStyle name="Normal 5 2 4 2 2 6 5 2 3" xfId="54211"/>
    <cellStyle name="Normal 5 2 4 2 2 6 5 3" xfId="25407"/>
    <cellStyle name="Normal 5 2 4 2 2 6 5 4" xfId="54210"/>
    <cellStyle name="Normal 5 2 4 2 2 6 6" xfId="11316"/>
    <cellStyle name="Normal 5 2 4 2 2 6 6 2" xfId="30104"/>
    <cellStyle name="Normal 5 2 4 2 2 6 6 3" xfId="54212"/>
    <cellStyle name="Normal 5 2 4 2 2 6 7" xfId="20701"/>
    <cellStyle name="Normal 5 2 4 2 2 6 8" xfId="39753"/>
    <cellStyle name="Normal 5 2 4 2 2 6 9" xfId="54193"/>
    <cellStyle name="Normal 5 2 4 2 2 7" xfId="2355"/>
    <cellStyle name="Normal 5 2 4 2 2 7 2" xfId="5148"/>
    <cellStyle name="Normal 5 2 4 2 2 7 2 2" xfId="9873"/>
    <cellStyle name="Normal 5 2 4 2 2 7 2 2 2" xfId="19268"/>
    <cellStyle name="Normal 5 2 4 2 2 7 2 2 2 2" xfId="38065"/>
    <cellStyle name="Normal 5 2 4 2 2 7 2 2 2 3" xfId="54216"/>
    <cellStyle name="Normal 5 2 4 2 2 7 2 2 3" xfId="28662"/>
    <cellStyle name="Normal 5 2 4 2 2 7 2 2 4" xfId="54215"/>
    <cellStyle name="Normal 5 2 4 2 2 7 2 3" xfId="14571"/>
    <cellStyle name="Normal 5 2 4 2 2 7 2 3 2" xfId="33362"/>
    <cellStyle name="Normal 5 2 4 2 2 7 2 3 3" xfId="54217"/>
    <cellStyle name="Normal 5 2 4 2 2 7 2 4" xfId="23959"/>
    <cellStyle name="Normal 5 2 4 2 2 7 2 5" xfId="54214"/>
    <cellStyle name="Normal 5 2 4 2 2 7 3" xfId="7082"/>
    <cellStyle name="Normal 5 2 4 2 2 7 3 2" xfId="16477"/>
    <cellStyle name="Normal 5 2 4 2 2 7 3 2 2" xfId="35274"/>
    <cellStyle name="Normal 5 2 4 2 2 7 3 2 3" xfId="54219"/>
    <cellStyle name="Normal 5 2 4 2 2 7 3 3" xfId="25871"/>
    <cellStyle name="Normal 5 2 4 2 2 7 3 4" xfId="54218"/>
    <cellStyle name="Normal 5 2 4 2 2 7 4" xfId="11780"/>
    <cellStyle name="Normal 5 2 4 2 2 7 4 2" xfId="30569"/>
    <cellStyle name="Normal 5 2 4 2 2 7 4 3" xfId="54220"/>
    <cellStyle name="Normal 5 2 4 2 2 7 5" xfId="21166"/>
    <cellStyle name="Normal 5 2 4 2 2 7 6" xfId="54213"/>
    <cellStyle name="Normal 5 2 4 2 2 8" xfId="3286"/>
    <cellStyle name="Normal 5 2 4 2 2 8 2" xfId="8012"/>
    <cellStyle name="Normal 5 2 4 2 2 8 2 2" xfId="17407"/>
    <cellStyle name="Normal 5 2 4 2 2 8 2 2 2" xfId="36204"/>
    <cellStyle name="Normal 5 2 4 2 2 8 2 2 3" xfId="54223"/>
    <cellStyle name="Normal 5 2 4 2 2 8 2 3" xfId="26801"/>
    <cellStyle name="Normal 5 2 4 2 2 8 2 4" xfId="54222"/>
    <cellStyle name="Normal 5 2 4 2 2 8 3" xfId="12710"/>
    <cellStyle name="Normal 5 2 4 2 2 8 3 2" xfId="31500"/>
    <cellStyle name="Normal 5 2 4 2 2 8 3 3" xfId="54224"/>
    <cellStyle name="Normal 5 2 4 2 2 8 4" xfId="22097"/>
    <cellStyle name="Normal 5 2 4 2 2 8 5" xfId="54221"/>
    <cellStyle name="Normal 5 2 4 2 2 9" xfId="4217"/>
    <cellStyle name="Normal 5 2 4 2 2 9 2" xfId="8942"/>
    <cellStyle name="Normal 5 2 4 2 2 9 2 2" xfId="18337"/>
    <cellStyle name="Normal 5 2 4 2 2 9 2 2 2" xfId="37134"/>
    <cellStyle name="Normal 5 2 4 2 2 9 2 2 3" xfId="54227"/>
    <cellStyle name="Normal 5 2 4 2 2 9 2 3" xfId="27731"/>
    <cellStyle name="Normal 5 2 4 2 2 9 2 4" xfId="54226"/>
    <cellStyle name="Normal 5 2 4 2 2 9 3" xfId="13640"/>
    <cellStyle name="Normal 5 2 4 2 2 9 3 2" xfId="32431"/>
    <cellStyle name="Normal 5 2 4 2 2 9 3 3" xfId="54228"/>
    <cellStyle name="Normal 5 2 4 2 2 9 4" xfId="23028"/>
    <cellStyle name="Normal 5 2 4 2 2 9 5" xfId="54225"/>
    <cellStyle name="Normal 5 2 4 2 20" xfId="58881"/>
    <cellStyle name="Normal 5 2 4 2 21" xfId="58937"/>
    <cellStyle name="Normal 5 2 4 2 22" xfId="58993"/>
    <cellStyle name="Normal 5 2 4 2 23" xfId="59049"/>
    <cellStyle name="Normal 5 2 4 2 24" xfId="59108"/>
    <cellStyle name="Normal 5 2 4 2 25" xfId="59710"/>
    <cellStyle name="Normal 5 2 4 2 26" xfId="1391"/>
    <cellStyle name="Normal 5 2 4 2 3" xfId="1086"/>
    <cellStyle name="Normal 5 2 4 2 3 10" xfId="39754"/>
    <cellStyle name="Normal 5 2 4 2 3 11" xfId="54229"/>
    <cellStyle name="Normal 5 2 4 2 3 12" xfId="1474"/>
    <cellStyle name="Normal 5 2 4 2 3 2" xfId="1739"/>
    <cellStyle name="Normal 5 2 4 2 3 2 10" xfId="54230"/>
    <cellStyle name="Normal 5 2 4 2 3 2 2" xfId="2205"/>
    <cellStyle name="Normal 5 2 4 2 3 2 2 2" xfId="3136"/>
    <cellStyle name="Normal 5 2 4 2 3 2 2 2 2" xfId="5929"/>
    <cellStyle name="Normal 5 2 4 2 3 2 2 2 2 2" xfId="10654"/>
    <cellStyle name="Normal 5 2 4 2 3 2 2 2 2 2 2" xfId="20049"/>
    <cellStyle name="Normal 5 2 4 2 3 2 2 2 2 2 2 2" xfId="38846"/>
    <cellStyle name="Normal 5 2 4 2 3 2 2 2 2 2 2 3" xfId="54235"/>
    <cellStyle name="Normal 5 2 4 2 3 2 2 2 2 2 3" xfId="29443"/>
    <cellStyle name="Normal 5 2 4 2 3 2 2 2 2 2 4" xfId="54234"/>
    <cellStyle name="Normal 5 2 4 2 3 2 2 2 2 3" xfId="15352"/>
    <cellStyle name="Normal 5 2 4 2 3 2 2 2 2 3 2" xfId="34143"/>
    <cellStyle name="Normal 5 2 4 2 3 2 2 2 2 3 3" xfId="54236"/>
    <cellStyle name="Normal 5 2 4 2 3 2 2 2 2 4" xfId="24740"/>
    <cellStyle name="Normal 5 2 4 2 3 2 2 2 2 5" xfId="54233"/>
    <cellStyle name="Normal 5 2 4 2 3 2 2 2 3" xfId="7862"/>
    <cellStyle name="Normal 5 2 4 2 3 2 2 2 3 2" xfId="17257"/>
    <cellStyle name="Normal 5 2 4 2 3 2 2 2 3 2 2" xfId="36054"/>
    <cellStyle name="Normal 5 2 4 2 3 2 2 2 3 2 3" xfId="54238"/>
    <cellStyle name="Normal 5 2 4 2 3 2 2 2 3 3" xfId="26651"/>
    <cellStyle name="Normal 5 2 4 2 3 2 2 2 3 4" xfId="54237"/>
    <cellStyle name="Normal 5 2 4 2 3 2 2 2 4" xfId="12560"/>
    <cellStyle name="Normal 5 2 4 2 3 2 2 2 4 2" xfId="31350"/>
    <cellStyle name="Normal 5 2 4 2 3 2 2 2 4 3" xfId="54239"/>
    <cellStyle name="Normal 5 2 4 2 3 2 2 2 5" xfId="21947"/>
    <cellStyle name="Normal 5 2 4 2 3 2 2 2 6" xfId="54232"/>
    <cellStyle name="Normal 5 2 4 2 3 2 2 3" xfId="4067"/>
    <cellStyle name="Normal 5 2 4 2 3 2 2 3 2" xfId="8792"/>
    <cellStyle name="Normal 5 2 4 2 3 2 2 3 2 2" xfId="18187"/>
    <cellStyle name="Normal 5 2 4 2 3 2 2 3 2 2 2" xfId="36984"/>
    <cellStyle name="Normal 5 2 4 2 3 2 2 3 2 2 3" xfId="54242"/>
    <cellStyle name="Normal 5 2 4 2 3 2 2 3 2 3" xfId="27581"/>
    <cellStyle name="Normal 5 2 4 2 3 2 2 3 2 4" xfId="54241"/>
    <cellStyle name="Normal 5 2 4 2 3 2 2 3 3" xfId="13490"/>
    <cellStyle name="Normal 5 2 4 2 3 2 2 3 3 2" xfId="32281"/>
    <cellStyle name="Normal 5 2 4 2 3 2 2 3 3 3" xfId="54243"/>
    <cellStyle name="Normal 5 2 4 2 3 2 2 3 4" xfId="22878"/>
    <cellStyle name="Normal 5 2 4 2 3 2 2 3 5" xfId="54240"/>
    <cellStyle name="Normal 5 2 4 2 3 2 2 4" xfId="4998"/>
    <cellStyle name="Normal 5 2 4 2 3 2 2 4 2" xfId="9723"/>
    <cellStyle name="Normal 5 2 4 2 3 2 2 4 2 2" xfId="19118"/>
    <cellStyle name="Normal 5 2 4 2 3 2 2 4 2 2 2" xfId="37915"/>
    <cellStyle name="Normal 5 2 4 2 3 2 2 4 2 2 3" xfId="54246"/>
    <cellStyle name="Normal 5 2 4 2 3 2 2 4 2 3" xfId="28512"/>
    <cellStyle name="Normal 5 2 4 2 3 2 2 4 2 4" xfId="54245"/>
    <cellStyle name="Normal 5 2 4 2 3 2 2 4 3" xfId="14421"/>
    <cellStyle name="Normal 5 2 4 2 3 2 2 4 3 2" xfId="33212"/>
    <cellStyle name="Normal 5 2 4 2 3 2 2 4 3 3" xfId="54247"/>
    <cellStyle name="Normal 5 2 4 2 3 2 2 4 4" xfId="23809"/>
    <cellStyle name="Normal 5 2 4 2 3 2 2 4 5" xfId="54244"/>
    <cellStyle name="Normal 5 2 4 2 3 2 2 5" xfId="6932"/>
    <cellStyle name="Normal 5 2 4 2 3 2 2 5 2" xfId="16327"/>
    <cellStyle name="Normal 5 2 4 2 3 2 2 5 2 2" xfId="35124"/>
    <cellStyle name="Normal 5 2 4 2 3 2 2 5 2 3" xfId="54249"/>
    <cellStyle name="Normal 5 2 4 2 3 2 2 5 3" xfId="25721"/>
    <cellStyle name="Normal 5 2 4 2 3 2 2 5 4" xfId="54248"/>
    <cellStyle name="Normal 5 2 4 2 3 2 2 6" xfId="11630"/>
    <cellStyle name="Normal 5 2 4 2 3 2 2 6 2" xfId="30419"/>
    <cellStyle name="Normal 5 2 4 2 3 2 2 6 3" xfId="54250"/>
    <cellStyle name="Normal 5 2 4 2 3 2 2 7" xfId="21016"/>
    <cellStyle name="Normal 5 2 4 2 3 2 2 8" xfId="39756"/>
    <cellStyle name="Normal 5 2 4 2 3 2 2 9" xfId="54231"/>
    <cellStyle name="Normal 5 2 4 2 3 2 3" xfId="2670"/>
    <cellStyle name="Normal 5 2 4 2 3 2 3 2" xfId="5463"/>
    <cellStyle name="Normal 5 2 4 2 3 2 3 2 2" xfId="10188"/>
    <cellStyle name="Normal 5 2 4 2 3 2 3 2 2 2" xfId="19583"/>
    <cellStyle name="Normal 5 2 4 2 3 2 3 2 2 2 2" xfId="38380"/>
    <cellStyle name="Normal 5 2 4 2 3 2 3 2 2 2 3" xfId="54254"/>
    <cellStyle name="Normal 5 2 4 2 3 2 3 2 2 3" xfId="28977"/>
    <cellStyle name="Normal 5 2 4 2 3 2 3 2 2 4" xfId="54253"/>
    <cellStyle name="Normal 5 2 4 2 3 2 3 2 3" xfId="14886"/>
    <cellStyle name="Normal 5 2 4 2 3 2 3 2 3 2" xfId="33677"/>
    <cellStyle name="Normal 5 2 4 2 3 2 3 2 3 3" xfId="54255"/>
    <cellStyle name="Normal 5 2 4 2 3 2 3 2 4" xfId="24274"/>
    <cellStyle name="Normal 5 2 4 2 3 2 3 2 5" xfId="54252"/>
    <cellStyle name="Normal 5 2 4 2 3 2 3 3" xfId="7397"/>
    <cellStyle name="Normal 5 2 4 2 3 2 3 3 2" xfId="16792"/>
    <cellStyle name="Normal 5 2 4 2 3 2 3 3 2 2" xfId="35589"/>
    <cellStyle name="Normal 5 2 4 2 3 2 3 3 2 3" xfId="54257"/>
    <cellStyle name="Normal 5 2 4 2 3 2 3 3 3" xfId="26186"/>
    <cellStyle name="Normal 5 2 4 2 3 2 3 3 4" xfId="54256"/>
    <cellStyle name="Normal 5 2 4 2 3 2 3 4" xfId="12095"/>
    <cellStyle name="Normal 5 2 4 2 3 2 3 4 2" xfId="30884"/>
    <cellStyle name="Normal 5 2 4 2 3 2 3 4 3" xfId="54258"/>
    <cellStyle name="Normal 5 2 4 2 3 2 3 5" xfId="21481"/>
    <cellStyle name="Normal 5 2 4 2 3 2 3 6" xfId="54251"/>
    <cellStyle name="Normal 5 2 4 2 3 2 4" xfId="3601"/>
    <cellStyle name="Normal 5 2 4 2 3 2 4 2" xfId="8327"/>
    <cellStyle name="Normal 5 2 4 2 3 2 4 2 2" xfId="17722"/>
    <cellStyle name="Normal 5 2 4 2 3 2 4 2 2 2" xfId="36519"/>
    <cellStyle name="Normal 5 2 4 2 3 2 4 2 2 3" xfId="54261"/>
    <cellStyle name="Normal 5 2 4 2 3 2 4 2 3" xfId="27116"/>
    <cellStyle name="Normal 5 2 4 2 3 2 4 2 4" xfId="54260"/>
    <cellStyle name="Normal 5 2 4 2 3 2 4 3" xfId="13025"/>
    <cellStyle name="Normal 5 2 4 2 3 2 4 3 2" xfId="31815"/>
    <cellStyle name="Normal 5 2 4 2 3 2 4 3 3" xfId="54262"/>
    <cellStyle name="Normal 5 2 4 2 3 2 4 4" xfId="22412"/>
    <cellStyle name="Normal 5 2 4 2 3 2 4 5" xfId="54259"/>
    <cellStyle name="Normal 5 2 4 2 3 2 5" xfId="4532"/>
    <cellStyle name="Normal 5 2 4 2 3 2 5 2" xfId="9257"/>
    <cellStyle name="Normal 5 2 4 2 3 2 5 2 2" xfId="18652"/>
    <cellStyle name="Normal 5 2 4 2 3 2 5 2 2 2" xfId="37449"/>
    <cellStyle name="Normal 5 2 4 2 3 2 5 2 2 3" xfId="54265"/>
    <cellStyle name="Normal 5 2 4 2 3 2 5 2 3" xfId="28046"/>
    <cellStyle name="Normal 5 2 4 2 3 2 5 2 4" xfId="54264"/>
    <cellStyle name="Normal 5 2 4 2 3 2 5 3" xfId="13955"/>
    <cellStyle name="Normal 5 2 4 2 3 2 5 3 2" xfId="32746"/>
    <cellStyle name="Normal 5 2 4 2 3 2 5 3 3" xfId="54266"/>
    <cellStyle name="Normal 5 2 4 2 3 2 5 4" xfId="23343"/>
    <cellStyle name="Normal 5 2 4 2 3 2 5 5" xfId="54263"/>
    <cellStyle name="Normal 5 2 4 2 3 2 6" xfId="6292"/>
    <cellStyle name="Normal 5 2 4 2 3 2 6 2" xfId="15688"/>
    <cellStyle name="Normal 5 2 4 2 3 2 6 2 2" xfId="34485"/>
    <cellStyle name="Normal 5 2 4 2 3 2 6 2 3" xfId="54268"/>
    <cellStyle name="Normal 5 2 4 2 3 2 6 3" xfId="25082"/>
    <cellStyle name="Normal 5 2 4 2 3 2 6 4" xfId="54267"/>
    <cellStyle name="Normal 5 2 4 2 3 2 7" xfId="11166"/>
    <cellStyle name="Normal 5 2 4 2 3 2 7 2" xfId="29953"/>
    <cellStyle name="Normal 5 2 4 2 3 2 7 3" xfId="54269"/>
    <cellStyle name="Normal 5 2 4 2 3 2 8" xfId="20550"/>
    <cellStyle name="Normal 5 2 4 2 3 2 9" xfId="39755"/>
    <cellStyle name="Normal 5 2 4 2 3 3" xfId="1944"/>
    <cellStyle name="Normal 5 2 4 2 3 3 2" xfId="2875"/>
    <cellStyle name="Normal 5 2 4 2 3 3 2 2" xfId="5668"/>
    <cellStyle name="Normal 5 2 4 2 3 3 2 2 2" xfId="10393"/>
    <cellStyle name="Normal 5 2 4 2 3 3 2 2 2 2" xfId="19788"/>
    <cellStyle name="Normal 5 2 4 2 3 3 2 2 2 2 2" xfId="38585"/>
    <cellStyle name="Normal 5 2 4 2 3 3 2 2 2 2 3" xfId="54274"/>
    <cellStyle name="Normal 5 2 4 2 3 3 2 2 2 3" xfId="29182"/>
    <cellStyle name="Normal 5 2 4 2 3 3 2 2 2 4" xfId="54273"/>
    <cellStyle name="Normal 5 2 4 2 3 3 2 2 3" xfId="15091"/>
    <cellStyle name="Normal 5 2 4 2 3 3 2 2 3 2" xfId="33882"/>
    <cellStyle name="Normal 5 2 4 2 3 3 2 2 3 3" xfId="54275"/>
    <cellStyle name="Normal 5 2 4 2 3 3 2 2 4" xfId="24479"/>
    <cellStyle name="Normal 5 2 4 2 3 3 2 2 5" xfId="54272"/>
    <cellStyle name="Normal 5 2 4 2 3 3 2 3" xfId="7601"/>
    <cellStyle name="Normal 5 2 4 2 3 3 2 3 2" xfId="16996"/>
    <cellStyle name="Normal 5 2 4 2 3 3 2 3 2 2" xfId="35793"/>
    <cellStyle name="Normal 5 2 4 2 3 3 2 3 2 3" xfId="54277"/>
    <cellStyle name="Normal 5 2 4 2 3 3 2 3 3" xfId="26390"/>
    <cellStyle name="Normal 5 2 4 2 3 3 2 3 4" xfId="54276"/>
    <cellStyle name="Normal 5 2 4 2 3 3 2 4" xfId="12299"/>
    <cellStyle name="Normal 5 2 4 2 3 3 2 4 2" xfId="31089"/>
    <cellStyle name="Normal 5 2 4 2 3 3 2 4 3" xfId="54278"/>
    <cellStyle name="Normal 5 2 4 2 3 3 2 5" xfId="21686"/>
    <cellStyle name="Normal 5 2 4 2 3 3 2 6" xfId="54271"/>
    <cellStyle name="Normal 5 2 4 2 3 3 3" xfId="3806"/>
    <cellStyle name="Normal 5 2 4 2 3 3 3 2" xfId="8532"/>
    <cellStyle name="Normal 5 2 4 2 3 3 3 2 2" xfId="17927"/>
    <cellStyle name="Normal 5 2 4 2 3 3 3 2 2 2" xfId="36724"/>
    <cellStyle name="Normal 5 2 4 2 3 3 3 2 2 3" xfId="54281"/>
    <cellStyle name="Normal 5 2 4 2 3 3 3 2 3" xfId="27321"/>
    <cellStyle name="Normal 5 2 4 2 3 3 3 2 4" xfId="54280"/>
    <cellStyle name="Normal 5 2 4 2 3 3 3 3" xfId="13230"/>
    <cellStyle name="Normal 5 2 4 2 3 3 3 3 2" xfId="32020"/>
    <cellStyle name="Normal 5 2 4 2 3 3 3 3 3" xfId="54282"/>
    <cellStyle name="Normal 5 2 4 2 3 3 3 4" xfId="22617"/>
    <cellStyle name="Normal 5 2 4 2 3 3 3 5" xfId="54279"/>
    <cellStyle name="Normal 5 2 4 2 3 3 4" xfId="4737"/>
    <cellStyle name="Normal 5 2 4 2 3 3 4 2" xfId="9462"/>
    <cellStyle name="Normal 5 2 4 2 3 3 4 2 2" xfId="18857"/>
    <cellStyle name="Normal 5 2 4 2 3 3 4 2 2 2" xfId="37654"/>
    <cellStyle name="Normal 5 2 4 2 3 3 4 2 2 3" xfId="54285"/>
    <cellStyle name="Normal 5 2 4 2 3 3 4 2 3" xfId="28251"/>
    <cellStyle name="Normal 5 2 4 2 3 3 4 2 4" xfId="54284"/>
    <cellStyle name="Normal 5 2 4 2 3 3 4 3" xfId="14160"/>
    <cellStyle name="Normal 5 2 4 2 3 3 4 3 2" xfId="32951"/>
    <cellStyle name="Normal 5 2 4 2 3 3 4 3 3" xfId="54286"/>
    <cellStyle name="Normal 5 2 4 2 3 3 4 4" xfId="23548"/>
    <cellStyle name="Normal 5 2 4 2 3 3 4 5" xfId="54283"/>
    <cellStyle name="Normal 5 2 4 2 3 3 5" xfId="6672"/>
    <cellStyle name="Normal 5 2 4 2 3 3 5 2" xfId="16067"/>
    <cellStyle name="Normal 5 2 4 2 3 3 5 2 2" xfId="34864"/>
    <cellStyle name="Normal 5 2 4 2 3 3 5 2 3" xfId="54288"/>
    <cellStyle name="Normal 5 2 4 2 3 3 5 3" xfId="25461"/>
    <cellStyle name="Normal 5 2 4 2 3 3 5 4" xfId="54287"/>
    <cellStyle name="Normal 5 2 4 2 3 3 6" xfId="11370"/>
    <cellStyle name="Normal 5 2 4 2 3 3 6 2" xfId="30158"/>
    <cellStyle name="Normal 5 2 4 2 3 3 6 3" xfId="54289"/>
    <cellStyle name="Normal 5 2 4 2 3 3 7" xfId="20755"/>
    <cellStyle name="Normal 5 2 4 2 3 3 8" xfId="39757"/>
    <cellStyle name="Normal 5 2 4 2 3 3 9" xfId="54270"/>
    <cellStyle name="Normal 5 2 4 2 3 4" xfId="2409"/>
    <cellStyle name="Normal 5 2 4 2 3 4 2" xfId="5202"/>
    <cellStyle name="Normal 5 2 4 2 3 4 2 2" xfId="9927"/>
    <cellStyle name="Normal 5 2 4 2 3 4 2 2 2" xfId="19322"/>
    <cellStyle name="Normal 5 2 4 2 3 4 2 2 2 2" xfId="38119"/>
    <cellStyle name="Normal 5 2 4 2 3 4 2 2 2 3" xfId="54293"/>
    <cellStyle name="Normal 5 2 4 2 3 4 2 2 3" xfId="28716"/>
    <cellStyle name="Normal 5 2 4 2 3 4 2 2 4" xfId="54292"/>
    <cellStyle name="Normal 5 2 4 2 3 4 2 3" xfId="14625"/>
    <cellStyle name="Normal 5 2 4 2 3 4 2 3 2" xfId="33416"/>
    <cellStyle name="Normal 5 2 4 2 3 4 2 3 3" xfId="54294"/>
    <cellStyle name="Normal 5 2 4 2 3 4 2 4" xfId="24013"/>
    <cellStyle name="Normal 5 2 4 2 3 4 2 5" xfId="54291"/>
    <cellStyle name="Normal 5 2 4 2 3 4 3" xfId="7136"/>
    <cellStyle name="Normal 5 2 4 2 3 4 3 2" xfId="16531"/>
    <cellStyle name="Normal 5 2 4 2 3 4 3 2 2" xfId="35328"/>
    <cellStyle name="Normal 5 2 4 2 3 4 3 2 3" xfId="54296"/>
    <cellStyle name="Normal 5 2 4 2 3 4 3 3" xfId="25925"/>
    <cellStyle name="Normal 5 2 4 2 3 4 3 4" xfId="54295"/>
    <cellStyle name="Normal 5 2 4 2 3 4 4" xfId="11834"/>
    <cellStyle name="Normal 5 2 4 2 3 4 4 2" xfId="30623"/>
    <cellStyle name="Normal 5 2 4 2 3 4 4 3" xfId="54297"/>
    <cellStyle name="Normal 5 2 4 2 3 4 5" xfId="21220"/>
    <cellStyle name="Normal 5 2 4 2 3 4 6" xfId="54290"/>
    <cellStyle name="Normal 5 2 4 2 3 5" xfId="3340"/>
    <cellStyle name="Normal 5 2 4 2 3 5 2" xfId="8066"/>
    <cellStyle name="Normal 5 2 4 2 3 5 2 2" xfId="17461"/>
    <cellStyle name="Normal 5 2 4 2 3 5 2 2 2" xfId="36258"/>
    <cellStyle name="Normal 5 2 4 2 3 5 2 2 3" xfId="54300"/>
    <cellStyle name="Normal 5 2 4 2 3 5 2 3" xfId="26855"/>
    <cellStyle name="Normal 5 2 4 2 3 5 2 4" xfId="54299"/>
    <cellStyle name="Normal 5 2 4 2 3 5 3" xfId="12764"/>
    <cellStyle name="Normal 5 2 4 2 3 5 3 2" xfId="31554"/>
    <cellStyle name="Normal 5 2 4 2 3 5 3 3" xfId="54301"/>
    <cellStyle name="Normal 5 2 4 2 3 5 4" xfId="22151"/>
    <cellStyle name="Normal 5 2 4 2 3 5 5" xfId="54298"/>
    <cellStyle name="Normal 5 2 4 2 3 6" xfId="4271"/>
    <cellStyle name="Normal 5 2 4 2 3 6 2" xfId="8996"/>
    <cellStyle name="Normal 5 2 4 2 3 6 2 2" xfId="18391"/>
    <cellStyle name="Normal 5 2 4 2 3 6 2 2 2" xfId="37188"/>
    <cellStyle name="Normal 5 2 4 2 3 6 2 2 3" xfId="54304"/>
    <cellStyle name="Normal 5 2 4 2 3 6 2 3" xfId="27785"/>
    <cellStyle name="Normal 5 2 4 2 3 6 2 4" xfId="54303"/>
    <cellStyle name="Normal 5 2 4 2 3 6 3" xfId="13694"/>
    <cellStyle name="Normal 5 2 4 2 3 6 3 2" xfId="32485"/>
    <cellStyle name="Normal 5 2 4 2 3 6 3 3" xfId="54305"/>
    <cellStyle name="Normal 5 2 4 2 3 6 4" xfId="23082"/>
    <cellStyle name="Normal 5 2 4 2 3 6 5" xfId="54302"/>
    <cellStyle name="Normal 5 2 4 2 3 7" xfId="6451"/>
    <cellStyle name="Normal 5 2 4 2 3 7 2" xfId="15846"/>
    <cellStyle name="Normal 5 2 4 2 3 7 2 2" xfId="34643"/>
    <cellStyle name="Normal 5 2 4 2 3 7 2 3" xfId="54307"/>
    <cellStyle name="Normal 5 2 4 2 3 7 3" xfId="25240"/>
    <cellStyle name="Normal 5 2 4 2 3 7 4" xfId="54306"/>
    <cellStyle name="Normal 5 2 4 2 3 8" xfId="10908"/>
    <cellStyle name="Normal 5 2 4 2 3 8 2" xfId="29692"/>
    <cellStyle name="Normal 5 2 4 2 3 8 3" xfId="54308"/>
    <cellStyle name="Normal 5 2 4 2 3 9" xfId="20289"/>
    <cellStyle name="Normal 5 2 4 2 4" xfId="1217"/>
    <cellStyle name="Normal 5 2 4 2 4 10" xfId="39758"/>
    <cellStyle name="Normal 5 2 4 2 4 11" xfId="54309"/>
    <cellStyle name="Normal 5 2 4 2 4 12" xfId="1509"/>
    <cellStyle name="Normal 5 2 4 2 4 2" xfId="1773"/>
    <cellStyle name="Normal 5 2 4 2 4 2 10" xfId="54310"/>
    <cellStyle name="Normal 5 2 4 2 4 2 2" xfId="2239"/>
    <cellStyle name="Normal 5 2 4 2 4 2 2 2" xfId="3170"/>
    <cellStyle name="Normal 5 2 4 2 4 2 2 2 2" xfId="5963"/>
    <cellStyle name="Normal 5 2 4 2 4 2 2 2 2 2" xfId="10688"/>
    <cellStyle name="Normal 5 2 4 2 4 2 2 2 2 2 2" xfId="20083"/>
    <cellStyle name="Normal 5 2 4 2 4 2 2 2 2 2 2 2" xfId="38880"/>
    <cellStyle name="Normal 5 2 4 2 4 2 2 2 2 2 2 3" xfId="54315"/>
    <cellStyle name="Normal 5 2 4 2 4 2 2 2 2 2 3" xfId="29477"/>
    <cellStyle name="Normal 5 2 4 2 4 2 2 2 2 2 4" xfId="54314"/>
    <cellStyle name="Normal 5 2 4 2 4 2 2 2 2 3" xfId="15386"/>
    <cellStyle name="Normal 5 2 4 2 4 2 2 2 2 3 2" xfId="34177"/>
    <cellStyle name="Normal 5 2 4 2 4 2 2 2 2 3 3" xfId="54316"/>
    <cellStyle name="Normal 5 2 4 2 4 2 2 2 2 4" xfId="24774"/>
    <cellStyle name="Normal 5 2 4 2 4 2 2 2 2 5" xfId="54313"/>
    <cellStyle name="Normal 5 2 4 2 4 2 2 2 3" xfId="7896"/>
    <cellStyle name="Normal 5 2 4 2 4 2 2 2 3 2" xfId="17291"/>
    <cellStyle name="Normal 5 2 4 2 4 2 2 2 3 2 2" xfId="36088"/>
    <cellStyle name="Normal 5 2 4 2 4 2 2 2 3 2 3" xfId="54318"/>
    <cellStyle name="Normal 5 2 4 2 4 2 2 2 3 3" xfId="26685"/>
    <cellStyle name="Normal 5 2 4 2 4 2 2 2 3 4" xfId="54317"/>
    <cellStyle name="Normal 5 2 4 2 4 2 2 2 4" xfId="12594"/>
    <cellStyle name="Normal 5 2 4 2 4 2 2 2 4 2" xfId="31384"/>
    <cellStyle name="Normal 5 2 4 2 4 2 2 2 4 3" xfId="54319"/>
    <cellStyle name="Normal 5 2 4 2 4 2 2 2 5" xfId="21981"/>
    <cellStyle name="Normal 5 2 4 2 4 2 2 2 6" xfId="54312"/>
    <cellStyle name="Normal 5 2 4 2 4 2 2 3" xfId="4101"/>
    <cellStyle name="Normal 5 2 4 2 4 2 2 3 2" xfId="8826"/>
    <cellStyle name="Normal 5 2 4 2 4 2 2 3 2 2" xfId="18221"/>
    <cellStyle name="Normal 5 2 4 2 4 2 2 3 2 2 2" xfId="37018"/>
    <cellStyle name="Normal 5 2 4 2 4 2 2 3 2 2 3" xfId="54322"/>
    <cellStyle name="Normal 5 2 4 2 4 2 2 3 2 3" xfId="27615"/>
    <cellStyle name="Normal 5 2 4 2 4 2 2 3 2 4" xfId="54321"/>
    <cellStyle name="Normal 5 2 4 2 4 2 2 3 3" xfId="13524"/>
    <cellStyle name="Normal 5 2 4 2 4 2 2 3 3 2" xfId="32315"/>
    <cellStyle name="Normal 5 2 4 2 4 2 2 3 3 3" xfId="54323"/>
    <cellStyle name="Normal 5 2 4 2 4 2 2 3 4" xfId="22912"/>
    <cellStyle name="Normal 5 2 4 2 4 2 2 3 5" xfId="54320"/>
    <cellStyle name="Normal 5 2 4 2 4 2 2 4" xfId="5032"/>
    <cellStyle name="Normal 5 2 4 2 4 2 2 4 2" xfId="9757"/>
    <cellStyle name="Normal 5 2 4 2 4 2 2 4 2 2" xfId="19152"/>
    <cellStyle name="Normal 5 2 4 2 4 2 2 4 2 2 2" xfId="37949"/>
    <cellStyle name="Normal 5 2 4 2 4 2 2 4 2 2 3" xfId="54326"/>
    <cellStyle name="Normal 5 2 4 2 4 2 2 4 2 3" xfId="28546"/>
    <cellStyle name="Normal 5 2 4 2 4 2 2 4 2 4" xfId="54325"/>
    <cellStyle name="Normal 5 2 4 2 4 2 2 4 3" xfId="14455"/>
    <cellStyle name="Normal 5 2 4 2 4 2 2 4 3 2" xfId="33246"/>
    <cellStyle name="Normal 5 2 4 2 4 2 2 4 3 3" xfId="54327"/>
    <cellStyle name="Normal 5 2 4 2 4 2 2 4 4" xfId="23843"/>
    <cellStyle name="Normal 5 2 4 2 4 2 2 4 5" xfId="54324"/>
    <cellStyle name="Normal 5 2 4 2 4 2 2 5" xfId="6966"/>
    <cellStyle name="Normal 5 2 4 2 4 2 2 5 2" xfId="16361"/>
    <cellStyle name="Normal 5 2 4 2 4 2 2 5 2 2" xfId="35158"/>
    <cellStyle name="Normal 5 2 4 2 4 2 2 5 2 3" xfId="54329"/>
    <cellStyle name="Normal 5 2 4 2 4 2 2 5 3" xfId="25755"/>
    <cellStyle name="Normal 5 2 4 2 4 2 2 5 4" xfId="54328"/>
    <cellStyle name="Normal 5 2 4 2 4 2 2 6" xfId="11664"/>
    <cellStyle name="Normal 5 2 4 2 4 2 2 6 2" xfId="30453"/>
    <cellStyle name="Normal 5 2 4 2 4 2 2 6 3" xfId="54330"/>
    <cellStyle name="Normal 5 2 4 2 4 2 2 7" xfId="21050"/>
    <cellStyle name="Normal 5 2 4 2 4 2 2 8" xfId="39760"/>
    <cellStyle name="Normal 5 2 4 2 4 2 2 9" xfId="54311"/>
    <cellStyle name="Normal 5 2 4 2 4 2 3" xfId="2704"/>
    <cellStyle name="Normal 5 2 4 2 4 2 3 2" xfId="5497"/>
    <cellStyle name="Normal 5 2 4 2 4 2 3 2 2" xfId="10222"/>
    <cellStyle name="Normal 5 2 4 2 4 2 3 2 2 2" xfId="19617"/>
    <cellStyle name="Normal 5 2 4 2 4 2 3 2 2 2 2" xfId="38414"/>
    <cellStyle name="Normal 5 2 4 2 4 2 3 2 2 2 3" xfId="54334"/>
    <cellStyle name="Normal 5 2 4 2 4 2 3 2 2 3" xfId="29011"/>
    <cellStyle name="Normal 5 2 4 2 4 2 3 2 2 4" xfId="54333"/>
    <cellStyle name="Normal 5 2 4 2 4 2 3 2 3" xfId="14920"/>
    <cellStyle name="Normal 5 2 4 2 4 2 3 2 3 2" xfId="33711"/>
    <cellStyle name="Normal 5 2 4 2 4 2 3 2 3 3" xfId="54335"/>
    <cellStyle name="Normal 5 2 4 2 4 2 3 2 4" xfId="24308"/>
    <cellStyle name="Normal 5 2 4 2 4 2 3 2 5" xfId="54332"/>
    <cellStyle name="Normal 5 2 4 2 4 2 3 3" xfId="7431"/>
    <cellStyle name="Normal 5 2 4 2 4 2 3 3 2" xfId="16826"/>
    <cellStyle name="Normal 5 2 4 2 4 2 3 3 2 2" xfId="35623"/>
    <cellStyle name="Normal 5 2 4 2 4 2 3 3 2 3" xfId="54337"/>
    <cellStyle name="Normal 5 2 4 2 4 2 3 3 3" xfId="26220"/>
    <cellStyle name="Normal 5 2 4 2 4 2 3 3 4" xfId="54336"/>
    <cellStyle name="Normal 5 2 4 2 4 2 3 4" xfId="12129"/>
    <cellStyle name="Normal 5 2 4 2 4 2 3 4 2" xfId="30918"/>
    <cellStyle name="Normal 5 2 4 2 4 2 3 4 3" xfId="54338"/>
    <cellStyle name="Normal 5 2 4 2 4 2 3 5" xfId="21515"/>
    <cellStyle name="Normal 5 2 4 2 4 2 3 6" xfId="54331"/>
    <cellStyle name="Normal 5 2 4 2 4 2 4" xfId="3635"/>
    <cellStyle name="Normal 5 2 4 2 4 2 4 2" xfId="8361"/>
    <cellStyle name="Normal 5 2 4 2 4 2 4 2 2" xfId="17756"/>
    <cellStyle name="Normal 5 2 4 2 4 2 4 2 2 2" xfId="36553"/>
    <cellStyle name="Normal 5 2 4 2 4 2 4 2 2 3" xfId="54341"/>
    <cellStyle name="Normal 5 2 4 2 4 2 4 2 3" xfId="27150"/>
    <cellStyle name="Normal 5 2 4 2 4 2 4 2 4" xfId="54340"/>
    <cellStyle name="Normal 5 2 4 2 4 2 4 3" xfId="13059"/>
    <cellStyle name="Normal 5 2 4 2 4 2 4 3 2" xfId="31849"/>
    <cellStyle name="Normal 5 2 4 2 4 2 4 3 3" xfId="54342"/>
    <cellStyle name="Normal 5 2 4 2 4 2 4 4" xfId="22446"/>
    <cellStyle name="Normal 5 2 4 2 4 2 4 5" xfId="54339"/>
    <cellStyle name="Normal 5 2 4 2 4 2 5" xfId="4566"/>
    <cellStyle name="Normal 5 2 4 2 4 2 5 2" xfId="9291"/>
    <cellStyle name="Normal 5 2 4 2 4 2 5 2 2" xfId="18686"/>
    <cellStyle name="Normal 5 2 4 2 4 2 5 2 2 2" xfId="37483"/>
    <cellStyle name="Normal 5 2 4 2 4 2 5 2 2 3" xfId="54345"/>
    <cellStyle name="Normal 5 2 4 2 4 2 5 2 3" xfId="28080"/>
    <cellStyle name="Normal 5 2 4 2 4 2 5 2 4" xfId="54344"/>
    <cellStyle name="Normal 5 2 4 2 4 2 5 3" xfId="13989"/>
    <cellStyle name="Normal 5 2 4 2 4 2 5 3 2" xfId="32780"/>
    <cellStyle name="Normal 5 2 4 2 4 2 5 3 3" xfId="54346"/>
    <cellStyle name="Normal 5 2 4 2 4 2 5 4" xfId="23377"/>
    <cellStyle name="Normal 5 2 4 2 4 2 5 5" xfId="54343"/>
    <cellStyle name="Normal 5 2 4 2 4 2 6" xfId="6502"/>
    <cellStyle name="Normal 5 2 4 2 4 2 6 2" xfId="15897"/>
    <cellStyle name="Normal 5 2 4 2 4 2 6 2 2" xfId="34694"/>
    <cellStyle name="Normal 5 2 4 2 4 2 6 2 3" xfId="54348"/>
    <cellStyle name="Normal 5 2 4 2 4 2 6 3" xfId="25291"/>
    <cellStyle name="Normal 5 2 4 2 4 2 6 4" xfId="54347"/>
    <cellStyle name="Normal 5 2 4 2 4 2 7" xfId="11200"/>
    <cellStyle name="Normal 5 2 4 2 4 2 7 2" xfId="29987"/>
    <cellStyle name="Normal 5 2 4 2 4 2 7 3" xfId="54349"/>
    <cellStyle name="Normal 5 2 4 2 4 2 8" xfId="20584"/>
    <cellStyle name="Normal 5 2 4 2 4 2 9" xfId="39759"/>
    <cellStyle name="Normal 5 2 4 2 4 3" xfId="1978"/>
    <cellStyle name="Normal 5 2 4 2 4 3 2" xfId="2909"/>
    <cellStyle name="Normal 5 2 4 2 4 3 2 2" xfId="5702"/>
    <cellStyle name="Normal 5 2 4 2 4 3 2 2 2" xfId="10427"/>
    <cellStyle name="Normal 5 2 4 2 4 3 2 2 2 2" xfId="19822"/>
    <cellStyle name="Normal 5 2 4 2 4 3 2 2 2 2 2" xfId="38619"/>
    <cellStyle name="Normal 5 2 4 2 4 3 2 2 2 2 3" xfId="54354"/>
    <cellStyle name="Normal 5 2 4 2 4 3 2 2 2 3" xfId="29216"/>
    <cellStyle name="Normal 5 2 4 2 4 3 2 2 2 4" xfId="54353"/>
    <cellStyle name="Normal 5 2 4 2 4 3 2 2 3" xfId="15125"/>
    <cellStyle name="Normal 5 2 4 2 4 3 2 2 3 2" xfId="33916"/>
    <cellStyle name="Normal 5 2 4 2 4 3 2 2 3 3" xfId="54355"/>
    <cellStyle name="Normal 5 2 4 2 4 3 2 2 4" xfId="24513"/>
    <cellStyle name="Normal 5 2 4 2 4 3 2 2 5" xfId="54352"/>
    <cellStyle name="Normal 5 2 4 2 4 3 2 3" xfId="7635"/>
    <cellStyle name="Normal 5 2 4 2 4 3 2 3 2" xfId="17030"/>
    <cellStyle name="Normal 5 2 4 2 4 3 2 3 2 2" xfId="35827"/>
    <cellStyle name="Normal 5 2 4 2 4 3 2 3 2 3" xfId="54357"/>
    <cellStyle name="Normal 5 2 4 2 4 3 2 3 3" xfId="26424"/>
    <cellStyle name="Normal 5 2 4 2 4 3 2 3 4" xfId="54356"/>
    <cellStyle name="Normal 5 2 4 2 4 3 2 4" xfId="12333"/>
    <cellStyle name="Normal 5 2 4 2 4 3 2 4 2" xfId="31123"/>
    <cellStyle name="Normal 5 2 4 2 4 3 2 4 3" xfId="54358"/>
    <cellStyle name="Normal 5 2 4 2 4 3 2 5" xfId="21720"/>
    <cellStyle name="Normal 5 2 4 2 4 3 2 6" xfId="54351"/>
    <cellStyle name="Normal 5 2 4 2 4 3 3" xfId="3840"/>
    <cellStyle name="Normal 5 2 4 2 4 3 3 2" xfId="8566"/>
    <cellStyle name="Normal 5 2 4 2 4 3 3 2 2" xfId="17961"/>
    <cellStyle name="Normal 5 2 4 2 4 3 3 2 2 2" xfId="36758"/>
    <cellStyle name="Normal 5 2 4 2 4 3 3 2 2 3" xfId="54361"/>
    <cellStyle name="Normal 5 2 4 2 4 3 3 2 3" xfId="27355"/>
    <cellStyle name="Normal 5 2 4 2 4 3 3 2 4" xfId="54360"/>
    <cellStyle name="Normal 5 2 4 2 4 3 3 3" xfId="13264"/>
    <cellStyle name="Normal 5 2 4 2 4 3 3 3 2" xfId="32054"/>
    <cellStyle name="Normal 5 2 4 2 4 3 3 3 3" xfId="54362"/>
    <cellStyle name="Normal 5 2 4 2 4 3 3 4" xfId="22651"/>
    <cellStyle name="Normal 5 2 4 2 4 3 3 5" xfId="54359"/>
    <cellStyle name="Normal 5 2 4 2 4 3 4" xfId="4771"/>
    <cellStyle name="Normal 5 2 4 2 4 3 4 2" xfId="9496"/>
    <cellStyle name="Normal 5 2 4 2 4 3 4 2 2" xfId="18891"/>
    <cellStyle name="Normal 5 2 4 2 4 3 4 2 2 2" xfId="37688"/>
    <cellStyle name="Normal 5 2 4 2 4 3 4 2 2 3" xfId="54365"/>
    <cellStyle name="Normal 5 2 4 2 4 3 4 2 3" xfId="28285"/>
    <cellStyle name="Normal 5 2 4 2 4 3 4 2 4" xfId="54364"/>
    <cellStyle name="Normal 5 2 4 2 4 3 4 3" xfId="14194"/>
    <cellStyle name="Normal 5 2 4 2 4 3 4 3 2" xfId="32985"/>
    <cellStyle name="Normal 5 2 4 2 4 3 4 3 3" xfId="54366"/>
    <cellStyle name="Normal 5 2 4 2 4 3 4 4" xfId="23582"/>
    <cellStyle name="Normal 5 2 4 2 4 3 4 5" xfId="54363"/>
    <cellStyle name="Normal 5 2 4 2 4 3 5" xfId="6706"/>
    <cellStyle name="Normal 5 2 4 2 4 3 5 2" xfId="16101"/>
    <cellStyle name="Normal 5 2 4 2 4 3 5 2 2" xfId="34898"/>
    <cellStyle name="Normal 5 2 4 2 4 3 5 2 3" xfId="54368"/>
    <cellStyle name="Normal 5 2 4 2 4 3 5 3" xfId="25495"/>
    <cellStyle name="Normal 5 2 4 2 4 3 5 4" xfId="54367"/>
    <cellStyle name="Normal 5 2 4 2 4 3 6" xfId="11404"/>
    <cellStyle name="Normal 5 2 4 2 4 3 6 2" xfId="30192"/>
    <cellStyle name="Normal 5 2 4 2 4 3 6 3" xfId="54369"/>
    <cellStyle name="Normal 5 2 4 2 4 3 7" xfId="20789"/>
    <cellStyle name="Normal 5 2 4 2 4 3 8" xfId="39761"/>
    <cellStyle name="Normal 5 2 4 2 4 3 9" xfId="54350"/>
    <cellStyle name="Normal 5 2 4 2 4 4" xfId="2443"/>
    <cellStyle name="Normal 5 2 4 2 4 4 2" xfId="5236"/>
    <cellStyle name="Normal 5 2 4 2 4 4 2 2" xfId="9961"/>
    <cellStyle name="Normal 5 2 4 2 4 4 2 2 2" xfId="19356"/>
    <cellStyle name="Normal 5 2 4 2 4 4 2 2 2 2" xfId="38153"/>
    <cellStyle name="Normal 5 2 4 2 4 4 2 2 2 3" xfId="54373"/>
    <cellStyle name="Normal 5 2 4 2 4 4 2 2 3" xfId="28750"/>
    <cellStyle name="Normal 5 2 4 2 4 4 2 2 4" xfId="54372"/>
    <cellStyle name="Normal 5 2 4 2 4 4 2 3" xfId="14659"/>
    <cellStyle name="Normal 5 2 4 2 4 4 2 3 2" xfId="33450"/>
    <cellStyle name="Normal 5 2 4 2 4 4 2 3 3" xfId="54374"/>
    <cellStyle name="Normal 5 2 4 2 4 4 2 4" xfId="24047"/>
    <cellStyle name="Normal 5 2 4 2 4 4 2 5" xfId="54371"/>
    <cellStyle name="Normal 5 2 4 2 4 4 3" xfId="7170"/>
    <cellStyle name="Normal 5 2 4 2 4 4 3 2" xfId="16565"/>
    <cellStyle name="Normal 5 2 4 2 4 4 3 2 2" xfId="35362"/>
    <cellStyle name="Normal 5 2 4 2 4 4 3 2 3" xfId="54376"/>
    <cellStyle name="Normal 5 2 4 2 4 4 3 3" xfId="25959"/>
    <cellStyle name="Normal 5 2 4 2 4 4 3 4" xfId="54375"/>
    <cellStyle name="Normal 5 2 4 2 4 4 4" xfId="11868"/>
    <cellStyle name="Normal 5 2 4 2 4 4 4 2" xfId="30657"/>
    <cellStyle name="Normal 5 2 4 2 4 4 4 3" xfId="54377"/>
    <cellStyle name="Normal 5 2 4 2 4 4 5" xfId="21254"/>
    <cellStyle name="Normal 5 2 4 2 4 4 6" xfId="54370"/>
    <cellStyle name="Normal 5 2 4 2 4 5" xfId="3374"/>
    <cellStyle name="Normal 5 2 4 2 4 5 2" xfId="8100"/>
    <cellStyle name="Normal 5 2 4 2 4 5 2 2" xfId="17495"/>
    <cellStyle name="Normal 5 2 4 2 4 5 2 2 2" xfId="36292"/>
    <cellStyle name="Normal 5 2 4 2 4 5 2 2 3" xfId="54380"/>
    <cellStyle name="Normal 5 2 4 2 4 5 2 3" xfId="26889"/>
    <cellStyle name="Normal 5 2 4 2 4 5 2 4" xfId="54379"/>
    <cellStyle name="Normal 5 2 4 2 4 5 3" xfId="12798"/>
    <cellStyle name="Normal 5 2 4 2 4 5 3 2" xfId="31588"/>
    <cellStyle name="Normal 5 2 4 2 4 5 3 3" xfId="54381"/>
    <cellStyle name="Normal 5 2 4 2 4 5 4" xfId="22185"/>
    <cellStyle name="Normal 5 2 4 2 4 5 5" xfId="54378"/>
    <cellStyle name="Normal 5 2 4 2 4 6" xfId="4305"/>
    <cellStyle name="Normal 5 2 4 2 4 6 2" xfId="9030"/>
    <cellStyle name="Normal 5 2 4 2 4 6 2 2" xfId="18425"/>
    <cellStyle name="Normal 5 2 4 2 4 6 2 2 2" xfId="37222"/>
    <cellStyle name="Normal 5 2 4 2 4 6 2 2 3" xfId="54384"/>
    <cellStyle name="Normal 5 2 4 2 4 6 2 3" xfId="27819"/>
    <cellStyle name="Normal 5 2 4 2 4 6 2 4" xfId="54383"/>
    <cellStyle name="Normal 5 2 4 2 4 6 3" xfId="13728"/>
    <cellStyle name="Normal 5 2 4 2 4 6 3 2" xfId="32519"/>
    <cellStyle name="Normal 5 2 4 2 4 6 3 3" xfId="54385"/>
    <cellStyle name="Normal 5 2 4 2 4 6 4" xfId="23116"/>
    <cellStyle name="Normal 5 2 4 2 4 6 5" xfId="54382"/>
    <cellStyle name="Normal 5 2 4 2 4 7" xfId="6428"/>
    <cellStyle name="Normal 5 2 4 2 4 7 2" xfId="15824"/>
    <cellStyle name="Normal 5 2 4 2 4 7 2 2" xfId="34621"/>
    <cellStyle name="Normal 5 2 4 2 4 7 2 3" xfId="54387"/>
    <cellStyle name="Normal 5 2 4 2 4 7 3" xfId="25218"/>
    <cellStyle name="Normal 5 2 4 2 4 7 4" xfId="54386"/>
    <cellStyle name="Normal 5 2 4 2 4 8" xfId="10942"/>
    <cellStyle name="Normal 5 2 4 2 4 8 2" xfId="29726"/>
    <cellStyle name="Normal 5 2 4 2 4 8 3" xfId="54388"/>
    <cellStyle name="Normal 5 2 4 2 4 9" xfId="20323"/>
    <cellStyle name="Normal 5 2 4 2 5" xfId="953"/>
    <cellStyle name="Normal 5 2 4 2 5 10" xfId="39762"/>
    <cellStyle name="Normal 5 2 4 2 5 11" xfId="54389"/>
    <cellStyle name="Normal 5 2 4 2 5 12" xfId="1570"/>
    <cellStyle name="Normal 5 2 4 2 5 2" xfId="1834"/>
    <cellStyle name="Normal 5 2 4 2 5 2 10" xfId="54390"/>
    <cellStyle name="Normal 5 2 4 2 5 2 2" xfId="2300"/>
    <cellStyle name="Normal 5 2 4 2 5 2 2 2" xfId="3231"/>
    <cellStyle name="Normal 5 2 4 2 5 2 2 2 2" xfId="6024"/>
    <cellStyle name="Normal 5 2 4 2 5 2 2 2 2 2" xfId="10749"/>
    <cellStyle name="Normal 5 2 4 2 5 2 2 2 2 2 2" xfId="20144"/>
    <cellStyle name="Normal 5 2 4 2 5 2 2 2 2 2 2 2" xfId="38941"/>
    <cellStyle name="Normal 5 2 4 2 5 2 2 2 2 2 2 3" xfId="54395"/>
    <cellStyle name="Normal 5 2 4 2 5 2 2 2 2 2 3" xfId="29538"/>
    <cellStyle name="Normal 5 2 4 2 5 2 2 2 2 2 4" xfId="54394"/>
    <cellStyle name="Normal 5 2 4 2 5 2 2 2 2 3" xfId="15447"/>
    <cellStyle name="Normal 5 2 4 2 5 2 2 2 2 3 2" xfId="34238"/>
    <cellStyle name="Normal 5 2 4 2 5 2 2 2 2 3 3" xfId="54396"/>
    <cellStyle name="Normal 5 2 4 2 5 2 2 2 2 4" xfId="24835"/>
    <cellStyle name="Normal 5 2 4 2 5 2 2 2 2 5" xfId="54393"/>
    <cellStyle name="Normal 5 2 4 2 5 2 2 2 3" xfId="7957"/>
    <cellStyle name="Normal 5 2 4 2 5 2 2 2 3 2" xfId="17352"/>
    <cellStyle name="Normal 5 2 4 2 5 2 2 2 3 2 2" xfId="36149"/>
    <cellStyle name="Normal 5 2 4 2 5 2 2 2 3 2 3" xfId="54398"/>
    <cellStyle name="Normal 5 2 4 2 5 2 2 2 3 3" xfId="26746"/>
    <cellStyle name="Normal 5 2 4 2 5 2 2 2 3 4" xfId="54397"/>
    <cellStyle name="Normal 5 2 4 2 5 2 2 2 4" xfId="12655"/>
    <cellStyle name="Normal 5 2 4 2 5 2 2 2 4 2" xfId="31445"/>
    <cellStyle name="Normal 5 2 4 2 5 2 2 2 4 3" xfId="54399"/>
    <cellStyle name="Normal 5 2 4 2 5 2 2 2 5" xfId="22042"/>
    <cellStyle name="Normal 5 2 4 2 5 2 2 2 6" xfId="54392"/>
    <cellStyle name="Normal 5 2 4 2 5 2 2 3" xfId="4162"/>
    <cellStyle name="Normal 5 2 4 2 5 2 2 3 2" xfId="8887"/>
    <cellStyle name="Normal 5 2 4 2 5 2 2 3 2 2" xfId="18282"/>
    <cellStyle name="Normal 5 2 4 2 5 2 2 3 2 2 2" xfId="37079"/>
    <cellStyle name="Normal 5 2 4 2 5 2 2 3 2 2 3" xfId="54402"/>
    <cellStyle name="Normal 5 2 4 2 5 2 2 3 2 3" xfId="27676"/>
    <cellStyle name="Normal 5 2 4 2 5 2 2 3 2 4" xfId="54401"/>
    <cellStyle name="Normal 5 2 4 2 5 2 2 3 3" xfId="13585"/>
    <cellStyle name="Normal 5 2 4 2 5 2 2 3 3 2" xfId="32376"/>
    <cellStyle name="Normal 5 2 4 2 5 2 2 3 3 3" xfId="54403"/>
    <cellStyle name="Normal 5 2 4 2 5 2 2 3 4" xfId="22973"/>
    <cellStyle name="Normal 5 2 4 2 5 2 2 3 5" xfId="54400"/>
    <cellStyle name="Normal 5 2 4 2 5 2 2 4" xfId="5093"/>
    <cellStyle name="Normal 5 2 4 2 5 2 2 4 2" xfId="9818"/>
    <cellStyle name="Normal 5 2 4 2 5 2 2 4 2 2" xfId="19213"/>
    <cellStyle name="Normal 5 2 4 2 5 2 2 4 2 2 2" xfId="38010"/>
    <cellStyle name="Normal 5 2 4 2 5 2 2 4 2 2 3" xfId="54406"/>
    <cellStyle name="Normal 5 2 4 2 5 2 2 4 2 3" xfId="28607"/>
    <cellStyle name="Normal 5 2 4 2 5 2 2 4 2 4" xfId="54405"/>
    <cellStyle name="Normal 5 2 4 2 5 2 2 4 3" xfId="14516"/>
    <cellStyle name="Normal 5 2 4 2 5 2 2 4 3 2" xfId="33307"/>
    <cellStyle name="Normal 5 2 4 2 5 2 2 4 3 3" xfId="54407"/>
    <cellStyle name="Normal 5 2 4 2 5 2 2 4 4" xfId="23904"/>
    <cellStyle name="Normal 5 2 4 2 5 2 2 4 5" xfId="54404"/>
    <cellStyle name="Normal 5 2 4 2 5 2 2 5" xfId="7027"/>
    <cellStyle name="Normal 5 2 4 2 5 2 2 5 2" xfId="16422"/>
    <cellStyle name="Normal 5 2 4 2 5 2 2 5 2 2" xfId="35219"/>
    <cellStyle name="Normal 5 2 4 2 5 2 2 5 2 3" xfId="54409"/>
    <cellStyle name="Normal 5 2 4 2 5 2 2 5 3" xfId="25816"/>
    <cellStyle name="Normal 5 2 4 2 5 2 2 5 4" xfId="54408"/>
    <cellStyle name="Normal 5 2 4 2 5 2 2 6" xfId="11725"/>
    <cellStyle name="Normal 5 2 4 2 5 2 2 6 2" xfId="30514"/>
    <cellStyle name="Normal 5 2 4 2 5 2 2 6 3" xfId="54410"/>
    <cellStyle name="Normal 5 2 4 2 5 2 2 7" xfId="21111"/>
    <cellStyle name="Normal 5 2 4 2 5 2 2 8" xfId="39764"/>
    <cellStyle name="Normal 5 2 4 2 5 2 2 9" xfId="54391"/>
    <cellStyle name="Normal 5 2 4 2 5 2 3" xfId="2765"/>
    <cellStyle name="Normal 5 2 4 2 5 2 3 2" xfId="5558"/>
    <cellStyle name="Normal 5 2 4 2 5 2 3 2 2" xfId="10283"/>
    <cellStyle name="Normal 5 2 4 2 5 2 3 2 2 2" xfId="19678"/>
    <cellStyle name="Normal 5 2 4 2 5 2 3 2 2 2 2" xfId="38475"/>
    <cellStyle name="Normal 5 2 4 2 5 2 3 2 2 2 3" xfId="54414"/>
    <cellStyle name="Normal 5 2 4 2 5 2 3 2 2 3" xfId="29072"/>
    <cellStyle name="Normal 5 2 4 2 5 2 3 2 2 4" xfId="54413"/>
    <cellStyle name="Normal 5 2 4 2 5 2 3 2 3" xfId="14981"/>
    <cellStyle name="Normal 5 2 4 2 5 2 3 2 3 2" xfId="33772"/>
    <cellStyle name="Normal 5 2 4 2 5 2 3 2 3 3" xfId="54415"/>
    <cellStyle name="Normal 5 2 4 2 5 2 3 2 4" xfId="24369"/>
    <cellStyle name="Normal 5 2 4 2 5 2 3 2 5" xfId="54412"/>
    <cellStyle name="Normal 5 2 4 2 5 2 3 3" xfId="7491"/>
    <cellStyle name="Normal 5 2 4 2 5 2 3 3 2" xfId="16886"/>
    <cellStyle name="Normal 5 2 4 2 5 2 3 3 2 2" xfId="35683"/>
    <cellStyle name="Normal 5 2 4 2 5 2 3 3 2 3" xfId="54417"/>
    <cellStyle name="Normal 5 2 4 2 5 2 3 3 3" xfId="26280"/>
    <cellStyle name="Normal 5 2 4 2 5 2 3 3 4" xfId="54416"/>
    <cellStyle name="Normal 5 2 4 2 5 2 3 4" xfId="12189"/>
    <cellStyle name="Normal 5 2 4 2 5 2 3 4 2" xfId="30979"/>
    <cellStyle name="Normal 5 2 4 2 5 2 3 4 3" xfId="54418"/>
    <cellStyle name="Normal 5 2 4 2 5 2 3 5" xfId="21576"/>
    <cellStyle name="Normal 5 2 4 2 5 2 3 6" xfId="54411"/>
    <cellStyle name="Normal 5 2 4 2 5 2 4" xfId="3696"/>
    <cellStyle name="Normal 5 2 4 2 5 2 4 2" xfId="8422"/>
    <cellStyle name="Normal 5 2 4 2 5 2 4 2 2" xfId="17817"/>
    <cellStyle name="Normal 5 2 4 2 5 2 4 2 2 2" xfId="36614"/>
    <cellStyle name="Normal 5 2 4 2 5 2 4 2 2 3" xfId="54421"/>
    <cellStyle name="Normal 5 2 4 2 5 2 4 2 3" xfId="27211"/>
    <cellStyle name="Normal 5 2 4 2 5 2 4 2 4" xfId="54420"/>
    <cellStyle name="Normal 5 2 4 2 5 2 4 3" xfId="13120"/>
    <cellStyle name="Normal 5 2 4 2 5 2 4 3 2" xfId="31910"/>
    <cellStyle name="Normal 5 2 4 2 5 2 4 3 3" xfId="54422"/>
    <cellStyle name="Normal 5 2 4 2 5 2 4 4" xfId="22507"/>
    <cellStyle name="Normal 5 2 4 2 5 2 4 5" xfId="54419"/>
    <cellStyle name="Normal 5 2 4 2 5 2 5" xfId="4627"/>
    <cellStyle name="Normal 5 2 4 2 5 2 5 2" xfId="9352"/>
    <cellStyle name="Normal 5 2 4 2 5 2 5 2 2" xfId="18747"/>
    <cellStyle name="Normal 5 2 4 2 5 2 5 2 2 2" xfId="37544"/>
    <cellStyle name="Normal 5 2 4 2 5 2 5 2 2 3" xfId="54425"/>
    <cellStyle name="Normal 5 2 4 2 5 2 5 2 3" xfId="28141"/>
    <cellStyle name="Normal 5 2 4 2 5 2 5 2 4" xfId="54424"/>
    <cellStyle name="Normal 5 2 4 2 5 2 5 3" xfId="14050"/>
    <cellStyle name="Normal 5 2 4 2 5 2 5 3 2" xfId="32841"/>
    <cellStyle name="Normal 5 2 4 2 5 2 5 3 3" xfId="54426"/>
    <cellStyle name="Normal 5 2 4 2 5 2 5 4" xfId="23438"/>
    <cellStyle name="Normal 5 2 4 2 5 2 5 5" xfId="54423"/>
    <cellStyle name="Normal 5 2 4 2 5 2 6" xfId="6562"/>
    <cellStyle name="Normal 5 2 4 2 5 2 6 2" xfId="15957"/>
    <cellStyle name="Normal 5 2 4 2 5 2 6 2 2" xfId="34754"/>
    <cellStyle name="Normal 5 2 4 2 5 2 6 2 3" xfId="54428"/>
    <cellStyle name="Normal 5 2 4 2 5 2 6 3" xfId="25351"/>
    <cellStyle name="Normal 5 2 4 2 5 2 6 4" xfId="54427"/>
    <cellStyle name="Normal 5 2 4 2 5 2 7" xfId="11260"/>
    <cellStyle name="Normal 5 2 4 2 5 2 7 2" xfId="30048"/>
    <cellStyle name="Normal 5 2 4 2 5 2 7 3" xfId="54429"/>
    <cellStyle name="Normal 5 2 4 2 5 2 8" xfId="20645"/>
    <cellStyle name="Normal 5 2 4 2 5 2 9" xfId="39763"/>
    <cellStyle name="Normal 5 2 4 2 5 3" xfId="2039"/>
    <cellStyle name="Normal 5 2 4 2 5 3 2" xfId="2970"/>
    <cellStyle name="Normal 5 2 4 2 5 3 2 2" xfId="5763"/>
    <cellStyle name="Normal 5 2 4 2 5 3 2 2 2" xfId="10488"/>
    <cellStyle name="Normal 5 2 4 2 5 3 2 2 2 2" xfId="19883"/>
    <cellStyle name="Normal 5 2 4 2 5 3 2 2 2 2 2" xfId="38680"/>
    <cellStyle name="Normal 5 2 4 2 5 3 2 2 2 2 3" xfId="54434"/>
    <cellStyle name="Normal 5 2 4 2 5 3 2 2 2 3" xfId="29277"/>
    <cellStyle name="Normal 5 2 4 2 5 3 2 2 2 4" xfId="54433"/>
    <cellStyle name="Normal 5 2 4 2 5 3 2 2 3" xfId="15186"/>
    <cellStyle name="Normal 5 2 4 2 5 3 2 2 3 2" xfId="33977"/>
    <cellStyle name="Normal 5 2 4 2 5 3 2 2 3 3" xfId="54435"/>
    <cellStyle name="Normal 5 2 4 2 5 3 2 2 4" xfId="24574"/>
    <cellStyle name="Normal 5 2 4 2 5 3 2 2 5" xfId="54432"/>
    <cellStyle name="Normal 5 2 4 2 5 3 2 3" xfId="7696"/>
    <cellStyle name="Normal 5 2 4 2 5 3 2 3 2" xfId="17091"/>
    <cellStyle name="Normal 5 2 4 2 5 3 2 3 2 2" xfId="35888"/>
    <cellStyle name="Normal 5 2 4 2 5 3 2 3 2 3" xfId="54437"/>
    <cellStyle name="Normal 5 2 4 2 5 3 2 3 3" xfId="26485"/>
    <cellStyle name="Normal 5 2 4 2 5 3 2 3 4" xfId="54436"/>
    <cellStyle name="Normal 5 2 4 2 5 3 2 4" xfId="12394"/>
    <cellStyle name="Normal 5 2 4 2 5 3 2 4 2" xfId="31184"/>
    <cellStyle name="Normal 5 2 4 2 5 3 2 4 3" xfId="54438"/>
    <cellStyle name="Normal 5 2 4 2 5 3 2 5" xfId="21781"/>
    <cellStyle name="Normal 5 2 4 2 5 3 2 6" xfId="54431"/>
    <cellStyle name="Normal 5 2 4 2 5 3 3" xfId="3901"/>
    <cellStyle name="Normal 5 2 4 2 5 3 3 2" xfId="8626"/>
    <cellStyle name="Normal 5 2 4 2 5 3 3 2 2" xfId="18021"/>
    <cellStyle name="Normal 5 2 4 2 5 3 3 2 2 2" xfId="36818"/>
    <cellStyle name="Normal 5 2 4 2 5 3 3 2 2 3" xfId="54441"/>
    <cellStyle name="Normal 5 2 4 2 5 3 3 2 3" xfId="27415"/>
    <cellStyle name="Normal 5 2 4 2 5 3 3 2 4" xfId="54440"/>
    <cellStyle name="Normal 5 2 4 2 5 3 3 3" xfId="13324"/>
    <cellStyle name="Normal 5 2 4 2 5 3 3 3 2" xfId="32115"/>
    <cellStyle name="Normal 5 2 4 2 5 3 3 3 3" xfId="54442"/>
    <cellStyle name="Normal 5 2 4 2 5 3 3 4" xfId="22712"/>
    <cellStyle name="Normal 5 2 4 2 5 3 3 5" xfId="54439"/>
    <cellStyle name="Normal 5 2 4 2 5 3 4" xfId="4832"/>
    <cellStyle name="Normal 5 2 4 2 5 3 4 2" xfId="9557"/>
    <cellStyle name="Normal 5 2 4 2 5 3 4 2 2" xfId="18952"/>
    <cellStyle name="Normal 5 2 4 2 5 3 4 2 2 2" xfId="37749"/>
    <cellStyle name="Normal 5 2 4 2 5 3 4 2 2 3" xfId="54445"/>
    <cellStyle name="Normal 5 2 4 2 5 3 4 2 3" xfId="28346"/>
    <cellStyle name="Normal 5 2 4 2 5 3 4 2 4" xfId="54444"/>
    <cellStyle name="Normal 5 2 4 2 5 3 4 3" xfId="14255"/>
    <cellStyle name="Normal 5 2 4 2 5 3 4 3 2" xfId="33046"/>
    <cellStyle name="Normal 5 2 4 2 5 3 4 3 3" xfId="54446"/>
    <cellStyle name="Normal 5 2 4 2 5 3 4 4" xfId="23643"/>
    <cellStyle name="Normal 5 2 4 2 5 3 4 5" xfId="54443"/>
    <cellStyle name="Normal 5 2 4 2 5 3 5" xfId="6766"/>
    <cellStyle name="Normal 5 2 4 2 5 3 5 2" xfId="16161"/>
    <cellStyle name="Normal 5 2 4 2 5 3 5 2 2" xfId="34958"/>
    <cellStyle name="Normal 5 2 4 2 5 3 5 2 3" xfId="54448"/>
    <cellStyle name="Normal 5 2 4 2 5 3 5 3" xfId="25555"/>
    <cellStyle name="Normal 5 2 4 2 5 3 5 4" xfId="54447"/>
    <cellStyle name="Normal 5 2 4 2 5 3 6" xfId="11464"/>
    <cellStyle name="Normal 5 2 4 2 5 3 6 2" xfId="30253"/>
    <cellStyle name="Normal 5 2 4 2 5 3 6 3" xfId="54449"/>
    <cellStyle name="Normal 5 2 4 2 5 3 7" xfId="20850"/>
    <cellStyle name="Normal 5 2 4 2 5 3 8" xfId="39765"/>
    <cellStyle name="Normal 5 2 4 2 5 3 9" xfId="54430"/>
    <cellStyle name="Normal 5 2 4 2 5 4" xfId="2504"/>
    <cellStyle name="Normal 5 2 4 2 5 4 2" xfId="5297"/>
    <cellStyle name="Normal 5 2 4 2 5 4 2 2" xfId="10022"/>
    <cellStyle name="Normal 5 2 4 2 5 4 2 2 2" xfId="19417"/>
    <cellStyle name="Normal 5 2 4 2 5 4 2 2 2 2" xfId="38214"/>
    <cellStyle name="Normal 5 2 4 2 5 4 2 2 2 3" xfId="54453"/>
    <cellStyle name="Normal 5 2 4 2 5 4 2 2 3" xfId="28811"/>
    <cellStyle name="Normal 5 2 4 2 5 4 2 2 4" xfId="54452"/>
    <cellStyle name="Normal 5 2 4 2 5 4 2 3" xfId="14720"/>
    <cellStyle name="Normal 5 2 4 2 5 4 2 3 2" xfId="33511"/>
    <cellStyle name="Normal 5 2 4 2 5 4 2 3 3" xfId="54454"/>
    <cellStyle name="Normal 5 2 4 2 5 4 2 4" xfId="24108"/>
    <cellStyle name="Normal 5 2 4 2 5 4 2 5" xfId="54451"/>
    <cellStyle name="Normal 5 2 4 2 5 4 3" xfId="7231"/>
    <cellStyle name="Normal 5 2 4 2 5 4 3 2" xfId="16626"/>
    <cellStyle name="Normal 5 2 4 2 5 4 3 2 2" xfId="35423"/>
    <cellStyle name="Normal 5 2 4 2 5 4 3 2 3" xfId="54456"/>
    <cellStyle name="Normal 5 2 4 2 5 4 3 3" xfId="26020"/>
    <cellStyle name="Normal 5 2 4 2 5 4 3 4" xfId="54455"/>
    <cellStyle name="Normal 5 2 4 2 5 4 4" xfId="11929"/>
    <cellStyle name="Normal 5 2 4 2 5 4 4 2" xfId="30718"/>
    <cellStyle name="Normal 5 2 4 2 5 4 4 3" xfId="54457"/>
    <cellStyle name="Normal 5 2 4 2 5 4 5" xfId="21315"/>
    <cellStyle name="Normal 5 2 4 2 5 4 6" xfId="54450"/>
    <cellStyle name="Normal 5 2 4 2 5 5" xfId="3435"/>
    <cellStyle name="Normal 5 2 4 2 5 5 2" xfId="8161"/>
    <cellStyle name="Normal 5 2 4 2 5 5 2 2" xfId="17556"/>
    <cellStyle name="Normal 5 2 4 2 5 5 2 2 2" xfId="36353"/>
    <cellStyle name="Normal 5 2 4 2 5 5 2 2 3" xfId="54460"/>
    <cellStyle name="Normal 5 2 4 2 5 5 2 3" xfId="26950"/>
    <cellStyle name="Normal 5 2 4 2 5 5 2 4" xfId="54459"/>
    <cellStyle name="Normal 5 2 4 2 5 5 3" xfId="12859"/>
    <cellStyle name="Normal 5 2 4 2 5 5 3 2" xfId="31649"/>
    <cellStyle name="Normal 5 2 4 2 5 5 3 3" xfId="54461"/>
    <cellStyle name="Normal 5 2 4 2 5 5 4" xfId="22246"/>
    <cellStyle name="Normal 5 2 4 2 5 5 5" xfId="54458"/>
    <cellStyle name="Normal 5 2 4 2 5 6" xfId="4366"/>
    <cellStyle name="Normal 5 2 4 2 5 6 2" xfId="9091"/>
    <cellStyle name="Normal 5 2 4 2 5 6 2 2" xfId="18486"/>
    <cellStyle name="Normal 5 2 4 2 5 6 2 2 2" xfId="37283"/>
    <cellStyle name="Normal 5 2 4 2 5 6 2 2 3" xfId="54464"/>
    <cellStyle name="Normal 5 2 4 2 5 6 2 3" xfId="27880"/>
    <cellStyle name="Normal 5 2 4 2 5 6 2 4" xfId="54463"/>
    <cellStyle name="Normal 5 2 4 2 5 6 3" xfId="13789"/>
    <cellStyle name="Normal 5 2 4 2 5 6 3 2" xfId="32580"/>
    <cellStyle name="Normal 5 2 4 2 5 6 3 3" xfId="54465"/>
    <cellStyle name="Normal 5 2 4 2 5 6 4" xfId="23177"/>
    <cellStyle name="Normal 5 2 4 2 5 6 5" xfId="54462"/>
    <cellStyle name="Normal 5 2 4 2 5 7" xfId="6395"/>
    <cellStyle name="Normal 5 2 4 2 5 7 2" xfId="15791"/>
    <cellStyle name="Normal 5 2 4 2 5 7 2 2" xfId="34588"/>
    <cellStyle name="Normal 5 2 4 2 5 7 2 3" xfId="54467"/>
    <cellStyle name="Normal 5 2 4 2 5 7 3" xfId="25185"/>
    <cellStyle name="Normal 5 2 4 2 5 7 4" xfId="54466"/>
    <cellStyle name="Normal 5 2 4 2 5 8" xfId="11000"/>
    <cellStyle name="Normal 5 2 4 2 5 8 2" xfId="29787"/>
    <cellStyle name="Normal 5 2 4 2 5 8 3" xfId="54468"/>
    <cellStyle name="Normal 5 2 4 2 5 9" xfId="20384"/>
    <cellStyle name="Normal 5 2 4 2 6" xfId="1347"/>
    <cellStyle name="Normal 5 2 4 2 6 10" xfId="54469"/>
    <cellStyle name="Normal 5 2 4 2 6 11" xfId="1654"/>
    <cellStyle name="Normal 5 2 4 2 6 2" xfId="2123"/>
    <cellStyle name="Normal 5 2 4 2 6 2 2" xfId="3054"/>
    <cellStyle name="Normal 5 2 4 2 6 2 2 2" xfId="5847"/>
    <cellStyle name="Normal 5 2 4 2 6 2 2 2 2" xfId="10572"/>
    <cellStyle name="Normal 5 2 4 2 6 2 2 2 2 2" xfId="19967"/>
    <cellStyle name="Normal 5 2 4 2 6 2 2 2 2 2 2" xfId="38764"/>
    <cellStyle name="Normal 5 2 4 2 6 2 2 2 2 2 3" xfId="54474"/>
    <cellStyle name="Normal 5 2 4 2 6 2 2 2 2 3" xfId="29361"/>
    <cellStyle name="Normal 5 2 4 2 6 2 2 2 2 4" xfId="54473"/>
    <cellStyle name="Normal 5 2 4 2 6 2 2 2 3" xfId="15270"/>
    <cellStyle name="Normal 5 2 4 2 6 2 2 2 3 2" xfId="34061"/>
    <cellStyle name="Normal 5 2 4 2 6 2 2 2 3 3" xfId="54475"/>
    <cellStyle name="Normal 5 2 4 2 6 2 2 2 4" xfId="24658"/>
    <cellStyle name="Normal 5 2 4 2 6 2 2 2 5" xfId="54472"/>
    <cellStyle name="Normal 5 2 4 2 6 2 2 3" xfId="7780"/>
    <cellStyle name="Normal 5 2 4 2 6 2 2 3 2" xfId="17175"/>
    <cellStyle name="Normal 5 2 4 2 6 2 2 3 2 2" xfId="35972"/>
    <cellStyle name="Normal 5 2 4 2 6 2 2 3 2 3" xfId="54477"/>
    <cellStyle name="Normal 5 2 4 2 6 2 2 3 3" xfId="26569"/>
    <cellStyle name="Normal 5 2 4 2 6 2 2 3 4" xfId="54476"/>
    <cellStyle name="Normal 5 2 4 2 6 2 2 4" xfId="12478"/>
    <cellStyle name="Normal 5 2 4 2 6 2 2 4 2" xfId="31268"/>
    <cellStyle name="Normal 5 2 4 2 6 2 2 4 3" xfId="54478"/>
    <cellStyle name="Normal 5 2 4 2 6 2 2 5" xfId="21865"/>
    <cellStyle name="Normal 5 2 4 2 6 2 2 6" xfId="54471"/>
    <cellStyle name="Normal 5 2 4 2 6 2 3" xfId="3985"/>
    <cellStyle name="Normal 5 2 4 2 6 2 3 2" xfId="8710"/>
    <cellStyle name="Normal 5 2 4 2 6 2 3 2 2" xfId="18105"/>
    <cellStyle name="Normal 5 2 4 2 6 2 3 2 2 2" xfId="36902"/>
    <cellStyle name="Normal 5 2 4 2 6 2 3 2 2 3" xfId="54481"/>
    <cellStyle name="Normal 5 2 4 2 6 2 3 2 3" xfId="27499"/>
    <cellStyle name="Normal 5 2 4 2 6 2 3 2 4" xfId="54480"/>
    <cellStyle name="Normal 5 2 4 2 6 2 3 3" xfId="13408"/>
    <cellStyle name="Normal 5 2 4 2 6 2 3 3 2" xfId="32199"/>
    <cellStyle name="Normal 5 2 4 2 6 2 3 3 3" xfId="54482"/>
    <cellStyle name="Normal 5 2 4 2 6 2 3 4" xfId="22796"/>
    <cellStyle name="Normal 5 2 4 2 6 2 3 5" xfId="54479"/>
    <cellStyle name="Normal 5 2 4 2 6 2 4" xfId="4916"/>
    <cellStyle name="Normal 5 2 4 2 6 2 4 2" xfId="9641"/>
    <cellStyle name="Normal 5 2 4 2 6 2 4 2 2" xfId="19036"/>
    <cellStyle name="Normal 5 2 4 2 6 2 4 2 2 2" xfId="37833"/>
    <cellStyle name="Normal 5 2 4 2 6 2 4 2 2 3" xfId="54485"/>
    <cellStyle name="Normal 5 2 4 2 6 2 4 2 3" xfId="28430"/>
    <cellStyle name="Normal 5 2 4 2 6 2 4 2 4" xfId="54484"/>
    <cellStyle name="Normal 5 2 4 2 6 2 4 3" xfId="14339"/>
    <cellStyle name="Normal 5 2 4 2 6 2 4 3 2" xfId="33130"/>
    <cellStyle name="Normal 5 2 4 2 6 2 4 3 3" xfId="54486"/>
    <cellStyle name="Normal 5 2 4 2 6 2 4 4" xfId="23727"/>
    <cellStyle name="Normal 5 2 4 2 6 2 4 5" xfId="54483"/>
    <cellStyle name="Normal 5 2 4 2 6 2 5" xfId="6850"/>
    <cellStyle name="Normal 5 2 4 2 6 2 5 2" xfId="16245"/>
    <cellStyle name="Normal 5 2 4 2 6 2 5 2 2" xfId="35042"/>
    <cellStyle name="Normal 5 2 4 2 6 2 5 2 3" xfId="54488"/>
    <cellStyle name="Normal 5 2 4 2 6 2 5 3" xfId="25639"/>
    <cellStyle name="Normal 5 2 4 2 6 2 5 4" xfId="54487"/>
    <cellStyle name="Normal 5 2 4 2 6 2 6" xfId="11548"/>
    <cellStyle name="Normal 5 2 4 2 6 2 6 2" xfId="30337"/>
    <cellStyle name="Normal 5 2 4 2 6 2 6 3" xfId="54489"/>
    <cellStyle name="Normal 5 2 4 2 6 2 7" xfId="20934"/>
    <cellStyle name="Normal 5 2 4 2 6 2 8" xfId="39767"/>
    <cellStyle name="Normal 5 2 4 2 6 2 9" xfId="54470"/>
    <cellStyle name="Normal 5 2 4 2 6 3" xfId="2588"/>
    <cellStyle name="Normal 5 2 4 2 6 3 2" xfId="5381"/>
    <cellStyle name="Normal 5 2 4 2 6 3 2 2" xfId="10106"/>
    <cellStyle name="Normal 5 2 4 2 6 3 2 2 2" xfId="19501"/>
    <cellStyle name="Normal 5 2 4 2 6 3 2 2 2 2" xfId="38298"/>
    <cellStyle name="Normal 5 2 4 2 6 3 2 2 2 3" xfId="54493"/>
    <cellStyle name="Normal 5 2 4 2 6 3 2 2 3" xfId="28895"/>
    <cellStyle name="Normal 5 2 4 2 6 3 2 2 4" xfId="54492"/>
    <cellStyle name="Normal 5 2 4 2 6 3 2 3" xfId="14804"/>
    <cellStyle name="Normal 5 2 4 2 6 3 2 3 2" xfId="33595"/>
    <cellStyle name="Normal 5 2 4 2 6 3 2 3 3" xfId="54494"/>
    <cellStyle name="Normal 5 2 4 2 6 3 2 4" xfId="24192"/>
    <cellStyle name="Normal 5 2 4 2 6 3 2 5" xfId="54491"/>
    <cellStyle name="Normal 5 2 4 2 6 3 3" xfId="7315"/>
    <cellStyle name="Normal 5 2 4 2 6 3 3 2" xfId="16710"/>
    <cellStyle name="Normal 5 2 4 2 6 3 3 2 2" xfId="35507"/>
    <cellStyle name="Normal 5 2 4 2 6 3 3 2 3" xfId="54496"/>
    <cellStyle name="Normal 5 2 4 2 6 3 3 3" xfId="26104"/>
    <cellStyle name="Normal 5 2 4 2 6 3 3 4" xfId="54495"/>
    <cellStyle name="Normal 5 2 4 2 6 3 4" xfId="12013"/>
    <cellStyle name="Normal 5 2 4 2 6 3 4 2" xfId="30802"/>
    <cellStyle name="Normal 5 2 4 2 6 3 4 3" xfId="54497"/>
    <cellStyle name="Normal 5 2 4 2 6 3 5" xfId="21399"/>
    <cellStyle name="Normal 5 2 4 2 6 3 6" xfId="54490"/>
    <cellStyle name="Normal 5 2 4 2 6 4" xfId="3519"/>
    <cellStyle name="Normal 5 2 4 2 6 4 2" xfId="8245"/>
    <cellStyle name="Normal 5 2 4 2 6 4 2 2" xfId="17640"/>
    <cellStyle name="Normal 5 2 4 2 6 4 2 2 2" xfId="36437"/>
    <cellStyle name="Normal 5 2 4 2 6 4 2 2 3" xfId="54500"/>
    <cellStyle name="Normal 5 2 4 2 6 4 2 3" xfId="27034"/>
    <cellStyle name="Normal 5 2 4 2 6 4 2 4" xfId="54499"/>
    <cellStyle name="Normal 5 2 4 2 6 4 3" xfId="12943"/>
    <cellStyle name="Normal 5 2 4 2 6 4 3 2" xfId="31733"/>
    <cellStyle name="Normal 5 2 4 2 6 4 3 3" xfId="54501"/>
    <cellStyle name="Normal 5 2 4 2 6 4 4" xfId="22330"/>
    <cellStyle name="Normal 5 2 4 2 6 4 5" xfId="54498"/>
    <cellStyle name="Normal 5 2 4 2 6 5" xfId="4450"/>
    <cellStyle name="Normal 5 2 4 2 6 5 2" xfId="9175"/>
    <cellStyle name="Normal 5 2 4 2 6 5 2 2" xfId="18570"/>
    <cellStyle name="Normal 5 2 4 2 6 5 2 2 2" xfId="37367"/>
    <cellStyle name="Normal 5 2 4 2 6 5 2 2 3" xfId="54504"/>
    <cellStyle name="Normal 5 2 4 2 6 5 2 3" xfId="27964"/>
    <cellStyle name="Normal 5 2 4 2 6 5 2 4" xfId="54503"/>
    <cellStyle name="Normal 5 2 4 2 6 5 3" xfId="13873"/>
    <cellStyle name="Normal 5 2 4 2 6 5 3 2" xfId="32664"/>
    <cellStyle name="Normal 5 2 4 2 6 5 3 3" xfId="54505"/>
    <cellStyle name="Normal 5 2 4 2 6 5 4" xfId="23261"/>
    <cellStyle name="Normal 5 2 4 2 6 5 5" xfId="54502"/>
    <cellStyle name="Normal 5 2 4 2 6 6" xfId="6193"/>
    <cellStyle name="Normal 5 2 4 2 6 6 2" xfId="15589"/>
    <cellStyle name="Normal 5 2 4 2 6 6 2 2" xfId="34386"/>
    <cellStyle name="Normal 5 2 4 2 6 6 2 3" xfId="54507"/>
    <cellStyle name="Normal 5 2 4 2 6 6 3" xfId="24983"/>
    <cellStyle name="Normal 5 2 4 2 6 6 4" xfId="54506"/>
    <cellStyle name="Normal 5 2 4 2 6 7" xfId="11084"/>
    <cellStyle name="Normal 5 2 4 2 6 7 2" xfId="29871"/>
    <cellStyle name="Normal 5 2 4 2 6 7 3" xfId="54508"/>
    <cellStyle name="Normal 5 2 4 2 6 8" xfId="20468"/>
    <cellStyle name="Normal 5 2 4 2 6 9" xfId="39766"/>
    <cellStyle name="Normal 5 2 4 2 7" xfId="1596"/>
    <cellStyle name="Normal 5 2 4 2 7 10" xfId="54509"/>
    <cellStyle name="Normal 5 2 4 2 7 2" xfId="2065"/>
    <cellStyle name="Normal 5 2 4 2 7 2 2" xfId="2996"/>
    <cellStyle name="Normal 5 2 4 2 7 2 2 2" xfId="5789"/>
    <cellStyle name="Normal 5 2 4 2 7 2 2 2 2" xfId="10514"/>
    <cellStyle name="Normal 5 2 4 2 7 2 2 2 2 2" xfId="19909"/>
    <cellStyle name="Normal 5 2 4 2 7 2 2 2 2 2 2" xfId="38706"/>
    <cellStyle name="Normal 5 2 4 2 7 2 2 2 2 2 3" xfId="54514"/>
    <cellStyle name="Normal 5 2 4 2 7 2 2 2 2 3" xfId="29303"/>
    <cellStyle name="Normal 5 2 4 2 7 2 2 2 2 4" xfId="54513"/>
    <cellStyle name="Normal 5 2 4 2 7 2 2 2 3" xfId="15212"/>
    <cellStyle name="Normal 5 2 4 2 7 2 2 2 3 2" xfId="34003"/>
    <cellStyle name="Normal 5 2 4 2 7 2 2 2 3 3" xfId="54515"/>
    <cellStyle name="Normal 5 2 4 2 7 2 2 2 4" xfId="24600"/>
    <cellStyle name="Normal 5 2 4 2 7 2 2 2 5" xfId="54512"/>
    <cellStyle name="Normal 5 2 4 2 7 2 2 3" xfId="7722"/>
    <cellStyle name="Normal 5 2 4 2 7 2 2 3 2" xfId="17117"/>
    <cellStyle name="Normal 5 2 4 2 7 2 2 3 2 2" xfId="35914"/>
    <cellStyle name="Normal 5 2 4 2 7 2 2 3 2 3" xfId="54517"/>
    <cellStyle name="Normal 5 2 4 2 7 2 2 3 3" xfId="26511"/>
    <cellStyle name="Normal 5 2 4 2 7 2 2 3 4" xfId="54516"/>
    <cellStyle name="Normal 5 2 4 2 7 2 2 4" xfId="12420"/>
    <cellStyle name="Normal 5 2 4 2 7 2 2 4 2" xfId="31210"/>
    <cellStyle name="Normal 5 2 4 2 7 2 2 4 3" xfId="54518"/>
    <cellStyle name="Normal 5 2 4 2 7 2 2 5" xfId="21807"/>
    <cellStyle name="Normal 5 2 4 2 7 2 2 6" xfId="54511"/>
    <cellStyle name="Normal 5 2 4 2 7 2 3" xfId="3927"/>
    <cellStyle name="Normal 5 2 4 2 7 2 3 2" xfId="8652"/>
    <cellStyle name="Normal 5 2 4 2 7 2 3 2 2" xfId="18047"/>
    <cellStyle name="Normal 5 2 4 2 7 2 3 2 2 2" xfId="36844"/>
    <cellStyle name="Normal 5 2 4 2 7 2 3 2 2 3" xfId="54521"/>
    <cellStyle name="Normal 5 2 4 2 7 2 3 2 3" xfId="27441"/>
    <cellStyle name="Normal 5 2 4 2 7 2 3 2 4" xfId="54520"/>
    <cellStyle name="Normal 5 2 4 2 7 2 3 3" xfId="13350"/>
    <cellStyle name="Normal 5 2 4 2 7 2 3 3 2" xfId="32141"/>
    <cellStyle name="Normal 5 2 4 2 7 2 3 3 3" xfId="54522"/>
    <cellStyle name="Normal 5 2 4 2 7 2 3 4" xfId="22738"/>
    <cellStyle name="Normal 5 2 4 2 7 2 3 5" xfId="54519"/>
    <cellStyle name="Normal 5 2 4 2 7 2 4" xfId="4858"/>
    <cellStyle name="Normal 5 2 4 2 7 2 4 2" xfId="9583"/>
    <cellStyle name="Normal 5 2 4 2 7 2 4 2 2" xfId="18978"/>
    <cellStyle name="Normal 5 2 4 2 7 2 4 2 2 2" xfId="37775"/>
    <cellStyle name="Normal 5 2 4 2 7 2 4 2 2 3" xfId="54525"/>
    <cellStyle name="Normal 5 2 4 2 7 2 4 2 3" xfId="28372"/>
    <cellStyle name="Normal 5 2 4 2 7 2 4 2 4" xfId="54524"/>
    <cellStyle name="Normal 5 2 4 2 7 2 4 3" xfId="14281"/>
    <cellStyle name="Normal 5 2 4 2 7 2 4 3 2" xfId="33072"/>
    <cellStyle name="Normal 5 2 4 2 7 2 4 3 3" xfId="54526"/>
    <cellStyle name="Normal 5 2 4 2 7 2 4 4" xfId="23669"/>
    <cellStyle name="Normal 5 2 4 2 7 2 4 5" xfId="54523"/>
    <cellStyle name="Normal 5 2 4 2 7 2 5" xfId="6792"/>
    <cellStyle name="Normal 5 2 4 2 7 2 5 2" xfId="16187"/>
    <cellStyle name="Normal 5 2 4 2 7 2 5 2 2" xfId="34984"/>
    <cellStyle name="Normal 5 2 4 2 7 2 5 2 3" xfId="54528"/>
    <cellStyle name="Normal 5 2 4 2 7 2 5 3" xfId="25581"/>
    <cellStyle name="Normal 5 2 4 2 7 2 5 4" xfId="54527"/>
    <cellStyle name="Normal 5 2 4 2 7 2 6" xfId="11490"/>
    <cellStyle name="Normal 5 2 4 2 7 2 6 2" xfId="30279"/>
    <cellStyle name="Normal 5 2 4 2 7 2 6 3" xfId="54529"/>
    <cellStyle name="Normal 5 2 4 2 7 2 7" xfId="20876"/>
    <cellStyle name="Normal 5 2 4 2 7 2 8" xfId="39769"/>
    <cellStyle name="Normal 5 2 4 2 7 2 9" xfId="54510"/>
    <cellStyle name="Normal 5 2 4 2 7 3" xfId="2530"/>
    <cellStyle name="Normal 5 2 4 2 7 3 2" xfId="5323"/>
    <cellStyle name="Normal 5 2 4 2 7 3 2 2" xfId="10048"/>
    <cellStyle name="Normal 5 2 4 2 7 3 2 2 2" xfId="19443"/>
    <cellStyle name="Normal 5 2 4 2 7 3 2 2 2 2" xfId="38240"/>
    <cellStyle name="Normal 5 2 4 2 7 3 2 2 2 3" xfId="54533"/>
    <cellStyle name="Normal 5 2 4 2 7 3 2 2 3" xfId="28837"/>
    <cellStyle name="Normal 5 2 4 2 7 3 2 2 4" xfId="54532"/>
    <cellStyle name="Normal 5 2 4 2 7 3 2 3" xfId="14746"/>
    <cellStyle name="Normal 5 2 4 2 7 3 2 3 2" xfId="33537"/>
    <cellStyle name="Normal 5 2 4 2 7 3 2 3 3" xfId="54534"/>
    <cellStyle name="Normal 5 2 4 2 7 3 2 4" xfId="24134"/>
    <cellStyle name="Normal 5 2 4 2 7 3 2 5" xfId="54531"/>
    <cellStyle name="Normal 5 2 4 2 7 3 3" xfId="7257"/>
    <cellStyle name="Normal 5 2 4 2 7 3 3 2" xfId="16652"/>
    <cellStyle name="Normal 5 2 4 2 7 3 3 2 2" xfId="35449"/>
    <cellStyle name="Normal 5 2 4 2 7 3 3 2 3" xfId="54536"/>
    <cellStyle name="Normal 5 2 4 2 7 3 3 3" xfId="26046"/>
    <cellStyle name="Normal 5 2 4 2 7 3 3 4" xfId="54535"/>
    <cellStyle name="Normal 5 2 4 2 7 3 4" xfId="11955"/>
    <cellStyle name="Normal 5 2 4 2 7 3 4 2" xfId="30744"/>
    <cellStyle name="Normal 5 2 4 2 7 3 4 3" xfId="54537"/>
    <cellStyle name="Normal 5 2 4 2 7 3 5" xfId="21341"/>
    <cellStyle name="Normal 5 2 4 2 7 3 6" xfId="54530"/>
    <cellStyle name="Normal 5 2 4 2 7 4" xfId="3461"/>
    <cellStyle name="Normal 5 2 4 2 7 4 2" xfId="8187"/>
    <cellStyle name="Normal 5 2 4 2 7 4 2 2" xfId="17582"/>
    <cellStyle name="Normal 5 2 4 2 7 4 2 2 2" xfId="36379"/>
    <cellStyle name="Normal 5 2 4 2 7 4 2 2 3" xfId="54540"/>
    <cellStyle name="Normal 5 2 4 2 7 4 2 3" xfId="26976"/>
    <cellStyle name="Normal 5 2 4 2 7 4 2 4" xfId="54539"/>
    <cellStyle name="Normal 5 2 4 2 7 4 3" xfId="12885"/>
    <cellStyle name="Normal 5 2 4 2 7 4 3 2" xfId="31675"/>
    <cellStyle name="Normal 5 2 4 2 7 4 3 3" xfId="54541"/>
    <cellStyle name="Normal 5 2 4 2 7 4 4" xfId="22272"/>
    <cellStyle name="Normal 5 2 4 2 7 4 5" xfId="54538"/>
    <cellStyle name="Normal 5 2 4 2 7 5" xfId="4392"/>
    <cellStyle name="Normal 5 2 4 2 7 5 2" xfId="9117"/>
    <cellStyle name="Normal 5 2 4 2 7 5 2 2" xfId="18512"/>
    <cellStyle name="Normal 5 2 4 2 7 5 2 2 2" xfId="37309"/>
    <cellStyle name="Normal 5 2 4 2 7 5 2 2 3" xfId="54544"/>
    <cellStyle name="Normal 5 2 4 2 7 5 2 3" xfId="27906"/>
    <cellStyle name="Normal 5 2 4 2 7 5 2 4" xfId="54543"/>
    <cellStyle name="Normal 5 2 4 2 7 5 3" xfId="13815"/>
    <cellStyle name="Normal 5 2 4 2 7 5 3 2" xfId="32606"/>
    <cellStyle name="Normal 5 2 4 2 7 5 3 3" xfId="54545"/>
    <cellStyle name="Normal 5 2 4 2 7 5 4" xfId="23203"/>
    <cellStyle name="Normal 5 2 4 2 7 5 5" xfId="54542"/>
    <cellStyle name="Normal 5 2 4 2 7 6" xfId="6377"/>
    <cellStyle name="Normal 5 2 4 2 7 6 2" xfId="15773"/>
    <cellStyle name="Normal 5 2 4 2 7 6 2 2" xfId="34570"/>
    <cellStyle name="Normal 5 2 4 2 7 6 2 3" xfId="54547"/>
    <cellStyle name="Normal 5 2 4 2 7 6 3" xfId="25167"/>
    <cellStyle name="Normal 5 2 4 2 7 6 4" xfId="54546"/>
    <cellStyle name="Normal 5 2 4 2 7 7" xfId="11026"/>
    <cellStyle name="Normal 5 2 4 2 7 7 2" xfId="29813"/>
    <cellStyle name="Normal 5 2 4 2 7 7 3" xfId="54548"/>
    <cellStyle name="Normal 5 2 4 2 7 8" xfId="20410"/>
    <cellStyle name="Normal 5 2 4 2 7 9" xfId="39768"/>
    <cellStyle name="Normal 5 2 4 2 8" xfId="1862"/>
    <cellStyle name="Normal 5 2 4 2 8 2" xfId="2793"/>
    <cellStyle name="Normal 5 2 4 2 8 2 2" xfId="5586"/>
    <cellStyle name="Normal 5 2 4 2 8 2 2 2" xfId="10311"/>
    <cellStyle name="Normal 5 2 4 2 8 2 2 2 2" xfId="19706"/>
    <cellStyle name="Normal 5 2 4 2 8 2 2 2 2 2" xfId="38503"/>
    <cellStyle name="Normal 5 2 4 2 8 2 2 2 2 3" xfId="54553"/>
    <cellStyle name="Normal 5 2 4 2 8 2 2 2 3" xfId="29100"/>
    <cellStyle name="Normal 5 2 4 2 8 2 2 2 4" xfId="54552"/>
    <cellStyle name="Normal 5 2 4 2 8 2 2 3" xfId="15009"/>
    <cellStyle name="Normal 5 2 4 2 8 2 2 3 2" xfId="33800"/>
    <cellStyle name="Normal 5 2 4 2 8 2 2 3 3" xfId="54554"/>
    <cellStyle name="Normal 5 2 4 2 8 2 2 4" xfId="24397"/>
    <cellStyle name="Normal 5 2 4 2 8 2 2 5" xfId="54551"/>
    <cellStyle name="Normal 5 2 4 2 8 2 3" xfId="7519"/>
    <cellStyle name="Normal 5 2 4 2 8 2 3 2" xfId="16914"/>
    <cellStyle name="Normal 5 2 4 2 8 2 3 2 2" xfId="35711"/>
    <cellStyle name="Normal 5 2 4 2 8 2 3 2 3" xfId="54556"/>
    <cellStyle name="Normal 5 2 4 2 8 2 3 3" xfId="26308"/>
    <cellStyle name="Normal 5 2 4 2 8 2 3 4" xfId="54555"/>
    <cellStyle name="Normal 5 2 4 2 8 2 4" xfId="12217"/>
    <cellStyle name="Normal 5 2 4 2 8 2 4 2" xfId="31007"/>
    <cellStyle name="Normal 5 2 4 2 8 2 4 3" xfId="54557"/>
    <cellStyle name="Normal 5 2 4 2 8 2 5" xfId="21604"/>
    <cellStyle name="Normal 5 2 4 2 8 2 6" xfId="54550"/>
    <cellStyle name="Normal 5 2 4 2 8 3" xfId="3724"/>
    <cellStyle name="Normal 5 2 4 2 8 3 2" xfId="8450"/>
    <cellStyle name="Normal 5 2 4 2 8 3 2 2" xfId="17845"/>
    <cellStyle name="Normal 5 2 4 2 8 3 2 2 2" xfId="36642"/>
    <cellStyle name="Normal 5 2 4 2 8 3 2 2 3" xfId="54560"/>
    <cellStyle name="Normal 5 2 4 2 8 3 2 3" xfId="27239"/>
    <cellStyle name="Normal 5 2 4 2 8 3 2 4" xfId="54559"/>
    <cellStyle name="Normal 5 2 4 2 8 3 3" xfId="13148"/>
    <cellStyle name="Normal 5 2 4 2 8 3 3 2" xfId="31938"/>
    <cellStyle name="Normal 5 2 4 2 8 3 3 3" xfId="54561"/>
    <cellStyle name="Normal 5 2 4 2 8 3 4" xfId="22535"/>
    <cellStyle name="Normal 5 2 4 2 8 3 5" xfId="54558"/>
    <cellStyle name="Normal 5 2 4 2 8 4" xfId="4655"/>
    <cellStyle name="Normal 5 2 4 2 8 4 2" xfId="9380"/>
    <cellStyle name="Normal 5 2 4 2 8 4 2 2" xfId="18775"/>
    <cellStyle name="Normal 5 2 4 2 8 4 2 2 2" xfId="37572"/>
    <cellStyle name="Normal 5 2 4 2 8 4 2 2 3" xfId="54564"/>
    <cellStyle name="Normal 5 2 4 2 8 4 2 3" xfId="28169"/>
    <cellStyle name="Normal 5 2 4 2 8 4 2 4" xfId="54563"/>
    <cellStyle name="Normal 5 2 4 2 8 4 3" xfId="14078"/>
    <cellStyle name="Normal 5 2 4 2 8 4 3 2" xfId="32869"/>
    <cellStyle name="Normal 5 2 4 2 8 4 3 3" xfId="54565"/>
    <cellStyle name="Normal 5 2 4 2 8 4 4" xfId="23466"/>
    <cellStyle name="Normal 5 2 4 2 8 4 5" xfId="54562"/>
    <cellStyle name="Normal 5 2 4 2 8 5" xfId="6590"/>
    <cellStyle name="Normal 5 2 4 2 8 5 2" xfId="15985"/>
    <cellStyle name="Normal 5 2 4 2 8 5 2 2" xfId="34782"/>
    <cellStyle name="Normal 5 2 4 2 8 5 2 3" xfId="54567"/>
    <cellStyle name="Normal 5 2 4 2 8 5 3" xfId="25379"/>
    <cellStyle name="Normal 5 2 4 2 8 5 4" xfId="54566"/>
    <cellStyle name="Normal 5 2 4 2 8 6" xfId="11288"/>
    <cellStyle name="Normal 5 2 4 2 8 6 2" xfId="30076"/>
    <cellStyle name="Normal 5 2 4 2 8 6 3" xfId="54568"/>
    <cellStyle name="Normal 5 2 4 2 8 7" xfId="20673"/>
    <cellStyle name="Normal 5 2 4 2 8 8" xfId="39770"/>
    <cellStyle name="Normal 5 2 4 2 8 9" xfId="54549"/>
    <cellStyle name="Normal 5 2 4 2 9" xfId="2327"/>
    <cellStyle name="Normal 5 2 4 2 9 2" xfId="5120"/>
    <cellStyle name="Normal 5 2 4 2 9 2 2" xfId="9845"/>
    <cellStyle name="Normal 5 2 4 2 9 2 2 2" xfId="19240"/>
    <cellStyle name="Normal 5 2 4 2 9 2 2 2 2" xfId="38037"/>
    <cellStyle name="Normal 5 2 4 2 9 2 2 2 3" xfId="54572"/>
    <cellStyle name="Normal 5 2 4 2 9 2 2 3" xfId="28634"/>
    <cellStyle name="Normal 5 2 4 2 9 2 2 4" xfId="54571"/>
    <cellStyle name="Normal 5 2 4 2 9 2 3" xfId="14543"/>
    <cellStyle name="Normal 5 2 4 2 9 2 3 2" xfId="33334"/>
    <cellStyle name="Normal 5 2 4 2 9 2 3 3" xfId="54573"/>
    <cellStyle name="Normal 5 2 4 2 9 2 4" xfId="23931"/>
    <cellStyle name="Normal 5 2 4 2 9 2 5" xfId="54570"/>
    <cellStyle name="Normal 5 2 4 2 9 3" xfId="7054"/>
    <cellStyle name="Normal 5 2 4 2 9 3 2" xfId="16449"/>
    <cellStyle name="Normal 5 2 4 2 9 3 2 2" xfId="35246"/>
    <cellStyle name="Normal 5 2 4 2 9 3 2 3" xfId="54575"/>
    <cellStyle name="Normal 5 2 4 2 9 3 3" xfId="25843"/>
    <cellStyle name="Normal 5 2 4 2 9 3 4" xfId="54574"/>
    <cellStyle name="Normal 5 2 4 2 9 4" xfId="11752"/>
    <cellStyle name="Normal 5 2 4 2 9 4 2" xfId="30541"/>
    <cellStyle name="Normal 5 2 4 2 9 4 3" xfId="54576"/>
    <cellStyle name="Normal 5 2 4 2 9 5" xfId="21138"/>
    <cellStyle name="Normal 5 2 4 2 9 6" xfId="54569"/>
    <cellStyle name="Normal 5 2 4 20" xfId="58809"/>
    <cellStyle name="Normal 5 2 4 21" xfId="58867"/>
    <cellStyle name="Normal 5 2 4 22" xfId="58923"/>
    <cellStyle name="Normal 5 2 4 23" xfId="58979"/>
    <cellStyle name="Normal 5 2 4 24" xfId="59035"/>
    <cellStyle name="Normal 5 2 4 25" xfId="59094"/>
    <cellStyle name="Normal 5 2 4 26" xfId="59709"/>
    <cellStyle name="Normal 5 2 4 27" xfId="1377"/>
    <cellStyle name="Normal 5 2 4 3" xfId="679"/>
    <cellStyle name="Normal 5 2 4 3 10" xfId="6254"/>
    <cellStyle name="Normal 5 2 4 3 10 2" xfId="15650"/>
    <cellStyle name="Normal 5 2 4 3 10 2 2" xfId="34447"/>
    <cellStyle name="Normal 5 2 4 3 10 2 3" xfId="54579"/>
    <cellStyle name="Normal 5 2 4 3 10 3" xfId="25044"/>
    <cellStyle name="Normal 5 2 4 3 10 4" xfId="54578"/>
    <cellStyle name="Normal 5 2 4 3 11" xfId="10841"/>
    <cellStyle name="Normal 5 2 4 3 11 2" xfId="29624"/>
    <cellStyle name="Normal 5 2 4 3 11 3" xfId="54580"/>
    <cellStyle name="Normal 5 2 4 3 12" xfId="20221"/>
    <cellStyle name="Normal 5 2 4 3 13" xfId="39771"/>
    <cellStyle name="Normal 5 2 4 3 14" xfId="54577"/>
    <cellStyle name="Normal 5 2 4 3 15" xfId="1405"/>
    <cellStyle name="Normal 5 2 4 3 2" xfId="1088"/>
    <cellStyle name="Normal 5 2 4 3 2 10" xfId="39772"/>
    <cellStyle name="Normal 5 2 4 3 2 11" xfId="54581"/>
    <cellStyle name="Normal 5 2 4 3 2 12" xfId="1476"/>
    <cellStyle name="Normal 5 2 4 3 2 2" xfId="1741"/>
    <cellStyle name="Normal 5 2 4 3 2 2 10" xfId="54582"/>
    <cellStyle name="Normal 5 2 4 3 2 2 2" xfId="2207"/>
    <cellStyle name="Normal 5 2 4 3 2 2 2 2" xfId="3138"/>
    <cellStyle name="Normal 5 2 4 3 2 2 2 2 2" xfId="5931"/>
    <cellStyle name="Normal 5 2 4 3 2 2 2 2 2 2" xfId="10656"/>
    <cellStyle name="Normal 5 2 4 3 2 2 2 2 2 2 2" xfId="20051"/>
    <cellStyle name="Normal 5 2 4 3 2 2 2 2 2 2 2 2" xfId="38848"/>
    <cellStyle name="Normal 5 2 4 3 2 2 2 2 2 2 2 3" xfId="54587"/>
    <cellStyle name="Normal 5 2 4 3 2 2 2 2 2 2 3" xfId="29445"/>
    <cellStyle name="Normal 5 2 4 3 2 2 2 2 2 2 4" xfId="54586"/>
    <cellStyle name="Normal 5 2 4 3 2 2 2 2 2 3" xfId="15354"/>
    <cellStyle name="Normal 5 2 4 3 2 2 2 2 2 3 2" xfId="34145"/>
    <cellStyle name="Normal 5 2 4 3 2 2 2 2 2 3 3" xfId="54588"/>
    <cellStyle name="Normal 5 2 4 3 2 2 2 2 2 4" xfId="24742"/>
    <cellStyle name="Normal 5 2 4 3 2 2 2 2 2 5" xfId="54585"/>
    <cellStyle name="Normal 5 2 4 3 2 2 2 2 3" xfId="7864"/>
    <cellStyle name="Normal 5 2 4 3 2 2 2 2 3 2" xfId="17259"/>
    <cellStyle name="Normal 5 2 4 3 2 2 2 2 3 2 2" xfId="36056"/>
    <cellStyle name="Normal 5 2 4 3 2 2 2 2 3 2 3" xfId="54590"/>
    <cellStyle name="Normal 5 2 4 3 2 2 2 2 3 3" xfId="26653"/>
    <cellStyle name="Normal 5 2 4 3 2 2 2 2 3 4" xfId="54589"/>
    <cellStyle name="Normal 5 2 4 3 2 2 2 2 4" xfId="12562"/>
    <cellStyle name="Normal 5 2 4 3 2 2 2 2 4 2" xfId="31352"/>
    <cellStyle name="Normal 5 2 4 3 2 2 2 2 4 3" xfId="54591"/>
    <cellStyle name="Normal 5 2 4 3 2 2 2 2 5" xfId="21949"/>
    <cellStyle name="Normal 5 2 4 3 2 2 2 2 6" xfId="54584"/>
    <cellStyle name="Normal 5 2 4 3 2 2 2 3" xfId="4069"/>
    <cellStyle name="Normal 5 2 4 3 2 2 2 3 2" xfId="8794"/>
    <cellStyle name="Normal 5 2 4 3 2 2 2 3 2 2" xfId="18189"/>
    <cellStyle name="Normal 5 2 4 3 2 2 2 3 2 2 2" xfId="36986"/>
    <cellStyle name="Normal 5 2 4 3 2 2 2 3 2 2 3" xfId="54594"/>
    <cellStyle name="Normal 5 2 4 3 2 2 2 3 2 3" xfId="27583"/>
    <cellStyle name="Normal 5 2 4 3 2 2 2 3 2 4" xfId="54593"/>
    <cellStyle name="Normal 5 2 4 3 2 2 2 3 3" xfId="13492"/>
    <cellStyle name="Normal 5 2 4 3 2 2 2 3 3 2" xfId="32283"/>
    <cellStyle name="Normal 5 2 4 3 2 2 2 3 3 3" xfId="54595"/>
    <cellStyle name="Normal 5 2 4 3 2 2 2 3 4" xfId="22880"/>
    <cellStyle name="Normal 5 2 4 3 2 2 2 3 5" xfId="54592"/>
    <cellStyle name="Normal 5 2 4 3 2 2 2 4" xfId="5000"/>
    <cellStyle name="Normal 5 2 4 3 2 2 2 4 2" xfId="9725"/>
    <cellStyle name="Normal 5 2 4 3 2 2 2 4 2 2" xfId="19120"/>
    <cellStyle name="Normal 5 2 4 3 2 2 2 4 2 2 2" xfId="37917"/>
    <cellStyle name="Normal 5 2 4 3 2 2 2 4 2 2 3" xfId="54598"/>
    <cellStyle name="Normal 5 2 4 3 2 2 2 4 2 3" xfId="28514"/>
    <cellStyle name="Normal 5 2 4 3 2 2 2 4 2 4" xfId="54597"/>
    <cellStyle name="Normal 5 2 4 3 2 2 2 4 3" xfId="14423"/>
    <cellStyle name="Normal 5 2 4 3 2 2 2 4 3 2" xfId="33214"/>
    <cellStyle name="Normal 5 2 4 3 2 2 2 4 3 3" xfId="54599"/>
    <cellStyle name="Normal 5 2 4 3 2 2 2 4 4" xfId="23811"/>
    <cellStyle name="Normal 5 2 4 3 2 2 2 4 5" xfId="54596"/>
    <cellStyle name="Normal 5 2 4 3 2 2 2 5" xfId="6934"/>
    <cellStyle name="Normal 5 2 4 3 2 2 2 5 2" xfId="16329"/>
    <cellStyle name="Normal 5 2 4 3 2 2 2 5 2 2" xfId="35126"/>
    <cellStyle name="Normal 5 2 4 3 2 2 2 5 2 3" xfId="54601"/>
    <cellStyle name="Normal 5 2 4 3 2 2 2 5 3" xfId="25723"/>
    <cellStyle name="Normal 5 2 4 3 2 2 2 5 4" xfId="54600"/>
    <cellStyle name="Normal 5 2 4 3 2 2 2 6" xfId="11632"/>
    <cellStyle name="Normal 5 2 4 3 2 2 2 6 2" xfId="30421"/>
    <cellStyle name="Normal 5 2 4 3 2 2 2 6 3" xfId="54602"/>
    <cellStyle name="Normal 5 2 4 3 2 2 2 7" xfId="21018"/>
    <cellStyle name="Normal 5 2 4 3 2 2 2 8" xfId="39774"/>
    <cellStyle name="Normal 5 2 4 3 2 2 2 9" xfId="54583"/>
    <cellStyle name="Normal 5 2 4 3 2 2 3" xfId="2672"/>
    <cellStyle name="Normal 5 2 4 3 2 2 3 2" xfId="5465"/>
    <cellStyle name="Normal 5 2 4 3 2 2 3 2 2" xfId="10190"/>
    <cellStyle name="Normal 5 2 4 3 2 2 3 2 2 2" xfId="19585"/>
    <cellStyle name="Normal 5 2 4 3 2 2 3 2 2 2 2" xfId="38382"/>
    <cellStyle name="Normal 5 2 4 3 2 2 3 2 2 2 3" xfId="54606"/>
    <cellStyle name="Normal 5 2 4 3 2 2 3 2 2 3" xfId="28979"/>
    <cellStyle name="Normal 5 2 4 3 2 2 3 2 2 4" xfId="54605"/>
    <cellStyle name="Normal 5 2 4 3 2 2 3 2 3" xfId="14888"/>
    <cellStyle name="Normal 5 2 4 3 2 2 3 2 3 2" xfId="33679"/>
    <cellStyle name="Normal 5 2 4 3 2 2 3 2 3 3" xfId="54607"/>
    <cellStyle name="Normal 5 2 4 3 2 2 3 2 4" xfId="24276"/>
    <cellStyle name="Normal 5 2 4 3 2 2 3 2 5" xfId="54604"/>
    <cellStyle name="Normal 5 2 4 3 2 2 3 3" xfId="7399"/>
    <cellStyle name="Normal 5 2 4 3 2 2 3 3 2" xfId="16794"/>
    <cellStyle name="Normal 5 2 4 3 2 2 3 3 2 2" xfId="35591"/>
    <cellStyle name="Normal 5 2 4 3 2 2 3 3 2 3" xfId="54609"/>
    <cellStyle name="Normal 5 2 4 3 2 2 3 3 3" xfId="26188"/>
    <cellStyle name="Normal 5 2 4 3 2 2 3 3 4" xfId="54608"/>
    <cellStyle name="Normal 5 2 4 3 2 2 3 4" xfId="12097"/>
    <cellStyle name="Normal 5 2 4 3 2 2 3 4 2" xfId="30886"/>
    <cellStyle name="Normal 5 2 4 3 2 2 3 4 3" xfId="54610"/>
    <cellStyle name="Normal 5 2 4 3 2 2 3 5" xfId="21483"/>
    <cellStyle name="Normal 5 2 4 3 2 2 3 6" xfId="54603"/>
    <cellStyle name="Normal 5 2 4 3 2 2 4" xfId="3603"/>
    <cellStyle name="Normal 5 2 4 3 2 2 4 2" xfId="8329"/>
    <cellStyle name="Normal 5 2 4 3 2 2 4 2 2" xfId="17724"/>
    <cellStyle name="Normal 5 2 4 3 2 2 4 2 2 2" xfId="36521"/>
    <cellStyle name="Normal 5 2 4 3 2 2 4 2 2 3" xfId="54613"/>
    <cellStyle name="Normal 5 2 4 3 2 2 4 2 3" xfId="27118"/>
    <cellStyle name="Normal 5 2 4 3 2 2 4 2 4" xfId="54612"/>
    <cellStyle name="Normal 5 2 4 3 2 2 4 3" xfId="13027"/>
    <cellStyle name="Normal 5 2 4 3 2 2 4 3 2" xfId="31817"/>
    <cellStyle name="Normal 5 2 4 3 2 2 4 3 3" xfId="54614"/>
    <cellStyle name="Normal 5 2 4 3 2 2 4 4" xfId="22414"/>
    <cellStyle name="Normal 5 2 4 3 2 2 4 5" xfId="54611"/>
    <cellStyle name="Normal 5 2 4 3 2 2 5" xfId="4534"/>
    <cellStyle name="Normal 5 2 4 3 2 2 5 2" xfId="9259"/>
    <cellStyle name="Normal 5 2 4 3 2 2 5 2 2" xfId="18654"/>
    <cellStyle name="Normal 5 2 4 3 2 2 5 2 2 2" xfId="37451"/>
    <cellStyle name="Normal 5 2 4 3 2 2 5 2 2 3" xfId="54617"/>
    <cellStyle name="Normal 5 2 4 3 2 2 5 2 3" xfId="28048"/>
    <cellStyle name="Normal 5 2 4 3 2 2 5 2 4" xfId="54616"/>
    <cellStyle name="Normal 5 2 4 3 2 2 5 3" xfId="13957"/>
    <cellStyle name="Normal 5 2 4 3 2 2 5 3 2" xfId="32748"/>
    <cellStyle name="Normal 5 2 4 3 2 2 5 3 3" xfId="54618"/>
    <cellStyle name="Normal 5 2 4 3 2 2 5 4" xfId="23345"/>
    <cellStyle name="Normal 5 2 4 3 2 2 5 5" xfId="54615"/>
    <cellStyle name="Normal 5 2 4 3 2 2 6" xfId="6140"/>
    <cellStyle name="Normal 5 2 4 3 2 2 6 2" xfId="15536"/>
    <cellStyle name="Normal 5 2 4 3 2 2 6 2 2" xfId="34333"/>
    <cellStyle name="Normal 5 2 4 3 2 2 6 2 3" xfId="54620"/>
    <cellStyle name="Normal 5 2 4 3 2 2 6 3" xfId="24930"/>
    <cellStyle name="Normal 5 2 4 3 2 2 6 4" xfId="54619"/>
    <cellStyle name="Normal 5 2 4 3 2 2 7" xfId="11168"/>
    <cellStyle name="Normal 5 2 4 3 2 2 7 2" xfId="29955"/>
    <cellStyle name="Normal 5 2 4 3 2 2 7 3" xfId="54621"/>
    <cellStyle name="Normal 5 2 4 3 2 2 8" xfId="20552"/>
    <cellStyle name="Normal 5 2 4 3 2 2 9" xfId="39773"/>
    <cellStyle name="Normal 5 2 4 3 2 3" xfId="1946"/>
    <cellStyle name="Normal 5 2 4 3 2 3 2" xfId="2877"/>
    <cellStyle name="Normal 5 2 4 3 2 3 2 2" xfId="5670"/>
    <cellStyle name="Normal 5 2 4 3 2 3 2 2 2" xfId="10395"/>
    <cellStyle name="Normal 5 2 4 3 2 3 2 2 2 2" xfId="19790"/>
    <cellStyle name="Normal 5 2 4 3 2 3 2 2 2 2 2" xfId="38587"/>
    <cellStyle name="Normal 5 2 4 3 2 3 2 2 2 2 3" xfId="54626"/>
    <cellStyle name="Normal 5 2 4 3 2 3 2 2 2 3" xfId="29184"/>
    <cellStyle name="Normal 5 2 4 3 2 3 2 2 2 4" xfId="54625"/>
    <cellStyle name="Normal 5 2 4 3 2 3 2 2 3" xfId="15093"/>
    <cellStyle name="Normal 5 2 4 3 2 3 2 2 3 2" xfId="33884"/>
    <cellStyle name="Normal 5 2 4 3 2 3 2 2 3 3" xfId="54627"/>
    <cellStyle name="Normal 5 2 4 3 2 3 2 2 4" xfId="24481"/>
    <cellStyle name="Normal 5 2 4 3 2 3 2 2 5" xfId="54624"/>
    <cellStyle name="Normal 5 2 4 3 2 3 2 3" xfId="7603"/>
    <cellStyle name="Normal 5 2 4 3 2 3 2 3 2" xfId="16998"/>
    <cellStyle name="Normal 5 2 4 3 2 3 2 3 2 2" xfId="35795"/>
    <cellStyle name="Normal 5 2 4 3 2 3 2 3 2 3" xfId="54629"/>
    <cellStyle name="Normal 5 2 4 3 2 3 2 3 3" xfId="26392"/>
    <cellStyle name="Normal 5 2 4 3 2 3 2 3 4" xfId="54628"/>
    <cellStyle name="Normal 5 2 4 3 2 3 2 4" xfId="12301"/>
    <cellStyle name="Normal 5 2 4 3 2 3 2 4 2" xfId="31091"/>
    <cellStyle name="Normal 5 2 4 3 2 3 2 4 3" xfId="54630"/>
    <cellStyle name="Normal 5 2 4 3 2 3 2 5" xfId="21688"/>
    <cellStyle name="Normal 5 2 4 3 2 3 2 6" xfId="54623"/>
    <cellStyle name="Normal 5 2 4 3 2 3 3" xfId="3808"/>
    <cellStyle name="Normal 5 2 4 3 2 3 3 2" xfId="8534"/>
    <cellStyle name="Normal 5 2 4 3 2 3 3 2 2" xfId="17929"/>
    <cellStyle name="Normal 5 2 4 3 2 3 3 2 2 2" xfId="36726"/>
    <cellStyle name="Normal 5 2 4 3 2 3 3 2 2 3" xfId="54633"/>
    <cellStyle name="Normal 5 2 4 3 2 3 3 2 3" xfId="27323"/>
    <cellStyle name="Normal 5 2 4 3 2 3 3 2 4" xfId="54632"/>
    <cellStyle name="Normal 5 2 4 3 2 3 3 3" xfId="13232"/>
    <cellStyle name="Normal 5 2 4 3 2 3 3 3 2" xfId="32022"/>
    <cellStyle name="Normal 5 2 4 3 2 3 3 3 3" xfId="54634"/>
    <cellStyle name="Normal 5 2 4 3 2 3 3 4" xfId="22619"/>
    <cellStyle name="Normal 5 2 4 3 2 3 3 5" xfId="54631"/>
    <cellStyle name="Normal 5 2 4 3 2 3 4" xfId="4739"/>
    <cellStyle name="Normal 5 2 4 3 2 3 4 2" xfId="9464"/>
    <cellStyle name="Normal 5 2 4 3 2 3 4 2 2" xfId="18859"/>
    <cellStyle name="Normal 5 2 4 3 2 3 4 2 2 2" xfId="37656"/>
    <cellStyle name="Normal 5 2 4 3 2 3 4 2 2 3" xfId="54637"/>
    <cellStyle name="Normal 5 2 4 3 2 3 4 2 3" xfId="28253"/>
    <cellStyle name="Normal 5 2 4 3 2 3 4 2 4" xfId="54636"/>
    <cellStyle name="Normal 5 2 4 3 2 3 4 3" xfId="14162"/>
    <cellStyle name="Normal 5 2 4 3 2 3 4 3 2" xfId="32953"/>
    <cellStyle name="Normal 5 2 4 3 2 3 4 3 3" xfId="54638"/>
    <cellStyle name="Normal 5 2 4 3 2 3 4 4" xfId="23550"/>
    <cellStyle name="Normal 5 2 4 3 2 3 4 5" xfId="54635"/>
    <cellStyle name="Normal 5 2 4 3 2 3 5" xfId="6674"/>
    <cellStyle name="Normal 5 2 4 3 2 3 5 2" xfId="16069"/>
    <cellStyle name="Normal 5 2 4 3 2 3 5 2 2" xfId="34866"/>
    <cellStyle name="Normal 5 2 4 3 2 3 5 2 3" xfId="54640"/>
    <cellStyle name="Normal 5 2 4 3 2 3 5 3" xfId="25463"/>
    <cellStyle name="Normal 5 2 4 3 2 3 5 4" xfId="54639"/>
    <cellStyle name="Normal 5 2 4 3 2 3 6" xfId="11372"/>
    <cellStyle name="Normal 5 2 4 3 2 3 6 2" xfId="30160"/>
    <cellStyle name="Normal 5 2 4 3 2 3 6 3" xfId="54641"/>
    <cellStyle name="Normal 5 2 4 3 2 3 7" xfId="20757"/>
    <cellStyle name="Normal 5 2 4 3 2 3 8" xfId="39775"/>
    <cellStyle name="Normal 5 2 4 3 2 3 9" xfId="54622"/>
    <cellStyle name="Normal 5 2 4 3 2 4" xfId="2411"/>
    <cellStyle name="Normal 5 2 4 3 2 4 2" xfId="5204"/>
    <cellStyle name="Normal 5 2 4 3 2 4 2 2" xfId="9929"/>
    <cellStyle name="Normal 5 2 4 3 2 4 2 2 2" xfId="19324"/>
    <cellStyle name="Normal 5 2 4 3 2 4 2 2 2 2" xfId="38121"/>
    <cellStyle name="Normal 5 2 4 3 2 4 2 2 2 3" xfId="54645"/>
    <cellStyle name="Normal 5 2 4 3 2 4 2 2 3" xfId="28718"/>
    <cellStyle name="Normal 5 2 4 3 2 4 2 2 4" xfId="54644"/>
    <cellStyle name="Normal 5 2 4 3 2 4 2 3" xfId="14627"/>
    <cellStyle name="Normal 5 2 4 3 2 4 2 3 2" xfId="33418"/>
    <cellStyle name="Normal 5 2 4 3 2 4 2 3 3" xfId="54646"/>
    <cellStyle name="Normal 5 2 4 3 2 4 2 4" xfId="24015"/>
    <cellStyle name="Normal 5 2 4 3 2 4 2 5" xfId="54643"/>
    <cellStyle name="Normal 5 2 4 3 2 4 3" xfId="7138"/>
    <cellStyle name="Normal 5 2 4 3 2 4 3 2" xfId="16533"/>
    <cellStyle name="Normal 5 2 4 3 2 4 3 2 2" xfId="35330"/>
    <cellStyle name="Normal 5 2 4 3 2 4 3 2 3" xfId="54648"/>
    <cellStyle name="Normal 5 2 4 3 2 4 3 3" xfId="25927"/>
    <cellStyle name="Normal 5 2 4 3 2 4 3 4" xfId="54647"/>
    <cellStyle name="Normal 5 2 4 3 2 4 4" xfId="11836"/>
    <cellStyle name="Normal 5 2 4 3 2 4 4 2" xfId="30625"/>
    <cellStyle name="Normal 5 2 4 3 2 4 4 3" xfId="54649"/>
    <cellStyle name="Normal 5 2 4 3 2 4 5" xfId="21222"/>
    <cellStyle name="Normal 5 2 4 3 2 4 6" xfId="54642"/>
    <cellStyle name="Normal 5 2 4 3 2 5" xfId="3342"/>
    <cellStyle name="Normal 5 2 4 3 2 5 2" xfId="8068"/>
    <cellStyle name="Normal 5 2 4 3 2 5 2 2" xfId="17463"/>
    <cellStyle name="Normal 5 2 4 3 2 5 2 2 2" xfId="36260"/>
    <cellStyle name="Normal 5 2 4 3 2 5 2 2 3" xfId="54652"/>
    <cellStyle name="Normal 5 2 4 3 2 5 2 3" xfId="26857"/>
    <cellStyle name="Normal 5 2 4 3 2 5 2 4" xfId="54651"/>
    <cellStyle name="Normal 5 2 4 3 2 5 3" xfId="12766"/>
    <cellStyle name="Normal 5 2 4 3 2 5 3 2" xfId="31556"/>
    <cellStyle name="Normal 5 2 4 3 2 5 3 3" xfId="54653"/>
    <cellStyle name="Normal 5 2 4 3 2 5 4" xfId="22153"/>
    <cellStyle name="Normal 5 2 4 3 2 5 5" xfId="54650"/>
    <cellStyle name="Normal 5 2 4 3 2 6" xfId="4273"/>
    <cellStyle name="Normal 5 2 4 3 2 6 2" xfId="8998"/>
    <cellStyle name="Normal 5 2 4 3 2 6 2 2" xfId="18393"/>
    <cellStyle name="Normal 5 2 4 3 2 6 2 2 2" xfId="37190"/>
    <cellStyle name="Normal 5 2 4 3 2 6 2 2 3" xfId="54656"/>
    <cellStyle name="Normal 5 2 4 3 2 6 2 3" xfId="27787"/>
    <cellStyle name="Normal 5 2 4 3 2 6 2 4" xfId="54655"/>
    <cellStyle name="Normal 5 2 4 3 2 6 3" xfId="13696"/>
    <cellStyle name="Normal 5 2 4 3 2 6 3 2" xfId="32487"/>
    <cellStyle name="Normal 5 2 4 3 2 6 3 3" xfId="54657"/>
    <cellStyle name="Normal 5 2 4 3 2 6 4" xfId="23084"/>
    <cellStyle name="Normal 5 2 4 3 2 6 5" xfId="54654"/>
    <cellStyle name="Normal 5 2 4 3 2 7" xfId="6449"/>
    <cellStyle name="Normal 5 2 4 3 2 7 2" xfId="15844"/>
    <cellStyle name="Normal 5 2 4 3 2 7 2 2" xfId="34641"/>
    <cellStyle name="Normal 5 2 4 3 2 7 2 3" xfId="54659"/>
    <cellStyle name="Normal 5 2 4 3 2 7 3" xfId="25238"/>
    <cellStyle name="Normal 5 2 4 3 2 7 4" xfId="54658"/>
    <cellStyle name="Normal 5 2 4 3 2 8" xfId="10910"/>
    <cellStyle name="Normal 5 2 4 3 2 8 2" xfId="29694"/>
    <cellStyle name="Normal 5 2 4 3 2 8 3" xfId="54660"/>
    <cellStyle name="Normal 5 2 4 3 2 9" xfId="20291"/>
    <cellStyle name="Normal 5 2 4 3 3" xfId="1219"/>
    <cellStyle name="Normal 5 2 4 3 3 10" xfId="39776"/>
    <cellStyle name="Normal 5 2 4 3 3 11" xfId="54661"/>
    <cellStyle name="Normal 5 2 4 3 3 12" xfId="1523"/>
    <cellStyle name="Normal 5 2 4 3 3 2" xfId="1787"/>
    <cellStyle name="Normal 5 2 4 3 3 2 10" xfId="54662"/>
    <cellStyle name="Normal 5 2 4 3 3 2 2" xfId="2253"/>
    <cellStyle name="Normal 5 2 4 3 3 2 2 2" xfId="3184"/>
    <cellStyle name="Normal 5 2 4 3 3 2 2 2 2" xfId="5977"/>
    <cellStyle name="Normal 5 2 4 3 3 2 2 2 2 2" xfId="10702"/>
    <cellStyle name="Normal 5 2 4 3 3 2 2 2 2 2 2" xfId="20097"/>
    <cellStyle name="Normal 5 2 4 3 3 2 2 2 2 2 2 2" xfId="38894"/>
    <cellStyle name="Normal 5 2 4 3 3 2 2 2 2 2 2 3" xfId="54667"/>
    <cellStyle name="Normal 5 2 4 3 3 2 2 2 2 2 3" xfId="29491"/>
    <cellStyle name="Normal 5 2 4 3 3 2 2 2 2 2 4" xfId="54666"/>
    <cellStyle name="Normal 5 2 4 3 3 2 2 2 2 3" xfId="15400"/>
    <cellStyle name="Normal 5 2 4 3 3 2 2 2 2 3 2" xfId="34191"/>
    <cellStyle name="Normal 5 2 4 3 3 2 2 2 2 3 3" xfId="54668"/>
    <cellStyle name="Normal 5 2 4 3 3 2 2 2 2 4" xfId="24788"/>
    <cellStyle name="Normal 5 2 4 3 3 2 2 2 2 5" xfId="54665"/>
    <cellStyle name="Normal 5 2 4 3 3 2 2 2 3" xfId="7910"/>
    <cellStyle name="Normal 5 2 4 3 3 2 2 2 3 2" xfId="17305"/>
    <cellStyle name="Normal 5 2 4 3 3 2 2 2 3 2 2" xfId="36102"/>
    <cellStyle name="Normal 5 2 4 3 3 2 2 2 3 2 3" xfId="54670"/>
    <cellStyle name="Normal 5 2 4 3 3 2 2 2 3 3" xfId="26699"/>
    <cellStyle name="Normal 5 2 4 3 3 2 2 2 3 4" xfId="54669"/>
    <cellStyle name="Normal 5 2 4 3 3 2 2 2 4" xfId="12608"/>
    <cellStyle name="Normal 5 2 4 3 3 2 2 2 4 2" xfId="31398"/>
    <cellStyle name="Normal 5 2 4 3 3 2 2 2 4 3" xfId="54671"/>
    <cellStyle name="Normal 5 2 4 3 3 2 2 2 5" xfId="21995"/>
    <cellStyle name="Normal 5 2 4 3 3 2 2 2 6" xfId="54664"/>
    <cellStyle name="Normal 5 2 4 3 3 2 2 3" xfId="4115"/>
    <cellStyle name="Normal 5 2 4 3 3 2 2 3 2" xfId="8840"/>
    <cellStyle name="Normal 5 2 4 3 3 2 2 3 2 2" xfId="18235"/>
    <cellStyle name="Normal 5 2 4 3 3 2 2 3 2 2 2" xfId="37032"/>
    <cellStyle name="Normal 5 2 4 3 3 2 2 3 2 2 3" xfId="54674"/>
    <cellStyle name="Normal 5 2 4 3 3 2 2 3 2 3" xfId="27629"/>
    <cellStyle name="Normal 5 2 4 3 3 2 2 3 2 4" xfId="54673"/>
    <cellStyle name="Normal 5 2 4 3 3 2 2 3 3" xfId="13538"/>
    <cellStyle name="Normal 5 2 4 3 3 2 2 3 3 2" xfId="32329"/>
    <cellStyle name="Normal 5 2 4 3 3 2 2 3 3 3" xfId="54675"/>
    <cellStyle name="Normal 5 2 4 3 3 2 2 3 4" xfId="22926"/>
    <cellStyle name="Normal 5 2 4 3 3 2 2 3 5" xfId="54672"/>
    <cellStyle name="Normal 5 2 4 3 3 2 2 4" xfId="5046"/>
    <cellStyle name="Normal 5 2 4 3 3 2 2 4 2" xfId="9771"/>
    <cellStyle name="Normal 5 2 4 3 3 2 2 4 2 2" xfId="19166"/>
    <cellStyle name="Normal 5 2 4 3 3 2 2 4 2 2 2" xfId="37963"/>
    <cellStyle name="Normal 5 2 4 3 3 2 2 4 2 2 3" xfId="54678"/>
    <cellStyle name="Normal 5 2 4 3 3 2 2 4 2 3" xfId="28560"/>
    <cellStyle name="Normal 5 2 4 3 3 2 2 4 2 4" xfId="54677"/>
    <cellStyle name="Normal 5 2 4 3 3 2 2 4 3" xfId="14469"/>
    <cellStyle name="Normal 5 2 4 3 3 2 2 4 3 2" xfId="33260"/>
    <cellStyle name="Normal 5 2 4 3 3 2 2 4 3 3" xfId="54679"/>
    <cellStyle name="Normal 5 2 4 3 3 2 2 4 4" xfId="23857"/>
    <cellStyle name="Normal 5 2 4 3 3 2 2 4 5" xfId="54676"/>
    <cellStyle name="Normal 5 2 4 3 3 2 2 5" xfId="6980"/>
    <cellStyle name="Normal 5 2 4 3 3 2 2 5 2" xfId="16375"/>
    <cellStyle name="Normal 5 2 4 3 3 2 2 5 2 2" xfId="35172"/>
    <cellStyle name="Normal 5 2 4 3 3 2 2 5 2 3" xfId="54681"/>
    <cellStyle name="Normal 5 2 4 3 3 2 2 5 3" xfId="25769"/>
    <cellStyle name="Normal 5 2 4 3 3 2 2 5 4" xfId="54680"/>
    <cellStyle name="Normal 5 2 4 3 3 2 2 6" xfId="11678"/>
    <cellStyle name="Normal 5 2 4 3 3 2 2 6 2" xfId="30467"/>
    <cellStyle name="Normal 5 2 4 3 3 2 2 6 3" xfId="54682"/>
    <cellStyle name="Normal 5 2 4 3 3 2 2 7" xfId="21064"/>
    <cellStyle name="Normal 5 2 4 3 3 2 2 8" xfId="39778"/>
    <cellStyle name="Normal 5 2 4 3 3 2 2 9" xfId="54663"/>
    <cellStyle name="Normal 5 2 4 3 3 2 3" xfId="2718"/>
    <cellStyle name="Normal 5 2 4 3 3 2 3 2" xfId="5511"/>
    <cellStyle name="Normal 5 2 4 3 3 2 3 2 2" xfId="10236"/>
    <cellStyle name="Normal 5 2 4 3 3 2 3 2 2 2" xfId="19631"/>
    <cellStyle name="Normal 5 2 4 3 3 2 3 2 2 2 2" xfId="38428"/>
    <cellStyle name="Normal 5 2 4 3 3 2 3 2 2 2 3" xfId="54686"/>
    <cellStyle name="Normal 5 2 4 3 3 2 3 2 2 3" xfId="29025"/>
    <cellStyle name="Normal 5 2 4 3 3 2 3 2 2 4" xfId="54685"/>
    <cellStyle name="Normal 5 2 4 3 3 2 3 2 3" xfId="14934"/>
    <cellStyle name="Normal 5 2 4 3 3 2 3 2 3 2" xfId="33725"/>
    <cellStyle name="Normal 5 2 4 3 3 2 3 2 3 3" xfId="54687"/>
    <cellStyle name="Normal 5 2 4 3 3 2 3 2 4" xfId="24322"/>
    <cellStyle name="Normal 5 2 4 3 3 2 3 2 5" xfId="54684"/>
    <cellStyle name="Normal 5 2 4 3 3 2 3 3" xfId="7445"/>
    <cellStyle name="Normal 5 2 4 3 3 2 3 3 2" xfId="16840"/>
    <cellStyle name="Normal 5 2 4 3 3 2 3 3 2 2" xfId="35637"/>
    <cellStyle name="Normal 5 2 4 3 3 2 3 3 2 3" xfId="54689"/>
    <cellStyle name="Normal 5 2 4 3 3 2 3 3 3" xfId="26234"/>
    <cellStyle name="Normal 5 2 4 3 3 2 3 3 4" xfId="54688"/>
    <cellStyle name="Normal 5 2 4 3 3 2 3 4" xfId="12143"/>
    <cellStyle name="Normal 5 2 4 3 3 2 3 4 2" xfId="30932"/>
    <cellStyle name="Normal 5 2 4 3 3 2 3 4 3" xfId="54690"/>
    <cellStyle name="Normal 5 2 4 3 3 2 3 5" xfId="21529"/>
    <cellStyle name="Normal 5 2 4 3 3 2 3 6" xfId="54683"/>
    <cellStyle name="Normal 5 2 4 3 3 2 4" xfId="3649"/>
    <cellStyle name="Normal 5 2 4 3 3 2 4 2" xfId="8375"/>
    <cellStyle name="Normal 5 2 4 3 3 2 4 2 2" xfId="17770"/>
    <cellStyle name="Normal 5 2 4 3 3 2 4 2 2 2" xfId="36567"/>
    <cellStyle name="Normal 5 2 4 3 3 2 4 2 2 3" xfId="54693"/>
    <cellStyle name="Normal 5 2 4 3 3 2 4 2 3" xfId="27164"/>
    <cellStyle name="Normal 5 2 4 3 3 2 4 2 4" xfId="54692"/>
    <cellStyle name="Normal 5 2 4 3 3 2 4 3" xfId="13073"/>
    <cellStyle name="Normal 5 2 4 3 3 2 4 3 2" xfId="31863"/>
    <cellStyle name="Normal 5 2 4 3 3 2 4 3 3" xfId="54694"/>
    <cellStyle name="Normal 5 2 4 3 3 2 4 4" xfId="22460"/>
    <cellStyle name="Normal 5 2 4 3 3 2 4 5" xfId="54691"/>
    <cellStyle name="Normal 5 2 4 3 3 2 5" xfId="4580"/>
    <cellStyle name="Normal 5 2 4 3 3 2 5 2" xfId="9305"/>
    <cellStyle name="Normal 5 2 4 3 3 2 5 2 2" xfId="18700"/>
    <cellStyle name="Normal 5 2 4 3 3 2 5 2 2 2" xfId="37497"/>
    <cellStyle name="Normal 5 2 4 3 3 2 5 2 2 3" xfId="54697"/>
    <cellStyle name="Normal 5 2 4 3 3 2 5 2 3" xfId="28094"/>
    <cellStyle name="Normal 5 2 4 3 3 2 5 2 4" xfId="54696"/>
    <cellStyle name="Normal 5 2 4 3 3 2 5 3" xfId="14003"/>
    <cellStyle name="Normal 5 2 4 3 3 2 5 3 2" xfId="32794"/>
    <cellStyle name="Normal 5 2 4 3 3 2 5 3 3" xfId="54698"/>
    <cellStyle name="Normal 5 2 4 3 3 2 5 4" xfId="23391"/>
    <cellStyle name="Normal 5 2 4 3 3 2 5 5" xfId="54695"/>
    <cellStyle name="Normal 5 2 4 3 3 2 6" xfId="6516"/>
    <cellStyle name="Normal 5 2 4 3 3 2 6 2" xfId="15911"/>
    <cellStyle name="Normal 5 2 4 3 3 2 6 2 2" xfId="34708"/>
    <cellStyle name="Normal 5 2 4 3 3 2 6 2 3" xfId="54700"/>
    <cellStyle name="Normal 5 2 4 3 3 2 6 3" xfId="25305"/>
    <cellStyle name="Normal 5 2 4 3 3 2 6 4" xfId="54699"/>
    <cellStyle name="Normal 5 2 4 3 3 2 7" xfId="11214"/>
    <cellStyle name="Normal 5 2 4 3 3 2 7 2" xfId="30001"/>
    <cellStyle name="Normal 5 2 4 3 3 2 7 3" xfId="54701"/>
    <cellStyle name="Normal 5 2 4 3 3 2 8" xfId="20598"/>
    <cellStyle name="Normal 5 2 4 3 3 2 9" xfId="39777"/>
    <cellStyle name="Normal 5 2 4 3 3 3" xfId="1992"/>
    <cellStyle name="Normal 5 2 4 3 3 3 2" xfId="2923"/>
    <cellStyle name="Normal 5 2 4 3 3 3 2 2" xfId="5716"/>
    <cellStyle name="Normal 5 2 4 3 3 3 2 2 2" xfId="10441"/>
    <cellStyle name="Normal 5 2 4 3 3 3 2 2 2 2" xfId="19836"/>
    <cellStyle name="Normal 5 2 4 3 3 3 2 2 2 2 2" xfId="38633"/>
    <cellStyle name="Normal 5 2 4 3 3 3 2 2 2 2 3" xfId="54706"/>
    <cellStyle name="Normal 5 2 4 3 3 3 2 2 2 3" xfId="29230"/>
    <cellStyle name="Normal 5 2 4 3 3 3 2 2 2 4" xfId="54705"/>
    <cellStyle name="Normal 5 2 4 3 3 3 2 2 3" xfId="15139"/>
    <cellStyle name="Normal 5 2 4 3 3 3 2 2 3 2" xfId="33930"/>
    <cellStyle name="Normal 5 2 4 3 3 3 2 2 3 3" xfId="54707"/>
    <cellStyle name="Normal 5 2 4 3 3 3 2 2 4" xfId="24527"/>
    <cellStyle name="Normal 5 2 4 3 3 3 2 2 5" xfId="54704"/>
    <cellStyle name="Normal 5 2 4 3 3 3 2 3" xfId="7649"/>
    <cellStyle name="Normal 5 2 4 3 3 3 2 3 2" xfId="17044"/>
    <cellStyle name="Normal 5 2 4 3 3 3 2 3 2 2" xfId="35841"/>
    <cellStyle name="Normal 5 2 4 3 3 3 2 3 2 3" xfId="54709"/>
    <cellStyle name="Normal 5 2 4 3 3 3 2 3 3" xfId="26438"/>
    <cellStyle name="Normal 5 2 4 3 3 3 2 3 4" xfId="54708"/>
    <cellStyle name="Normal 5 2 4 3 3 3 2 4" xfId="12347"/>
    <cellStyle name="Normal 5 2 4 3 3 3 2 4 2" xfId="31137"/>
    <cellStyle name="Normal 5 2 4 3 3 3 2 4 3" xfId="54710"/>
    <cellStyle name="Normal 5 2 4 3 3 3 2 5" xfId="21734"/>
    <cellStyle name="Normal 5 2 4 3 3 3 2 6" xfId="54703"/>
    <cellStyle name="Normal 5 2 4 3 3 3 3" xfId="3854"/>
    <cellStyle name="Normal 5 2 4 3 3 3 3 2" xfId="8580"/>
    <cellStyle name="Normal 5 2 4 3 3 3 3 2 2" xfId="17975"/>
    <cellStyle name="Normal 5 2 4 3 3 3 3 2 2 2" xfId="36772"/>
    <cellStyle name="Normal 5 2 4 3 3 3 3 2 2 3" xfId="54713"/>
    <cellStyle name="Normal 5 2 4 3 3 3 3 2 3" xfId="27369"/>
    <cellStyle name="Normal 5 2 4 3 3 3 3 2 4" xfId="54712"/>
    <cellStyle name="Normal 5 2 4 3 3 3 3 3" xfId="13278"/>
    <cellStyle name="Normal 5 2 4 3 3 3 3 3 2" xfId="32068"/>
    <cellStyle name="Normal 5 2 4 3 3 3 3 3 3" xfId="54714"/>
    <cellStyle name="Normal 5 2 4 3 3 3 3 4" xfId="22665"/>
    <cellStyle name="Normal 5 2 4 3 3 3 3 5" xfId="54711"/>
    <cellStyle name="Normal 5 2 4 3 3 3 4" xfId="4785"/>
    <cellStyle name="Normal 5 2 4 3 3 3 4 2" xfId="9510"/>
    <cellStyle name="Normal 5 2 4 3 3 3 4 2 2" xfId="18905"/>
    <cellStyle name="Normal 5 2 4 3 3 3 4 2 2 2" xfId="37702"/>
    <cellStyle name="Normal 5 2 4 3 3 3 4 2 2 3" xfId="54717"/>
    <cellStyle name="Normal 5 2 4 3 3 3 4 2 3" xfId="28299"/>
    <cellStyle name="Normal 5 2 4 3 3 3 4 2 4" xfId="54716"/>
    <cellStyle name="Normal 5 2 4 3 3 3 4 3" xfId="14208"/>
    <cellStyle name="Normal 5 2 4 3 3 3 4 3 2" xfId="32999"/>
    <cellStyle name="Normal 5 2 4 3 3 3 4 3 3" xfId="54718"/>
    <cellStyle name="Normal 5 2 4 3 3 3 4 4" xfId="23596"/>
    <cellStyle name="Normal 5 2 4 3 3 3 4 5" xfId="54715"/>
    <cellStyle name="Normal 5 2 4 3 3 3 5" xfId="6720"/>
    <cellStyle name="Normal 5 2 4 3 3 3 5 2" xfId="16115"/>
    <cellStyle name="Normal 5 2 4 3 3 3 5 2 2" xfId="34912"/>
    <cellStyle name="Normal 5 2 4 3 3 3 5 2 3" xfId="54720"/>
    <cellStyle name="Normal 5 2 4 3 3 3 5 3" xfId="25509"/>
    <cellStyle name="Normal 5 2 4 3 3 3 5 4" xfId="54719"/>
    <cellStyle name="Normal 5 2 4 3 3 3 6" xfId="11418"/>
    <cellStyle name="Normal 5 2 4 3 3 3 6 2" xfId="30206"/>
    <cellStyle name="Normal 5 2 4 3 3 3 6 3" xfId="54721"/>
    <cellStyle name="Normal 5 2 4 3 3 3 7" xfId="20803"/>
    <cellStyle name="Normal 5 2 4 3 3 3 8" xfId="39779"/>
    <cellStyle name="Normal 5 2 4 3 3 3 9" xfId="54702"/>
    <cellStyle name="Normal 5 2 4 3 3 4" xfId="2457"/>
    <cellStyle name="Normal 5 2 4 3 3 4 2" xfId="5250"/>
    <cellStyle name="Normal 5 2 4 3 3 4 2 2" xfId="9975"/>
    <cellStyle name="Normal 5 2 4 3 3 4 2 2 2" xfId="19370"/>
    <cellStyle name="Normal 5 2 4 3 3 4 2 2 2 2" xfId="38167"/>
    <cellStyle name="Normal 5 2 4 3 3 4 2 2 2 3" xfId="54725"/>
    <cellStyle name="Normal 5 2 4 3 3 4 2 2 3" xfId="28764"/>
    <cellStyle name="Normal 5 2 4 3 3 4 2 2 4" xfId="54724"/>
    <cellStyle name="Normal 5 2 4 3 3 4 2 3" xfId="14673"/>
    <cellStyle name="Normal 5 2 4 3 3 4 2 3 2" xfId="33464"/>
    <cellStyle name="Normal 5 2 4 3 3 4 2 3 3" xfId="54726"/>
    <cellStyle name="Normal 5 2 4 3 3 4 2 4" xfId="24061"/>
    <cellStyle name="Normal 5 2 4 3 3 4 2 5" xfId="54723"/>
    <cellStyle name="Normal 5 2 4 3 3 4 3" xfId="7184"/>
    <cellStyle name="Normal 5 2 4 3 3 4 3 2" xfId="16579"/>
    <cellStyle name="Normal 5 2 4 3 3 4 3 2 2" xfId="35376"/>
    <cellStyle name="Normal 5 2 4 3 3 4 3 2 3" xfId="54728"/>
    <cellStyle name="Normal 5 2 4 3 3 4 3 3" xfId="25973"/>
    <cellStyle name="Normal 5 2 4 3 3 4 3 4" xfId="54727"/>
    <cellStyle name="Normal 5 2 4 3 3 4 4" xfId="11882"/>
    <cellStyle name="Normal 5 2 4 3 3 4 4 2" xfId="30671"/>
    <cellStyle name="Normal 5 2 4 3 3 4 4 3" xfId="54729"/>
    <cellStyle name="Normal 5 2 4 3 3 4 5" xfId="21268"/>
    <cellStyle name="Normal 5 2 4 3 3 4 6" xfId="54722"/>
    <cellStyle name="Normal 5 2 4 3 3 5" xfId="3388"/>
    <cellStyle name="Normal 5 2 4 3 3 5 2" xfId="8114"/>
    <cellStyle name="Normal 5 2 4 3 3 5 2 2" xfId="17509"/>
    <cellStyle name="Normal 5 2 4 3 3 5 2 2 2" xfId="36306"/>
    <cellStyle name="Normal 5 2 4 3 3 5 2 2 3" xfId="54732"/>
    <cellStyle name="Normal 5 2 4 3 3 5 2 3" xfId="26903"/>
    <cellStyle name="Normal 5 2 4 3 3 5 2 4" xfId="54731"/>
    <cellStyle name="Normal 5 2 4 3 3 5 3" xfId="12812"/>
    <cellStyle name="Normal 5 2 4 3 3 5 3 2" xfId="31602"/>
    <cellStyle name="Normal 5 2 4 3 3 5 3 3" xfId="54733"/>
    <cellStyle name="Normal 5 2 4 3 3 5 4" xfId="22199"/>
    <cellStyle name="Normal 5 2 4 3 3 5 5" xfId="54730"/>
    <cellStyle name="Normal 5 2 4 3 3 6" xfId="4319"/>
    <cellStyle name="Normal 5 2 4 3 3 6 2" xfId="9044"/>
    <cellStyle name="Normal 5 2 4 3 3 6 2 2" xfId="18439"/>
    <cellStyle name="Normal 5 2 4 3 3 6 2 2 2" xfId="37236"/>
    <cellStyle name="Normal 5 2 4 3 3 6 2 2 3" xfId="54736"/>
    <cellStyle name="Normal 5 2 4 3 3 6 2 3" xfId="27833"/>
    <cellStyle name="Normal 5 2 4 3 3 6 2 4" xfId="54735"/>
    <cellStyle name="Normal 5 2 4 3 3 6 3" xfId="13742"/>
    <cellStyle name="Normal 5 2 4 3 3 6 3 2" xfId="32533"/>
    <cellStyle name="Normal 5 2 4 3 3 6 3 3" xfId="54737"/>
    <cellStyle name="Normal 5 2 4 3 3 6 4" xfId="23130"/>
    <cellStyle name="Normal 5 2 4 3 3 6 5" xfId="54734"/>
    <cellStyle name="Normal 5 2 4 3 3 7" xfId="6172"/>
    <cellStyle name="Normal 5 2 4 3 3 7 2" xfId="15568"/>
    <cellStyle name="Normal 5 2 4 3 3 7 2 2" xfId="34365"/>
    <cellStyle name="Normal 5 2 4 3 3 7 2 3" xfId="54739"/>
    <cellStyle name="Normal 5 2 4 3 3 7 3" xfId="24962"/>
    <cellStyle name="Normal 5 2 4 3 3 7 4" xfId="54738"/>
    <cellStyle name="Normal 5 2 4 3 3 8" xfId="10955"/>
    <cellStyle name="Normal 5 2 4 3 3 8 2" xfId="29740"/>
    <cellStyle name="Normal 5 2 4 3 3 8 3" xfId="54740"/>
    <cellStyle name="Normal 5 2 4 3 3 9" xfId="20337"/>
    <cellStyle name="Normal 5 2 4 3 4" xfId="955"/>
    <cellStyle name="Normal 5 2 4 3 4 10" xfId="54741"/>
    <cellStyle name="Normal 5 2 4 3 4 11" xfId="1668"/>
    <cellStyle name="Normal 5 2 4 3 4 2" xfId="2137"/>
    <cellStyle name="Normal 5 2 4 3 4 2 2" xfId="3068"/>
    <cellStyle name="Normal 5 2 4 3 4 2 2 2" xfId="5861"/>
    <cellStyle name="Normal 5 2 4 3 4 2 2 2 2" xfId="10586"/>
    <cellStyle name="Normal 5 2 4 3 4 2 2 2 2 2" xfId="19981"/>
    <cellStyle name="Normal 5 2 4 3 4 2 2 2 2 2 2" xfId="38778"/>
    <cellStyle name="Normal 5 2 4 3 4 2 2 2 2 2 3" xfId="54746"/>
    <cellStyle name="Normal 5 2 4 3 4 2 2 2 2 3" xfId="29375"/>
    <cellStyle name="Normal 5 2 4 3 4 2 2 2 2 4" xfId="54745"/>
    <cellStyle name="Normal 5 2 4 3 4 2 2 2 3" xfId="15284"/>
    <cellStyle name="Normal 5 2 4 3 4 2 2 2 3 2" xfId="34075"/>
    <cellStyle name="Normal 5 2 4 3 4 2 2 2 3 3" xfId="54747"/>
    <cellStyle name="Normal 5 2 4 3 4 2 2 2 4" xfId="24672"/>
    <cellStyle name="Normal 5 2 4 3 4 2 2 2 5" xfId="54744"/>
    <cellStyle name="Normal 5 2 4 3 4 2 2 3" xfId="7794"/>
    <cellStyle name="Normal 5 2 4 3 4 2 2 3 2" xfId="17189"/>
    <cellStyle name="Normal 5 2 4 3 4 2 2 3 2 2" xfId="35986"/>
    <cellStyle name="Normal 5 2 4 3 4 2 2 3 2 3" xfId="54749"/>
    <cellStyle name="Normal 5 2 4 3 4 2 2 3 3" xfId="26583"/>
    <cellStyle name="Normal 5 2 4 3 4 2 2 3 4" xfId="54748"/>
    <cellStyle name="Normal 5 2 4 3 4 2 2 4" xfId="12492"/>
    <cellStyle name="Normal 5 2 4 3 4 2 2 4 2" xfId="31282"/>
    <cellStyle name="Normal 5 2 4 3 4 2 2 4 3" xfId="54750"/>
    <cellStyle name="Normal 5 2 4 3 4 2 2 5" xfId="21879"/>
    <cellStyle name="Normal 5 2 4 3 4 2 2 6" xfId="54743"/>
    <cellStyle name="Normal 5 2 4 3 4 2 3" xfId="3999"/>
    <cellStyle name="Normal 5 2 4 3 4 2 3 2" xfId="8724"/>
    <cellStyle name="Normal 5 2 4 3 4 2 3 2 2" xfId="18119"/>
    <cellStyle name="Normal 5 2 4 3 4 2 3 2 2 2" xfId="36916"/>
    <cellStyle name="Normal 5 2 4 3 4 2 3 2 2 3" xfId="54753"/>
    <cellStyle name="Normal 5 2 4 3 4 2 3 2 3" xfId="27513"/>
    <cellStyle name="Normal 5 2 4 3 4 2 3 2 4" xfId="54752"/>
    <cellStyle name="Normal 5 2 4 3 4 2 3 3" xfId="13422"/>
    <cellStyle name="Normal 5 2 4 3 4 2 3 3 2" xfId="32213"/>
    <cellStyle name="Normal 5 2 4 3 4 2 3 3 3" xfId="54754"/>
    <cellStyle name="Normal 5 2 4 3 4 2 3 4" xfId="22810"/>
    <cellStyle name="Normal 5 2 4 3 4 2 3 5" xfId="54751"/>
    <cellStyle name="Normal 5 2 4 3 4 2 4" xfId="4930"/>
    <cellStyle name="Normal 5 2 4 3 4 2 4 2" xfId="9655"/>
    <cellStyle name="Normal 5 2 4 3 4 2 4 2 2" xfId="19050"/>
    <cellStyle name="Normal 5 2 4 3 4 2 4 2 2 2" xfId="37847"/>
    <cellStyle name="Normal 5 2 4 3 4 2 4 2 2 3" xfId="54757"/>
    <cellStyle name="Normal 5 2 4 3 4 2 4 2 3" xfId="28444"/>
    <cellStyle name="Normal 5 2 4 3 4 2 4 2 4" xfId="54756"/>
    <cellStyle name="Normal 5 2 4 3 4 2 4 3" xfId="14353"/>
    <cellStyle name="Normal 5 2 4 3 4 2 4 3 2" xfId="33144"/>
    <cellStyle name="Normal 5 2 4 3 4 2 4 3 3" xfId="54758"/>
    <cellStyle name="Normal 5 2 4 3 4 2 4 4" xfId="23741"/>
    <cellStyle name="Normal 5 2 4 3 4 2 4 5" xfId="54755"/>
    <cellStyle name="Normal 5 2 4 3 4 2 5" xfId="6864"/>
    <cellStyle name="Normal 5 2 4 3 4 2 5 2" xfId="16259"/>
    <cellStyle name="Normal 5 2 4 3 4 2 5 2 2" xfId="35056"/>
    <cellStyle name="Normal 5 2 4 3 4 2 5 2 3" xfId="54760"/>
    <cellStyle name="Normal 5 2 4 3 4 2 5 3" xfId="25653"/>
    <cellStyle name="Normal 5 2 4 3 4 2 5 4" xfId="54759"/>
    <cellStyle name="Normal 5 2 4 3 4 2 6" xfId="11562"/>
    <cellStyle name="Normal 5 2 4 3 4 2 6 2" xfId="30351"/>
    <cellStyle name="Normal 5 2 4 3 4 2 6 3" xfId="54761"/>
    <cellStyle name="Normal 5 2 4 3 4 2 7" xfId="20948"/>
    <cellStyle name="Normal 5 2 4 3 4 2 8" xfId="39781"/>
    <cellStyle name="Normal 5 2 4 3 4 2 9" xfId="54742"/>
    <cellStyle name="Normal 5 2 4 3 4 3" xfId="2602"/>
    <cellStyle name="Normal 5 2 4 3 4 3 2" xfId="5395"/>
    <cellStyle name="Normal 5 2 4 3 4 3 2 2" xfId="10120"/>
    <cellStyle name="Normal 5 2 4 3 4 3 2 2 2" xfId="19515"/>
    <cellStyle name="Normal 5 2 4 3 4 3 2 2 2 2" xfId="38312"/>
    <cellStyle name="Normal 5 2 4 3 4 3 2 2 2 3" xfId="54765"/>
    <cellStyle name="Normal 5 2 4 3 4 3 2 2 3" xfId="28909"/>
    <cellStyle name="Normal 5 2 4 3 4 3 2 2 4" xfId="54764"/>
    <cellStyle name="Normal 5 2 4 3 4 3 2 3" xfId="14818"/>
    <cellStyle name="Normal 5 2 4 3 4 3 2 3 2" xfId="33609"/>
    <cellStyle name="Normal 5 2 4 3 4 3 2 3 3" xfId="54766"/>
    <cellStyle name="Normal 5 2 4 3 4 3 2 4" xfId="24206"/>
    <cellStyle name="Normal 5 2 4 3 4 3 2 5" xfId="54763"/>
    <cellStyle name="Normal 5 2 4 3 4 3 3" xfId="7329"/>
    <cellStyle name="Normal 5 2 4 3 4 3 3 2" xfId="16724"/>
    <cellStyle name="Normal 5 2 4 3 4 3 3 2 2" xfId="35521"/>
    <cellStyle name="Normal 5 2 4 3 4 3 3 2 3" xfId="54768"/>
    <cellStyle name="Normal 5 2 4 3 4 3 3 3" xfId="26118"/>
    <cellStyle name="Normal 5 2 4 3 4 3 3 4" xfId="54767"/>
    <cellStyle name="Normal 5 2 4 3 4 3 4" xfId="12027"/>
    <cellStyle name="Normal 5 2 4 3 4 3 4 2" xfId="30816"/>
    <cellStyle name="Normal 5 2 4 3 4 3 4 3" xfId="54769"/>
    <cellStyle name="Normal 5 2 4 3 4 3 5" xfId="21413"/>
    <cellStyle name="Normal 5 2 4 3 4 3 6" xfId="54762"/>
    <cellStyle name="Normal 5 2 4 3 4 4" xfId="3533"/>
    <cellStyle name="Normal 5 2 4 3 4 4 2" xfId="8259"/>
    <cellStyle name="Normal 5 2 4 3 4 4 2 2" xfId="17654"/>
    <cellStyle name="Normal 5 2 4 3 4 4 2 2 2" xfId="36451"/>
    <cellStyle name="Normal 5 2 4 3 4 4 2 2 3" xfId="54772"/>
    <cellStyle name="Normal 5 2 4 3 4 4 2 3" xfId="27048"/>
    <cellStyle name="Normal 5 2 4 3 4 4 2 4" xfId="54771"/>
    <cellStyle name="Normal 5 2 4 3 4 4 3" xfId="12957"/>
    <cellStyle name="Normal 5 2 4 3 4 4 3 2" xfId="31747"/>
    <cellStyle name="Normal 5 2 4 3 4 4 3 3" xfId="54773"/>
    <cellStyle name="Normal 5 2 4 3 4 4 4" xfId="22344"/>
    <cellStyle name="Normal 5 2 4 3 4 4 5" xfId="54770"/>
    <cellStyle name="Normal 5 2 4 3 4 5" xfId="4464"/>
    <cellStyle name="Normal 5 2 4 3 4 5 2" xfId="9189"/>
    <cellStyle name="Normal 5 2 4 3 4 5 2 2" xfId="18584"/>
    <cellStyle name="Normal 5 2 4 3 4 5 2 2 2" xfId="37381"/>
    <cellStyle name="Normal 5 2 4 3 4 5 2 2 3" xfId="54776"/>
    <cellStyle name="Normal 5 2 4 3 4 5 2 3" xfId="27978"/>
    <cellStyle name="Normal 5 2 4 3 4 5 2 4" xfId="54775"/>
    <cellStyle name="Normal 5 2 4 3 4 5 3" xfId="13887"/>
    <cellStyle name="Normal 5 2 4 3 4 5 3 2" xfId="32678"/>
    <cellStyle name="Normal 5 2 4 3 4 5 3 3" xfId="54777"/>
    <cellStyle name="Normal 5 2 4 3 4 5 4" xfId="23275"/>
    <cellStyle name="Normal 5 2 4 3 4 5 5" xfId="54774"/>
    <cellStyle name="Normal 5 2 4 3 4 6" xfId="6281"/>
    <cellStyle name="Normal 5 2 4 3 4 6 2" xfId="15677"/>
    <cellStyle name="Normal 5 2 4 3 4 6 2 2" xfId="34474"/>
    <cellStyle name="Normal 5 2 4 3 4 6 2 3" xfId="54779"/>
    <cellStyle name="Normal 5 2 4 3 4 6 3" xfId="25071"/>
    <cellStyle name="Normal 5 2 4 3 4 6 4" xfId="54778"/>
    <cellStyle name="Normal 5 2 4 3 4 7" xfId="11098"/>
    <cellStyle name="Normal 5 2 4 3 4 7 2" xfId="29885"/>
    <cellStyle name="Normal 5 2 4 3 4 7 3" xfId="54780"/>
    <cellStyle name="Normal 5 2 4 3 4 8" xfId="20482"/>
    <cellStyle name="Normal 5 2 4 3 4 9" xfId="39780"/>
    <cellStyle name="Normal 5 2 4 3 5" xfId="1349"/>
    <cellStyle name="Normal 5 2 4 3 5 10" xfId="54781"/>
    <cellStyle name="Normal 5 2 4 3 5 11" xfId="1610"/>
    <cellStyle name="Normal 5 2 4 3 5 2" xfId="2079"/>
    <cellStyle name="Normal 5 2 4 3 5 2 2" xfId="3010"/>
    <cellStyle name="Normal 5 2 4 3 5 2 2 2" xfId="5803"/>
    <cellStyle name="Normal 5 2 4 3 5 2 2 2 2" xfId="10528"/>
    <cellStyle name="Normal 5 2 4 3 5 2 2 2 2 2" xfId="19923"/>
    <cellStyle name="Normal 5 2 4 3 5 2 2 2 2 2 2" xfId="38720"/>
    <cellStyle name="Normal 5 2 4 3 5 2 2 2 2 2 3" xfId="54786"/>
    <cellStyle name="Normal 5 2 4 3 5 2 2 2 2 3" xfId="29317"/>
    <cellStyle name="Normal 5 2 4 3 5 2 2 2 2 4" xfId="54785"/>
    <cellStyle name="Normal 5 2 4 3 5 2 2 2 3" xfId="15226"/>
    <cellStyle name="Normal 5 2 4 3 5 2 2 2 3 2" xfId="34017"/>
    <cellStyle name="Normal 5 2 4 3 5 2 2 2 3 3" xfId="54787"/>
    <cellStyle name="Normal 5 2 4 3 5 2 2 2 4" xfId="24614"/>
    <cellStyle name="Normal 5 2 4 3 5 2 2 2 5" xfId="54784"/>
    <cellStyle name="Normal 5 2 4 3 5 2 2 3" xfId="7736"/>
    <cellStyle name="Normal 5 2 4 3 5 2 2 3 2" xfId="17131"/>
    <cellStyle name="Normal 5 2 4 3 5 2 2 3 2 2" xfId="35928"/>
    <cellStyle name="Normal 5 2 4 3 5 2 2 3 2 3" xfId="54789"/>
    <cellStyle name="Normal 5 2 4 3 5 2 2 3 3" xfId="26525"/>
    <cellStyle name="Normal 5 2 4 3 5 2 2 3 4" xfId="54788"/>
    <cellStyle name="Normal 5 2 4 3 5 2 2 4" xfId="12434"/>
    <cellStyle name="Normal 5 2 4 3 5 2 2 4 2" xfId="31224"/>
    <cellStyle name="Normal 5 2 4 3 5 2 2 4 3" xfId="54790"/>
    <cellStyle name="Normal 5 2 4 3 5 2 2 5" xfId="21821"/>
    <cellStyle name="Normal 5 2 4 3 5 2 2 6" xfId="54783"/>
    <cellStyle name="Normal 5 2 4 3 5 2 3" xfId="3941"/>
    <cellStyle name="Normal 5 2 4 3 5 2 3 2" xfId="8666"/>
    <cellStyle name="Normal 5 2 4 3 5 2 3 2 2" xfId="18061"/>
    <cellStyle name="Normal 5 2 4 3 5 2 3 2 2 2" xfId="36858"/>
    <cellStyle name="Normal 5 2 4 3 5 2 3 2 2 3" xfId="54793"/>
    <cellStyle name="Normal 5 2 4 3 5 2 3 2 3" xfId="27455"/>
    <cellStyle name="Normal 5 2 4 3 5 2 3 2 4" xfId="54792"/>
    <cellStyle name="Normal 5 2 4 3 5 2 3 3" xfId="13364"/>
    <cellStyle name="Normal 5 2 4 3 5 2 3 3 2" xfId="32155"/>
    <cellStyle name="Normal 5 2 4 3 5 2 3 3 3" xfId="54794"/>
    <cellStyle name="Normal 5 2 4 3 5 2 3 4" xfId="22752"/>
    <cellStyle name="Normal 5 2 4 3 5 2 3 5" xfId="54791"/>
    <cellStyle name="Normal 5 2 4 3 5 2 4" xfId="4872"/>
    <cellStyle name="Normal 5 2 4 3 5 2 4 2" xfId="9597"/>
    <cellStyle name="Normal 5 2 4 3 5 2 4 2 2" xfId="18992"/>
    <cellStyle name="Normal 5 2 4 3 5 2 4 2 2 2" xfId="37789"/>
    <cellStyle name="Normal 5 2 4 3 5 2 4 2 2 3" xfId="54797"/>
    <cellStyle name="Normal 5 2 4 3 5 2 4 2 3" xfId="28386"/>
    <cellStyle name="Normal 5 2 4 3 5 2 4 2 4" xfId="54796"/>
    <cellStyle name="Normal 5 2 4 3 5 2 4 3" xfId="14295"/>
    <cellStyle name="Normal 5 2 4 3 5 2 4 3 2" xfId="33086"/>
    <cellStyle name="Normal 5 2 4 3 5 2 4 3 3" xfId="54798"/>
    <cellStyle name="Normal 5 2 4 3 5 2 4 4" xfId="23683"/>
    <cellStyle name="Normal 5 2 4 3 5 2 4 5" xfId="54795"/>
    <cellStyle name="Normal 5 2 4 3 5 2 5" xfId="6806"/>
    <cellStyle name="Normal 5 2 4 3 5 2 5 2" xfId="16201"/>
    <cellStyle name="Normal 5 2 4 3 5 2 5 2 2" xfId="34998"/>
    <cellStyle name="Normal 5 2 4 3 5 2 5 2 3" xfId="54800"/>
    <cellStyle name="Normal 5 2 4 3 5 2 5 3" xfId="25595"/>
    <cellStyle name="Normal 5 2 4 3 5 2 5 4" xfId="54799"/>
    <cellStyle name="Normal 5 2 4 3 5 2 6" xfId="11504"/>
    <cellStyle name="Normal 5 2 4 3 5 2 6 2" xfId="30293"/>
    <cellStyle name="Normal 5 2 4 3 5 2 6 3" xfId="54801"/>
    <cellStyle name="Normal 5 2 4 3 5 2 7" xfId="20890"/>
    <cellStyle name="Normal 5 2 4 3 5 2 8" xfId="39783"/>
    <cellStyle name="Normal 5 2 4 3 5 2 9" xfId="54782"/>
    <cellStyle name="Normal 5 2 4 3 5 3" xfId="2544"/>
    <cellStyle name="Normal 5 2 4 3 5 3 2" xfId="5337"/>
    <cellStyle name="Normal 5 2 4 3 5 3 2 2" xfId="10062"/>
    <cellStyle name="Normal 5 2 4 3 5 3 2 2 2" xfId="19457"/>
    <cellStyle name="Normal 5 2 4 3 5 3 2 2 2 2" xfId="38254"/>
    <cellStyle name="Normal 5 2 4 3 5 3 2 2 2 3" xfId="54805"/>
    <cellStyle name="Normal 5 2 4 3 5 3 2 2 3" xfId="28851"/>
    <cellStyle name="Normal 5 2 4 3 5 3 2 2 4" xfId="54804"/>
    <cellStyle name="Normal 5 2 4 3 5 3 2 3" xfId="14760"/>
    <cellStyle name="Normal 5 2 4 3 5 3 2 3 2" xfId="33551"/>
    <cellStyle name="Normal 5 2 4 3 5 3 2 3 3" xfId="54806"/>
    <cellStyle name="Normal 5 2 4 3 5 3 2 4" xfId="24148"/>
    <cellStyle name="Normal 5 2 4 3 5 3 2 5" xfId="54803"/>
    <cellStyle name="Normal 5 2 4 3 5 3 3" xfId="7271"/>
    <cellStyle name="Normal 5 2 4 3 5 3 3 2" xfId="16666"/>
    <cellStyle name="Normal 5 2 4 3 5 3 3 2 2" xfId="35463"/>
    <cellStyle name="Normal 5 2 4 3 5 3 3 2 3" xfId="54808"/>
    <cellStyle name="Normal 5 2 4 3 5 3 3 3" xfId="26060"/>
    <cellStyle name="Normal 5 2 4 3 5 3 3 4" xfId="54807"/>
    <cellStyle name="Normal 5 2 4 3 5 3 4" xfId="11969"/>
    <cellStyle name="Normal 5 2 4 3 5 3 4 2" xfId="30758"/>
    <cellStyle name="Normal 5 2 4 3 5 3 4 3" xfId="54809"/>
    <cellStyle name="Normal 5 2 4 3 5 3 5" xfId="21355"/>
    <cellStyle name="Normal 5 2 4 3 5 3 6" xfId="54802"/>
    <cellStyle name="Normal 5 2 4 3 5 4" xfId="3475"/>
    <cellStyle name="Normal 5 2 4 3 5 4 2" xfId="8201"/>
    <cellStyle name="Normal 5 2 4 3 5 4 2 2" xfId="17596"/>
    <cellStyle name="Normal 5 2 4 3 5 4 2 2 2" xfId="36393"/>
    <cellStyle name="Normal 5 2 4 3 5 4 2 2 3" xfId="54812"/>
    <cellStyle name="Normal 5 2 4 3 5 4 2 3" xfId="26990"/>
    <cellStyle name="Normal 5 2 4 3 5 4 2 4" xfId="54811"/>
    <cellStyle name="Normal 5 2 4 3 5 4 3" xfId="12899"/>
    <cellStyle name="Normal 5 2 4 3 5 4 3 2" xfId="31689"/>
    <cellStyle name="Normal 5 2 4 3 5 4 3 3" xfId="54813"/>
    <cellStyle name="Normal 5 2 4 3 5 4 4" xfId="22286"/>
    <cellStyle name="Normal 5 2 4 3 5 4 5" xfId="54810"/>
    <cellStyle name="Normal 5 2 4 3 5 5" xfId="4406"/>
    <cellStyle name="Normal 5 2 4 3 5 5 2" xfId="9131"/>
    <cellStyle name="Normal 5 2 4 3 5 5 2 2" xfId="18526"/>
    <cellStyle name="Normal 5 2 4 3 5 5 2 2 2" xfId="37323"/>
    <cellStyle name="Normal 5 2 4 3 5 5 2 2 3" xfId="54816"/>
    <cellStyle name="Normal 5 2 4 3 5 5 2 3" xfId="27920"/>
    <cellStyle name="Normal 5 2 4 3 5 5 2 4" xfId="54815"/>
    <cellStyle name="Normal 5 2 4 3 5 5 3" xfId="13829"/>
    <cellStyle name="Normal 5 2 4 3 5 5 3 2" xfId="32620"/>
    <cellStyle name="Normal 5 2 4 3 5 5 3 3" xfId="54817"/>
    <cellStyle name="Normal 5 2 4 3 5 5 4" xfId="23217"/>
    <cellStyle name="Normal 5 2 4 3 5 5 5" xfId="54814"/>
    <cellStyle name="Normal 5 2 4 3 5 6" xfId="6277"/>
    <cellStyle name="Normal 5 2 4 3 5 6 2" xfId="15673"/>
    <cellStyle name="Normal 5 2 4 3 5 6 2 2" xfId="34470"/>
    <cellStyle name="Normal 5 2 4 3 5 6 2 3" xfId="54819"/>
    <cellStyle name="Normal 5 2 4 3 5 6 3" xfId="25067"/>
    <cellStyle name="Normal 5 2 4 3 5 6 4" xfId="54818"/>
    <cellStyle name="Normal 5 2 4 3 5 7" xfId="11040"/>
    <cellStyle name="Normal 5 2 4 3 5 7 2" xfId="29827"/>
    <cellStyle name="Normal 5 2 4 3 5 7 3" xfId="54820"/>
    <cellStyle name="Normal 5 2 4 3 5 8" xfId="20424"/>
    <cellStyle name="Normal 5 2 4 3 5 9" xfId="39782"/>
    <cellStyle name="Normal 5 2 4 3 6" xfId="1876"/>
    <cellStyle name="Normal 5 2 4 3 6 2" xfId="2807"/>
    <cellStyle name="Normal 5 2 4 3 6 2 2" xfId="5600"/>
    <cellStyle name="Normal 5 2 4 3 6 2 2 2" xfId="10325"/>
    <cellStyle name="Normal 5 2 4 3 6 2 2 2 2" xfId="19720"/>
    <cellStyle name="Normal 5 2 4 3 6 2 2 2 2 2" xfId="38517"/>
    <cellStyle name="Normal 5 2 4 3 6 2 2 2 2 3" xfId="54825"/>
    <cellStyle name="Normal 5 2 4 3 6 2 2 2 3" xfId="29114"/>
    <cellStyle name="Normal 5 2 4 3 6 2 2 2 4" xfId="54824"/>
    <cellStyle name="Normal 5 2 4 3 6 2 2 3" xfId="15023"/>
    <cellStyle name="Normal 5 2 4 3 6 2 2 3 2" xfId="33814"/>
    <cellStyle name="Normal 5 2 4 3 6 2 2 3 3" xfId="54826"/>
    <cellStyle name="Normal 5 2 4 3 6 2 2 4" xfId="24411"/>
    <cellStyle name="Normal 5 2 4 3 6 2 2 5" xfId="54823"/>
    <cellStyle name="Normal 5 2 4 3 6 2 3" xfId="7533"/>
    <cellStyle name="Normal 5 2 4 3 6 2 3 2" xfId="16928"/>
    <cellStyle name="Normal 5 2 4 3 6 2 3 2 2" xfId="35725"/>
    <cellStyle name="Normal 5 2 4 3 6 2 3 2 3" xfId="54828"/>
    <cellStyle name="Normal 5 2 4 3 6 2 3 3" xfId="26322"/>
    <cellStyle name="Normal 5 2 4 3 6 2 3 4" xfId="54827"/>
    <cellStyle name="Normal 5 2 4 3 6 2 4" xfId="12231"/>
    <cellStyle name="Normal 5 2 4 3 6 2 4 2" xfId="31021"/>
    <cellStyle name="Normal 5 2 4 3 6 2 4 3" xfId="54829"/>
    <cellStyle name="Normal 5 2 4 3 6 2 5" xfId="21618"/>
    <cellStyle name="Normal 5 2 4 3 6 2 6" xfId="54822"/>
    <cellStyle name="Normal 5 2 4 3 6 3" xfId="3738"/>
    <cellStyle name="Normal 5 2 4 3 6 3 2" xfId="8464"/>
    <cellStyle name="Normal 5 2 4 3 6 3 2 2" xfId="17859"/>
    <cellStyle name="Normal 5 2 4 3 6 3 2 2 2" xfId="36656"/>
    <cellStyle name="Normal 5 2 4 3 6 3 2 2 3" xfId="54832"/>
    <cellStyle name="Normal 5 2 4 3 6 3 2 3" xfId="27253"/>
    <cellStyle name="Normal 5 2 4 3 6 3 2 4" xfId="54831"/>
    <cellStyle name="Normal 5 2 4 3 6 3 3" xfId="13162"/>
    <cellStyle name="Normal 5 2 4 3 6 3 3 2" xfId="31952"/>
    <cellStyle name="Normal 5 2 4 3 6 3 3 3" xfId="54833"/>
    <cellStyle name="Normal 5 2 4 3 6 3 4" xfId="22549"/>
    <cellStyle name="Normal 5 2 4 3 6 3 5" xfId="54830"/>
    <cellStyle name="Normal 5 2 4 3 6 4" xfId="4669"/>
    <cellStyle name="Normal 5 2 4 3 6 4 2" xfId="9394"/>
    <cellStyle name="Normal 5 2 4 3 6 4 2 2" xfId="18789"/>
    <cellStyle name="Normal 5 2 4 3 6 4 2 2 2" xfId="37586"/>
    <cellStyle name="Normal 5 2 4 3 6 4 2 2 3" xfId="54836"/>
    <cellStyle name="Normal 5 2 4 3 6 4 2 3" xfId="28183"/>
    <cellStyle name="Normal 5 2 4 3 6 4 2 4" xfId="54835"/>
    <cellStyle name="Normal 5 2 4 3 6 4 3" xfId="14092"/>
    <cellStyle name="Normal 5 2 4 3 6 4 3 2" xfId="32883"/>
    <cellStyle name="Normal 5 2 4 3 6 4 3 3" xfId="54837"/>
    <cellStyle name="Normal 5 2 4 3 6 4 4" xfId="23480"/>
    <cellStyle name="Normal 5 2 4 3 6 4 5" xfId="54834"/>
    <cellStyle name="Normal 5 2 4 3 6 5" xfId="6604"/>
    <cellStyle name="Normal 5 2 4 3 6 5 2" xfId="15999"/>
    <cellStyle name="Normal 5 2 4 3 6 5 2 2" xfId="34796"/>
    <cellStyle name="Normal 5 2 4 3 6 5 2 3" xfId="54839"/>
    <cellStyle name="Normal 5 2 4 3 6 5 3" xfId="25393"/>
    <cellStyle name="Normal 5 2 4 3 6 5 4" xfId="54838"/>
    <cellStyle name="Normal 5 2 4 3 6 6" xfId="11302"/>
    <cellStyle name="Normal 5 2 4 3 6 6 2" xfId="30090"/>
    <cellStyle name="Normal 5 2 4 3 6 6 3" xfId="54840"/>
    <cellStyle name="Normal 5 2 4 3 6 7" xfId="20687"/>
    <cellStyle name="Normal 5 2 4 3 6 8" xfId="39784"/>
    <cellStyle name="Normal 5 2 4 3 6 9" xfId="54821"/>
    <cellStyle name="Normal 5 2 4 3 7" xfId="2341"/>
    <cellStyle name="Normal 5 2 4 3 7 2" xfId="5134"/>
    <cellStyle name="Normal 5 2 4 3 7 2 2" xfId="9859"/>
    <cellStyle name="Normal 5 2 4 3 7 2 2 2" xfId="19254"/>
    <cellStyle name="Normal 5 2 4 3 7 2 2 2 2" xfId="38051"/>
    <cellStyle name="Normal 5 2 4 3 7 2 2 2 3" xfId="54844"/>
    <cellStyle name="Normal 5 2 4 3 7 2 2 3" xfId="28648"/>
    <cellStyle name="Normal 5 2 4 3 7 2 2 4" xfId="54843"/>
    <cellStyle name="Normal 5 2 4 3 7 2 3" xfId="14557"/>
    <cellStyle name="Normal 5 2 4 3 7 2 3 2" xfId="33348"/>
    <cellStyle name="Normal 5 2 4 3 7 2 3 3" xfId="54845"/>
    <cellStyle name="Normal 5 2 4 3 7 2 4" xfId="23945"/>
    <cellStyle name="Normal 5 2 4 3 7 2 5" xfId="54842"/>
    <cellStyle name="Normal 5 2 4 3 7 3" xfId="7068"/>
    <cellStyle name="Normal 5 2 4 3 7 3 2" xfId="16463"/>
    <cellStyle name="Normal 5 2 4 3 7 3 2 2" xfId="35260"/>
    <cellStyle name="Normal 5 2 4 3 7 3 2 3" xfId="54847"/>
    <cellStyle name="Normal 5 2 4 3 7 3 3" xfId="25857"/>
    <cellStyle name="Normal 5 2 4 3 7 3 4" xfId="54846"/>
    <cellStyle name="Normal 5 2 4 3 7 4" xfId="11766"/>
    <cellStyle name="Normal 5 2 4 3 7 4 2" xfId="30555"/>
    <cellStyle name="Normal 5 2 4 3 7 4 3" xfId="54848"/>
    <cellStyle name="Normal 5 2 4 3 7 5" xfId="21152"/>
    <cellStyle name="Normal 5 2 4 3 7 6" xfId="54841"/>
    <cellStyle name="Normal 5 2 4 3 8" xfId="3272"/>
    <cellStyle name="Normal 5 2 4 3 8 2" xfId="7998"/>
    <cellStyle name="Normal 5 2 4 3 8 2 2" xfId="17393"/>
    <cellStyle name="Normal 5 2 4 3 8 2 2 2" xfId="36190"/>
    <cellStyle name="Normal 5 2 4 3 8 2 2 3" xfId="54851"/>
    <cellStyle name="Normal 5 2 4 3 8 2 3" xfId="26787"/>
    <cellStyle name="Normal 5 2 4 3 8 2 4" xfId="54850"/>
    <cellStyle name="Normal 5 2 4 3 8 3" xfId="12696"/>
    <cellStyle name="Normal 5 2 4 3 8 3 2" xfId="31486"/>
    <cellStyle name="Normal 5 2 4 3 8 3 3" xfId="54852"/>
    <cellStyle name="Normal 5 2 4 3 8 4" xfId="22083"/>
    <cellStyle name="Normal 5 2 4 3 8 5" xfId="54849"/>
    <cellStyle name="Normal 5 2 4 3 9" xfId="4203"/>
    <cellStyle name="Normal 5 2 4 3 9 2" xfId="8928"/>
    <cellStyle name="Normal 5 2 4 3 9 2 2" xfId="18323"/>
    <cellStyle name="Normal 5 2 4 3 9 2 2 2" xfId="37120"/>
    <cellStyle name="Normal 5 2 4 3 9 2 2 3" xfId="54855"/>
    <cellStyle name="Normal 5 2 4 3 9 2 3" xfId="27717"/>
    <cellStyle name="Normal 5 2 4 3 9 2 4" xfId="54854"/>
    <cellStyle name="Normal 5 2 4 3 9 3" xfId="13626"/>
    <cellStyle name="Normal 5 2 4 3 9 3 2" xfId="32417"/>
    <cellStyle name="Normal 5 2 4 3 9 3 3" xfId="54856"/>
    <cellStyle name="Normal 5 2 4 3 9 4" xfId="23014"/>
    <cellStyle name="Normal 5 2 4 3 9 5" xfId="54853"/>
    <cellStyle name="Normal 5 2 4 4" xfId="1085"/>
    <cellStyle name="Normal 5 2 4 4 10" xfId="39785"/>
    <cellStyle name="Normal 5 2 4 4 11" xfId="54857"/>
    <cellStyle name="Normal 5 2 4 4 12" xfId="1473"/>
    <cellStyle name="Normal 5 2 4 4 2" xfId="1738"/>
    <cellStyle name="Normal 5 2 4 4 2 10" xfId="54858"/>
    <cellStyle name="Normal 5 2 4 4 2 2" xfId="2204"/>
    <cellStyle name="Normal 5 2 4 4 2 2 2" xfId="3135"/>
    <cellStyle name="Normal 5 2 4 4 2 2 2 2" xfId="5928"/>
    <cellStyle name="Normal 5 2 4 4 2 2 2 2 2" xfId="10653"/>
    <cellStyle name="Normal 5 2 4 4 2 2 2 2 2 2" xfId="20048"/>
    <cellStyle name="Normal 5 2 4 4 2 2 2 2 2 2 2" xfId="38845"/>
    <cellStyle name="Normal 5 2 4 4 2 2 2 2 2 2 3" xfId="54863"/>
    <cellStyle name="Normal 5 2 4 4 2 2 2 2 2 3" xfId="29442"/>
    <cellStyle name="Normal 5 2 4 4 2 2 2 2 2 4" xfId="54862"/>
    <cellStyle name="Normal 5 2 4 4 2 2 2 2 3" xfId="15351"/>
    <cellStyle name="Normal 5 2 4 4 2 2 2 2 3 2" xfId="34142"/>
    <cellStyle name="Normal 5 2 4 4 2 2 2 2 3 3" xfId="54864"/>
    <cellStyle name="Normal 5 2 4 4 2 2 2 2 4" xfId="24739"/>
    <cellStyle name="Normal 5 2 4 4 2 2 2 2 5" xfId="54861"/>
    <cellStyle name="Normal 5 2 4 4 2 2 2 3" xfId="7861"/>
    <cellStyle name="Normal 5 2 4 4 2 2 2 3 2" xfId="17256"/>
    <cellStyle name="Normal 5 2 4 4 2 2 2 3 2 2" xfId="36053"/>
    <cellStyle name="Normal 5 2 4 4 2 2 2 3 2 3" xfId="54866"/>
    <cellStyle name="Normal 5 2 4 4 2 2 2 3 3" xfId="26650"/>
    <cellStyle name="Normal 5 2 4 4 2 2 2 3 4" xfId="54865"/>
    <cellStyle name="Normal 5 2 4 4 2 2 2 4" xfId="12559"/>
    <cellStyle name="Normal 5 2 4 4 2 2 2 4 2" xfId="31349"/>
    <cellStyle name="Normal 5 2 4 4 2 2 2 4 3" xfId="54867"/>
    <cellStyle name="Normal 5 2 4 4 2 2 2 5" xfId="21946"/>
    <cellStyle name="Normal 5 2 4 4 2 2 2 6" xfId="54860"/>
    <cellStyle name="Normal 5 2 4 4 2 2 3" xfId="4066"/>
    <cellStyle name="Normal 5 2 4 4 2 2 3 2" xfId="8791"/>
    <cellStyle name="Normal 5 2 4 4 2 2 3 2 2" xfId="18186"/>
    <cellStyle name="Normal 5 2 4 4 2 2 3 2 2 2" xfId="36983"/>
    <cellStyle name="Normal 5 2 4 4 2 2 3 2 2 3" xfId="54870"/>
    <cellStyle name="Normal 5 2 4 4 2 2 3 2 3" xfId="27580"/>
    <cellStyle name="Normal 5 2 4 4 2 2 3 2 4" xfId="54869"/>
    <cellStyle name="Normal 5 2 4 4 2 2 3 3" xfId="13489"/>
    <cellStyle name="Normal 5 2 4 4 2 2 3 3 2" xfId="32280"/>
    <cellStyle name="Normal 5 2 4 4 2 2 3 3 3" xfId="54871"/>
    <cellStyle name="Normal 5 2 4 4 2 2 3 4" xfId="22877"/>
    <cellStyle name="Normal 5 2 4 4 2 2 3 5" xfId="54868"/>
    <cellStyle name="Normal 5 2 4 4 2 2 4" xfId="4997"/>
    <cellStyle name="Normal 5 2 4 4 2 2 4 2" xfId="9722"/>
    <cellStyle name="Normal 5 2 4 4 2 2 4 2 2" xfId="19117"/>
    <cellStyle name="Normal 5 2 4 4 2 2 4 2 2 2" xfId="37914"/>
    <cellStyle name="Normal 5 2 4 4 2 2 4 2 2 3" xfId="54874"/>
    <cellStyle name="Normal 5 2 4 4 2 2 4 2 3" xfId="28511"/>
    <cellStyle name="Normal 5 2 4 4 2 2 4 2 4" xfId="54873"/>
    <cellStyle name="Normal 5 2 4 4 2 2 4 3" xfId="14420"/>
    <cellStyle name="Normal 5 2 4 4 2 2 4 3 2" xfId="33211"/>
    <cellStyle name="Normal 5 2 4 4 2 2 4 3 3" xfId="54875"/>
    <cellStyle name="Normal 5 2 4 4 2 2 4 4" xfId="23808"/>
    <cellStyle name="Normal 5 2 4 4 2 2 4 5" xfId="54872"/>
    <cellStyle name="Normal 5 2 4 4 2 2 5" xfId="6931"/>
    <cellStyle name="Normal 5 2 4 4 2 2 5 2" xfId="16326"/>
    <cellStyle name="Normal 5 2 4 4 2 2 5 2 2" xfId="35123"/>
    <cellStyle name="Normal 5 2 4 4 2 2 5 2 3" xfId="54877"/>
    <cellStyle name="Normal 5 2 4 4 2 2 5 3" xfId="25720"/>
    <cellStyle name="Normal 5 2 4 4 2 2 5 4" xfId="54876"/>
    <cellStyle name="Normal 5 2 4 4 2 2 6" xfId="11629"/>
    <cellStyle name="Normal 5 2 4 4 2 2 6 2" xfId="30418"/>
    <cellStyle name="Normal 5 2 4 4 2 2 6 3" xfId="54878"/>
    <cellStyle name="Normal 5 2 4 4 2 2 7" xfId="21015"/>
    <cellStyle name="Normal 5 2 4 4 2 2 8" xfId="39787"/>
    <cellStyle name="Normal 5 2 4 4 2 2 9" xfId="54859"/>
    <cellStyle name="Normal 5 2 4 4 2 3" xfId="2669"/>
    <cellStyle name="Normal 5 2 4 4 2 3 2" xfId="5462"/>
    <cellStyle name="Normal 5 2 4 4 2 3 2 2" xfId="10187"/>
    <cellStyle name="Normal 5 2 4 4 2 3 2 2 2" xfId="19582"/>
    <cellStyle name="Normal 5 2 4 4 2 3 2 2 2 2" xfId="38379"/>
    <cellStyle name="Normal 5 2 4 4 2 3 2 2 2 3" xfId="54882"/>
    <cellStyle name="Normal 5 2 4 4 2 3 2 2 3" xfId="28976"/>
    <cellStyle name="Normal 5 2 4 4 2 3 2 2 4" xfId="54881"/>
    <cellStyle name="Normal 5 2 4 4 2 3 2 3" xfId="14885"/>
    <cellStyle name="Normal 5 2 4 4 2 3 2 3 2" xfId="33676"/>
    <cellStyle name="Normal 5 2 4 4 2 3 2 3 3" xfId="54883"/>
    <cellStyle name="Normal 5 2 4 4 2 3 2 4" xfId="24273"/>
    <cellStyle name="Normal 5 2 4 4 2 3 2 5" xfId="54880"/>
    <cellStyle name="Normal 5 2 4 4 2 3 3" xfId="7396"/>
    <cellStyle name="Normal 5 2 4 4 2 3 3 2" xfId="16791"/>
    <cellStyle name="Normal 5 2 4 4 2 3 3 2 2" xfId="35588"/>
    <cellStyle name="Normal 5 2 4 4 2 3 3 2 3" xfId="54885"/>
    <cellStyle name="Normal 5 2 4 4 2 3 3 3" xfId="26185"/>
    <cellStyle name="Normal 5 2 4 4 2 3 3 4" xfId="54884"/>
    <cellStyle name="Normal 5 2 4 4 2 3 4" xfId="12094"/>
    <cellStyle name="Normal 5 2 4 4 2 3 4 2" xfId="30883"/>
    <cellStyle name="Normal 5 2 4 4 2 3 4 3" xfId="54886"/>
    <cellStyle name="Normal 5 2 4 4 2 3 5" xfId="21480"/>
    <cellStyle name="Normal 5 2 4 4 2 3 6" xfId="54879"/>
    <cellStyle name="Normal 5 2 4 4 2 4" xfId="3600"/>
    <cellStyle name="Normal 5 2 4 4 2 4 2" xfId="8326"/>
    <cellStyle name="Normal 5 2 4 4 2 4 2 2" xfId="17721"/>
    <cellStyle name="Normal 5 2 4 4 2 4 2 2 2" xfId="36518"/>
    <cellStyle name="Normal 5 2 4 4 2 4 2 2 3" xfId="54889"/>
    <cellStyle name="Normal 5 2 4 4 2 4 2 3" xfId="27115"/>
    <cellStyle name="Normal 5 2 4 4 2 4 2 4" xfId="54888"/>
    <cellStyle name="Normal 5 2 4 4 2 4 3" xfId="13024"/>
    <cellStyle name="Normal 5 2 4 4 2 4 3 2" xfId="31814"/>
    <cellStyle name="Normal 5 2 4 4 2 4 3 3" xfId="54890"/>
    <cellStyle name="Normal 5 2 4 4 2 4 4" xfId="22411"/>
    <cellStyle name="Normal 5 2 4 4 2 4 5" xfId="54887"/>
    <cellStyle name="Normal 5 2 4 4 2 5" xfId="4531"/>
    <cellStyle name="Normal 5 2 4 4 2 5 2" xfId="9256"/>
    <cellStyle name="Normal 5 2 4 4 2 5 2 2" xfId="18651"/>
    <cellStyle name="Normal 5 2 4 4 2 5 2 2 2" xfId="37448"/>
    <cellStyle name="Normal 5 2 4 4 2 5 2 2 3" xfId="54893"/>
    <cellStyle name="Normal 5 2 4 4 2 5 2 3" xfId="28045"/>
    <cellStyle name="Normal 5 2 4 4 2 5 2 4" xfId="54892"/>
    <cellStyle name="Normal 5 2 4 4 2 5 3" xfId="13954"/>
    <cellStyle name="Normal 5 2 4 4 2 5 3 2" xfId="32745"/>
    <cellStyle name="Normal 5 2 4 4 2 5 3 3" xfId="54894"/>
    <cellStyle name="Normal 5 2 4 4 2 5 4" xfId="23342"/>
    <cellStyle name="Normal 5 2 4 4 2 5 5" xfId="54891"/>
    <cellStyle name="Normal 5 2 4 4 2 6" xfId="6291"/>
    <cellStyle name="Normal 5 2 4 4 2 6 2" xfId="15687"/>
    <cellStyle name="Normal 5 2 4 4 2 6 2 2" xfId="34484"/>
    <cellStyle name="Normal 5 2 4 4 2 6 2 3" xfId="54896"/>
    <cellStyle name="Normal 5 2 4 4 2 6 3" xfId="25081"/>
    <cellStyle name="Normal 5 2 4 4 2 6 4" xfId="54895"/>
    <cellStyle name="Normal 5 2 4 4 2 7" xfId="11165"/>
    <cellStyle name="Normal 5 2 4 4 2 7 2" xfId="29952"/>
    <cellStyle name="Normal 5 2 4 4 2 7 3" xfId="54897"/>
    <cellStyle name="Normal 5 2 4 4 2 8" xfId="20549"/>
    <cellStyle name="Normal 5 2 4 4 2 9" xfId="39786"/>
    <cellStyle name="Normal 5 2 4 4 3" xfId="1943"/>
    <cellStyle name="Normal 5 2 4 4 3 2" xfId="2874"/>
    <cellStyle name="Normal 5 2 4 4 3 2 2" xfId="5667"/>
    <cellStyle name="Normal 5 2 4 4 3 2 2 2" xfId="10392"/>
    <cellStyle name="Normal 5 2 4 4 3 2 2 2 2" xfId="19787"/>
    <cellStyle name="Normal 5 2 4 4 3 2 2 2 2 2" xfId="38584"/>
    <cellStyle name="Normal 5 2 4 4 3 2 2 2 2 3" xfId="54902"/>
    <cellStyle name="Normal 5 2 4 4 3 2 2 2 3" xfId="29181"/>
    <cellStyle name="Normal 5 2 4 4 3 2 2 2 4" xfId="54901"/>
    <cellStyle name="Normal 5 2 4 4 3 2 2 3" xfId="15090"/>
    <cellStyle name="Normal 5 2 4 4 3 2 2 3 2" xfId="33881"/>
    <cellStyle name="Normal 5 2 4 4 3 2 2 3 3" xfId="54903"/>
    <cellStyle name="Normal 5 2 4 4 3 2 2 4" xfId="24478"/>
    <cellStyle name="Normal 5 2 4 4 3 2 2 5" xfId="54900"/>
    <cellStyle name="Normal 5 2 4 4 3 2 3" xfId="7600"/>
    <cellStyle name="Normal 5 2 4 4 3 2 3 2" xfId="16995"/>
    <cellStyle name="Normal 5 2 4 4 3 2 3 2 2" xfId="35792"/>
    <cellStyle name="Normal 5 2 4 4 3 2 3 2 3" xfId="54905"/>
    <cellStyle name="Normal 5 2 4 4 3 2 3 3" xfId="26389"/>
    <cellStyle name="Normal 5 2 4 4 3 2 3 4" xfId="54904"/>
    <cellStyle name="Normal 5 2 4 4 3 2 4" xfId="12298"/>
    <cellStyle name="Normal 5 2 4 4 3 2 4 2" xfId="31088"/>
    <cellStyle name="Normal 5 2 4 4 3 2 4 3" xfId="54906"/>
    <cellStyle name="Normal 5 2 4 4 3 2 5" xfId="21685"/>
    <cellStyle name="Normal 5 2 4 4 3 2 6" xfId="54899"/>
    <cellStyle name="Normal 5 2 4 4 3 3" xfId="3805"/>
    <cellStyle name="Normal 5 2 4 4 3 3 2" xfId="8531"/>
    <cellStyle name="Normal 5 2 4 4 3 3 2 2" xfId="17926"/>
    <cellStyle name="Normal 5 2 4 4 3 3 2 2 2" xfId="36723"/>
    <cellStyle name="Normal 5 2 4 4 3 3 2 2 3" xfId="54909"/>
    <cellStyle name="Normal 5 2 4 4 3 3 2 3" xfId="27320"/>
    <cellStyle name="Normal 5 2 4 4 3 3 2 4" xfId="54908"/>
    <cellStyle name="Normal 5 2 4 4 3 3 3" xfId="13229"/>
    <cellStyle name="Normal 5 2 4 4 3 3 3 2" xfId="32019"/>
    <cellStyle name="Normal 5 2 4 4 3 3 3 3" xfId="54910"/>
    <cellStyle name="Normal 5 2 4 4 3 3 4" xfId="22616"/>
    <cellStyle name="Normal 5 2 4 4 3 3 5" xfId="54907"/>
    <cellStyle name="Normal 5 2 4 4 3 4" xfId="4736"/>
    <cellStyle name="Normal 5 2 4 4 3 4 2" xfId="9461"/>
    <cellStyle name="Normal 5 2 4 4 3 4 2 2" xfId="18856"/>
    <cellStyle name="Normal 5 2 4 4 3 4 2 2 2" xfId="37653"/>
    <cellStyle name="Normal 5 2 4 4 3 4 2 2 3" xfId="54913"/>
    <cellStyle name="Normal 5 2 4 4 3 4 2 3" xfId="28250"/>
    <cellStyle name="Normal 5 2 4 4 3 4 2 4" xfId="54912"/>
    <cellStyle name="Normal 5 2 4 4 3 4 3" xfId="14159"/>
    <cellStyle name="Normal 5 2 4 4 3 4 3 2" xfId="32950"/>
    <cellStyle name="Normal 5 2 4 4 3 4 3 3" xfId="54914"/>
    <cellStyle name="Normal 5 2 4 4 3 4 4" xfId="23547"/>
    <cellStyle name="Normal 5 2 4 4 3 4 5" xfId="54911"/>
    <cellStyle name="Normal 5 2 4 4 3 5" xfId="6671"/>
    <cellStyle name="Normal 5 2 4 4 3 5 2" xfId="16066"/>
    <cellStyle name="Normal 5 2 4 4 3 5 2 2" xfId="34863"/>
    <cellStyle name="Normal 5 2 4 4 3 5 2 3" xfId="54916"/>
    <cellStyle name="Normal 5 2 4 4 3 5 3" xfId="25460"/>
    <cellStyle name="Normal 5 2 4 4 3 5 4" xfId="54915"/>
    <cellStyle name="Normal 5 2 4 4 3 6" xfId="11369"/>
    <cellStyle name="Normal 5 2 4 4 3 6 2" xfId="30157"/>
    <cellStyle name="Normal 5 2 4 4 3 6 3" xfId="54917"/>
    <cellStyle name="Normal 5 2 4 4 3 7" xfId="20754"/>
    <cellStyle name="Normal 5 2 4 4 3 8" xfId="39788"/>
    <cellStyle name="Normal 5 2 4 4 3 9" xfId="54898"/>
    <cellStyle name="Normal 5 2 4 4 4" xfId="2408"/>
    <cellStyle name="Normal 5 2 4 4 4 2" xfId="5201"/>
    <cellStyle name="Normal 5 2 4 4 4 2 2" xfId="9926"/>
    <cellStyle name="Normal 5 2 4 4 4 2 2 2" xfId="19321"/>
    <cellStyle name="Normal 5 2 4 4 4 2 2 2 2" xfId="38118"/>
    <cellStyle name="Normal 5 2 4 4 4 2 2 2 3" xfId="54921"/>
    <cellStyle name="Normal 5 2 4 4 4 2 2 3" xfId="28715"/>
    <cellStyle name="Normal 5 2 4 4 4 2 2 4" xfId="54920"/>
    <cellStyle name="Normal 5 2 4 4 4 2 3" xfId="14624"/>
    <cellStyle name="Normal 5 2 4 4 4 2 3 2" xfId="33415"/>
    <cellStyle name="Normal 5 2 4 4 4 2 3 3" xfId="54922"/>
    <cellStyle name="Normal 5 2 4 4 4 2 4" xfId="24012"/>
    <cellStyle name="Normal 5 2 4 4 4 2 5" xfId="54919"/>
    <cellStyle name="Normal 5 2 4 4 4 3" xfId="7135"/>
    <cellStyle name="Normal 5 2 4 4 4 3 2" xfId="16530"/>
    <cellStyle name="Normal 5 2 4 4 4 3 2 2" xfId="35327"/>
    <cellStyle name="Normal 5 2 4 4 4 3 2 3" xfId="54924"/>
    <cellStyle name="Normal 5 2 4 4 4 3 3" xfId="25924"/>
    <cellStyle name="Normal 5 2 4 4 4 3 4" xfId="54923"/>
    <cellStyle name="Normal 5 2 4 4 4 4" xfId="11833"/>
    <cellStyle name="Normal 5 2 4 4 4 4 2" xfId="30622"/>
    <cellStyle name="Normal 5 2 4 4 4 4 3" xfId="54925"/>
    <cellStyle name="Normal 5 2 4 4 4 5" xfId="21219"/>
    <cellStyle name="Normal 5 2 4 4 4 6" xfId="54918"/>
    <cellStyle name="Normal 5 2 4 4 5" xfId="3339"/>
    <cellStyle name="Normal 5 2 4 4 5 2" xfId="8065"/>
    <cellStyle name="Normal 5 2 4 4 5 2 2" xfId="17460"/>
    <cellStyle name="Normal 5 2 4 4 5 2 2 2" xfId="36257"/>
    <cellStyle name="Normal 5 2 4 4 5 2 2 3" xfId="54928"/>
    <cellStyle name="Normal 5 2 4 4 5 2 3" xfId="26854"/>
    <cellStyle name="Normal 5 2 4 4 5 2 4" xfId="54927"/>
    <cellStyle name="Normal 5 2 4 4 5 3" xfId="12763"/>
    <cellStyle name="Normal 5 2 4 4 5 3 2" xfId="31553"/>
    <cellStyle name="Normal 5 2 4 4 5 3 3" xfId="54929"/>
    <cellStyle name="Normal 5 2 4 4 5 4" xfId="22150"/>
    <cellStyle name="Normal 5 2 4 4 5 5" xfId="54926"/>
    <cellStyle name="Normal 5 2 4 4 6" xfId="4270"/>
    <cellStyle name="Normal 5 2 4 4 6 2" xfId="8995"/>
    <cellStyle name="Normal 5 2 4 4 6 2 2" xfId="18390"/>
    <cellStyle name="Normal 5 2 4 4 6 2 2 2" xfId="37187"/>
    <cellStyle name="Normal 5 2 4 4 6 2 2 3" xfId="54932"/>
    <cellStyle name="Normal 5 2 4 4 6 2 3" xfId="27784"/>
    <cellStyle name="Normal 5 2 4 4 6 2 4" xfId="54931"/>
    <cellStyle name="Normal 5 2 4 4 6 3" xfId="13693"/>
    <cellStyle name="Normal 5 2 4 4 6 3 2" xfId="32484"/>
    <cellStyle name="Normal 5 2 4 4 6 3 3" xfId="54933"/>
    <cellStyle name="Normal 5 2 4 4 6 4" xfId="23081"/>
    <cellStyle name="Normal 5 2 4 4 6 5" xfId="54930"/>
    <cellStyle name="Normal 5 2 4 4 7" xfId="6452"/>
    <cellStyle name="Normal 5 2 4 4 7 2" xfId="15847"/>
    <cellStyle name="Normal 5 2 4 4 7 2 2" xfId="34644"/>
    <cellStyle name="Normal 5 2 4 4 7 2 3" xfId="54935"/>
    <cellStyle name="Normal 5 2 4 4 7 3" xfId="25241"/>
    <cellStyle name="Normal 5 2 4 4 7 4" xfId="54934"/>
    <cellStyle name="Normal 5 2 4 4 8" xfId="10907"/>
    <cellStyle name="Normal 5 2 4 4 8 2" xfId="29691"/>
    <cellStyle name="Normal 5 2 4 4 8 3" xfId="54936"/>
    <cellStyle name="Normal 5 2 4 4 9" xfId="20288"/>
    <cellStyle name="Normal 5 2 4 5" xfId="1216"/>
    <cellStyle name="Normal 5 2 4 5 10" xfId="39789"/>
    <cellStyle name="Normal 5 2 4 5 11" xfId="54937"/>
    <cellStyle name="Normal 5 2 4 5 12" xfId="1495"/>
    <cellStyle name="Normal 5 2 4 5 2" xfId="1759"/>
    <cellStyle name="Normal 5 2 4 5 2 10" xfId="54938"/>
    <cellStyle name="Normal 5 2 4 5 2 2" xfId="2225"/>
    <cellStyle name="Normal 5 2 4 5 2 2 2" xfId="3156"/>
    <cellStyle name="Normal 5 2 4 5 2 2 2 2" xfId="5949"/>
    <cellStyle name="Normal 5 2 4 5 2 2 2 2 2" xfId="10674"/>
    <cellStyle name="Normal 5 2 4 5 2 2 2 2 2 2" xfId="20069"/>
    <cellStyle name="Normal 5 2 4 5 2 2 2 2 2 2 2" xfId="38866"/>
    <cellStyle name="Normal 5 2 4 5 2 2 2 2 2 2 3" xfId="54943"/>
    <cellStyle name="Normal 5 2 4 5 2 2 2 2 2 3" xfId="29463"/>
    <cellStyle name="Normal 5 2 4 5 2 2 2 2 2 4" xfId="54942"/>
    <cellStyle name="Normal 5 2 4 5 2 2 2 2 3" xfId="15372"/>
    <cellStyle name="Normal 5 2 4 5 2 2 2 2 3 2" xfId="34163"/>
    <cellStyle name="Normal 5 2 4 5 2 2 2 2 3 3" xfId="54944"/>
    <cellStyle name="Normal 5 2 4 5 2 2 2 2 4" xfId="24760"/>
    <cellStyle name="Normal 5 2 4 5 2 2 2 2 5" xfId="54941"/>
    <cellStyle name="Normal 5 2 4 5 2 2 2 3" xfId="7882"/>
    <cellStyle name="Normal 5 2 4 5 2 2 2 3 2" xfId="17277"/>
    <cellStyle name="Normal 5 2 4 5 2 2 2 3 2 2" xfId="36074"/>
    <cellStyle name="Normal 5 2 4 5 2 2 2 3 2 3" xfId="54946"/>
    <cellStyle name="Normal 5 2 4 5 2 2 2 3 3" xfId="26671"/>
    <cellStyle name="Normal 5 2 4 5 2 2 2 3 4" xfId="54945"/>
    <cellStyle name="Normal 5 2 4 5 2 2 2 4" xfId="12580"/>
    <cellStyle name="Normal 5 2 4 5 2 2 2 4 2" xfId="31370"/>
    <cellStyle name="Normal 5 2 4 5 2 2 2 4 3" xfId="54947"/>
    <cellStyle name="Normal 5 2 4 5 2 2 2 5" xfId="21967"/>
    <cellStyle name="Normal 5 2 4 5 2 2 2 6" xfId="54940"/>
    <cellStyle name="Normal 5 2 4 5 2 2 3" xfId="4087"/>
    <cellStyle name="Normal 5 2 4 5 2 2 3 2" xfId="8812"/>
    <cellStyle name="Normal 5 2 4 5 2 2 3 2 2" xfId="18207"/>
    <cellStyle name="Normal 5 2 4 5 2 2 3 2 2 2" xfId="37004"/>
    <cellStyle name="Normal 5 2 4 5 2 2 3 2 2 3" xfId="54950"/>
    <cellStyle name="Normal 5 2 4 5 2 2 3 2 3" xfId="27601"/>
    <cellStyle name="Normal 5 2 4 5 2 2 3 2 4" xfId="54949"/>
    <cellStyle name="Normal 5 2 4 5 2 2 3 3" xfId="13510"/>
    <cellStyle name="Normal 5 2 4 5 2 2 3 3 2" xfId="32301"/>
    <cellStyle name="Normal 5 2 4 5 2 2 3 3 3" xfId="54951"/>
    <cellStyle name="Normal 5 2 4 5 2 2 3 4" xfId="22898"/>
    <cellStyle name="Normal 5 2 4 5 2 2 3 5" xfId="54948"/>
    <cellStyle name="Normal 5 2 4 5 2 2 4" xfId="5018"/>
    <cellStyle name="Normal 5 2 4 5 2 2 4 2" xfId="9743"/>
    <cellStyle name="Normal 5 2 4 5 2 2 4 2 2" xfId="19138"/>
    <cellStyle name="Normal 5 2 4 5 2 2 4 2 2 2" xfId="37935"/>
    <cellStyle name="Normal 5 2 4 5 2 2 4 2 2 3" xfId="54954"/>
    <cellStyle name="Normal 5 2 4 5 2 2 4 2 3" xfId="28532"/>
    <cellStyle name="Normal 5 2 4 5 2 2 4 2 4" xfId="54953"/>
    <cellStyle name="Normal 5 2 4 5 2 2 4 3" xfId="14441"/>
    <cellStyle name="Normal 5 2 4 5 2 2 4 3 2" xfId="33232"/>
    <cellStyle name="Normal 5 2 4 5 2 2 4 3 3" xfId="54955"/>
    <cellStyle name="Normal 5 2 4 5 2 2 4 4" xfId="23829"/>
    <cellStyle name="Normal 5 2 4 5 2 2 4 5" xfId="54952"/>
    <cellStyle name="Normal 5 2 4 5 2 2 5" xfId="6952"/>
    <cellStyle name="Normal 5 2 4 5 2 2 5 2" xfId="16347"/>
    <cellStyle name="Normal 5 2 4 5 2 2 5 2 2" xfId="35144"/>
    <cellStyle name="Normal 5 2 4 5 2 2 5 2 3" xfId="54957"/>
    <cellStyle name="Normal 5 2 4 5 2 2 5 3" xfId="25741"/>
    <cellStyle name="Normal 5 2 4 5 2 2 5 4" xfId="54956"/>
    <cellStyle name="Normal 5 2 4 5 2 2 6" xfId="11650"/>
    <cellStyle name="Normal 5 2 4 5 2 2 6 2" xfId="30439"/>
    <cellStyle name="Normal 5 2 4 5 2 2 6 3" xfId="54958"/>
    <cellStyle name="Normal 5 2 4 5 2 2 7" xfId="21036"/>
    <cellStyle name="Normal 5 2 4 5 2 2 8" xfId="39791"/>
    <cellStyle name="Normal 5 2 4 5 2 2 9" xfId="54939"/>
    <cellStyle name="Normal 5 2 4 5 2 3" xfId="2690"/>
    <cellStyle name="Normal 5 2 4 5 2 3 2" xfId="5483"/>
    <cellStyle name="Normal 5 2 4 5 2 3 2 2" xfId="10208"/>
    <cellStyle name="Normal 5 2 4 5 2 3 2 2 2" xfId="19603"/>
    <cellStyle name="Normal 5 2 4 5 2 3 2 2 2 2" xfId="38400"/>
    <cellStyle name="Normal 5 2 4 5 2 3 2 2 2 3" xfId="54962"/>
    <cellStyle name="Normal 5 2 4 5 2 3 2 2 3" xfId="28997"/>
    <cellStyle name="Normal 5 2 4 5 2 3 2 2 4" xfId="54961"/>
    <cellStyle name="Normal 5 2 4 5 2 3 2 3" xfId="14906"/>
    <cellStyle name="Normal 5 2 4 5 2 3 2 3 2" xfId="33697"/>
    <cellStyle name="Normal 5 2 4 5 2 3 2 3 3" xfId="54963"/>
    <cellStyle name="Normal 5 2 4 5 2 3 2 4" xfId="24294"/>
    <cellStyle name="Normal 5 2 4 5 2 3 2 5" xfId="54960"/>
    <cellStyle name="Normal 5 2 4 5 2 3 3" xfId="7417"/>
    <cellStyle name="Normal 5 2 4 5 2 3 3 2" xfId="16812"/>
    <cellStyle name="Normal 5 2 4 5 2 3 3 2 2" xfId="35609"/>
    <cellStyle name="Normal 5 2 4 5 2 3 3 2 3" xfId="54965"/>
    <cellStyle name="Normal 5 2 4 5 2 3 3 3" xfId="26206"/>
    <cellStyle name="Normal 5 2 4 5 2 3 3 4" xfId="54964"/>
    <cellStyle name="Normal 5 2 4 5 2 3 4" xfId="12115"/>
    <cellStyle name="Normal 5 2 4 5 2 3 4 2" xfId="30904"/>
    <cellStyle name="Normal 5 2 4 5 2 3 4 3" xfId="54966"/>
    <cellStyle name="Normal 5 2 4 5 2 3 5" xfId="21501"/>
    <cellStyle name="Normal 5 2 4 5 2 3 6" xfId="54959"/>
    <cellStyle name="Normal 5 2 4 5 2 4" xfId="3621"/>
    <cellStyle name="Normal 5 2 4 5 2 4 2" xfId="8347"/>
    <cellStyle name="Normal 5 2 4 5 2 4 2 2" xfId="17742"/>
    <cellStyle name="Normal 5 2 4 5 2 4 2 2 2" xfId="36539"/>
    <cellStyle name="Normal 5 2 4 5 2 4 2 2 3" xfId="54969"/>
    <cellStyle name="Normal 5 2 4 5 2 4 2 3" xfId="27136"/>
    <cellStyle name="Normal 5 2 4 5 2 4 2 4" xfId="54968"/>
    <cellStyle name="Normal 5 2 4 5 2 4 3" xfId="13045"/>
    <cellStyle name="Normal 5 2 4 5 2 4 3 2" xfId="31835"/>
    <cellStyle name="Normal 5 2 4 5 2 4 3 3" xfId="54970"/>
    <cellStyle name="Normal 5 2 4 5 2 4 4" xfId="22432"/>
    <cellStyle name="Normal 5 2 4 5 2 4 5" xfId="54967"/>
    <cellStyle name="Normal 5 2 4 5 2 5" xfId="4552"/>
    <cellStyle name="Normal 5 2 4 5 2 5 2" xfId="9277"/>
    <cellStyle name="Normal 5 2 4 5 2 5 2 2" xfId="18672"/>
    <cellStyle name="Normal 5 2 4 5 2 5 2 2 2" xfId="37469"/>
    <cellStyle name="Normal 5 2 4 5 2 5 2 2 3" xfId="54973"/>
    <cellStyle name="Normal 5 2 4 5 2 5 2 3" xfId="28066"/>
    <cellStyle name="Normal 5 2 4 5 2 5 2 4" xfId="54972"/>
    <cellStyle name="Normal 5 2 4 5 2 5 3" xfId="13975"/>
    <cellStyle name="Normal 5 2 4 5 2 5 3 2" xfId="32766"/>
    <cellStyle name="Normal 5 2 4 5 2 5 3 3" xfId="54974"/>
    <cellStyle name="Normal 5 2 4 5 2 5 4" xfId="23363"/>
    <cellStyle name="Normal 5 2 4 5 2 5 5" xfId="54971"/>
    <cellStyle name="Normal 5 2 4 5 2 6" xfId="6135"/>
    <cellStyle name="Normal 5 2 4 5 2 6 2" xfId="15531"/>
    <cellStyle name="Normal 5 2 4 5 2 6 2 2" xfId="34328"/>
    <cellStyle name="Normal 5 2 4 5 2 6 2 3" xfId="54976"/>
    <cellStyle name="Normal 5 2 4 5 2 6 3" xfId="24925"/>
    <cellStyle name="Normal 5 2 4 5 2 6 4" xfId="54975"/>
    <cellStyle name="Normal 5 2 4 5 2 7" xfId="11186"/>
    <cellStyle name="Normal 5 2 4 5 2 7 2" xfId="29973"/>
    <cellStyle name="Normal 5 2 4 5 2 7 3" xfId="54977"/>
    <cellStyle name="Normal 5 2 4 5 2 8" xfId="20570"/>
    <cellStyle name="Normal 5 2 4 5 2 9" xfId="39790"/>
    <cellStyle name="Normal 5 2 4 5 3" xfId="1964"/>
    <cellStyle name="Normal 5 2 4 5 3 2" xfId="2895"/>
    <cellStyle name="Normal 5 2 4 5 3 2 2" xfId="5688"/>
    <cellStyle name="Normal 5 2 4 5 3 2 2 2" xfId="10413"/>
    <cellStyle name="Normal 5 2 4 5 3 2 2 2 2" xfId="19808"/>
    <cellStyle name="Normal 5 2 4 5 3 2 2 2 2 2" xfId="38605"/>
    <cellStyle name="Normal 5 2 4 5 3 2 2 2 2 3" xfId="54982"/>
    <cellStyle name="Normal 5 2 4 5 3 2 2 2 3" xfId="29202"/>
    <cellStyle name="Normal 5 2 4 5 3 2 2 2 4" xfId="54981"/>
    <cellStyle name="Normal 5 2 4 5 3 2 2 3" xfId="15111"/>
    <cellStyle name="Normal 5 2 4 5 3 2 2 3 2" xfId="33902"/>
    <cellStyle name="Normal 5 2 4 5 3 2 2 3 3" xfId="54983"/>
    <cellStyle name="Normal 5 2 4 5 3 2 2 4" xfId="24499"/>
    <cellStyle name="Normal 5 2 4 5 3 2 2 5" xfId="54980"/>
    <cellStyle name="Normal 5 2 4 5 3 2 3" xfId="7621"/>
    <cellStyle name="Normal 5 2 4 5 3 2 3 2" xfId="17016"/>
    <cellStyle name="Normal 5 2 4 5 3 2 3 2 2" xfId="35813"/>
    <cellStyle name="Normal 5 2 4 5 3 2 3 2 3" xfId="54985"/>
    <cellStyle name="Normal 5 2 4 5 3 2 3 3" xfId="26410"/>
    <cellStyle name="Normal 5 2 4 5 3 2 3 4" xfId="54984"/>
    <cellStyle name="Normal 5 2 4 5 3 2 4" xfId="12319"/>
    <cellStyle name="Normal 5 2 4 5 3 2 4 2" xfId="31109"/>
    <cellStyle name="Normal 5 2 4 5 3 2 4 3" xfId="54986"/>
    <cellStyle name="Normal 5 2 4 5 3 2 5" xfId="21706"/>
    <cellStyle name="Normal 5 2 4 5 3 2 6" xfId="54979"/>
    <cellStyle name="Normal 5 2 4 5 3 3" xfId="3826"/>
    <cellStyle name="Normal 5 2 4 5 3 3 2" xfId="8552"/>
    <cellStyle name="Normal 5 2 4 5 3 3 2 2" xfId="17947"/>
    <cellStyle name="Normal 5 2 4 5 3 3 2 2 2" xfId="36744"/>
    <cellStyle name="Normal 5 2 4 5 3 3 2 2 3" xfId="54989"/>
    <cellStyle name="Normal 5 2 4 5 3 3 2 3" xfId="27341"/>
    <cellStyle name="Normal 5 2 4 5 3 3 2 4" xfId="54988"/>
    <cellStyle name="Normal 5 2 4 5 3 3 3" xfId="13250"/>
    <cellStyle name="Normal 5 2 4 5 3 3 3 2" xfId="32040"/>
    <cellStyle name="Normal 5 2 4 5 3 3 3 3" xfId="54990"/>
    <cellStyle name="Normal 5 2 4 5 3 3 4" xfId="22637"/>
    <cellStyle name="Normal 5 2 4 5 3 3 5" xfId="54987"/>
    <cellStyle name="Normal 5 2 4 5 3 4" xfId="4757"/>
    <cellStyle name="Normal 5 2 4 5 3 4 2" xfId="9482"/>
    <cellStyle name="Normal 5 2 4 5 3 4 2 2" xfId="18877"/>
    <cellStyle name="Normal 5 2 4 5 3 4 2 2 2" xfId="37674"/>
    <cellStyle name="Normal 5 2 4 5 3 4 2 2 3" xfId="54993"/>
    <cellStyle name="Normal 5 2 4 5 3 4 2 3" xfId="28271"/>
    <cellStyle name="Normal 5 2 4 5 3 4 2 4" xfId="54992"/>
    <cellStyle name="Normal 5 2 4 5 3 4 3" xfId="14180"/>
    <cellStyle name="Normal 5 2 4 5 3 4 3 2" xfId="32971"/>
    <cellStyle name="Normal 5 2 4 5 3 4 3 3" xfId="54994"/>
    <cellStyle name="Normal 5 2 4 5 3 4 4" xfId="23568"/>
    <cellStyle name="Normal 5 2 4 5 3 4 5" xfId="54991"/>
    <cellStyle name="Normal 5 2 4 5 3 5" xfId="6692"/>
    <cellStyle name="Normal 5 2 4 5 3 5 2" xfId="16087"/>
    <cellStyle name="Normal 5 2 4 5 3 5 2 2" xfId="34884"/>
    <cellStyle name="Normal 5 2 4 5 3 5 2 3" xfId="54996"/>
    <cellStyle name="Normal 5 2 4 5 3 5 3" xfId="25481"/>
    <cellStyle name="Normal 5 2 4 5 3 5 4" xfId="54995"/>
    <cellStyle name="Normal 5 2 4 5 3 6" xfId="11390"/>
    <cellStyle name="Normal 5 2 4 5 3 6 2" xfId="30178"/>
    <cellStyle name="Normal 5 2 4 5 3 6 3" xfId="54997"/>
    <cellStyle name="Normal 5 2 4 5 3 7" xfId="20775"/>
    <cellStyle name="Normal 5 2 4 5 3 8" xfId="39792"/>
    <cellStyle name="Normal 5 2 4 5 3 9" xfId="54978"/>
    <cellStyle name="Normal 5 2 4 5 4" xfId="2429"/>
    <cellStyle name="Normal 5 2 4 5 4 2" xfId="5222"/>
    <cellStyle name="Normal 5 2 4 5 4 2 2" xfId="9947"/>
    <cellStyle name="Normal 5 2 4 5 4 2 2 2" xfId="19342"/>
    <cellStyle name="Normal 5 2 4 5 4 2 2 2 2" xfId="38139"/>
    <cellStyle name="Normal 5 2 4 5 4 2 2 2 3" xfId="55001"/>
    <cellStyle name="Normal 5 2 4 5 4 2 2 3" xfId="28736"/>
    <cellStyle name="Normal 5 2 4 5 4 2 2 4" xfId="55000"/>
    <cellStyle name="Normal 5 2 4 5 4 2 3" xfId="14645"/>
    <cellStyle name="Normal 5 2 4 5 4 2 3 2" xfId="33436"/>
    <cellStyle name="Normal 5 2 4 5 4 2 3 3" xfId="55002"/>
    <cellStyle name="Normal 5 2 4 5 4 2 4" xfId="24033"/>
    <cellStyle name="Normal 5 2 4 5 4 2 5" xfId="54999"/>
    <cellStyle name="Normal 5 2 4 5 4 3" xfId="7156"/>
    <cellStyle name="Normal 5 2 4 5 4 3 2" xfId="16551"/>
    <cellStyle name="Normal 5 2 4 5 4 3 2 2" xfId="35348"/>
    <cellStyle name="Normal 5 2 4 5 4 3 2 3" xfId="55004"/>
    <cellStyle name="Normal 5 2 4 5 4 3 3" xfId="25945"/>
    <cellStyle name="Normal 5 2 4 5 4 3 4" xfId="55003"/>
    <cellStyle name="Normal 5 2 4 5 4 4" xfId="11854"/>
    <cellStyle name="Normal 5 2 4 5 4 4 2" xfId="30643"/>
    <cellStyle name="Normal 5 2 4 5 4 4 3" xfId="55005"/>
    <cellStyle name="Normal 5 2 4 5 4 5" xfId="21240"/>
    <cellStyle name="Normal 5 2 4 5 4 6" xfId="54998"/>
    <cellStyle name="Normal 5 2 4 5 5" xfId="3360"/>
    <cellStyle name="Normal 5 2 4 5 5 2" xfId="8086"/>
    <cellStyle name="Normal 5 2 4 5 5 2 2" xfId="17481"/>
    <cellStyle name="Normal 5 2 4 5 5 2 2 2" xfId="36278"/>
    <cellStyle name="Normal 5 2 4 5 5 2 2 3" xfId="55008"/>
    <cellStyle name="Normal 5 2 4 5 5 2 3" xfId="26875"/>
    <cellStyle name="Normal 5 2 4 5 5 2 4" xfId="55007"/>
    <cellStyle name="Normal 5 2 4 5 5 3" xfId="12784"/>
    <cellStyle name="Normal 5 2 4 5 5 3 2" xfId="31574"/>
    <cellStyle name="Normal 5 2 4 5 5 3 3" xfId="55009"/>
    <cellStyle name="Normal 5 2 4 5 5 4" xfId="22171"/>
    <cellStyle name="Normal 5 2 4 5 5 5" xfId="55006"/>
    <cellStyle name="Normal 5 2 4 5 6" xfId="4291"/>
    <cellStyle name="Normal 5 2 4 5 6 2" xfId="9016"/>
    <cellStyle name="Normal 5 2 4 5 6 2 2" xfId="18411"/>
    <cellStyle name="Normal 5 2 4 5 6 2 2 2" xfId="37208"/>
    <cellStyle name="Normal 5 2 4 5 6 2 2 3" xfId="55012"/>
    <cellStyle name="Normal 5 2 4 5 6 2 3" xfId="27805"/>
    <cellStyle name="Normal 5 2 4 5 6 2 4" xfId="55011"/>
    <cellStyle name="Normal 5 2 4 5 6 3" xfId="13714"/>
    <cellStyle name="Normal 5 2 4 5 6 3 2" xfId="32505"/>
    <cellStyle name="Normal 5 2 4 5 6 3 3" xfId="55013"/>
    <cellStyle name="Normal 5 2 4 5 6 4" xfId="23102"/>
    <cellStyle name="Normal 5 2 4 5 6 5" xfId="55010"/>
    <cellStyle name="Normal 5 2 4 5 7" xfId="6175"/>
    <cellStyle name="Normal 5 2 4 5 7 2" xfId="15571"/>
    <cellStyle name="Normal 5 2 4 5 7 2 2" xfId="34368"/>
    <cellStyle name="Normal 5 2 4 5 7 2 3" xfId="55015"/>
    <cellStyle name="Normal 5 2 4 5 7 3" xfId="24965"/>
    <cellStyle name="Normal 5 2 4 5 7 4" xfId="55014"/>
    <cellStyle name="Normal 5 2 4 5 8" xfId="10928"/>
    <cellStyle name="Normal 5 2 4 5 8 2" xfId="29712"/>
    <cellStyle name="Normal 5 2 4 5 8 3" xfId="55016"/>
    <cellStyle name="Normal 5 2 4 5 9" xfId="20309"/>
    <cellStyle name="Normal 5 2 4 6" xfId="952"/>
    <cellStyle name="Normal 5 2 4 6 10" xfId="39793"/>
    <cellStyle name="Normal 5 2 4 6 11" xfId="55017"/>
    <cellStyle name="Normal 5 2 4 6 12" xfId="1556"/>
    <cellStyle name="Normal 5 2 4 6 2" xfId="1820"/>
    <cellStyle name="Normal 5 2 4 6 2 10" xfId="55018"/>
    <cellStyle name="Normal 5 2 4 6 2 2" xfId="2286"/>
    <cellStyle name="Normal 5 2 4 6 2 2 2" xfId="3217"/>
    <cellStyle name="Normal 5 2 4 6 2 2 2 2" xfId="6010"/>
    <cellStyle name="Normal 5 2 4 6 2 2 2 2 2" xfId="10735"/>
    <cellStyle name="Normal 5 2 4 6 2 2 2 2 2 2" xfId="20130"/>
    <cellStyle name="Normal 5 2 4 6 2 2 2 2 2 2 2" xfId="38927"/>
    <cellStyle name="Normal 5 2 4 6 2 2 2 2 2 2 3" xfId="55023"/>
    <cellStyle name="Normal 5 2 4 6 2 2 2 2 2 3" xfId="29524"/>
    <cellStyle name="Normal 5 2 4 6 2 2 2 2 2 4" xfId="55022"/>
    <cellStyle name="Normal 5 2 4 6 2 2 2 2 3" xfId="15433"/>
    <cellStyle name="Normal 5 2 4 6 2 2 2 2 3 2" xfId="34224"/>
    <cellStyle name="Normal 5 2 4 6 2 2 2 2 3 3" xfId="55024"/>
    <cellStyle name="Normal 5 2 4 6 2 2 2 2 4" xfId="24821"/>
    <cellStyle name="Normal 5 2 4 6 2 2 2 2 5" xfId="55021"/>
    <cellStyle name="Normal 5 2 4 6 2 2 2 3" xfId="7943"/>
    <cellStyle name="Normal 5 2 4 6 2 2 2 3 2" xfId="17338"/>
    <cellStyle name="Normal 5 2 4 6 2 2 2 3 2 2" xfId="36135"/>
    <cellStyle name="Normal 5 2 4 6 2 2 2 3 2 3" xfId="55026"/>
    <cellStyle name="Normal 5 2 4 6 2 2 2 3 3" xfId="26732"/>
    <cellStyle name="Normal 5 2 4 6 2 2 2 3 4" xfId="55025"/>
    <cellStyle name="Normal 5 2 4 6 2 2 2 4" xfId="12641"/>
    <cellStyle name="Normal 5 2 4 6 2 2 2 4 2" xfId="31431"/>
    <cellStyle name="Normal 5 2 4 6 2 2 2 4 3" xfId="55027"/>
    <cellStyle name="Normal 5 2 4 6 2 2 2 5" xfId="22028"/>
    <cellStyle name="Normal 5 2 4 6 2 2 2 6" xfId="55020"/>
    <cellStyle name="Normal 5 2 4 6 2 2 3" xfId="4148"/>
    <cellStyle name="Normal 5 2 4 6 2 2 3 2" xfId="8873"/>
    <cellStyle name="Normal 5 2 4 6 2 2 3 2 2" xfId="18268"/>
    <cellStyle name="Normal 5 2 4 6 2 2 3 2 2 2" xfId="37065"/>
    <cellStyle name="Normal 5 2 4 6 2 2 3 2 2 3" xfId="55030"/>
    <cellStyle name="Normal 5 2 4 6 2 2 3 2 3" xfId="27662"/>
    <cellStyle name="Normal 5 2 4 6 2 2 3 2 4" xfId="55029"/>
    <cellStyle name="Normal 5 2 4 6 2 2 3 3" xfId="13571"/>
    <cellStyle name="Normal 5 2 4 6 2 2 3 3 2" xfId="32362"/>
    <cellStyle name="Normal 5 2 4 6 2 2 3 3 3" xfId="55031"/>
    <cellStyle name="Normal 5 2 4 6 2 2 3 4" xfId="22959"/>
    <cellStyle name="Normal 5 2 4 6 2 2 3 5" xfId="55028"/>
    <cellStyle name="Normal 5 2 4 6 2 2 4" xfId="5079"/>
    <cellStyle name="Normal 5 2 4 6 2 2 4 2" xfId="9804"/>
    <cellStyle name="Normal 5 2 4 6 2 2 4 2 2" xfId="19199"/>
    <cellStyle name="Normal 5 2 4 6 2 2 4 2 2 2" xfId="37996"/>
    <cellStyle name="Normal 5 2 4 6 2 2 4 2 2 3" xfId="55034"/>
    <cellStyle name="Normal 5 2 4 6 2 2 4 2 3" xfId="28593"/>
    <cellStyle name="Normal 5 2 4 6 2 2 4 2 4" xfId="55033"/>
    <cellStyle name="Normal 5 2 4 6 2 2 4 3" xfId="14502"/>
    <cellStyle name="Normal 5 2 4 6 2 2 4 3 2" xfId="33293"/>
    <cellStyle name="Normal 5 2 4 6 2 2 4 3 3" xfId="55035"/>
    <cellStyle name="Normal 5 2 4 6 2 2 4 4" xfId="23890"/>
    <cellStyle name="Normal 5 2 4 6 2 2 4 5" xfId="55032"/>
    <cellStyle name="Normal 5 2 4 6 2 2 5" xfId="7013"/>
    <cellStyle name="Normal 5 2 4 6 2 2 5 2" xfId="16408"/>
    <cellStyle name="Normal 5 2 4 6 2 2 5 2 2" xfId="35205"/>
    <cellStyle name="Normal 5 2 4 6 2 2 5 2 3" xfId="55037"/>
    <cellStyle name="Normal 5 2 4 6 2 2 5 3" xfId="25802"/>
    <cellStyle name="Normal 5 2 4 6 2 2 5 4" xfId="55036"/>
    <cellStyle name="Normal 5 2 4 6 2 2 6" xfId="11711"/>
    <cellStyle name="Normal 5 2 4 6 2 2 6 2" xfId="30500"/>
    <cellStyle name="Normal 5 2 4 6 2 2 6 3" xfId="55038"/>
    <cellStyle name="Normal 5 2 4 6 2 2 7" xfId="21097"/>
    <cellStyle name="Normal 5 2 4 6 2 2 8" xfId="39795"/>
    <cellStyle name="Normal 5 2 4 6 2 2 9" xfId="55019"/>
    <cellStyle name="Normal 5 2 4 6 2 3" xfId="2751"/>
    <cellStyle name="Normal 5 2 4 6 2 3 2" xfId="5544"/>
    <cellStyle name="Normal 5 2 4 6 2 3 2 2" xfId="10269"/>
    <cellStyle name="Normal 5 2 4 6 2 3 2 2 2" xfId="19664"/>
    <cellStyle name="Normal 5 2 4 6 2 3 2 2 2 2" xfId="38461"/>
    <cellStyle name="Normal 5 2 4 6 2 3 2 2 2 3" xfId="55042"/>
    <cellStyle name="Normal 5 2 4 6 2 3 2 2 3" xfId="29058"/>
    <cellStyle name="Normal 5 2 4 6 2 3 2 2 4" xfId="55041"/>
    <cellStyle name="Normal 5 2 4 6 2 3 2 3" xfId="14967"/>
    <cellStyle name="Normal 5 2 4 6 2 3 2 3 2" xfId="33758"/>
    <cellStyle name="Normal 5 2 4 6 2 3 2 3 3" xfId="55043"/>
    <cellStyle name="Normal 5 2 4 6 2 3 2 4" xfId="24355"/>
    <cellStyle name="Normal 5 2 4 6 2 3 2 5" xfId="55040"/>
    <cellStyle name="Normal 5 2 4 6 2 3 3" xfId="7477"/>
    <cellStyle name="Normal 5 2 4 6 2 3 3 2" xfId="16872"/>
    <cellStyle name="Normal 5 2 4 6 2 3 3 2 2" xfId="35669"/>
    <cellStyle name="Normal 5 2 4 6 2 3 3 2 3" xfId="55045"/>
    <cellStyle name="Normal 5 2 4 6 2 3 3 3" xfId="26266"/>
    <cellStyle name="Normal 5 2 4 6 2 3 3 4" xfId="55044"/>
    <cellStyle name="Normal 5 2 4 6 2 3 4" xfId="12175"/>
    <cellStyle name="Normal 5 2 4 6 2 3 4 2" xfId="30965"/>
    <cellStyle name="Normal 5 2 4 6 2 3 4 3" xfId="55046"/>
    <cellStyle name="Normal 5 2 4 6 2 3 5" xfId="21562"/>
    <cellStyle name="Normal 5 2 4 6 2 3 6" xfId="55039"/>
    <cellStyle name="Normal 5 2 4 6 2 4" xfId="3682"/>
    <cellStyle name="Normal 5 2 4 6 2 4 2" xfId="8408"/>
    <cellStyle name="Normal 5 2 4 6 2 4 2 2" xfId="17803"/>
    <cellStyle name="Normal 5 2 4 6 2 4 2 2 2" xfId="36600"/>
    <cellStyle name="Normal 5 2 4 6 2 4 2 2 3" xfId="55049"/>
    <cellStyle name="Normal 5 2 4 6 2 4 2 3" xfId="27197"/>
    <cellStyle name="Normal 5 2 4 6 2 4 2 4" xfId="55048"/>
    <cellStyle name="Normal 5 2 4 6 2 4 3" xfId="13106"/>
    <cellStyle name="Normal 5 2 4 6 2 4 3 2" xfId="31896"/>
    <cellStyle name="Normal 5 2 4 6 2 4 3 3" xfId="55050"/>
    <cellStyle name="Normal 5 2 4 6 2 4 4" xfId="22493"/>
    <cellStyle name="Normal 5 2 4 6 2 4 5" xfId="55047"/>
    <cellStyle name="Normal 5 2 4 6 2 5" xfId="4613"/>
    <cellStyle name="Normal 5 2 4 6 2 5 2" xfId="9338"/>
    <cellStyle name="Normal 5 2 4 6 2 5 2 2" xfId="18733"/>
    <cellStyle name="Normal 5 2 4 6 2 5 2 2 2" xfId="37530"/>
    <cellStyle name="Normal 5 2 4 6 2 5 2 2 3" xfId="55053"/>
    <cellStyle name="Normal 5 2 4 6 2 5 2 3" xfId="28127"/>
    <cellStyle name="Normal 5 2 4 6 2 5 2 4" xfId="55052"/>
    <cellStyle name="Normal 5 2 4 6 2 5 3" xfId="14036"/>
    <cellStyle name="Normal 5 2 4 6 2 5 3 2" xfId="32827"/>
    <cellStyle name="Normal 5 2 4 6 2 5 3 3" xfId="55054"/>
    <cellStyle name="Normal 5 2 4 6 2 5 4" xfId="23424"/>
    <cellStyle name="Normal 5 2 4 6 2 5 5" xfId="55051"/>
    <cellStyle name="Normal 5 2 4 6 2 6" xfId="6548"/>
    <cellStyle name="Normal 5 2 4 6 2 6 2" xfId="15943"/>
    <cellStyle name="Normal 5 2 4 6 2 6 2 2" xfId="34740"/>
    <cellStyle name="Normal 5 2 4 6 2 6 2 3" xfId="55056"/>
    <cellStyle name="Normal 5 2 4 6 2 6 3" xfId="25337"/>
    <cellStyle name="Normal 5 2 4 6 2 6 4" xfId="55055"/>
    <cellStyle name="Normal 5 2 4 6 2 7" xfId="11246"/>
    <cellStyle name="Normal 5 2 4 6 2 7 2" xfId="30034"/>
    <cellStyle name="Normal 5 2 4 6 2 7 3" xfId="55057"/>
    <cellStyle name="Normal 5 2 4 6 2 8" xfId="20631"/>
    <cellStyle name="Normal 5 2 4 6 2 9" xfId="39794"/>
    <cellStyle name="Normal 5 2 4 6 3" xfId="2025"/>
    <cellStyle name="Normal 5 2 4 6 3 2" xfId="2956"/>
    <cellStyle name="Normal 5 2 4 6 3 2 2" xfId="5749"/>
    <cellStyle name="Normal 5 2 4 6 3 2 2 2" xfId="10474"/>
    <cellStyle name="Normal 5 2 4 6 3 2 2 2 2" xfId="19869"/>
    <cellStyle name="Normal 5 2 4 6 3 2 2 2 2 2" xfId="38666"/>
    <cellStyle name="Normal 5 2 4 6 3 2 2 2 2 3" xfId="55062"/>
    <cellStyle name="Normal 5 2 4 6 3 2 2 2 3" xfId="29263"/>
    <cellStyle name="Normal 5 2 4 6 3 2 2 2 4" xfId="55061"/>
    <cellStyle name="Normal 5 2 4 6 3 2 2 3" xfId="15172"/>
    <cellStyle name="Normal 5 2 4 6 3 2 2 3 2" xfId="33963"/>
    <cellStyle name="Normal 5 2 4 6 3 2 2 3 3" xfId="55063"/>
    <cellStyle name="Normal 5 2 4 6 3 2 2 4" xfId="24560"/>
    <cellStyle name="Normal 5 2 4 6 3 2 2 5" xfId="55060"/>
    <cellStyle name="Normal 5 2 4 6 3 2 3" xfId="7682"/>
    <cellStyle name="Normal 5 2 4 6 3 2 3 2" xfId="17077"/>
    <cellStyle name="Normal 5 2 4 6 3 2 3 2 2" xfId="35874"/>
    <cellStyle name="Normal 5 2 4 6 3 2 3 2 3" xfId="55065"/>
    <cellStyle name="Normal 5 2 4 6 3 2 3 3" xfId="26471"/>
    <cellStyle name="Normal 5 2 4 6 3 2 3 4" xfId="55064"/>
    <cellStyle name="Normal 5 2 4 6 3 2 4" xfId="12380"/>
    <cellStyle name="Normal 5 2 4 6 3 2 4 2" xfId="31170"/>
    <cellStyle name="Normal 5 2 4 6 3 2 4 3" xfId="55066"/>
    <cellStyle name="Normal 5 2 4 6 3 2 5" xfId="21767"/>
    <cellStyle name="Normal 5 2 4 6 3 2 6" xfId="55059"/>
    <cellStyle name="Normal 5 2 4 6 3 3" xfId="3887"/>
    <cellStyle name="Normal 5 2 4 6 3 3 2" xfId="8612"/>
    <cellStyle name="Normal 5 2 4 6 3 3 2 2" xfId="18007"/>
    <cellStyle name="Normal 5 2 4 6 3 3 2 2 2" xfId="36804"/>
    <cellStyle name="Normal 5 2 4 6 3 3 2 2 3" xfId="55069"/>
    <cellStyle name="Normal 5 2 4 6 3 3 2 3" xfId="27401"/>
    <cellStyle name="Normal 5 2 4 6 3 3 2 4" xfId="55068"/>
    <cellStyle name="Normal 5 2 4 6 3 3 3" xfId="13310"/>
    <cellStyle name="Normal 5 2 4 6 3 3 3 2" xfId="32101"/>
    <cellStyle name="Normal 5 2 4 6 3 3 3 3" xfId="55070"/>
    <cellStyle name="Normal 5 2 4 6 3 3 4" xfId="22698"/>
    <cellStyle name="Normal 5 2 4 6 3 3 5" xfId="55067"/>
    <cellStyle name="Normal 5 2 4 6 3 4" xfId="4818"/>
    <cellStyle name="Normal 5 2 4 6 3 4 2" xfId="9543"/>
    <cellStyle name="Normal 5 2 4 6 3 4 2 2" xfId="18938"/>
    <cellStyle name="Normal 5 2 4 6 3 4 2 2 2" xfId="37735"/>
    <cellStyle name="Normal 5 2 4 6 3 4 2 2 3" xfId="55073"/>
    <cellStyle name="Normal 5 2 4 6 3 4 2 3" xfId="28332"/>
    <cellStyle name="Normal 5 2 4 6 3 4 2 4" xfId="55072"/>
    <cellStyle name="Normal 5 2 4 6 3 4 3" xfId="14241"/>
    <cellStyle name="Normal 5 2 4 6 3 4 3 2" xfId="33032"/>
    <cellStyle name="Normal 5 2 4 6 3 4 3 3" xfId="55074"/>
    <cellStyle name="Normal 5 2 4 6 3 4 4" xfId="23629"/>
    <cellStyle name="Normal 5 2 4 6 3 4 5" xfId="55071"/>
    <cellStyle name="Normal 5 2 4 6 3 5" xfId="6752"/>
    <cellStyle name="Normal 5 2 4 6 3 5 2" xfId="16147"/>
    <cellStyle name="Normal 5 2 4 6 3 5 2 2" xfId="34944"/>
    <cellStyle name="Normal 5 2 4 6 3 5 2 3" xfId="55076"/>
    <cellStyle name="Normal 5 2 4 6 3 5 3" xfId="25541"/>
    <cellStyle name="Normal 5 2 4 6 3 5 4" xfId="55075"/>
    <cellStyle name="Normal 5 2 4 6 3 6" xfId="11450"/>
    <cellStyle name="Normal 5 2 4 6 3 6 2" xfId="30239"/>
    <cellStyle name="Normal 5 2 4 6 3 6 3" xfId="55077"/>
    <cellStyle name="Normal 5 2 4 6 3 7" xfId="20836"/>
    <cellStyle name="Normal 5 2 4 6 3 8" xfId="39796"/>
    <cellStyle name="Normal 5 2 4 6 3 9" xfId="55058"/>
    <cellStyle name="Normal 5 2 4 6 4" xfId="2490"/>
    <cellStyle name="Normal 5 2 4 6 4 2" xfId="5283"/>
    <cellStyle name="Normal 5 2 4 6 4 2 2" xfId="10008"/>
    <cellStyle name="Normal 5 2 4 6 4 2 2 2" xfId="19403"/>
    <cellStyle name="Normal 5 2 4 6 4 2 2 2 2" xfId="38200"/>
    <cellStyle name="Normal 5 2 4 6 4 2 2 2 3" xfId="55081"/>
    <cellStyle name="Normal 5 2 4 6 4 2 2 3" xfId="28797"/>
    <cellStyle name="Normal 5 2 4 6 4 2 2 4" xfId="55080"/>
    <cellStyle name="Normal 5 2 4 6 4 2 3" xfId="14706"/>
    <cellStyle name="Normal 5 2 4 6 4 2 3 2" xfId="33497"/>
    <cellStyle name="Normal 5 2 4 6 4 2 3 3" xfId="55082"/>
    <cellStyle name="Normal 5 2 4 6 4 2 4" xfId="24094"/>
    <cellStyle name="Normal 5 2 4 6 4 2 5" xfId="55079"/>
    <cellStyle name="Normal 5 2 4 6 4 3" xfId="7217"/>
    <cellStyle name="Normal 5 2 4 6 4 3 2" xfId="16612"/>
    <cellStyle name="Normal 5 2 4 6 4 3 2 2" xfId="35409"/>
    <cellStyle name="Normal 5 2 4 6 4 3 2 3" xfId="55084"/>
    <cellStyle name="Normal 5 2 4 6 4 3 3" xfId="26006"/>
    <cellStyle name="Normal 5 2 4 6 4 3 4" xfId="55083"/>
    <cellStyle name="Normal 5 2 4 6 4 4" xfId="11915"/>
    <cellStyle name="Normal 5 2 4 6 4 4 2" xfId="30704"/>
    <cellStyle name="Normal 5 2 4 6 4 4 3" xfId="55085"/>
    <cellStyle name="Normal 5 2 4 6 4 5" xfId="21301"/>
    <cellStyle name="Normal 5 2 4 6 4 6" xfId="55078"/>
    <cellStyle name="Normal 5 2 4 6 5" xfId="3421"/>
    <cellStyle name="Normal 5 2 4 6 5 2" xfId="8147"/>
    <cellStyle name="Normal 5 2 4 6 5 2 2" xfId="17542"/>
    <cellStyle name="Normal 5 2 4 6 5 2 2 2" xfId="36339"/>
    <cellStyle name="Normal 5 2 4 6 5 2 2 3" xfId="55088"/>
    <cellStyle name="Normal 5 2 4 6 5 2 3" xfId="26936"/>
    <cellStyle name="Normal 5 2 4 6 5 2 4" xfId="55087"/>
    <cellStyle name="Normal 5 2 4 6 5 3" xfId="12845"/>
    <cellStyle name="Normal 5 2 4 6 5 3 2" xfId="31635"/>
    <cellStyle name="Normal 5 2 4 6 5 3 3" xfId="55089"/>
    <cellStyle name="Normal 5 2 4 6 5 4" xfId="22232"/>
    <cellStyle name="Normal 5 2 4 6 5 5" xfId="55086"/>
    <cellStyle name="Normal 5 2 4 6 6" xfId="4352"/>
    <cellStyle name="Normal 5 2 4 6 6 2" xfId="9077"/>
    <cellStyle name="Normal 5 2 4 6 6 2 2" xfId="18472"/>
    <cellStyle name="Normal 5 2 4 6 6 2 2 2" xfId="37269"/>
    <cellStyle name="Normal 5 2 4 6 6 2 2 3" xfId="55092"/>
    <cellStyle name="Normal 5 2 4 6 6 2 3" xfId="27866"/>
    <cellStyle name="Normal 5 2 4 6 6 2 4" xfId="55091"/>
    <cellStyle name="Normal 5 2 4 6 6 3" xfId="13775"/>
    <cellStyle name="Normal 5 2 4 6 6 3 2" xfId="32566"/>
    <cellStyle name="Normal 5 2 4 6 6 3 3" xfId="55093"/>
    <cellStyle name="Normal 5 2 4 6 6 4" xfId="23163"/>
    <cellStyle name="Normal 5 2 4 6 6 5" xfId="55090"/>
    <cellStyle name="Normal 5 2 4 6 7" xfId="6403"/>
    <cellStyle name="Normal 5 2 4 6 7 2" xfId="15799"/>
    <cellStyle name="Normal 5 2 4 6 7 2 2" xfId="34596"/>
    <cellStyle name="Normal 5 2 4 6 7 2 3" xfId="55095"/>
    <cellStyle name="Normal 5 2 4 6 7 3" xfId="25193"/>
    <cellStyle name="Normal 5 2 4 6 7 4" xfId="55094"/>
    <cellStyle name="Normal 5 2 4 6 8" xfId="10986"/>
    <cellStyle name="Normal 5 2 4 6 8 2" xfId="29773"/>
    <cellStyle name="Normal 5 2 4 6 8 3" xfId="55096"/>
    <cellStyle name="Normal 5 2 4 6 9" xfId="20370"/>
    <cellStyle name="Normal 5 2 4 7" xfId="1346"/>
    <cellStyle name="Normal 5 2 4 7 10" xfId="55097"/>
    <cellStyle name="Normal 5 2 4 7 11" xfId="1640"/>
    <cellStyle name="Normal 5 2 4 7 2" xfId="2109"/>
    <cellStyle name="Normal 5 2 4 7 2 2" xfId="3040"/>
    <cellStyle name="Normal 5 2 4 7 2 2 2" xfId="5833"/>
    <cellStyle name="Normal 5 2 4 7 2 2 2 2" xfId="10558"/>
    <cellStyle name="Normal 5 2 4 7 2 2 2 2 2" xfId="19953"/>
    <cellStyle name="Normal 5 2 4 7 2 2 2 2 2 2" xfId="38750"/>
    <cellStyle name="Normal 5 2 4 7 2 2 2 2 2 3" xfId="55102"/>
    <cellStyle name="Normal 5 2 4 7 2 2 2 2 3" xfId="29347"/>
    <cellStyle name="Normal 5 2 4 7 2 2 2 2 4" xfId="55101"/>
    <cellStyle name="Normal 5 2 4 7 2 2 2 3" xfId="15256"/>
    <cellStyle name="Normal 5 2 4 7 2 2 2 3 2" xfId="34047"/>
    <cellStyle name="Normal 5 2 4 7 2 2 2 3 3" xfId="55103"/>
    <cellStyle name="Normal 5 2 4 7 2 2 2 4" xfId="24644"/>
    <cellStyle name="Normal 5 2 4 7 2 2 2 5" xfId="55100"/>
    <cellStyle name="Normal 5 2 4 7 2 2 3" xfId="7766"/>
    <cellStyle name="Normal 5 2 4 7 2 2 3 2" xfId="17161"/>
    <cellStyle name="Normal 5 2 4 7 2 2 3 2 2" xfId="35958"/>
    <cellStyle name="Normal 5 2 4 7 2 2 3 2 3" xfId="55105"/>
    <cellStyle name="Normal 5 2 4 7 2 2 3 3" xfId="26555"/>
    <cellStyle name="Normal 5 2 4 7 2 2 3 4" xfId="55104"/>
    <cellStyle name="Normal 5 2 4 7 2 2 4" xfId="12464"/>
    <cellStyle name="Normal 5 2 4 7 2 2 4 2" xfId="31254"/>
    <cellStyle name="Normal 5 2 4 7 2 2 4 3" xfId="55106"/>
    <cellStyle name="Normal 5 2 4 7 2 2 5" xfId="21851"/>
    <cellStyle name="Normal 5 2 4 7 2 2 6" xfId="55099"/>
    <cellStyle name="Normal 5 2 4 7 2 3" xfId="3971"/>
    <cellStyle name="Normal 5 2 4 7 2 3 2" xfId="8696"/>
    <cellStyle name="Normal 5 2 4 7 2 3 2 2" xfId="18091"/>
    <cellStyle name="Normal 5 2 4 7 2 3 2 2 2" xfId="36888"/>
    <cellStyle name="Normal 5 2 4 7 2 3 2 2 3" xfId="55109"/>
    <cellStyle name="Normal 5 2 4 7 2 3 2 3" xfId="27485"/>
    <cellStyle name="Normal 5 2 4 7 2 3 2 4" xfId="55108"/>
    <cellStyle name="Normal 5 2 4 7 2 3 3" xfId="13394"/>
    <cellStyle name="Normal 5 2 4 7 2 3 3 2" xfId="32185"/>
    <cellStyle name="Normal 5 2 4 7 2 3 3 3" xfId="55110"/>
    <cellStyle name="Normal 5 2 4 7 2 3 4" xfId="22782"/>
    <cellStyle name="Normal 5 2 4 7 2 3 5" xfId="55107"/>
    <cellStyle name="Normal 5 2 4 7 2 4" xfId="4902"/>
    <cellStyle name="Normal 5 2 4 7 2 4 2" xfId="9627"/>
    <cellStyle name="Normal 5 2 4 7 2 4 2 2" xfId="19022"/>
    <cellStyle name="Normal 5 2 4 7 2 4 2 2 2" xfId="37819"/>
    <cellStyle name="Normal 5 2 4 7 2 4 2 2 3" xfId="55113"/>
    <cellStyle name="Normal 5 2 4 7 2 4 2 3" xfId="28416"/>
    <cellStyle name="Normal 5 2 4 7 2 4 2 4" xfId="55112"/>
    <cellStyle name="Normal 5 2 4 7 2 4 3" xfId="14325"/>
    <cellStyle name="Normal 5 2 4 7 2 4 3 2" xfId="33116"/>
    <cellStyle name="Normal 5 2 4 7 2 4 3 3" xfId="55114"/>
    <cellStyle name="Normal 5 2 4 7 2 4 4" xfId="23713"/>
    <cellStyle name="Normal 5 2 4 7 2 4 5" xfId="55111"/>
    <cellStyle name="Normal 5 2 4 7 2 5" xfId="6836"/>
    <cellStyle name="Normal 5 2 4 7 2 5 2" xfId="16231"/>
    <cellStyle name="Normal 5 2 4 7 2 5 2 2" xfId="35028"/>
    <cellStyle name="Normal 5 2 4 7 2 5 2 3" xfId="55116"/>
    <cellStyle name="Normal 5 2 4 7 2 5 3" xfId="25625"/>
    <cellStyle name="Normal 5 2 4 7 2 5 4" xfId="55115"/>
    <cellStyle name="Normal 5 2 4 7 2 6" xfId="11534"/>
    <cellStyle name="Normal 5 2 4 7 2 6 2" xfId="30323"/>
    <cellStyle name="Normal 5 2 4 7 2 6 3" xfId="55117"/>
    <cellStyle name="Normal 5 2 4 7 2 7" xfId="20920"/>
    <cellStyle name="Normal 5 2 4 7 2 8" xfId="39798"/>
    <cellStyle name="Normal 5 2 4 7 2 9" xfId="55098"/>
    <cellStyle name="Normal 5 2 4 7 3" xfId="2574"/>
    <cellStyle name="Normal 5 2 4 7 3 2" xfId="5367"/>
    <cellStyle name="Normal 5 2 4 7 3 2 2" xfId="10092"/>
    <cellStyle name="Normal 5 2 4 7 3 2 2 2" xfId="19487"/>
    <cellStyle name="Normal 5 2 4 7 3 2 2 2 2" xfId="38284"/>
    <cellStyle name="Normal 5 2 4 7 3 2 2 2 3" xfId="55121"/>
    <cellStyle name="Normal 5 2 4 7 3 2 2 3" xfId="28881"/>
    <cellStyle name="Normal 5 2 4 7 3 2 2 4" xfId="55120"/>
    <cellStyle name="Normal 5 2 4 7 3 2 3" xfId="14790"/>
    <cellStyle name="Normal 5 2 4 7 3 2 3 2" xfId="33581"/>
    <cellStyle name="Normal 5 2 4 7 3 2 3 3" xfId="55122"/>
    <cellStyle name="Normal 5 2 4 7 3 2 4" xfId="24178"/>
    <cellStyle name="Normal 5 2 4 7 3 2 5" xfId="55119"/>
    <cellStyle name="Normal 5 2 4 7 3 3" xfId="7301"/>
    <cellStyle name="Normal 5 2 4 7 3 3 2" xfId="16696"/>
    <cellStyle name="Normal 5 2 4 7 3 3 2 2" xfId="35493"/>
    <cellStyle name="Normal 5 2 4 7 3 3 2 3" xfId="55124"/>
    <cellStyle name="Normal 5 2 4 7 3 3 3" xfId="26090"/>
    <cellStyle name="Normal 5 2 4 7 3 3 4" xfId="55123"/>
    <cellStyle name="Normal 5 2 4 7 3 4" xfId="11999"/>
    <cellStyle name="Normal 5 2 4 7 3 4 2" xfId="30788"/>
    <cellStyle name="Normal 5 2 4 7 3 4 3" xfId="55125"/>
    <cellStyle name="Normal 5 2 4 7 3 5" xfId="21385"/>
    <cellStyle name="Normal 5 2 4 7 3 6" xfId="55118"/>
    <cellStyle name="Normal 5 2 4 7 4" xfId="3505"/>
    <cellStyle name="Normal 5 2 4 7 4 2" xfId="8231"/>
    <cellStyle name="Normal 5 2 4 7 4 2 2" xfId="17626"/>
    <cellStyle name="Normal 5 2 4 7 4 2 2 2" xfId="36423"/>
    <cellStyle name="Normal 5 2 4 7 4 2 2 3" xfId="55128"/>
    <cellStyle name="Normal 5 2 4 7 4 2 3" xfId="27020"/>
    <cellStyle name="Normal 5 2 4 7 4 2 4" xfId="55127"/>
    <cellStyle name="Normal 5 2 4 7 4 3" xfId="12929"/>
    <cellStyle name="Normal 5 2 4 7 4 3 2" xfId="31719"/>
    <cellStyle name="Normal 5 2 4 7 4 3 3" xfId="55129"/>
    <cellStyle name="Normal 5 2 4 7 4 4" xfId="22316"/>
    <cellStyle name="Normal 5 2 4 7 4 5" xfId="55126"/>
    <cellStyle name="Normal 5 2 4 7 5" xfId="4436"/>
    <cellStyle name="Normal 5 2 4 7 5 2" xfId="9161"/>
    <cellStyle name="Normal 5 2 4 7 5 2 2" xfId="18556"/>
    <cellStyle name="Normal 5 2 4 7 5 2 2 2" xfId="37353"/>
    <cellStyle name="Normal 5 2 4 7 5 2 2 3" xfId="55132"/>
    <cellStyle name="Normal 5 2 4 7 5 2 3" xfId="27950"/>
    <cellStyle name="Normal 5 2 4 7 5 2 4" xfId="55131"/>
    <cellStyle name="Normal 5 2 4 7 5 3" xfId="13859"/>
    <cellStyle name="Normal 5 2 4 7 5 3 2" xfId="32650"/>
    <cellStyle name="Normal 5 2 4 7 5 3 3" xfId="55133"/>
    <cellStyle name="Normal 5 2 4 7 5 4" xfId="23247"/>
    <cellStyle name="Normal 5 2 4 7 5 5" xfId="55130"/>
    <cellStyle name="Normal 5 2 4 7 6" xfId="6351"/>
    <cellStyle name="Normal 5 2 4 7 6 2" xfId="15747"/>
    <cellStyle name="Normal 5 2 4 7 6 2 2" xfId="34544"/>
    <cellStyle name="Normal 5 2 4 7 6 2 3" xfId="55135"/>
    <cellStyle name="Normal 5 2 4 7 6 3" xfId="25141"/>
    <cellStyle name="Normal 5 2 4 7 6 4" xfId="55134"/>
    <cellStyle name="Normal 5 2 4 7 7" xfId="11070"/>
    <cellStyle name="Normal 5 2 4 7 7 2" xfId="29857"/>
    <cellStyle name="Normal 5 2 4 7 7 3" xfId="55136"/>
    <cellStyle name="Normal 5 2 4 7 8" xfId="20454"/>
    <cellStyle name="Normal 5 2 4 7 9" xfId="39797"/>
    <cellStyle name="Normal 5 2 4 8" xfId="1582"/>
    <cellStyle name="Normal 5 2 4 8 10" xfId="55137"/>
    <cellStyle name="Normal 5 2 4 8 2" xfId="2051"/>
    <cellStyle name="Normal 5 2 4 8 2 2" xfId="2982"/>
    <cellStyle name="Normal 5 2 4 8 2 2 2" xfId="5775"/>
    <cellStyle name="Normal 5 2 4 8 2 2 2 2" xfId="10500"/>
    <cellStyle name="Normal 5 2 4 8 2 2 2 2 2" xfId="19895"/>
    <cellStyle name="Normal 5 2 4 8 2 2 2 2 2 2" xfId="38692"/>
    <cellStyle name="Normal 5 2 4 8 2 2 2 2 2 3" xfId="55142"/>
    <cellStyle name="Normal 5 2 4 8 2 2 2 2 3" xfId="29289"/>
    <cellStyle name="Normal 5 2 4 8 2 2 2 2 4" xfId="55141"/>
    <cellStyle name="Normal 5 2 4 8 2 2 2 3" xfId="15198"/>
    <cellStyle name="Normal 5 2 4 8 2 2 2 3 2" xfId="33989"/>
    <cellStyle name="Normal 5 2 4 8 2 2 2 3 3" xfId="55143"/>
    <cellStyle name="Normal 5 2 4 8 2 2 2 4" xfId="24586"/>
    <cellStyle name="Normal 5 2 4 8 2 2 2 5" xfId="55140"/>
    <cellStyle name="Normal 5 2 4 8 2 2 3" xfId="7708"/>
    <cellStyle name="Normal 5 2 4 8 2 2 3 2" xfId="17103"/>
    <cellStyle name="Normal 5 2 4 8 2 2 3 2 2" xfId="35900"/>
    <cellStyle name="Normal 5 2 4 8 2 2 3 2 3" xfId="55145"/>
    <cellStyle name="Normal 5 2 4 8 2 2 3 3" xfId="26497"/>
    <cellStyle name="Normal 5 2 4 8 2 2 3 4" xfId="55144"/>
    <cellStyle name="Normal 5 2 4 8 2 2 4" xfId="12406"/>
    <cellStyle name="Normal 5 2 4 8 2 2 4 2" xfId="31196"/>
    <cellStyle name="Normal 5 2 4 8 2 2 4 3" xfId="55146"/>
    <cellStyle name="Normal 5 2 4 8 2 2 5" xfId="21793"/>
    <cellStyle name="Normal 5 2 4 8 2 2 6" xfId="55139"/>
    <cellStyle name="Normal 5 2 4 8 2 3" xfId="3913"/>
    <cellStyle name="Normal 5 2 4 8 2 3 2" xfId="8638"/>
    <cellStyle name="Normal 5 2 4 8 2 3 2 2" xfId="18033"/>
    <cellStyle name="Normal 5 2 4 8 2 3 2 2 2" xfId="36830"/>
    <cellStyle name="Normal 5 2 4 8 2 3 2 2 3" xfId="55149"/>
    <cellStyle name="Normal 5 2 4 8 2 3 2 3" xfId="27427"/>
    <cellStyle name="Normal 5 2 4 8 2 3 2 4" xfId="55148"/>
    <cellStyle name="Normal 5 2 4 8 2 3 3" xfId="13336"/>
    <cellStyle name="Normal 5 2 4 8 2 3 3 2" xfId="32127"/>
    <cellStyle name="Normal 5 2 4 8 2 3 3 3" xfId="55150"/>
    <cellStyle name="Normal 5 2 4 8 2 3 4" xfId="22724"/>
    <cellStyle name="Normal 5 2 4 8 2 3 5" xfId="55147"/>
    <cellStyle name="Normal 5 2 4 8 2 4" xfId="4844"/>
    <cellStyle name="Normal 5 2 4 8 2 4 2" xfId="9569"/>
    <cellStyle name="Normal 5 2 4 8 2 4 2 2" xfId="18964"/>
    <cellStyle name="Normal 5 2 4 8 2 4 2 2 2" xfId="37761"/>
    <cellStyle name="Normal 5 2 4 8 2 4 2 2 3" xfId="55153"/>
    <cellStyle name="Normal 5 2 4 8 2 4 2 3" xfId="28358"/>
    <cellStyle name="Normal 5 2 4 8 2 4 2 4" xfId="55152"/>
    <cellStyle name="Normal 5 2 4 8 2 4 3" xfId="14267"/>
    <cellStyle name="Normal 5 2 4 8 2 4 3 2" xfId="33058"/>
    <cellStyle name="Normal 5 2 4 8 2 4 3 3" xfId="55154"/>
    <cellStyle name="Normal 5 2 4 8 2 4 4" xfId="23655"/>
    <cellStyle name="Normal 5 2 4 8 2 4 5" xfId="55151"/>
    <cellStyle name="Normal 5 2 4 8 2 5" xfId="6778"/>
    <cellStyle name="Normal 5 2 4 8 2 5 2" xfId="16173"/>
    <cellStyle name="Normal 5 2 4 8 2 5 2 2" xfId="34970"/>
    <cellStyle name="Normal 5 2 4 8 2 5 2 3" xfId="55156"/>
    <cellStyle name="Normal 5 2 4 8 2 5 3" xfId="25567"/>
    <cellStyle name="Normal 5 2 4 8 2 5 4" xfId="55155"/>
    <cellStyle name="Normal 5 2 4 8 2 6" xfId="11476"/>
    <cellStyle name="Normal 5 2 4 8 2 6 2" xfId="30265"/>
    <cellStyle name="Normal 5 2 4 8 2 6 3" xfId="55157"/>
    <cellStyle name="Normal 5 2 4 8 2 7" xfId="20862"/>
    <cellStyle name="Normal 5 2 4 8 2 8" xfId="39800"/>
    <cellStyle name="Normal 5 2 4 8 2 9" xfId="55138"/>
    <cellStyle name="Normal 5 2 4 8 3" xfId="2516"/>
    <cellStyle name="Normal 5 2 4 8 3 2" xfId="5309"/>
    <cellStyle name="Normal 5 2 4 8 3 2 2" xfId="10034"/>
    <cellStyle name="Normal 5 2 4 8 3 2 2 2" xfId="19429"/>
    <cellStyle name="Normal 5 2 4 8 3 2 2 2 2" xfId="38226"/>
    <cellStyle name="Normal 5 2 4 8 3 2 2 2 3" xfId="55161"/>
    <cellStyle name="Normal 5 2 4 8 3 2 2 3" xfId="28823"/>
    <cellStyle name="Normal 5 2 4 8 3 2 2 4" xfId="55160"/>
    <cellStyle name="Normal 5 2 4 8 3 2 3" xfId="14732"/>
    <cellStyle name="Normal 5 2 4 8 3 2 3 2" xfId="33523"/>
    <cellStyle name="Normal 5 2 4 8 3 2 3 3" xfId="55162"/>
    <cellStyle name="Normal 5 2 4 8 3 2 4" xfId="24120"/>
    <cellStyle name="Normal 5 2 4 8 3 2 5" xfId="55159"/>
    <cellStyle name="Normal 5 2 4 8 3 3" xfId="7243"/>
    <cellStyle name="Normal 5 2 4 8 3 3 2" xfId="16638"/>
    <cellStyle name="Normal 5 2 4 8 3 3 2 2" xfId="35435"/>
    <cellStyle name="Normal 5 2 4 8 3 3 2 3" xfId="55164"/>
    <cellStyle name="Normal 5 2 4 8 3 3 3" xfId="26032"/>
    <cellStyle name="Normal 5 2 4 8 3 3 4" xfId="55163"/>
    <cellStyle name="Normal 5 2 4 8 3 4" xfId="11941"/>
    <cellStyle name="Normal 5 2 4 8 3 4 2" xfId="30730"/>
    <cellStyle name="Normal 5 2 4 8 3 4 3" xfId="55165"/>
    <cellStyle name="Normal 5 2 4 8 3 5" xfId="21327"/>
    <cellStyle name="Normal 5 2 4 8 3 6" xfId="55158"/>
    <cellStyle name="Normal 5 2 4 8 4" xfId="3447"/>
    <cellStyle name="Normal 5 2 4 8 4 2" xfId="8173"/>
    <cellStyle name="Normal 5 2 4 8 4 2 2" xfId="17568"/>
    <cellStyle name="Normal 5 2 4 8 4 2 2 2" xfId="36365"/>
    <cellStyle name="Normal 5 2 4 8 4 2 2 3" xfId="55168"/>
    <cellStyle name="Normal 5 2 4 8 4 2 3" xfId="26962"/>
    <cellStyle name="Normal 5 2 4 8 4 2 4" xfId="55167"/>
    <cellStyle name="Normal 5 2 4 8 4 3" xfId="12871"/>
    <cellStyle name="Normal 5 2 4 8 4 3 2" xfId="31661"/>
    <cellStyle name="Normal 5 2 4 8 4 3 3" xfId="55169"/>
    <cellStyle name="Normal 5 2 4 8 4 4" xfId="22258"/>
    <cellStyle name="Normal 5 2 4 8 4 5" xfId="55166"/>
    <cellStyle name="Normal 5 2 4 8 5" xfId="4378"/>
    <cellStyle name="Normal 5 2 4 8 5 2" xfId="9103"/>
    <cellStyle name="Normal 5 2 4 8 5 2 2" xfId="18498"/>
    <cellStyle name="Normal 5 2 4 8 5 2 2 2" xfId="37295"/>
    <cellStyle name="Normal 5 2 4 8 5 2 2 3" xfId="55172"/>
    <cellStyle name="Normal 5 2 4 8 5 2 3" xfId="27892"/>
    <cellStyle name="Normal 5 2 4 8 5 2 4" xfId="55171"/>
    <cellStyle name="Normal 5 2 4 8 5 3" xfId="13801"/>
    <cellStyle name="Normal 5 2 4 8 5 3 2" xfId="32592"/>
    <cellStyle name="Normal 5 2 4 8 5 3 3" xfId="55173"/>
    <cellStyle name="Normal 5 2 4 8 5 4" xfId="23189"/>
    <cellStyle name="Normal 5 2 4 8 5 5" xfId="55170"/>
    <cellStyle name="Normal 5 2 4 8 6" xfId="6385"/>
    <cellStyle name="Normal 5 2 4 8 6 2" xfId="15781"/>
    <cellStyle name="Normal 5 2 4 8 6 2 2" xfId="34578"/>
    <cellStyle name="Normal 5 2 4 8 6 2 3" xfId="55175"/>
    <cellStyle name="Normal 5 2 4 8 6 3" xfId="25175"/>
    <cellStyle name="Normal 5 2 4 8 6 4" xfId="55174"/>
    <cellStyle name="Normal 5 2 4 8 7" xfId="11012"/>
    <cellStyle name="Normal 5 2 4 8 7 2" xfId="29799"/>
    <cellStyle name="Normal 5 2 4 8 7 3" xfId="55176"/>
    <cellStyle name="Normal 5 2 4 8 8" xfId="20396"/>
    <cellStyle name="Normal 5 2 4 8 9" xfId="39799"/>
    <cellStyle name="Normal 5 2 4 9" xfId="1848"/>
    <cellStyle name="Normal 5 2 4 9 2" xfId="2779"/>
    <cellStyle name="Normal 5 2 4 9 2 2" xfId="5572"/>
    <cellStyle name="Normal 5 2 4 9 2 2 2" xfId="10297"/>
    <cellStyle name="Normal 5 2 4 9 2 2 2 2" xfId="19692"/>
    <cellStyle name="Normal 5 2 4 9 2 2 2 2 2" xfId="38489"/>
    <cellStyle name="Normal 5 2 4 9 2 2 2 2 3" xfId="55181"/>
    <cellStyle name="Normal 5 2 4 9 2 2 2 3" xfId="29086"/>
    <cellStyle name="Normal 5 2 4 9 2 2 2 4" xfId="55180"/>
    <cellStyle name="Normal 5 2 4 9 2 2 3" xfId="14995"/>
    <cellStyle name="Normal 5 2 4 9 2 2 3 2" xfId="33786"/>
    <cellStyle name="Normal 5 2 4 9 2 2 3 3" xfId="55182"/>
    <cellStyle name="Normal 5 2 4 9 2 2 4" xfId="24383"/>
    <cellStyle name="Normal 5 2 4 9 2 2 5" xfId="55179"/>
    <cellStyle name="Normal 5 2 4 9 2 3" xfId="7505"/>
    <cellStyle name="Normal 5 2 4 9 2 3 2" xfId="16900"/>
    <cellStyle name="Normal 5 2 4 9 2 3 2 2" xfId="35697"/>
    <cellStyle name="Normal 5 2 4 9 2 3 2 3" xfId="55184"/>
    <cellStyle name="Normal 5 2 4 9 2 3 3" xfId="26294"/>
    <cellStyle name="Normal 5 2 4 9 2 3 4" xfId="55183"/>
    <cellStyle name="Normal 5 2 4 9 2 4" xfId="12203"/>
    <cellStyle name="Normal 5 2 4 9 2 4 2" xfId="30993"/>
    <cellStyle name="Normal 5 2 4 9 2 4 3" xfId="55185"/>
    <cellStyle name="Normal 5 2 4 9 2 5" xfId="21590"/>
    <cellStyle name="Normal 5 2 4 9 2 6" xfId="55178"/>
    <cellStyle name="Normal 5 2 4 9 3" xfId="3710"/>
    <cellStyle name="Normal 5 2 4 9 3 2" xfId="8436"/>
    <cellStyle name="Normal 5 2 4 9 3 2 2" xfId="17831"/>
    <cellStyle name="Normal 5 2 4 9 3 2 2 2" xfId="36628"/>
    <cellStyle name="Normal 5 2 4 9 3 2 2 3" xfId="55188"/>
    <cellStyle name="Normal 5 2 4 9 3 2 3" xfId="27225"/>
    <cellStyle name="Normal 5 2 4 9 3 2 4" xfId="55187"/>
    <cellStyle name="Normal 5 2 4 9 3 3" xfId="13134"/>
    <cellStyle name="Normal 5 2 4 9 3 3 2" xfId="31924"/>
    <cellStyle name="Normal 5 2 4 9 3 3 3" xfId="55189"/>
    <cellStyle name="Normal 5 2 4 9 3 4" xfId="22521"/>
    <cellStyle name="Normal 5 2 4 9 3 5" xfId="55186"/>
    <cellStyle name="Normal 5 2 4 9 4" xfId="4641"/>
    <cellStyle name="Normal 5 2 4 9 4 2" xfId="9366"/>
    <cellStyle name="Normal 5 2 4 9 4 2 2" xfId="18761"/>
    <cellStyle name="Normal 5 2 4 9 4 2 2 2" xfId="37558"/>
    <cellStyle name="Normal 5 2 4 9 4 2 2 3" xfId="55192"/>
    <cellStyle name="Normal 5 2 4 9 4 2 3" xfId="28155"/>
    <cellStyle name="Normal 5 2 4 9 4 2 4" xfId="55191"/>
    <cellStyle name="Normal 5 2 4 9 4 3" xfId="14064"/>
    <cellStyle name="Normal 5 2 4 9 4 3 2" xfId="32855"/>
    <cellStyle name="Normal 5 2 4 9 4 3 3" xfId="55193"/>
    <cellStyle name="Normal 5 2 4 9 4 4" xfId="23452"/>
    <cellStyle name="Normal 5 2 4 9 4 5" xfId="55190"/>
    <cellStyle name="Normal 5 2 4 9 5" xfId="6576"/>
    <cellStyle name="Normal 5 2 4 9 5 2" xfId="15971"/>
    <cellStyle name="Normal 5 2 4 9 5 2 2" xfId="34768"/>
    <cellStyle name="Normal 5 2 4 9 5 2 3" xfId="55195"/>
    <cellStyle name="Normal 5 2 4 9 5 3" xfId="25365"/>
    <cellStyle name="Normal 5 2 4 9 5 4" xfId="55194"/>
    <cellStyle name="Normal 5 2 4 9 6" xfId="11274"/>
    <cellStyle name="Normal 5 2 4 9 6 2" xfId="30062"/>
    <cellStyle name="Normal 5 2 4 9 6 3" xfId="55196"/>
    <cellStyle name="Normal 5 2 4 9 7" xfId="20659"/>
    <cellStyle name="Normal 5 2 4 9 8" xfId="39801"/>
    <cellStyle name="Normal 5 2 4 9 9" xfId="55177"/>
    <cellStyle name="Normal 5 2 5" xfId="680"/>
    <cellStyle name="Normal 5 2 5 10" xfId="3248"/>
    <cellStyle name="Normal 5 2 5 10 2" xfId="7974"/>
    <cellStyle name="Normal 5 2 5 10 2 2" xfId="17369"/>
    <cellStyle name="Normal 5 2 5 10 2 2 2" xfId="36166"/>
    <cellStyle name="Normal 5 2 5 10 2 2 3" xfId="55200"/>
    <cellStyle name="Normal 5 2 5 10 2 3" xfId="26763"/>
    <cellStyle name="Normal 5 2 5 10 2 4" xfId="55199"/>
    <cellStyle name="Normal 5 2 5 10 3" xfId="12672"/>
    <cellStyle name="Normal 5 2 5 10 3 2" xfId="31462"/>
    <cellStyle name="Normal 5 2 5 10 3 3" xfId="55201"/>
    <cellStyle name="Normal 5 2 5 10 4" xfId="22059"/>
    <cellStyle name="Normal 5 2 5 10 5" xfId="55198"/>
    <cellStyle name="Normal 5 2 5 11" xfId="4179"/>
    <cellStyle name="Normal 5 2 5 11 2" xfId="8904"/>
    <cellStyle name="Normal 5 2 5 11 2 2" xfId="18299"/>
    <cellStyle name="Normal 5 2 5 11 2 2 2" xfId="37096"/>
    <cellStyle name="Normal 5 2 5 11 2 2 3" xfId="55204"/>
    <cellStyle name="Normal 5 2 5 11 2 3" xfId="27693"/>
    <cellStyle name="Normal 5 2 5 11 2 4" xfId="55203"/>
    <cellStyle name="Normal 5 2 5 11 3" xfId="13602"/>
    <cellStyle name="Normal 5 2 5 11 3 2" xfId="32393"/>
    <cellStyle name="Normal 5 2 5 11 3 3" xfId="55205"/>
    <cellStyle name="Normal 5 2 5 11 4" xfId="22990"/>
    <cellStyle name="Normal 5 2 5 11 5" xfId="55202"/>
    <cellStyle name="Normal 5 2 5 12" xfId="6045"/>
    <cellStyle name="Normal 5 2 5 12 2" xfId="10770"/>
    <cellStyle name="Normal 5 2 5 12 2 2" xfId="20165"/>
    <cellStyle name="Normal 5 2 5 12 2 2 2" xfId="38962"/>
    <cellStyle name="Normal 5 2 5 12 2 2 3" xfId="55208"/>
    <cellStyle name="Normal 5 2 5 12 2 3" xfId="29559"/>
    <cellStyle name="Normal 5 2 5 12 2 4" xfId="55207"/>
    <cellStyle name="Normal 5 2 5 12 3" xfId="15468"/>
    <cellStyle name="Normal 5 2 5 12 3 2" xfId="34259"/>
    <cellStyle name="Normal 5 2 5 12 3 3" xfId="55209"/>
    <cellStyle name="Normal 5 2 5 12 4" xfId="24856"/>
    <cellStyle name="Normal 5 2 5 12 5" xfId="55206"/>
    <cellStyle name="Normal 5 2 5 13" xfId="6108"/>
    <cellStyle name="Normal 5 2 5 13 2" xfId="15504"/>
    <cellStyle name="Normal 5 2 5 13 2 2" xfId="34301"/>
    <cellStyle name="Normal 5 2 5 13 2 3" xfId="55211"/>
    <cellStyle name="Normal 5 2 5 13 3" xfId="24898"/>
    <cellStyle name="Normal 5 2 5 13 4" xfId="55210"/>
    <cellStyle name="Normal 5 2 5 14" xfId="10806"/>
    <cellStyle name="Normal 5 2 5 14 2" xfId="29600"/>
    <cellStyle name="Normal 5 2 5 14 3" xfId="55212"/>
    <cellStyle name="Normal 5 2 5 15" xfId="20197"/>
    <cellStyle name="Normal 5 2 5 16" xfId="39287"/>
    <cellStyle name="Normal 5 2 5 17" xfId="55197"/>
    <cellStyle name="Normal 5 2 5 18" xfId="58719"/>
    <cellStyle name="Normal 5 2 5 19" xfId="58813"/>
    <cellStyle name="Normal 5 2 5 2" xfId="681"/>
    <cellStyle name="Normal 5 2 5 2 10" xfId="6258"/>
    <cellStyle name="Normal 5 2 5 2 10 2" xfId="15654"/>
    <cellStyle name="Normal 5 2 5 2 10 2 2" xfId="34451"/>
    <cellStyle name="Normal 5 2 5 2 10 2 3" xfId="55215"/>
    <cellStyle name="Normal 5 2 5 2 10 3" xfId="25048"/>
    <cellStyle name="Normal 5 2 5 2 10 4" xfId="55214"/>
    <cellStyle name="Normal 5 2 5 2 11" xfId="10845"/>
    <cellStyle name="Normal 5 2 5 2 11 2" xfId="29628"/>
    <cellStyle name="Normal 5 2 5 2 11 3" xfId="55216"/>
    <cellStyle name="Normal 5 2 5 2 12" xfId="20225"/>
    <cellStyle name="Normal 5 2 5 2 13" xfId="39802"/>
    <cellStyle name="Normal 5 2 5 2 14" xfId="55213"/>
    <cellStyle name="Normal 5 2 5 2 15" xfId="1409"/>
    <cellStyle name="Normal 5 2 5 2 2" xfId="1090"/>
    <cellStyle name="Normal 5 2 5 2 2 10" xfId="39803"/>
    <cellStyle name="Normal 5 2 5 2 2 11" xfId="55217"/>
    <cellStyle name="Normal 5 2 5 2 2 12" xfId="1478"/>
    <cellStyle name="Normal 5 2 5 2 2 2" xfId="1743"/>
    <cellStyle name="Normal 5 2 5 2 2 2 10" xfId="55218"/>
    <cellStyle name="Normal 5 2 5 2 2 2 2" xfId="2209"/>
    <cellStyle name="Normal 5 2 5 2 2 2 2 2" xfId="3140"/>
    <cellStyle name="Normal 5 2 5 2 2 2 2 2 2" xfId="5933"/>
    <cellStyle name="Normal 5 2 5 2 2 2 2 2 2 2" xfId="10658"/>
    <cellStyle name="Normal 5 2 5 2 2 2 2 2 2 2 2" xfId="20053"/>
    <cellStyle name="Normal 5 2 5 2 2 2 2 2 2 2 2 2" xfId="38850"/>
    <cellStyle name="Normal 5 2 5 2 2 2 2 2 2 2 2 3" xfId="55223"/>
    <cellStyle name="Normal 5 2 5 2 2 2 2 2 2 2 3" xfId="29447"/>
    <cellStyle name="Normal 5 2 5 2 2 2 2 2 2 2 4" xfId="55222"/>
    <cellStyle name="Normal 5 2 5 2 2 2 2 2 2 3" xfId="15356"/>
    <cellStyle name="Normal 5 2 5 2 2 2 2 2 2 3 2" xfId="34147"/>
    <cellStyle name="Normal 5 2 5 2 2 2 2 2 2 3 3" xfId="55224"/>
    <cellStyle name="Normal 5 2 5 2 2 2 2 2 2 4" xfId="24744"/>
    <cellStyle name="Normal 5 2 5 2 2 2 2 2 2 5" xfId="55221"/>
    <cellStyle name="Normal 5 2 5 2 2 2 2 2 3" xfId="7866"/>
    <cellStyle name="Normal 5 2 5 2 2 2 2 2 3 2" xfId="17261"/>
    <cellStyle name="Normal 5 2 5 2 2 2 2 2 3 2 2" xfId="36058"/>
    <cellStyle name="Normal 5 2 5 2 2 2 2 2 3 2 3" xfId="55226"/>
    <cellStyle name="Normal 5 2 5 2 2 2 2 2 3 3" xfId="26655"/>
    <cellStyle name="Normal 5 2 5 2 2 2 2 2 3 4" xfId="55225"/>
    <cellStyle name="Normal 5 2 5 2 2 2 2 2 4" xfId="12564"/>
    <cellStyle name="Normal 5 2 5 2 2 2 2 2 4 2" xfId="31354"/>
    <cellStyle name="Normal 5 2 5 2 2 2 2 2 4 3" xfId="55227"/>
    <cellStyle name="Normal 5 2 5 2 2 2 2 2 5" xfId="21951"/>
    <cellStyle name="Normal 5 2 5 2 2 2 2 2 6" xfId="55220"/>
    <cellStyle name="Normal 5 2 5 2 2 2 2 3" xfId="4071"/>
    <cellStyle name="Normal 5 2 5 2 2 2 2 3 2" xfId="8796"/>
    <cellStyle name="Normal 5 2 5 2 2 2 2 3 2 2" xfId="18191"/>
    <cellStyle name="Normal 5 2 5 2 2 2 2 3 2 2 2" xfId="36988"/>
    <cellStyle name="Normal 5 2 5 2 2 2 2 3 2 2 3" xfId="55230"/>
    <cellStyle name="Normal 5 2 5 2 2 2 2 3 2 3" xfId="27585"/>
    <cellStyle name="Normal 5 2 5 2 2 2 2 3 2 4" xfId="55229"/>
    <cellStyle name="Normal 5 2 5 2 2 2 2 3 3" xfId="13494"/>
    <cellStyle name="Normal 5 2 5 2 2 2 2 3 3 2" xfId="32285"/>
    <cellStyle name="Normal 5 2 5 2 2 2 2 3 3 3" xfId="55231"/>
    <cellStyle name="Normal 5 2 5 2 2 2 2 3 4" xfId="22882"/>
    <cellStyle name="Normal 5 2 5 2 2 2 2 3 5" xfId="55228"/>
    <cellStyle name="Normal 5 2 5 2 2 2 2 4" xfId="5002"/>
    <cellStyle name="Normal 5 2 5 2 2 2 2 4 2" xfId="9727"/>
    <cellStyle name="Normal 5 2 5 2 2 2 2 4 2 2" xfId="19122"/>
    <cellStyle name="Normal 5 2 5 2 2 2 2 4 2 2 2" xfId="37919"/>
    <cellStyle name="Normal 5 2 5 2 2 2 2 4 2 2 3" xfId="55234"/>
    <cellStyle name="Normal 5 2 5 2 2 2 2 4 2 3" xfId="28516"/>
    <cellStyle name="Normal 5 2 5 2 2 2 2 4 2 4" xfId="55233"/>
    <cellStyle name="Normal 5 2 5 2 2 2 2 4 3" xfId="14425"/>
    <cellStyle name="Normal 5 2 5 2 2 2 2 4 3 2" xfId="33216"/>
    <cellStyle name="Normal 5 2 5 2 2 2 2 4 3 3" xfId="55235"/>
    <cellStyle name="Normal 5 2 5 2 2 2 2 4 4" xfId="23813"/>
    <cellStyle name="Normal 5 2 5 2 2 2 2 4 5" xfId="55232"/>
    <cellStyle name="Normal 5 2 5 2 2 2 2 5" xfId="6936"/>
    <cellStyle name="Normal 5 2 5 2 2 2 2 5 2" xfId="16331"/>
    <cellStyle name="Normal 5 2 5 2 2 2 2 5 2 2" xfId="35128"/>
    <cellStyle name="Normal 5 2 5 2 2 2 2 5 2 3" xfId="55237"/>
    <cellStyle name="Normal 5 2 5 2 2 2 2 5 3" xfId="25725"/>
    <cellStyle name="Normal 5 2 5 2 2 2 2 5 4" xfId="55236"/>
    <cellStyle name="Normal 5 2 5 2 2 2 2 6" xfId="11634"/>
    <cellStyle name="Normal 5 2 5 2 2 2 2 6 2" xfId="30423"/>
    <cellStyle name="Normal 5 2 5 2 2 2 2 6 3" xfId="55238"/>
    <cellStyle name="Normal 5 2 5 2 2 2 2 7" xfId="21020"/>
    <cellStyle name="Normal 5 2 5 2 2 2 2 8" xfId="39805"/>
    <cellStyle name="Normal 5 2 5 2 2 2 2 9" xfId="55219"/>
    <cellStyle name="Normal 5 2 5 2 2 2 3" xfId="2674"/>
    <cellStyle name="Normal 5 2 5 2 2 2 3 2" xfId="5467"/>
    <cellStyle name="Normal 5 2 5 2 2 2 3 2 2" xfId="10192"/>
    <cellStyle name="Normal 5 2 5 2 2 2 3 2 2 2" xfId="19587"/>
    <cellStyle name="Normal 5 2 5 2 2 2 3 2 2 2 2" xfId="38384"/>
    <cellStyle name="Normal 5 2 5 2 2 2 3 2 2 2 3" xfId="55242"/>
    <cellStyle name="Normal 5 2 5 2 2 2 3 2 2 3" xfId="28981"/>
    <cellStyle name="Normal 5 2 5 2 2 2 3 2 2 4" xfId="55241"/>
    <cellStyle name="Normal 5 2 5 2 2 2 3 2 3" xfId="14890"/>
    <cellStyle name="Normal 5 2 5 2 2 2 3 2 3 2" xfId="33681"/>
    <cellStyle name="Normal 5 2 5 2 2 2 3 2 3 3" xfId="55243"/>
    <cellStyle name="Normal 5 2 5 2 2 2 3 2 4" xfId="24278"/>
    <cellStyle name="Normal 5 2 5 2 2 2 3 2 5" xfId="55240"/>
    <cellStyle name="Normal 5 2 5 2 2 2 3 3" xfId="7401"/>
    <cellStyle name="Normal 5 2 5 2 2 2 3 3 2" xfId="16796"/>
    <cellStyle name="Normal 5 2 5 2 2 2 3 3 2 2" xfId="35593"/>
    <cellStyle name="Normal 5 2 5 2 2 2 3 3 2 3" xfId="55245"/>
    <cellStyle name="Normal 5 2 5 2 2 2 3 3 3" xfId="26190"/>
    <cellStyle name="Normal 5 2 5 2 2 2 3 3 4" xfId="55244"/>
    <cellStyle name="Normal 5 2 5 2 2 2 3 4" xfId="12099"/>
    <cellStyle name="Normal 5 2 5 2 2 2 3 4 2" xfId="30888"/>
    <cellStyle name="Normal 5 2 5 2 2 2 3 4 3" xfId="55246"/>
    <cellStyle name="Normal 5 2 5 2 2 2 3 5" xfId="21485"/>
    <cellStyle name="Normal 5 2 5 2 2 2 3 6" xfId="55239"/>
    <cellStyle name="Normal 5 2 5 2 2 2 4" xfId="3605"/>
    <cellStyle name="Normal 5 2 5 2 2 2 4 2" xfId="8331"/>
    <cellStyle name="Normal 5 2 5 2 2 2 4 2 2" xfId="17726"/>
    <cellStyle name="Normal 5 2 5 2 2 2 4 2 2 2" xfId="36523"/>
    <cellStyle name="Normal 5 2 5 2 2 2 4 2 2 3" xfId="55249"/>
    <cellStyle name="Normal 5 2 5 2 2 2 4 2 3" xfId="27120"/>
    <cellStyle name="Normal 5 2 5 2 2 2 4 2 4" xfId="55248"/>
    <cellStyle name="Normal 5 2 5 2 2 2 4 3" xfId="13029"/>
    <cellStyle name="Normal 5 2 5 2 2 2 4 3 2" xfId="31819"/>
    <cellStyle name="Normal 5 2 5 2 2 2 4 3 3" xfId="55250"/>
    <cellStyle name="Normal 5 2 5 2 2 2 4 4" xfId="22416"/>
    <cellStyle name="Normal 5 2 5 2 2 2 4 5" xfId="55247"/>
    <cellStyle name="Normal 5 2 5 2 2 2 5" xfId="4536"/>
    <cellStyle name="Normal 5 2 5 2 2 2 5 2" xfId="9261"/>
    <cellStyle name="Normal 5 2 5 2 2 2 5 2 2" xfId="18656"/>
    <cellStyle name="Normal 5 2 5 2 2 2 5 2 2 2" xfId="37453"/>
    <cellStyle name="Normal 5 2 5 2 2 2 5 2 2 3" xfId="55253"/>
    <cellStyle name="Normal 5 2 5 2 2 2 5 2 3" xfId="28050"/>
    <cellStyle name="Normal 5 2 5 2 2 2 5 2 4" xfId="55252"/>
    <cellStyle name="Normal 5 2 5 2 2 2 5 3" xfId="13959"/>
    <cellStyle name="Normal 5 2 5 2 2 2 5 3 2" xfId="32750"/>
    <cellStyle name="Normal 5 2 5 2 2 2 5 3 3" xfId="55254"/>
    <cellStyle name="Normal 5 2 5 2 2 2 5 4" xfId="23347"/>
    <cellStyle name="Normal 5 2 5 2 2 2 5 5" xfId="55251"/>
    <cellStyle name="Normal 5 2 5 2 2 2 6" xfId="6298"/>
    <cellStyle name="Normal 5 2 5 2 2 2 6 2" xfId="15694"/>
    <cellStyle name="Normal 5 2 5 2 2 2 6 2 2" xfId="34491"/>
    <cellStyle name="Normal 5 2 5 2 2 2 6 2 3" xfId="55256"/>
    <cellStyle name="Normal 5 2 5 2 2 2 6 3" xfId="25088"/>
    <cellStyle name="Normal 5 2 5 2 2 2 6 4" xfId="55255"/>
    <cellStyle name="Normal 5 2 5 2 2 2 7" xfId="11170"/>
    <cellStyle name="Normal 5 2 5 2 2 2 7 2" xfId="29957"/>
    <cellStyle name="Normal 5 2 5 2 2 2 7 3" xfId="55257"/>
    <cellStyle name="Normal 5 2 5 2 2 2 8" xfId="20554"/>
    <cellStyle name="Normal 5 2 5 2 2 2 9" xfId="39804"/>
    <cellStyle name="Normal 5 2 5 2 2 3" xfId="1948"/>
    <cellStyle name="Normal 5 2 5 2 2 3 2" xfId="2879"/>
    <cellStyle name="Normal 5 2 5 2 2 3 2 2" xfId="5672"/>
    <cellStyle name="Normal 5 2 5 2 2 3 2 2 2" xfId="10397"/>
    <cellStyle name="Normal 5 2 5 2 2 3 2 2 2 2" xfId="19792"/>
    <cellStyle name="Normal 5 2 5 2 2 3 2 2 2 2 2" xfId="38589"/>
    <cellStyle name="Normal 5 2 5 2 2 3 2 2 2 2 3" xfId="55262"/>
    <cellStyle name="Normal 5 2 5 2 2 3 2 2 2 3" xfId="29186"/>
    <cellStyle name="Normal 5 2 5 2 2 3 2 2 2 4" xfId="55261"/>
    <cellStyle name="Normal 5 2 5 2 2 3 2 2 3" xfId="15095"/>
    <cellStyle name="Normal 5 2 5 2 2 3 2 2 3 2" xfId="33886"/>
    <cellStyle name="Normal 5 2 5 2 2 3 2 2 3 3" xfId="55263"/>
    <cellStyle name="Normal 5 2 5 2 2 3 2 2 4" xfId="24483"/>
    <cellStyle name="Normal 5 2 5 2 2 3 2 2 5" xfId="55260"/>
    <cellStyle name="Normal 5 2 5 2 2 3 2 3" xfId="7605"/>
    <cellStyle name="Normal 5 2 5 2 2 3 2 3 2" xfId="17000"/>
    <cellStyle name="Normal 5 2 5 2 2 3 2 3 2 2" xfId="35797"/>
    <cellStyle name="Normal 5 2 5 2 2 3 2 3 2 3" xfId="55265"/>
    <cellStyle name="Normal 5 2 5 2 2 3 2 3 3" xfId="26394"/>
    <cellStyle name="Normal 5 2 5 2 2 3 2 3 4" xfId="55264"/>
    <cellStyle name="Normal 5 2 5 2 2 3 2 4" xfId="12303"/>
    <cellStyle name="Normal 5 2 5 2 2 3 2 4 2" xfId="31093"/>
    <cellStyle name="Normal 5 2 5 2 2 3 2 4 3" xfId="55266"/>
    <cellStyle name="Normal 5 2 5 2 2 3 2 5" xfId="21690"/>
    <cellStyle name="Normal 5 2 5 2 2 3 2 6" xfId="55259"/>
    <cellStyle name="Normal 5 2 5 2 2 3 3" xfId="3810"/>
    <cellStyle name="Normal 5 2 5 2 2 3 3 2" xfId="8536"/>
    <cellStyle name="Normal 5 2 5 2 2 3 3 2 2" xfId="17931"/>
    <cellStyle name="Normal 5 2 5 2 2 3 3 2 2 2" xfId="36728"/>
    <cellStyle name="Normal 5 2 5 2 2 3 3 2 2 3" xfId="55269"/>
    <cellStyle name="Normal 5 2 5 2 2 3 3 2 3" xfId="27325"/>
    <cellStyle name="Normal 5 2 5 2 2 3 3 2 4" xfId="55268"/>
    <cellStyle name="Normal 5 2 5 2 2 3 3 3" xfId="13234"/>
    <cellStyle name="Normal 5 2 5 2 2 3 3 3 2" xfId="32024"/>
    <cellStyle name="Normal 5 2 5 2 2 3 3 3 3" xfId="55270"/>
    <cellStyle name="Normal 5 2 5 2 2 3 3 4" xfId="22621"/>
    <cellStyle name="Normal 5 2 5 2 2 3 3 5" xfId="55267"/>
    <cellStyle name="Normal 5 2 5 2 2 3 4" xfId="4741"/>
    <cellStyle name="Normal 5 2 5 2 2 3 4 2" xfId="9466"/>
    <cellStyle name="Normal 5 2 5 2 2 3 4 2 2" xfId="18861"/>
    <cellStyle name="Normal 5 2 5 2 2 3 4 2 2 2" xfId="37658"/>
    <cellStyle name="Normal 5 2 5 2 2 3 4 2 2 3" xfId="55273"/>
    <cellStyle name="Normal 5 2 5 2 2 3 4 2 3" xfId="28255"/>
    <cellStyle name="Normal 5 2 5 2 2 3 4 2 4" xfId="55272"/>
    <cellStyle name="Normal 5 2 5 2 2 3 4 3" xfId="14164"/>
    <cellStyle name="Normal 5 2 5 2 2 3 4 3 2" xfId="32955"/>
    <cellStyle name="Normal 5 2 5 2 2 3 4 3 3" xfId="55274"/>
    <cellStyle name="Normal 5 2 5 2 2 3 4 4" xfId="23552"/>
    <cellStyle name="Normal 5 2 5 2 2 3 4 5" xfId="55271"/>
    <cellStyle name="Normal 5 2 5 2 2 3 5" xfId="6676"/>
    <cellStyle name="Normal 5 2 5 2 2 3 5 2" xfId="16071"/>
    <cellStyle name="Normal 5 2 5 2 2 3 5 2 2" xfId="34868"/>
    <cellStyle name="Normal 5 2 5 2 2 3 5 2 3" xfId="55276"/>
    <cellStyle name="Normal 5 2 5 2 2 3 5 3" xfId="25465"/>
    <cellStyle name="Normal 5 2 5 2 2 3 5 4" xfId="55275"/>
    <cellStyle name="Normal 5 2 5 2 2 3 6" xfId="11374"/>
    <cellStyle name="Normal 5 2 5 2 2 3 6 2" xfId="30162"/>
    <cellStyle name="Normal 5 2 5 2 2 3 6 3" xfId="55277"/>
    <cellStyle name="Normal 5 2 5 2 2 3 7" xfId="20759"/>
    <cellStyle name="Normal 5 2 5 2 2 3 8" xfId="39806"/>
    <cellStyle name="Normal 5 2 5 2 2 3 9" xfId="55258"/>
    <cellStyle name="Normal 5 2 5 2 2 4" xfId="2413"/>
    <cellStyle name="Normal 5 2 5 2 2 4 2" xfId="5206"/>
    <cellStyle name="Normal 5 2 5 2 2 4 2 2" xfId="9931"/>
    <cellStyle name="Normal 5 2 5 2 2 4 2 2 2" xfId="19326"/>
    <cellStyle name="Normal 5 2 5 2 2 4 2 2 2 2" xfId="38123"/>
    <cellStyle name="Normal 5 2 5 2 2 4 2 2 2 3" xfId="55281"/>
    <cellStyle name="Normal 5 2 5 2 2 4 2 2 3" xfId="28720"/>
    <cellStyle name="Normal 5 2 5 2 2 4 2 2 4" xfId="55280"/>
    <cellStyle name="Normal 5 2 5 2 2 4 2 3" xfId="14629"/>
    <cellStyle name="Normal 5 2 5 2 2 4 2 3 2" xfId="33420"/>
    <cellStyle name="Normal 5 2 5 2 2 4 2 3 3" xfId="55282"/>
    <cellStyle name="Normal 5 2 5 2 2 4 2 4" xfId="24017"/>
    <cellStyle name="Normal 5 2 5 2 2 4 2 5" xfId="55279"/>
    <cellStyle name="Normal 5 2 5 2 2 4 3" xfId="7140"/>
    <cellStyle name="Normal 5 2 5 2 2 4 3 2" xfId="16535"/>
    <cellStyle name="Normal 5 2 5 2 2 4 3 2 2" xfId="35332"/>
    <cellStyle name="Normal 5 2 5 2 2 4 3 2 3" xfId="55284"/>
    <cellStyle name="Normal 5 2 5 2 2 4 3 3" xfId="25929"/>
    <cellStyle name="Normal 5 2 5 2 2 4 3 4" xfId="55283"/>
    <cellStyle name="Normal 5 2 5 2 2 4 4" xfId="11838"/>
    <cellStyle name="Normal 5 2 5 2 2 4 4 2" xfId="30627"/>
    <cellStyle name="Normal 5 2 5 2 2 4 4 3" xfId="55285"/>
    <cellStyle name="Normal 5 2 5 2 2 4 5" xfId="21224"/>
    <cellStyle name="Normal 5 2 5 2 2 4 6" xfId="55278"/>
    <cellStyle name="Normal 5 2 5 2 2 5" xfId="3344"/>
    <cellStyle name="Normal 5 2 5 2 2 5 2" xfId="8070"/>
    <cellStyle name="Normal 5 2 5 2 2 5 2 2" xfId="17465"/>
    <cellStyle name="Normal 5 2 5 2 2 5 2 2 2" xfId="36262"/>
    <cellStyle name="Normal 5 2 5 2 2 5 2 2 3" xfId="55288"/>
    <cellStyle name="Normal 5 2 5 2 2 5 2 3" xfId="26859"/>
    <cellStyle name="Normal 5 2 5 2 2 5 2 4" xfId="55287"/>
    <cellStyle name="Normal 5 2 5 2 2 5 3" xfId="12768"/>
    <cellStyle name="Normal 5 2 5 2 2 5 3 2" xfId="31558"/>
    <cellStyle name="Normal 5 2 5 2 2 5 3 3" xfId="55289"/>
    <cellStyle name="Normal 5 2 5 2 2 5 4" xfId="22155"/>
    <cellStyle name="Normal 5 2 5 2 2 5 5" xfId="55286"/>
    <cellStyle name="Normal 5 2 5 2 2 6" xfId="4275"/>
    <cellStyle name="Normal 5 2 5 2 2 6 2" xfId="9000"/>
    <cellStyle name="Normal 5 2 5 2 2 6 2 2" xfId="18395"/>
    <cellStyle name="Normal 5 2 5 2 2 6 2 2 2" xfId="37192"/>
    <cellStyle name="Normal 5 2 5 2 2 6 2 2 3" xfId="55292"/>
    <cellStyle name="Normal 5 2 5 2 2 6 2 3" xfId="27789"/>
    <cellStyle name="Normal 5 2 5 2 2 6 2 4" xfId="55291"/>
    <cellStyle name="Normal 5 2 5 2 2 6 3" xfId="13698"/>
    <cellStyle name="Normal 5 2 5 2 2 6 3 2" xfId="32489"/>
    <cellStyle name="Normal 5 2 5 2 2 6 3 3" xfId="55293"/>
    <cellStyle name="Normal 5 2 5 2 2 6 4" xfId="23086"/>
    <cellStyle name="Normal 5 2 5 2 2 6 5" xfId="55290"/>
    <cellStyle name="Normal 5 2 5 2 2 7" xfId="6177"/>
    <cellStyle name="Normal 5 2 5 2 2 7 2" xfId="15573"/>
    <cellStyle name="Normal 5 2 5 2 2 7 2 2" xfId="34370"/>
    <cellStyle name="Normal 5 2 5 2 2 7 2 3" xfId="55295"/>
    <cellStyle name="Normal 5 2 5 2 2 7 3" xfId="24967"/>
    <cellStyle name="Normal 5 2 5 2 2 7 4" xfId="55294"/>
    <cellStyle name="Normal 5 2 5 2 2 8" xfId="10912"/>
    <cellStyle name="Normal 5 2 5 2 2 8 2" xfId="29696"/>
    <cellStyle name="Normal 5 2 5 2 2 8 3" xfId="55296"/>
    <cellStyle name="Normal 5 2 5 2 2 9" xfId="20293"/>
    <cellStyle name="Normal 5 2 5 2 3" xfId="1221"/>
    <cellStyle name="Normal 5 2 5 2 3 10" xfId="39807"/>
    <cellStyle name="Normal 5 2 5 2 3 11" xfId="55297"/>
    <cellStyle name="Normal 5 2 5 2 3 12" xfId="1527"/>
    <cellStyle name="Normal 5 2 5 2 3 2" xfId="1791"/>
    <cellStyle name="Normal 5 2 5 2 3 2 10" xfId="55298"/>
    <cellStyle name="Normal 5 2 5 2 3 2 2" xfId="2257"/>
    <cellStyle name="Normal 5 2 5 2 3 2 2 2" xfId="3188"/>
    <cellStyle name="Normal 5 2 5 2 3 2 2 2 2" xfId="5981"/>
    <cellStyle name="Normal 5 2 5 2 3 2 2 2 2 2" xfId="10706"/>
    <cellStyle name="Normal 5 2 5 2 3 2 2 2 2 2 2" xfId="20101"/>
    <cellStyle name="Normal 5 2 5 2 3 2 2 2 2 2 2 2" xfId="38898"/>
    <cellStyle name="Normal 5 2 5 2 3 2 2 2 2 2 2 3" xfId="55303"/>
    <cellStyle name="Normal 5 2 5 2 3 2 2 2 2 2 3" xfId="29495"/>
    <cellStyle name="Normal 5 2 5 2 3 2 2 2 2 2 4" xfId="55302"/>
    <cellStyle name="Normal 5 2 5 2 3 2 2 2 2 3" xfId="15404"/>
    <cellStyle name="Normal 5 2 5 2 3 2 2 2 2 3 2" xfId="34195"/>
    <cellStyle name="Normal 5 2 5 2 3 2 2 2 2 3 3" xfId="55304"/>
    <cellStyle name="Normal 5 2 5 2 3 2 2 2 2 4" xfId="24792"/>
    <cellStyle name="Normal 5 2 5 2 3 2 2 2 2 5" xfId="55301"/>
    <cellStyle name="Normal 5 2 5 2 3 2 2 2 3" xfId="7914"/>
    <cellStyle name="Normal 5 2 5 2 3 2 2 2 3 2" xfId="17309"/>
    <cellStyle name="Normal 5 2 5 2 3 2 2 2 3 2 2" xfId="36106"/>
    <cellStyle name="Normal 5 2 5 2 3 2 2 2 3 2 3" xfId="55306"/>
    <cellStyle name="Normal 5 2 5 2 3 2 2 2 3 3" xfId="26703"/>
    <cellStyle name="Normal 5 2 5 2 3 2 2 2 3 4" xfId="55305"/>
    <cellStyle name="Normal 5 2 5 2 3 2 2 2 4" xfId="12612"/>
    <cellStyle name="Normal 5 2 5 2 3 2 2 2 4 2" xfId="31402"/>
    <cellStyle name="Normal 5 2 5 2 3 2 2 2 4 3" xfId="55307"/>
    <cellStyle name="Normal 5 2 5 2 3 2 2 2 5" xfId="21999"/>
    <cellStyle name="Normal 5 2 5 2 3 2 2 2 6" xfId="55300"/>
    <cellStyle name="Normal 5 2 5 2 3 2 2 3" xfId="4119"/>
    <cellStyle name="Normal 5 2 5 2 3 2 2 3 2" xfId="8844"/>
    <cellStyle name="Normal 5 2 5 2 3 2 2 3 2 2" xfId="18239"/>
    <cellStyle name="Normal 5 2 5 2 3 2 2 3 2 2 2" xfId="37036"/>
    <cellStyle name="Normal 5 2 5 2 3 2 2 3 2 2 3" xfId="55310"/>
    <cellStyle name="Normal 5 2 5 2 3 2 2 3 2 3" xfId="27633"/>
    <cellStyle name="Normal 5 2 5 2 3 2 2 3 2 4" xfId="55309"/>
    <cellStyle name="Normal 5 2 5 2 3 2 2 3 3" xfId="13542"/>
    <cellStyle name="Normal 5 2 5 2 3 2 2 3 3 2" xfId="32333"/>
    <cellStyle name="Normal 5 2 5 2 3 2 2 3 3 3" xfId="55311"/>
    <cellStyle name="Normal 5 2 5 2 3 2 2 3 4" xfId="22930"/>
    <cellStyle name="Normal 5 2 5 2 3 2 2 3 5" xfId="55308"/>
    <cellStyle name="Normal 5 2 5 2 3 2 2 4" xfId="5050"/>
    <cellStyle name="Normal 5 2 5 2 3 2 2 4 2" xfId="9775"/>
    <cellStyle name="Normal 5 2 5 2 3 2 2 4 2 2" xfId="19170"/>
    <cellStyle name="Normal 5 2 5 2 3 2 2 4 2 2 2" xfId="37967"/>
    <cellStyle name="Normal 5 2 5 2 3 2 2 4 2 2 3" xfId="55314"/>
    <cellStyle name="Normal 5 2 5 2 3 2 2 4 2 3" xfId="28564"/>
    <cellStyle name="Normal 5 2 5 2 3 2 2 4 2 4" xfId="55313"/>
    <cellStyle name="Normal 5 2 5 2 3 2 2 4 3" xfId="14473"/>
    <cellStyle name="Normal 5 2 5 2 3 2 2 4 3 2" xfId="33264"/>
    <cellStyle name="Normal 5 2 5 2 3 2 2 4 3 3" xfId="55315"/>
    <cellStyle name="Normal 5 2 5 2 3 2 2 4 4" xfId="23861"/>
    <cellStyle name="Normal 5 2 5 2 3 2 2 4 5" xfId="55312"/>
    <cellStyle name="Normal 5 2 5 2 3 2 2 5" xfId="6984"/>
    <cellStyle name="Normal 5 2 5 2 3 2 2 5 2" xfId="16379"/>
    <cellStyle name="Normal 5 2 5 2 3 2 2 5 2 2" xfId="35176"/>
    <cellStyle name="Normal 5 2 5 2 3 2 2 5 2 3" xfId="55317"/>
    <cellStyle name="Normal 5 2 5 2 3 2 2 5 3" xfId="25773"/>
    <cellStyle name="Normal 5 2 5 2 3 2 2 5 4" xfId="55316"/>
    <cellStyle name="Normal 5 2 5 2 3 2 2 6" xfId="11682"/>
    <cellStyle name="Normal 5 2 5 2 3 2 2 6 2" xfId="30471"/>
    <cellStyle name="Normal 5 2 5 2 3 2 2 6 3" xfId="55318"/>
    <cellStyle name="Normal 5 2 5 2 3 2 2 7" xfId="21068"/>
    <cellStyle name="Normal 5 2 5 2 3 2 2 8" xfId="39809"/>
    <cellStyle name="Normal 5 2 5 2 3 2 2 9" xfId="55299"/>
    <cellStyle name="Normal 5 2 5 2 3 2 3" xfId="2722"/>
    <cellStyle name="Normal 5 2 5 2 3 2 3 2" xfId="5515"/>
    <cellStyle name="Normal 5 2 5 2 3 2 3 2 2" xfId="10240"/>
    <cellStyle name="Normal 5 2 5 2 3 2 3 2 2 2" xfId="19635"/>
    <cellStyle name="Normal 5 2 5 2 3 2 3 2 2 2 2" xfId="38432"/>
    <cellStyle name="Normal 5 2 5 2 3 2 3 2 2 2 3" xfId="55322"/>
    <cellStyle name="Normal 5 2 5 2 3 2 3 2 2 3" xfId="29029"/>
    <cellStyle name="Normal 5 2 5 2 3 2 3 2 2 4" xfId="55321"/>
    <cellStyle name="Normal 5 2 5 2 3 2 3 2 3" xfId="14938"/>
    <cellStyle name="Normal 5 2 5 2 3 2 3 2 3 2" xfId="33729"/>
    <cellStyle name="Normal 5 2 5 2 3 2 3 2 3 3" xfId="55323"/>
    <cellStyle name="Normal 5 2 5 2 3 2 3 2 4" xfId="24326"/>
    <cellStyle name="Normal 5 2 5 2 3 2 3 2 5" xfId="55320"/>
    <cellStyle name="Normal 5 2 5 2 3 2 3 3" xfId="7449"/>
    <cellStyle name="Normal 5 2 5 2 3 2 3 3 2" xfId="16844"/>
    <cellStyle name="Normal 5 2 5 2 3 2 3 3 2 2" xfId="35641"/>
    <cellStyle name="Normal 5 2 5 2 3 2 3 3 2 3" xfId="55325"/>
    <cellStyle name="Normal 5 2 5 2 3 2 3 3 3" xfId="26238"/>
    <cellStyle name="Normal 5 2 5 2 3 2 3 3 4" xfId="55324"/>
    <cellStyle name="Normal 5 2 5 2 3 2 3 4" xfId="12147"/>
    <cellStyle name="Normal 5 2 5 2 3 2 3 4 2" xfId="30936"/>
    <cellStyle name="Normal 5 2 5 2 3 2 3 4 3" xfId="55326"/>
    <cellStyle name="Normal 5 2 5 2 3 2 3 5" xfId="21533"/>
    <cellStyle name="Normal 5 2 5 2 3 2 3 6" xfId="55319"/>
    <cellStyle name="Normal 5 2 5 2 3 2 4" xfId="3653"/>
    <cellStyle name="Normal 5 2 5 2 3 2 4 2" xfId="8379"/>
    <cellStyle name="Normal 5 2 5 2 3 2 4 2 2" xfId="17774"/>
    <cellStyle name="Normal 5 2 5 2 3 2 4 2 2 2" xfId="36571"/>
    <cellStyle name="Normal 5 2 5 2 3 2 4 2 2 3" xfId="55329"/>
    <cellStyle name="Normal 5 2 5 2 3 2 4 2 3" xfId="27168"/>
    <cellStyle name="Normal 5 2 5 2 3 2 4 2 4" xfId="55328"/>
    <cellStyle name="Normal 5 2 5 2 3 2 4 3" xfId="13077"/>
    <cellStyle name="Normal 5 2 5 2 3 2 4 3 2" xfId="31867"/>
    <cellStyle name="Normal 5 2 5 2 3 2 4 3 3" xfId="55330"/>
    <cellStyle name="Normal 5 2 5 2 3 2 4 4" xfId="22464"/>
    <cellStyle name="Normal 5 2 5 2 3 2 4 5" xfId="55327"/>
    <cellStyle name="Normal 5 2 5 2 3 2 5" xfId="4584"/>
    <cellStyle name="Normal 5 2 5 2 3 2 5 2" xfId="9309"/>
    <cellStyle name="Normal 5 2 5 2 3 2 5 2 2" xfId="18704"/>
    <cellStyle name="Normal 5 2 5 2 3 2 5 2 2 2" xfId="37501"/>
    <cellStyle name="Normal 5 2 5 2 3 2 5 2 2 3" xfId="55333"/>
    <cellStyle name="Normal 5 2 5 2 3 2 5 2 3" xfId="28098"/>
    <cellStyle name="Normal 5 2 5 2 3 2 5 2 4" xfId="55332"/>
    <cellStyle name="Normal 5 2 5 2 3 2 5 3" xfId="14007"/>
    <cellStyle name="Normal 5 2 5 2 3 2 5 3 2" xfId="32798"/>
    <cellStyle name="Normal 5 2 5 2 3 2 5 3 3" xfId="55334"/>
    <cellStyle name="Normal 5 2 5 2 3 2 5 4" xfId="23395"/>
    <cellStyle name="Normal 5 2 5 2 3 2 5 5" xfId="55331"/>
    <cellStyle name="Normal 5 2 5 2 3 2 6" xfId="6520"/>
    <cellStyle name="Normal 5 2 5 2 3 2 6 2" xfId="15915"/>
    <cellStyle name="Normal 5 2 5 2 3 2 6 2 2" xfId="34712"/>
    <cellStyle name="Normal 5 2 5 2 3 2 6 2 3" xfId="55336"/>
    <cellStyle name="Normal 5 2 5 2 3 2 6 3" xfId="25309"/>
    <cellStyle name="Normal 5 2 5 2 3 2 6 4" xfId="55335"/>
    <cellStyle name="Normal 5 2 5 2 3 2 7" xfId="11218"/>
    <cellStyle name="Normal 5 2 5 2 3 2 7 2" xfId="30005"/>
    <cellStyle name="Normal 5 2 5 2 3 2 7 3" xfId="55337"/>
    <cellStyle name="Normal 5 2 5 2 3 2 8" xfId="20602"/>
    <cellStyle name="Normal 5 2 5 2 3 2 9" xfId="39808"/>
    <cellStyle name="Normal 5 2 5 2 3 3" xfId="1996"/>
    <cellStyle name="Normal 5 2 5 2 3 3 2" xfId="2927"/>
    <cellStyle name="Normal 5 2 5 2 3 3 2 2" xfId="5720"/>
    <cellStyle name="Normal 5 2 5 2 3 3 2 2 2" xfId="10445"/>
    <cellStyle name="Normal 5 2 5 2 3 3 2 2 2 2" xfId="19840"/>
    <cellStyle name="Normal 5 2 5 2 3 3 2 2 2 2 2" xfId="38637"/>
    <cellStyle name="Normal 5 2 5 2 3 3 2 2 2 2 3" xfId="55342"/>
    <cellStyle name="Normal 5 2 5 2 3 3 2 2 2 3" xfId="29234"/>
    <cellStyle name="Normal 5 2 5 2 3 3 2 2 2 4" xfId="55341"/>
    <cellStyle name="Normal 5 2 5 2 3 3 2 2 3" xfId="15143"/>
    <cellStyle name="Normal 5 2 5 2 3 3 2 2 3 2" xfId="33934"/>
    <cellStyle name="Normal 5 2 5 2 3 3 2 2 3 3" xfId="55343"/>
    <cellStyle name="Normal 5 2 5 2 3 3 2 2 4" xfId="24531"/>
    <cellStyle name="Normal 5 2 5 2 3 3 2 2 5" xfId="55340"/>
    <cellStyle name="Normal 5 2 5 2 3 3 2 3" xfId="7653"/>
    <cellStyle name="Normal 5 2 5 2 3 3 2 3 2" xfId="17048"/>
    <cellStyle name="Normal 5 2 5 2 3 3 2 3 2 2" xfId="35845"/>
    <cellStyle name="Normal 5 2 5 2 3 3 2 3 2 3" xfId="55345"/>
    <cellStyle name="Normal 5 2 5 2 3 3 2 3 3" xfId="26442"/>
    <cellStyle name="Normal 5 2 5 2 3 3 2 3 4" xfId="55344"/>
    <cellStyle name="Normal 5 2 5 2 3 3 2 4" xfId="12351"/>
    <cellStyle name="Normal 5 2 5 2 3 3 2 4 2" xfId="31141"/>
    <cellStyle name="Normal 5 2 5 2 3 3 2 4 3" xfId="55346"/>
    <cellStyle name="Normal 5 2 5 2 3 3 2 5" xfId="21738"/>
    <cellStyle name="Normal 5 2 5 2 3 3 2 6" xfId="55339"/>
    <cellStyle name="Normal 5 2 5 2 3 3 3" xfId="3858"/>
    <cellStyle name="Normal 5 2 5 2 3 3 3 2" xfId="8584"/>
    <cellStyle name="Normal 5 2 5 2 3 3 3 2 2" xfId="17979"/>
    <cellStyle name="Normal 5 2 5 2 3 3 3 2 2 2" xfId="36776"/>
    <cellStyle name="Normal 5 2 5 2 3 3 3 2 2 3" xfId="55349"/>
    <cellStyle name="Normal 5 2 5 2 3 3 3 2 3" xfId="27373"/>
    <cellStyle name="Normal 5 2 5 2 3 3 3 2 4" xfId="55348"/>
    <cellStyle name="Normal 5 2 5 2 3 3 3 3" xfId="13282"/>
    <cellStyle name="Normal 5 2 5 2 3 3 3 3 2" xfId="32072"/>
    <cellStyle name="Normal 5 2 5 2 3 3 3 3 3" xfId="55350"/>
    <cellStyle name="Normal 5 2 5 2 3 3 3 4" xfId="22669"/>
    <cellStyle name="Normal 5 2 5 2 3 3 3 5" xfId="55347"/>
    <cellStyle name="Normal 5 2 5 2 3 3 4" xfId="4789"/>
    <cellStyle name="Normal 5 2 5 2 3 3 4 2" xfId="9514"/>
    <cellStyle name="Normal 5 2 5 2 3 3 4 2 2" xfId="18909"/>
    <cellStyle name="Normal 5 2 5 2 3 3 4 2 2 2" xfId="37706"/>
    <cellStyle name="Normal 5 2 5 2 3 3 4 2 2 3" xfId="55353"/>
    <cellStyle name="Normal 5 2 5 2 3 3 4 2 3" xfId="28303"/>
    <cellStyle name="Normal 5 2 5 2 3 3 4 2 4" xfId="55352"/>
    <cellStyle name="Normal 5 2 5 2 3 3 4 3" xfId="14212"/>
    <cellStyle name="Normal 5 2 5 2 3 3 4 3 2" xfId="33003"/>
    <cellStyle name="Normal 5 2 5 2 3 3 4 3 3" xfId="55354"/>
    <cellStyle name="Normal 5 2 5 2 3 3 4 4" xfId="23600"/>
    <cellStyle name="Normal 5 2 5 2 3 3 4 5" xfId="55351"/>
    <cellStyle name="Normal 5 2 5 2 3 3 5" xfId="6724"/>
    <cellStyle name="Normal 5 2 5 2 3 3 5 2" xfId="16119"/>
    <cellStyle name="Normal 5 2 5 2 3 3 5 2 2" xfId="34916"/>
    <cellStyle name="Normal 5 2 5 2 3 3 5 2 3" xfId="55356"/>
    <cellStyle name="Normal 5 2 5 2 3 3 5 3" xfId="25513"/>
    <cellStyle name="Normal 5 2 5 2 3 3 5 4" xfId="55355"/>
    <cellStyle name="Normal 5 2 5 2 3 3 6" xfId="11422"/>
    <cellStyle name="Normal 5 2 5 2 3 3 6 2" xfId="30210"/>
    <cellStyle name="Normal 5 2 5 2 3 3 6 3" xfId="55357"/>
    <cellStyle name="Normal 5 2 5 2 3 3 7" xfId="20807"/>
    <cellStyle name="Normal 5 2 5 2 3 3 8" xfId="39810"/>
    <cellStyle name="Normal 5 2 5 2 3 3 9" xfId="55338"/>
    <cellStyle name="Normal 5 2 5 2 3 4" xfId="2461"/>
    <cellStyle name="Normal 5 2 5 2 3 4 2" xfId="5254"/>
    <cellStyle name="Normal 5 2 5 2 3 4 2 2" xfId="9979"/>
    <cellStyle name="Normal 5 2 5 2 3 4 2 2 2" xfId="19374"/>
    <cellStyle name="Normal 5 2 5 2 3 4 2 2 2 2" xfId="38171"/>
    <cellStyle name="Normal 5 2 5 2 3 4 2 2 2 3" xfId="55361"/>
    <cellStyle name="Normal 5 2 5 2 3 4 2 2 3" xfId="28768"/>
    <cellStyle name="Normal 5 2 5 2 3 4 2 2 4" xfId="55360"/>
    <cellStyle name="Normal 5 2 5 2 3 4 2 3" xfId="14677"/>
    <cellStyle name="Normal 5 2 5 2 3 4 2 3 2" xfId="33468"/>
    <cellStyle name="Normal 5 2 5 2 3 4 2 3 3" xfId="55362"/>
    <cellStyle name="Normal 5 2 5 2 3 4 2 4" xfId="24065"/>
    <cellStyle name="Normal 5 2 5 2 3 4 2 5" xfId="55359"/>
    <cellStyle name="Normal 5 2 5 2 3 4 3" xfId="7188"/>
    <cellStyle name="Normal 5 2 5 2 3 4 3 2" xfId="16583"/>
    <cellStyle name="Normal 5 2 5 2 3 4 3 2 2" xfId="35380"/>
    <cellStyle name="Normal 5 2 5 2 3 4 3 2 3" xfId="55364"/>
    <cellStyle name="Normal 5 2 5 2 3 4 3 3" xfId="25977"/>
    <cellStyle name="Normal 5 2 5 2 3 4 3 4" xfId="55363"/>
    <cellStyle name="Normal 5 2 5 2 3 4 4" xfId="11886"/>
    <cellStyle name="Normal 5 2 5 2 3 4 4 2" xfId="30675"/>
    <cellStyle name="Normal 5 2 5 2 3 4 4 3" xfId="55365"/>
    <cellStyle name="Normal 5 2 5 2 3 4 5" xfId="21272"/>
    <cellStyle name="Normal 5 2 5 2 3 4 6" xfId="55358"/>
    <cellStyle name="Normal 5 2 5 2 3 5" xfId="3392"/>
    <cellStyle name="Normal 5 2 5 2 3 5 2" xfId="8118"/>
    <cellStyle name="Normal 5 2 5 2 3 5 2 2" xfId="17513"/>
    <cellStyle name="Normal 5 2 5 2 3 5 2 2 2" xfId="36310"/>
    <cellStyle name="Normal 5 2 5 2 3 5 2 2 3" xfId="55368"/>
    <cellStyle name="Normal 5 2 5 2 3 5 2 3" xfId="26907"/>
    <cellStyle name="Normal 5 2 5 2 3 5 2 4" xfId="55367"/>
    <cellStyle name="Normal 5 2 5 2 3 5 3" xfId="12816"/>
    <cellStyle name="Normal 5 2 5 2 3 5 3 2" xfId="31606"/>
    <cellStyle name="Normal 5 2 5 2 3 5 3 3" xfId="55369"/>
    <cellStyle name="Normal 5 2 5 2 3 5 4" xfId="22203"/>
    <cellStyle name="Normal 5 2 5 2 3 5 5" xfId="55366"/>
    <cellStyle name="Normal 5 2 5 2 3 6" xfId="4323"/>
    <cellStyle name="Normal 5 2 5 2 3 6 2" xfId="9048"/>
    <cellStyle name="Normal 5 2 5 2 3 6 2 2" xfId="18443"/>
    <cellStyle name="Normal 5 2 5 2 3 6 2 2 2" xfId="37240"/>
    <cellStyle name="Normal 5 2 5 2 3 6 2 2 3" xfId="55372"/>
    <cellStyle name="Normal 5 2 5 2 3 6 2 3" xfId="27837"/>
    <cellStyle name="Normal 5 2 5 2 3 6 2 4" xfId="55371"/>
    <cellStyle name="Normal 5 2 5 2 3 6 3" xfId="13746"/>
    <cellStyle name="Normal 5 2 5 2 3 6 3 2" xfId="32537"/>
    <cellStyle name="Normal 5 2 5 2 3 6 3 3" xfId="55373"/>
    <cellStyle name="Normal 5 2 5 2 3 6 4" xfId="23134"/>
    <cellStyle name="Normal 5 2 5 2 3 6 5" xfId="55370"/>
    <cellStyle name="Normal 5 2 5 2 3 7" xfId="6417"/>
    <cellStyle name="Normal 5 2 5 2 3 7 2" xfId="15813"/>
    <cellStyle name="Normal 5 2 5 2 3 7 2 2" xfId="34610"/>
    <cellStyle name="Normal 5 2 5 2 3 7 2 3" xfId="55375"/>
    <cellStyle name="Normal 5 2 5 2 3 7 3" xfId="25207"/>
    <cellStyle name="Normal 5 2 5 2 3 7 4" xfId="55374"/>
    <cellStyle name="Normal 5 2 5 2 3 8" xfId="10959"/>
    <cellStyle name="Normal 5 2 5 2 3 8 2" xfId="29744"/>
    <cellStyle name="Normal 5 2 5 2 3 8 3" xfId="55376"/>
    <cellStyle name="Normal 5 2 5 2 3 9" xfId="20341"/>
    <cellStyle name="Normal 5 2 5 2 4" xfId="957"/>
    <cellStyle name="Normal 5 2 5 2 4 10" xfId="55377"/>
    <cellStyle name="Normal 5 2 5 2 4 11" xfId="1672"/>
    <cellStyle name="Normal 5 2 5 2 4 2" xfId="2141"/>
    <cellStyle name="Normal 5 2 5 2 4 2 2" xfId="3072"/>
    <cellStyle name="Normal 5 2 5 2 4 2 2 2" xfId="5865"/>
    <cellStyle name="Normal 5 2 5 2 4 2 2 2 2" xfId="10590"/>
    <cellStyle name="Normal 5 2 5 2 4 2 2 2 2 2" xfId="19985"/>
    <cellStyle name="Normal 5 2 5 2 4 2 2 2 2 2 2" xfId="38782"/>
    <cellStyle name="Normal 5 2 5 2 4 2 2 2 2 2 3" xfId="55382"/>
    <cellStyle name="Normal 5 2 5 2 4 2 2 2 2 3" xfId="29379"/>
    <cellStyle name="Normal 5 2 5 2 4 2 2 2 2 4" xfId="55381"/>
    <cellStyle name="Normal 5 2 5 2 4 2 2 2 3" xfId="15288"/>
    <cellStyle name="Normal 5 2 5 2 4 2 2 2 3 2" xfId="34079"/>
    <cellStyle name="Normal 5 2 5 2 4 2 2 2 3 3" xfId="55383"/>
    <cellStyle name="Normal 5 2 5 2 4 2 2 2 4" xfId="24676"/>
    <cellStyle name="Normal 5 2 5 2 4 2 2 2 5" xfId="55380"/>
    <cellStyle name="Normal 5 2 5 2 4 2 2 3" xfId="7798"/>
    <cellStyle name="Normal 5 2 5 2 4 2 2 3 2" xfId="17193"/>
    <cellStyle name="Normal 5 2 5 2 4 2 2 3 2 2" xfId="35990"/>
    <cellStyle name="Normal 5 2 5 2 4 2 2 3 2 3" xfId="55385"/>
    <cellStyle name="Normal 5 2 5 2 4 2 2 3 3" xfId="26587"/>
    <cellStyle name="Normal 5 2 5 2 4 2 2 3 4" xfId="55384"/>
    <cellStyle name="Normal 5 2 5 2 4 2 2 4" xfId="12496"/>
    <cellStyle name="Normal 5 2 5 2 4 2 2 4 2" xfId="31286"/>
    <cellStyle name="Normal 5 2 5 2 4 2 2 4 3" xfId="55386"/>
    <cellStyle name="Normal 5 2 5 2 4 2 2 5" xfId="21883"/>
    <cellStyle name="Normal 5 2 5 2 4 2 2 6" xfId="55379"/>
    <cellStyle name="Normal 5 2 5 2 4 2 3" xfId="4003"/>
    <cellStyle name="Normal 5 2 5 2 4 2 3 2" xfId="8728"/>
    <cellStyle name="Normal 5 2 5 2 4 2 3 2 2" xfId="18123"/>
    <cellStyle name="Normal 5 2 5 2 4 2 3 2 2 2" xfId="36920"/>
    <cellStyle name="Normal 5 2 5 2 4 2 3 2 2 3" xfId="55389"/>
    <cellStyle name="Normal 5 2 5 2 4 2 3 2 3" xfId="27517"/>
    <cellStyle name="Normal 5 2 5 2 4 2 3 2 4" xfId="55388"/>
    <cellStyle name="Normal 5 2 5 2 4 2 3 3" xfId="13426"/>
    <cellStyle name="Normal 5 2 5 2 4 2 3 3 2" xfId="32217"/>
    <cellStyle name="Normal 5 2 5 2 4 2 3 3 3" xfId="55390"/>
    <cellStyle name="Normal 5 2 5 2 4 2 3 4" xfId="22814"/>
    <cellStyle name="Normal 5 2 5 2 4 2 3 5" xfId="55387"/>
    <cellStyle name="Normal 5 2 5 2 4 2 4" xfId="4934"/>
    <cellStyle name="Normal 5 2 5 2 4 2 4 2" xfId="9659"/>
    <cellStyle name="Normal 5 2 5 2 4 2 4 2 2" xfId="19054"/>
    <cellStyle name="Normal 5 2 5 2 4 2 4 2 2 2" xfId="37851"/>
    <cellStyle name="Normal 5 2 5 2 4 2 4 2 2 3" xfId="55393"/>
    <cellStyle name="Normal 5 2 5 2 4 2 4 2 3" xfId="28448"/>
    <cellStyle name="Normal 5 2 5 2 4 2 4 2 4" xfId="55392"/>
    <cellStyle name="Normal 5 2 5 2 4 2 4 3" xfId="14357"/>
    <cellStyle name="Normal 5 2 5 2 4 2 4 3 2" xfId="33148"/>
    <cellStyle name="Normal 5 2 5 2 4 2 4 3 3" xfId="55394"/>
    <cellStyle name="Normal 5 2 5 2 4 2 4 4" xfId="23745"/>
    <cellStyle name="Normal 5 2 5 2 4 2 4 5" xfId="55391"/>
    <cellStyle name="Normal 5 2 5 2 4 2 5" xfId="6868"/>
    <cellStyle name="Normal 5 2 5 2 4 2 5 2" xfId="16263"/>
    <cellStyle name="Normal 5 2 5 2 4 2 5 2 2" xfId="35060"/>
    <cellStyle name="Normal 5 2 5 2 4 2 5 2 3" xfId="55396"/>
    <cellStyle name="Normal 5 2 5 2 4 2 5 3" xfId="25657"/>
    <cellStyle name="Normal 5 2 5 2 4 2 5 4" xfId="55395"/>
    <cellStyle name="Normal 5 2 5 2 4 2 6" xfId="11566"/>
    <cellStyle name="Normal 5 2 5 2 4 2 6 2" xfId="30355"/>
    <cellStyle name="Normal 5 2 5 2 4 2 6 3" xfId="55397"/>
    <cellStyle name="Normal 5 2 5 2 4 2 7" xfId="20952"/>
    <cellStyle name="Normal 5 2 5 2 4 2 8" xfId="39812"/>
    <cellStyle name="Normal 5 2 5 2 4 2 9" xfId="55378"/>
    <cellStyle name="Normal 5 2 5 2 4 3" xfId="2606"/>
    <cellStyle name="Normal 5 2 5 2 4 3 2" xfId="5399"/>
    <cellStyle name="Normal 5 2 5 2 4 3 2 2" xfId="10124"/>
    <cellStyle name="Normal 5 2 5 2 4 3 2 2 2" xfId="19519"/>
    <cellStyle name="Normal 5 2 5 2 4 3 2 2 2 2" xfId="38316"/>
    <cellStyle name="Normal 5 2 5 2 4 3 2 2 2 3" xfId="55401"/>
    <cellStyle name="Normal 5 2 5 2 4 3 2 2 3" xfId="28913"/>
    <cellStyle name="Normal 5 2 5 2 4 3 2 2 4" xfId="55400"/>
    <cellStyle name="Normal 5 2 5 2 4 3 2 3" xfId="14822"/>
    <cellStyle name="Normal 5 2 5 2 4 3 2 3 2" xfId="33613"/>
    <cellStyle name="Normal 5 2 5 2 4 3 2 3 3" xfId="55402"/>
    <cellStyle name="Normal 5 2 5 2 4 3 2 4" xfId="24210"/>
    <cellStyle name="Normal 5 2 5 2 4 3 2 5" xfId="55399"/>
    <cellStyle name="Normal 5 2 5 2 4 3 3" xfId="7333"/>
    <cellStyle name="Normal 5 2 5 2 4 3 3 2" xfId="16728"/>
    <cellStyle name="Normal 5 2 5 2 4 3 3 2 2" xfId="35525"/>
    <cellStyle name="Normal 5 2 5 2 4 3 3 2 3" xfId="55404"/>
    <cellStyle name="Normal 5 2 5 2 4 3 3 3" xfId="26122"/>
    <cellStyle name="Normal 5 2 5 2 4 3 3 4" xfId="55403"/>
    <cellStyle name="Normal 5 2 5 2 4 3 4" xfId="12031"/>
    <cellStyle name="Normal 5 2 5 2 4 3 4 2" xfId="30820"/>
    <cellStyle name="Normal 5 2 5 2 4 3 4 3" xfId="55405"/>
    <cellStyle name="Normal 5 2 5 2 4 3 5" xfId="21417"/>
    <cellStyle name="Normal 5 2 5 2 4 3 6" xfId="55398"/>
    <cellStyle name="Normal 5 2 5 2 4 4" xfId="3537"/>
    <cellStyle name="Normal 5 2 5 2 4 4 2" xfId="8263"/>
    <cellStyle name="Normal 5 2 5 2 4 4 2 2" xfId="17658"/>
    <cellStyle name="Normal 5 2 5 2 4 4 2 2 2" xfId="36455"/>
    <cellStyle name="Normal 5 2 5 2 4 4 2 2 3" xfId="55408"/>
    <cellStyle name="Normal 5 2 5 2 4 4 2 3" xfId="27052"/>
    <cellStyle name="Normal 5 2 5 2 4 4 2 4" xfId="55407"/>
    <cellStyle name="Normal 5 2 5 2 4 4 3" xfId="12961"/>
    <cellStyle name="Normal 5 2 5 2 4 4 3 2" xfId="31751"/>
    <cellStyle name="Normal 5 2 5 2 4 4 3 3" xfId="55409"/>
    <cellStyle name="Normal 5 2 5 2 4 4 4" xfId="22348"/>
    <cellStyle name="Normal 5 2 5 2 4 4 5" xfId="55406"/>
    <cellStyle name="Normal 5 2 5 2 4 5" xfId="4468"/>
    <cellStyle name="Normal 5 2 5 2 4 5 2" xfId="9193"/>
    <cellStyle name="Normal 5 2 5 2 4 5 2 2" xfId="18588"/>
    <cellStyle name="Normal 5 2 5 2 4 5 2 2 2" xfId="37385"/>
    <cellStyle name="Normal 5 2 5 2 4 5 2 2 3" xfId="55412"/>
    <cellStyle name="Normal 5 2 5 2 4 5 2 3" xfId="27982"/>
    <cellStyle name="Normal 5 2 5 2 4 5 2 4" xfId="55411"/>
    <cellStyle name="Normal 5 2 5 2 4 5 3" xfId="13891"/>
    <cellStyle name="Normal 5 2 5 2 4 5 3 2" xfId="32682"/>
    <cellStyle name="Normal 5 2 5 2 4 5 3 3" xfId="55413"/>
    <cellStyle name="Normal 5 2 5 2 4 5 4" xfId="23279"/>
    <cellStyle name="Normal 5 2 5 2 4 5 5" xfId="55410"/>
    <cellStyle name="Normal 5 2 5 2 4 6" xfId="6334"/>
    <cellStyle name="Normal 5 2 5 2 4 6 2" xfId="15730"/>
    <cellStyle name="Normal 5 2 5 2 4 6 2 2" xfId="34527"/>
    <cellStyle name="Normal 5 2 5 2 4 6 2 3" xfId="55415"/>
    <cellStyle name="Normal 5 2 5 2 4 6 3" xfId="25124"/>
    <cellStyle name="Normal 5 2 5 2 4 6 4" xfId="55414"/>
    <cellStyle name="Normal 5 2 5 2 4 7" xfId="11102"/>
    <cellStyle name="Normal 5 2 5 2 4 7 2" xfId="29889"/>
    <cellStyle name="Normal 5 2 5 2 4 7 3" xfId="55416"/>
    <cellStyle name="Normal 5 2 5 2 4 8" xfId="20486"/>
    <cellStyle name="Normal 5 2 5 2 4 9" xfId="39811"/>
    <cellStyle name="Normal 5 2 5 2 5" xfId="1351"/>
    <cellStyle name="Normal 5 2 5 2 5 10" xfId="55417"/>
    <cellStyle name="Normal 5 2 5 2 5 11" xfId="1614"/>
    <cellStyle name="Normal 5 2 5 2 5 2" xfId="2083"/>
    <cellStyle name="Normal 5 2 5 2 5 2 2" xfId="3014"/>
    <cellStyle name="Normal 5 2 5 2 5 2 2 2" xfId="5807"/>
    <cellStyle name="Normal 5 2 5 2 5 2 2 2 2" xfId="10532"/>
    <cellStyle name="Normal 5 2 5 2 5 2 2 2 2 2" xfId="19927"/>
    <cellStyle name="Normal 5 2 5 2 5 2 2 2 2 2 2" xfId="38724"/>
    <cellStyle name="Normal 5 2 5 2 5 2 2 2 2 2 3" xfId="55422"/>
    <cellStyle name="Normal 5 2 5 2 5 2 2 2 2 3" xfId="29321"/>
    <cellStyle name="Normal 5 2 5 2 5 2 2 2 2 4" xfId="55421"/>
    <cellStyle name="Normal 5 2 5 2 5 2 2 2 3" xfId="15230"/>
    <cellStyle name="Normal 5 2 5 2 5 2 2 2 3 2" xfId="34021"/>
    <cellStyle name="Normal 5 2 5 2 5 2 2 2 3 3" xfId="55423"/>
    <cellStyle name="Normal 5 2 5 2 5 2 2 2 4" xfId="24618"/>
    <cellStyle name="Normal 5 2 5 2 5 2 2 2 5" xfId="55420"/>
    <cellStyle name="Normal 5 2 5 2 5 2 2 3" xfId="7740"/>
    <cellStyle name="Normal 5 2 5 2 5 2 2 3 2" xfId="17135"/>
    <cellStyle name="Normal 5 2 5 2 5 2 2 3 2 2" xfId="35932"/>
    <cellStyle name="Normal 5 2 5 2 5 2 2 3 2 3" xfId="55425"/>
    <cellStyle name="Normal 5 2 5 2 5 2 2 3 3" xfId="26529"/>
    <cellStyle name="Normal 5 2 5 2 5 2 2 3 4" xfId="55424"/>
    <cellStyle name="Normal 5 2 5 2 5 2 2 4" xfId="12438"/>
    <cellStyle name="Normal 5 2 5 2 5 2 2 4 2" xfId="31228"/>
    <cellStyle name="Normal 5 2 5 2 5 2 2 4 3" xfId="55426"/>
    <cellStyle name="Normal 5 2 5 2 5 2 2 5" xfId="21825"/>
    <cellStyle name="Normal 5 2 5 2 5 2 2 6" xfId="55419"/>
    <cellStyle name="Normal 5 2 5 2 5 2 3" xfId="3945"/>
    <cellStyle name="Normal 5 2 5 2 5 2 3 2" xfId="8670"/>
    <cellStyle name="Normal 5 2 5 2 5 2 3 2 2" xfId="18065"/>
    <cellStyle name="Normal 5 2 5 2 5 2 3 2 2 2" xfId="36862"/>
    <cellStyle name="Normal 5 2 5 2 5 2 3 2 2 3" xfId="55429"/>
    <cellStyle name="Normal 5 2 5 2 5 2 3 2 3" xfId="27459"/>
    <cellStyle name="Normal 5 2 5 2 5 2 3 2 4" xfId="55428"/>
    <cellStyle name="Normal 5 2 5 2 5 2 3 3" xfId="13368"/>
    <cellStyle name="Normal 5 2 5 2 5 2 3 3 2" xfId="32159"/>
    <cellStyle name="Normal 5 2 5 2 5 2 3 3 3" xfId="55430"/>
    <cellStyle name="Normal 5 2 5 2 5 2 3 4" xfId="22756"/>
    <cellStyle name="Normal 5 2 5 2 5 2 3 5" xfId="55427"/>
    <cellStyle name="Normal 5 2 5 2 5 2 4" xfId="4876"/>
    <cellStyle name="Normal 5 2 5 2 5 2 4 2" xfId="9601"/>
    <cellStyle name="Normal 5 2 5 2 5 2 4 2 2" xfId="18996"/>
    <cellStyle name="Normal 5 2 5 2 5 2 4 2 2 2" xfId="37793"/>
    <cellStyle name="Normal 5 2 5 2 5 2 4 2 2 3" xfId="55433"/>
    <cellStyle name="Normal 5 2 5 2 5 2 4 2 3" xfId="28390"/>
    <cellStyle name="Normal 5 2 5 2 5 2 4 2 4" xfId="55432"/>
    <cellStyle name="Normal 5 2 5 2 5 2 4 3" xfId="14299"/>
    <cellStyle name="Normal 5 2 5 2 5 2 4 3 2" xfId="33090"/>
    <cellStyle name="Normal 5 2 5 2 5 2 4 3 3" xfId="55434"/>
    <cellStyle name="Normal 5 2 5 2 5 2 4 4" xfId="23687"/>
    <cellStyle name="Normal 5 2 5 2 5 2 4 5" xfId="55431"/>
    <cellStyle name="Normal 5 2 5 2 5 2 5" xfId="6810"/>
    <cellStyle name="Normal 5 2 5 2 5 2 5 2" xfId="16205"/>
    <cellStyle name="Normal 5 2 5 2 5 2 5 2 2" xfId="35002"/>
    <cellStyle name="Normal 5 2 5 2 5 2 5 2 3" xfId="55436"/>
    <cellStyle name="Normal 5 2 5 2 5 2 5 3" xfId="25599"/>
    <cellStyle name="Normal 5 2 5 2 5 2 5 4" xfId="55435"/>
    <cellStyle name="Normal 5 2 5 2 5 2 6" xfId="11508"/>
    <cellStyle name="Normal 5 2 5 2 5 2 6 2" xfId="30297"/>
    <cellStyle name="Normal 5 2 5 2 5 2 6 3" xfId="55437"/>
    <cellStyle name="Normal 5 2 5 2 5 2 7" xfId="20894"/>
    <cellStyle name="Normal 5 2 5 2 5 2 8" xfId="39814"/>
    <cellStyle name="Normal 5 2 5 2 5 2 9" xfId="55418"/>
    <cellStyle name="Normal 5 2 5 2 5 3" xfId="2548"/>
    <cellStyle name="Normal 5 2 5 2 5 3 2" xfId="5341"/>
    <cellStyle name="Normal 5 2 5 2 5 3 2 2" xfId="10066"/>
    <cellStyle name="Normal 5 2 5 2 5 3 2 2 2" xfId="19461"/>
    <cellStyle name="Normal 5 2 5 2 5 3 2 2 2 2" xfId="38258"/>
    <cellStyle name="Normal 5 2 5 2 5 3 2 2 2 3" xfId="55441"/>
    <cellStyle name="Normal 5 2 5 2 5 3 2 2 3" xfId="28855"/>
    <cellStyle name="Normal 5 2 5 2 5 3 2 2 4" xfId="55440"/>
    <cellStyle name="Normal 5 2 5 2 5 3 2 3" xfId="14764"/>
    <cellStyle name="Normal 5 2 5 2 5 3 2 3 2" xfId="33555"/>
    <cellStyle name="Normal 5 2 5 2 5 3 2 3 3" xfId="55442"/>
    <cellStyle name="Normal 5 2 5 2 5 3 2 4" xfId="24152"/>
    <cellStyle name="Normal 5 2 5 2 5 3 2 5" xfId="55439"/>
    <cellStyle name="Normal 5 2 5 2 5 3 3" xfId="7275"/>
    <cellStyle name="Normal 5 2 5 2 5 3 3 2" xfId="16670"/>
    <cellStyle name="Normal 5 2 5 2 5 3 3 2 2" xfId="35467"/>
    <cellStyle name="Normal 5 2 5 2 5 3 3 2 3" xfId="55444"/>
    <cellStyle name="Normal 5 2 5 2 5 3 3 3" xfId="26064"/>
    <cellStyle name="Normal 5 2 5 2 5 3 3 4" xfId="55443"/>
    <cellStyle name="Normal 5 2 5 2 5 3 4" xfId="11973"/>
    <cellStyle name="Normal 5 2 5 2 5 3 4 2" xfId="30762"/>
    <cellStyle name="Normal 5 2 5 2 5 3 4 3" xfId="55445"/>
    <cellStyle name="Normal 5 2 5 2 5 3 5" xfId="21359"/>
    <cellStyle name="Normal 5 2 5 2 5 3 6" xfId="55438"/>
    <cellStyle name="Normal 5 2 5 2 5 4" xfId="3479"/>
    <cellStyle name="Normal 5 2 5 2 5 4 2" xfId="8205"/>
    <cellStyle name="Normal 5 2 5 2 5 4 2 2" xfId="17600"/>
    <cellStyle name="Normal 5 2 5 2 5 4 2 2 2" xfId="36397"/>
    <cellStyle name="Normal 5 2 5 2 5 4 2 2 3" xfId="55448"/>
    <cellStyle name="Normal 5 2 5 2 5 4 2 3" xfId="26994"/>
    <cellStyle name="Normal 5 2 5 2 5 4 2 4" xfId="55447"/>
    <cellStyle name="Normal 5 2 5 2 5 4 3" xfId="12903"/>
    <cellStyle name="Normal 5 2 5 2 5 4 3 2" xfId="31693"/>
    <cellStyle name="Normal 5 2 5 2 5 4 3 3" xfId="55449"/>
    <cellStyle name="Normal 5 2 5 2 5 4 4" xfId="22290"/>
    <cellStyle name="Normal 5 2 5 2 5 4 5" xfId="55446"/>
    <cellStyle name="Normal 5 2 5 2 5 5" xfId="4410"/>
    <cellStyle name="Normal 5 2 5 2 5 5 2" xfId="9135"/>
    <cellStyle name="Normal 5 2 5 2 5 5 2 2" xfId="18530"/>
    <cellStyle name="Normal 5 2 5 2 5 5 2 2 2" xfId="37327"/>
    <cellStyle name="Normal 5 2 5 2 5 5 2 2 3" xfId="55452"/>
    <cellStyle name="Normal 5 2 5 2 5 5 2 3" xfId="27924"/>
    <cellStyle name="Normal 5 2 5 2 5 5 2 4" xfId="55451"/>
    <cellStyle name="Normal 5 2 5 2 5 5 3" xfId="13833"/>
    <cellStyle name="Normal 5 2 5 2 5 5 3 2" xfId="32624"/>
    <cellStyle name="Normal 5 2 5 2 5 5 3 3" xfId="55453"/>
    <cellStyle name="Normal 5 2 5 2 5 5 4" xfId="23221"/>
    <cellStyle name="Normal 5 2 5 2 5 5 5" xfId="55450"/>
    <cellStyle name="Normal 5 2 5 2 5 6" xfId="6368"/>
    <cellStyle name="Normal 5 2 5 2 5 6 2" xfId="15764"/>
    <cellStyle name="Normal 5 2 5 2 5 6 2 2" xfId="34561"/>
    <cellStyle name="Normal 5 2 5 2 5 6 2 3" xfId="55455"/>
    <cellStyle name="Normal 5 2 5 2 5 6 3" xfId="25158"/>
    <cellStyle name="Normal 5 2 5 2 5 6 4" xfId="55454"/>
    <cellStyle name="Normal 5 2 5 2 5 7" xfId="11044"/>
    <cellStyle name="Normal 5 2 5 2 5 7 2" xfId="29831"/>
    <cellStyle name="Normal 5 2 5 2 5 7 3" xfId="55456"/>
    <cellStyle name="Normal 5 2 5 2 5 8" xfId="20428"/>
    <cellStyle name="Normal 5 2 5 2 5 9" xfId="39813"/>
    <cellStyle name="Normal 5 2 5 2 6" xfId="1880"/>
    <cellStyle name="Normal 5 2 5 2 6 2" xfId="2811"/>
    <cellStyle name="Normal 5 2 5 2 6 2 2" xfId="5604"/>
    <cellStyle name="Normal 5 2 5 2 6 2 2 2" xfId="10329"/>
    <cellStyle name="Normal 5 2 5 2 6 2 2 2 2" xfId="19724"/>
    <cellStyle name="Normal 5 2 5 2 6 2 2 2 2 2" xfId="38521"/>
    <cellStyle name="Normal 5 2 5 2 6 2 2 2 2 3" xfId="55461"/>
    <cellStyle name="Normal 5 2 5 2 6 2 2 2 3" xfId="29118"/>
    <cellStyle name="Normal 5 2 5 2 6 2 2 2 4" xfId="55460"/>
    <cellStyle name="Normal 5 2 5 2 6 2 2 3" xfId="15027"/>
    <cellStyle name="Normal 5 2 5 2 6 2 2 3 2" xfId="33818"/>
    <cellStyle name="Normal 5 2 5 2 6 2 2 3 3" xfId="55462"/>
    <cellStyle name="Normal 5 2 5 2 6 2 2 4" xfId="24415"/>
    <cellStyle name="Normal 5 2 5 2 6 2 2 5" xfId="55459"/>
    <cellStyle name="Normal 5 2 5 2 6 2 3" xfId="7537"/>
    <cellStyle name="Normal 5 2 5 2 6 2 3 2" xfId="16932"/>
    <cellStyle name="Normal 5 2 5 2 6 2 3 2 2" xfId="35729"/>
    <cellStyle name="Normal 5 2 5 2 6 2 3 2 3" xfId="55464"/>
    <cellStyle name="Normal 5 2 5 2 6 2 3 3" xfId="26326"/>
    <cellStyle name="Normal 5 2 5 2 6 2 3 4" xfId="55463"/>
    <cellStyle name="Normal 5 2 5 2 6 2 4" xfId="12235"/>
    <cellStyle name="Normal 5 2 5 2 6 2 4 2" xfId="31025"/>
    <cellStyle name="Normal 5 2 5 2 6 2 4 3" xfId="55465"/>
    <cellStyle name="Normal 5 2 5 2 6 2 5" xfId="21622"/>
    <cellStyle name="Normal 5 2 5 2 6 2 6" xfId="55458"/>
    <cellStyle name="Normal 5 2 5 2 6 3" xfId="3742"/>
    <cellStyle name="Normal 5 2 5 2 6 3 2" xfId="8468"/>
    <cellStyle name="Normal 5 2 5 2 6 3 2 2" xfId="17863"/>
    <cellStyle name="Normal 5 2 5 2 6 3 2 2 2" xfId="36660"/>
    <cellStyle name="Normal 5 2 5 2 6 3 2 2 3" xfId="55468"/>
    <cellStyle name="Normal 5 2 5 2 6 3 2 3" xfId="27257"/>
    <cellStyle name="Normal 5 2 5 2 6 3 2 4" xfId="55467"/>
    <cellStyle name="Normal 5 2 5 2 6 3 3" xfId="13166"/>
    <cellStyle name="Normal 5 2 5 2 6 3 3 2" xfId="31956"/>
    <cellStyle name="Normal 5 2 5 2 6 3 3 3" xfId="55469"/>
    <cellStyle name="Normal 5 2 5 2 6 3 4" xfId="22553"/>
    <cellStyle name="Normal 5 2 5 2 6 3 5" xfId="55466"/>
    <cellStyle name="Normal 5 2 5 2 6 4" xfId="4673"/>
    <cellStyle name="Normal 5 2 5 2 6 4 2" xfId="9398"/>
    <cellStyle name="Normal 5 2 5 2 6 4 2 2" xfId="18793"/>
    <cellStyle name="Normal 5 2 5 2 6 4 2 2 2" xfId="37590"/>
    <cellStyle name="Normal 5 2 5 2 6 4 2 2 3" xfId="55472"/>
    <cellStyle name="Normal 5 2 5 2 6 4 2 3" xfId="28187"/>
    <cellStyle name="Normal 5 2 5 2 6 4 2 4" xfId="55471"/>
    <cellStyle name="Normal 5 2 5 2 6 4 3" xfId="14096"/>
    <cellStyle name="Normal 5 2 5 2 6 4 3 2" xfId="32887"/>
    <cellStyle name="Normal 5 2 5 2 6 4 3 3" xfId="55473"/>
    <cellStyle name="Normal 5 2 5 2 6 4 4" xfId="23484"/>
    <cellStyle name="Normal 5 2 5 2 6 4 5" xfId="55470"/>
    <cellStyle name="Normal 5 2 5 2 6 5" xfId="6608"/>
    <cellStyle name="Normal 5 2 5 2 6 5 2" xfId="16003"/>
    <cellStyle name="Normal 5 2 5 2 6 5 2 2" xfId="34800"/>
    <cellStyle name="Normal 5 2 5 2 6 5 2 3" xfId="55475"/>
    <cellStyle name="Normal 5 2 5 2 6 5 3" xfId="25397"/>
    <cellStyle name="Normal 5 2 5 2 6 5 4" xfId="55474"/>
    <cellStyle name="Normal 5 2 5 2 6 6" xfId="11306"/>
    <cellStyle name="Normal 5 2 5 2 6 6 2" xfId="30094"/>
    <cellStyle name="Normal 5 2 5 2 6 6 3" xfId="55476"/>
    <cellStyle name="Normal 5 2 5 2 6 7" xfId="20691"/>
    <cellStyle name="Normal 5 2 5 2 6 8" xfId="39815"/>
    <cellStyle name="Normal 5 2 5 2 6 9" xfId="55457"/>
    <cellStyle name="Normal 5 2 5 2 7" xfId="2345"/>
    <cellStyle name="Normal 5 2 5 2 7 2" xfId="5138"/>
    <cellStyle name="Normal 5 2 5 2 7 2 2" xfId="9863"/>
    <cellStyle name="Normal 5 2 5 2 7 2 2 2" xfId="19258"/>
    <cellStyle name="Normal 5 2 5 2 7 2 2 2 2" xfId="38055"/>
    <cellStyle name="Normal 5 2 5 2 7 2 2 2 3" xfId="55480"/>
    <cellStyle name="Normal 5 2 5 2 7 2 2 3" xfId="28652"/>
    <cellStyle name="Normal 5 2 5 2 7 2 2 4" xfId="55479"/>
    <cellStyle name="Normal 5 2 5 2 7 2 3" xfId="14561"/>
    <cellStyle name="Normal 5 2 5 2 7 2 3 2" xfId="33352"/>
    <cellStyle name="Normal 5 2 5 2 7 2 3 3" xfId="55481"/>
    <cellStyle name="Normal 5 2 5 2 7 2 4" xfId="23949"/>
    <cellStyle name="Normal 5 2 5 2 7 2 5" xfId="55478"/>
    <cellStyle name="Normal 5 2 5 2 7 3" xfId="7072"/>
    <cellStyle name="Normal 5 2 5 2 7 3 2" xfId="16467"/>
    <cellStyle name="Normal 5 2 5 2 7 3 2 2" xfId="35264"/>
    <cellStyle name="Normal 5 2 5 2 7 3 2 3" xfId="55483"/>
    <cellStyle name="Normal 5 2 5 2 7 3 3" xfId="25861"/>
    <cellStyle name="Normal 5 2 5 2 7 3 4" xfId="55482"/>
    <cellStyle name="Normal 5 2 5 2 7 4" xfId="11770"/>
    <cellStyle name="Normal 5 2 5 2 7 4 2" xfId="30559"/>
    <cellStyle name="Normal 5 2 5 2 7 4 3" xfId="55484"/>
    <cellStyle name="Normal 5 2 5 2 7 5" xfId="21156"/>
    <cellStyle name="Normal 5 2 5 2 7 6" xfId="55477"/>
    <cellStyle name="Normal 5 2 5 2 8" xfId="3276"/>
    <cellStyle name="Normal 5 2 5 2 8 2" xfId="8002"/>
    <cellStyle name="Normal 5 2 5 2 8 2 2" xfId="17397"/>
    <cellStyle name="Normal 5 2 5 2 8 2 2 2" xfId="36194"/>
    <cellStyle name="Normal 5 2 5 2 8 2 2 3" xfId="55487"/>
    <cellStyle name="Normal 5 2 5 2 8 2 3" xfId="26791"/>
    <cellStyle name="Normal 5 2 5 2 8 2 4" xfId="55486"/>
    <cellStyle name="Normal 5 2 5 2 8 3" xfId="12700"/>
    <cellStyle name="Normal 5 2 5 2 8 3 2" xfId="31490"/>
    <cellStyle name="Normal 5 2 5 2 8 3 3" xfId="55488"/>
    <cellStyle name="Normal 5 2 5 2 8 4" xfId="22087"/>
    <cellStyle name="Normal 5 2 5 2 8 5" xfId="55485"/>
    <cellStyle name="Normal 5 2 5 2 9" xfId="4207"/>
    <cellStyle name="Normal 5 2 5 2 9 2" xfId="8932"/>
    <cellStyle name="Normal 5 2 5 2 9 2 2" xfId="18327"/>
    <cellStyle name="Normal 5 2 5 2 9 2 2 2" xfId="37124"/>
    <cellStyle name="Normal 5 2 5 2 9 2 2 3" xfId="55491"/>
    <cellStyle name="Normal 5 2 5 2 9 2 3" xfId="27721"/>
    <cellStyle name="Normal 5 2 5 2 9 2 4" xfId="55490"/>
    <cellStyle name="Normal 5 2 5 2 9 3" xfId="13630"/>
    <cellStyle name="Normal 5 2 5 2 9 3 2" xfId="32421"/>
    <cellStyle name="Normal 5 2 5 2 9 3 3" xfId="55492"/>
    <cellStyle name="Normal 5 2 5 2 9 4" xfId="23018"/>
    <cellStyle name="Normal 5 2 5 2 9 5" xfId="55489"/>
    <cellStyle name="Normal 5 2 5 20" xfId="58871"/>
    <cellStyle name="Normal 5 2 5 21" xfId="58927"/>
    <cellStyle name="Normal 5 2 5 22" xfId="58983"/>
    <cellStyle name="Normal 5 2 5 23" xfId="59039"/>
    <cellStyle name="Normal 5 2 5 24" xfId="59098"/>
    <cellStyle name="Normal 5 2 5 25" xfId="59711"/>
    <cellStyle name="Normal 5 2 5 26" xfId="1381"/>
    <cellStyle name="Normal 5 2 5 3" xfId="1089"/>
    <cellStyle name="Normal 5 2 5 3 10" xfId="39816"/>
    <cellStyle name="Normal 5 2 5 3 11" xfId="55493"/>
    <cellStyle name="Normal 5 2 5 3 12" xfId="1477"/>
    <cellStyle name="Normal 5 2 5 3 2" xfId="1742"/>
    <cellStyle name="Normal 5 2 5 3 2 10" xfId="55494"/>
    <cellStyle name="Normal 5 2 5 3 2 2" xfId="2208"/>
    <cellStyle name="Normal 5 2 5 3 2 2 2" xfId="3139"/>
    <cellStyle name="Normal 5 2 5 3 2 2 2 2" xfId="5932"/>
    <cellStyle name="Normal 5 2 5 3 2 2 2 2 2" xfId="10657"/>
    <cellStyle name="Normal 5 2 5 3 2 2 2 2 2 2" xfId="20052"/>
    <cellStyle name="Normal 5 2 5 3 2 2 2 2 2 2 2" xfId="38849"/>
    <cellStyle name="Normal 5 2 5 3 2 2 2 2 2 2 3" xfId="55499"/>
    <cellStyle name="Normal 5 2 5 3 2 2 2 2 2 3" xfId="29446"/>
    <cellStyle name="Normal 5 2 5 3 2 2 2 2 2 4" xfId="55498"/>
    <cellStyle name="Normal 5 2 5 3 2 2 2 2 3" xfId="15355"/>
    <cellStyle name="Normal 5 2 5 3 2 2 2 2 3 2" xfId="34146"/>
    <cellStyle name="Normal 5 2 5 3 2 2 2 2 3 3" xfId="55500"/>
    <cellStyle name="Normal 5 2 5 3 2 2 2 2 4" xfId="24743"/>
    <cellStyle name="Normal 5 2 5 3 2 2 2 2 5" xfId="55497"/>
    <cellStyle name="Normal 5 2 5 3 2 2 2 3" xfId="7865"/>
    <cellStyle name="Normal 5 2 5 3 2 2 2 3 2" xfId="17260"/>
    <cellStyle name="Normal 5 2 5 3 2 2 2 3 2 2" xfId="36057"/>
    <cellStyle name="Normal 5 2 5 3 2 2 2 3 2 3" xfId="55502"/>
    <cellStyle name="Normal 5 2 5 3 2 2 2 3 3" xfId="26654"/>
    <cellStyle name="Normal 5 2 5 3 2 2 2 3 4" xfId="55501"/>
    <cellStyle name="Normal 5 2 5 3 2 2 2 4" xfId="12563"/>
    <cellStyle name="Normal 5 2 5 3 2 2 2 4 2" xfId="31353"/>
    <cellStyle name="Normal 5 2 5 3 2 2 2 4 3" xfId="55503"/>
    <cellStyle name="Normal 5 2 5 3 2 2 2 5" xfId="21950"/>
    <cellStyle name="Normal 5 2 5 3 2 2 2 6" xfId="55496"/>
    <cellStyle name="Normal 5 2 5 3 2 2 3" xfId="4070"/>
    <cellStyle name="Normal 5 2 5 3 2 2 3 2" xfId="8795"/>
    <cellStyle name="Normal 5 2 5 3 2 2 3 2 2" xfId="18190"/>
    <cellStyle name="Normal 5 2 5 3 2 2 3 2 2 2" xfId="36987"/>
    <cellStyle name="Normal 5 2 5 3 2 2 3 2 2 3" xfId="55506"/>
    <cellStyle name="Normal 5 2 5 3 2 2 3 2 3" xfId="27584"/>
    <cellStyle name="Normal 5 2 5 3 2 2 3 2 4" xfId="55505"/>
    <cellStyle name="Normal 5 2 5 3 2 2 3 3" xfId="13493"/>
    <cellStyle name="Normal 5 2 5 3 2 2 3 3 2" xfId="32284"/>
    <cellStyle name="Normal 5 2 5 3 2 2 3 3 3" xfId="55507"/>
    <cellStyle name="Normal 5 2 5 3 2 2 3 4" xfId="22881"/>
    <cellStyle name="Normal 5 2 5 3 2 2 3 5" xfId="55504"/>
    <cellStyle name="Normal 5 2 5 3 2 2 4" xfId="5001"/>
    <cellStyle name="Normal 5 2 5 3 2 2 4 2" xfId="9726"/>
    <cellStyle name="Normal 5 2 5 3 2 2 4 2 2" xfId="19121"/>
    <cellStyle name="Normal 5 2 5 3 2 2 4 2 2 2" xfId="37918"/>
    <cellStyle name="Normal 5 2 5 3 2 2 4 2 2 3" xfId="55510"/>
    <cellStyle name="Normal 5 2 5 3 2 2 4 2 3" xfId="28515"/>
    <cellStyle name="Normal 5 2 5 3 2 2 4 2 4" xfId="55509"/>
    <cellStyle name="Normal 5 2 5 3 2 2 4 3" xfId="14424"/>
    <cellStyle name="Normal 5 2 5 3 2 2 4 3 2" xfId="33215"/>
    <cellStyle name="Normal 5 2 5 3 2 2 4 3 3" xfId="55511"/>
    <cellStyle name="Normal 5 2 5 3 2 2 4 4" xfId="23812"/>
    <cellStyle name="Normal 5 2 5 3 2 2 4 5" xfId="55508"/>
    <cellStyle name="Normal 5 2 5 3 2 2 5" xfId="6935"/>
    <cellStyle name="Normal 5 2 5 3 2 2 5 2" xfId="16330"/>
    <cellStyle name="Normal 5 2 5 3 2 2 5 2 2" xfId="35127"/>
    <cellStyle name="Normal 5 2 5 3 2 2 5 2 3" xfId="55513"/>
    <cellStyle name="Normal 5 2 5 3 2 2 5 3" xfId="25724"/>
    <cellStyle name="Normal 5 2 5 3 2 2 5 4" xfId="55512"/>
    <cellStyle name="Normal 5 2 5 3 2 2 6" xfId="11633"/>
    <cellStyle name="Normal 5 2 5 3 2 2 6 2" xfId="30422"/>
    <cellStyle name="Normal 5 2 5 3 2 2 6 3" xfId="55514"/>
    <cellStyle name="Normal 5 2 5 3 2 2 7" xfId="21019"/>
    <cellStyle name="Normal 5 2 5 3 2 2 8" xfId="39818"/>
    <cellStyle name="Normal 5 2 5 3 2 2 9" xfId="55495"/>
    <cellStyle name="Normal 5 2 5 3 2 3" xfId="2673"/>
    <cellStyle name="Normal 5 2 5 3 2 3 2" xfId="5466"/>
    <cellStyle name="Normal 5 2 5 3 2 3 2 2" xfId="10191"/>
    <cellStyle name="Normal 5 2 5 3 2 3 2 2 2" xfId="19586"/>
    <cellStyle name="Normal 5 2 5 3 2 3 2 2 2 2" xfId="38383"/>
    <cellStyle name="Normal 5 2 5 3 2 3 2 2 2 3" xfId="55518"/>
    <cellStyle name="Normal 5 2 5 3 2 3 2 2 3" xfId="28980"/>
    <cellStyle name="Normal 5 2 5 3 2 3 2 2 4" xfId="55517"/>
    <cellStyle name="Normal 5 2 5 3 2 3 2 3" xfId="14889"/>
    <cellStyle name="Normal 5 2 5 3 2 3 2 3 2" xfId="33680"/>
    <cellStyle name="Normal 5 2 5 3 2 3 2 3 3" xfId="55519"/>
    <cellStyle name="Normal 5 2 5 3 2 3 2 4" xfId="24277"/>
    <cellStyle name="Normal 5 2 5 3 2 3 2 5" xfId="55516"/>
    <cellStyle name="Normal 5 2 5 3 2 3 3" xfId="7400"/>
    <cellStyle name="Normal 5 2 5 3 2 3 3 2" xfId="16795"/>
    <cellStyle name="Normal 5 2 5 3 2 3 3 2 2" xfId="35592"/>
    <cellStyle name="Normal 5 2 5 3 2 3 3 2 3" xfId="55521"/>
    <cellStyle name="Normal 5 2 5 3 2 3 3 3" xfId="26189"/>
    <cellStyle name="Normal 5 2 5 3 2 3 3 4" xfId="55520"/>
    <cellStyle name="Normal 5 2 5 3 2 3 4" xfId="12098"/>
    <cellStyle name="Normal 5 2 5 3 2 3 4 2" xfId="30887"/>
    <cellStyle name="Normal 5 2 5 3 2 3 4 3" xfId="55522"/>
    <cellStyle name="Normal 5 2 5 3 2 3 5" xfId="21484"/>
    <cellStyle name="Normal 5 2 5 3 2 3 6" xfId="55515"/>
    <cellStyle name="Normal 5 2 5 3 2 4" xfId="3604"/>
    <cellStyle name="Normal 5 2 5 3 2 4 2" xfId="8330"/>
    <cellStyle name="Normal 5 2 5 3 2 4 2 2" xfId="17725"/>
    <cellStyle name="Normal 5 2 5 3 2 4 2 2 2" xfId="36522"/>
    <cellStyle name="Normal 5 2 5 3 2 4 2 2 3" xfId="55525"/>
    <cellStyle name="Normal 5 2 5 3 2 4 2 3" xfId="27119"/>
    <cellStyle name="Normal 5 2 5 3 2 4 2 4" xfId="55524"/>
    <cellStyle name="Normal 5 2 5 3 2 4 3" xfId="13028"/>
    <cellStyle name="Normal 5 2 5 3 2 4 3 2" xfId="31818"/>
    <cellStyle name="Normal 5 2 5 3 2 4 3 3" xfId="55526"/>
    <cellStyle name="Normal 5 2 5 3 2 4 4" xfId="22415"/>
    <cellStyle name="Normal 5 2 5 3 2 4 5" xfId="55523"/>
    <cellStyle name="Normal 5 2 5 3 2 5" xfId="4535"/>
    <cellStyle name="Normal 5 2 5 3 2 5 2" xfId="9260"/>
    <cellStyle name="Normal 5 2 5 3 2 5 2 2" xfId="18655"/>
    <cellStyle name="Normal 5 2 5 3 2 5 2 2 2" xfId="37452"/>
    <cellStyle name="Normal 5 2 5 3 2 5 2 2 3" xfId="55529"/>
    <cellStyle name="Normal 5 2 5 3 2 5 2 3" xfId="28049"/>
    <cellStyle name="Normal 5 2 5 3 2 5 2 4" xfId="55528"/>
    <cellStyle name="Normal 5 2 5 3 2 5 3" xfId="13958"/>
    <cellStyle name="Normal 5 2 5 3 2 5 3 2" xfId="32749"/>
    <cellStyle name="Normal 5 2 5 3 2 5 3 3" xfId="55530"/>
    <cellStyle name="Normal 5 2 5 3 2 5 4" xfId="23346"/>
    <cellStyle name="Normal 5 2 5 3 2 5 5" xfId="55527"/>
    <cellStyle name="Normal 5 2 5 3 2 6" xfId="6299"/>
    <cellStyle name="Normal 5 2 5 3 2 6 2" xfId="15695"/>
    <cellStyle name="Normal 5 2 5 3 2 6 2 2" xfId="34492"/>
    <cellStyle name="Normal 5 2 5 3 2 6 2 3" xfId="55532"/>
    <cellStyle name="Normal 5 2 5 3 2 6 3" xfId="25089"/>
    <cellStyle name="Normal 5 2 5 3 2 6 4" xfId="55531"/>
    <cellStyle name="Normal 5 2 5 3 2 7" xfId="11169"/>
    <cellStyle name="Normal 5 2 5 3 2 7 2" xfId="29956"/>
    <cellStyle name="Normal 5 2 5 3 2 7 3" xfId="55533"/>
    <cellStyle name="Normal 5 2 5 3 2 8" xfId="20553"/>
    <cellStyle name="Normal 5 2 5 3 2 9" xfId="39817"/>
    <cellStyle name="Normal 5 2 5 3 3" xfId="1947"/>
    <cellStyle name="Normal 5 2 5 3 3 2" xfId="2878"/>
    <cellStyle name="Normal 5 2 5 3 3 2 2" xfId="5671"/>
    <cellStyle name="Normal 5 2 5 3 3 2 2 2" xfId="10396"/>
    <cellStyle name="Normal 5 2 5 3 3 2 2 2 2" xfId="19791"/>
    <cellStyle name="Normal 5 2 5 3 3 2 2 2 2 2" xfId="38588"/>
    <cellStyle name="Normal 5 2 5 3 3 2 2 2 2 3" xfId="55538"/>
    <cellStyle name="Normal 5 2 5 3 3 2 2 2 3" xfId="29185"/>
    <cellStyle name="Normal 5 2 5 3 3 2 2 2 4" xfId="55537"/>
    <cellStyle name="Normal 5 2 5 3 3 2 2 3" xfId="15094"/>
    <cellStyle name="Normal 5 2 5 3 3 2 2 3 2" xfId="33885"/>
    <cellStyle name="Normal 5 2 5 3 3 2 2 3 3" xfId="55539"/>
    <cellStyle name="Normal 5 2 5 3 3 2 2 4" xfId="24482"/>
    <cellStyle name="Normal 5 2 5 3 3 2 2 5" xfId="55536"/>
    <cellStyle name="Normal 5 2 5 3 3 2 3" xfId="7604"/>
    <cellStyle name="Normal 5 2 5 3 3 2 3 2" xfId="16999"/>
    <cellStyle name="Normal 5 2 5 3 3 2 3 2 2" xfId="35796"/>
    <cellStyle name="Normal 5 2 5 3 3 2 3 2 3" xfId="55541"/>
    <cellStyle name="Normal 5 2 5 3 3 2 3 3" xfId="26393"/>
    <cellStyle name="Normal 5 2 5 3 3 2 3 4" xfId="55540"/>
    <cellStyle name="Normal 5 2 5 3 3 2 4" xfId="12302"/>
    <cellStyle name="Normal 5 2 5 3 3 2 4 2" xfId="31092"/>
    <cellStyle name="Normal 5 2 5 3 3 2 4 3" xfId="55542"/>
    <cellStyle name="Normal 5 2 5 3 3 2 5" xfId="21689"/>
    <cellStyle name="Normal 5 2 5 3 3 2 6" xfId="55535"/>
    <cellStyle name="Normal 5 2 5 3 3 3" xfId="3809"/>
    <cellStyle name="Normal 5 2 5 3 3 3 2" xfId="8535"/>
    <cellStyle name="Normal 5 2 5 3 3 3 2 2" xfId="17930"/>
    <cellStyle name="Normal 5 2 5 3 3 3 2 2 2" xfId="36727"/>
    <cellStyle name="Normal 5 2 5 3 3 3 2 2 3" xfId="55545"/>
    <cellStyle name="Normal 5 2 5 3 3 3 2 3" xfId="27324"/>
    <cellStyle name="Normal 5 2 5 3 3 3 2 4" xfId="55544"/>
    <cellStyle name="Normal 5 2 5 3 3 3 3" xfId="13233"/>
    <cellStyle name="Normal 5 2 5 3 3 3 3 2" xfId="32023"/>
    <cellStyle name="Normal 5 2 5 3 3 3 3 3" xfId="55546"/>
    <cellStyle name="Normal 5 2 5 3 3 3 4" xfId="22620"/>
    <cellStyle name="Normal 5 2 5 3 3 3 5" xfId="55543"/>
    <cellStyle name="Normal 5 2 5 3 3 4" xfId="4740"/>
    <cellStyle name="Normal 5 2 5 3 3 4 2" xfId="9465"/>
    <cellStyle name="Normal 5 2 5 3 3 4 2 2" xfId="18860"/>
    <cellStyle name="Normal 5 2 5 3 3 4 2 2 2" xfId="37657"/>
    <cellStyle name="Normal 5 2 5 3 3 4 2 2 3" xfId="55549"/>
    <cellStyle name="Normal 5 2 5 3 3 4 2 3" xfId="28254"/>
    <cellStyle name="Normal 5 2 5 3 3 4 2 4" xfId="55548"/>
    <cellStyle name="Normal 5 2 5 3 3 4 3" xfId="14163"/>
    <cellStyle name="Normal 5 2 5 3 3 4 3 2" xfId="32954"/>
    <cellStyle name="Normal 5 2 5 3 3 4 3 3" xfId="55550"/>
    <cellStyle name="Normal 5 2 5 3 3 4 4" xfId="23551"/>
    <cellStyle name="Normal 5 2 5 3 3 4 5" xfId="55547"/>
    <cellStyle name="Normal 5 2 5 3 3 5" xfId="6675"/>
    <cellStyle name="Normal 5 2 5 3 3 5 2" xfId="16070"/>
    <cellStyle name="Normal 5 2 5 3 3 5 2 2" xfId="34867"/>
    <cellStyle name="Normal 5 2 5 3 3 5 2 3" xfId="55552"/>
    <cellStyle name="Normal 5 2 5 3 3 5 3" xfId="25464"/>
    <cellStyle name="Normal 5 2 5 3 3 5 4" xfId="55551"/>
    <cellStyle name="Normal 5 2 5 3 3 6" xfId="11373"/>
    <cellStyle name="Normal 5 2 5 3 3 6 2" xfId="30161"/>
    <cellStyle name="Normal 5 2 5 3 3 6 3" xfId="55553"/>
    <cellStyle name="Normal 5 2 5 3 3 7" xfId="20758"/>
    <cellStyle name="Normal 5 2 5 3 3 8" xfId="39819"/>
    <cellStyle name="Normal 5 2 5 3 3 9" xfId="55534"/>
    <cellStyle name="Normal 5 2 5 3 4" xfId="2412"/>
    <cellStyle name="Normal 5 2 5 3 4 2" xfId="5205"/>
    <cellStyle name="Normal 5 2 5 3 4 2 2" xfId="9930"/>
    <cellStyle name="Normal 5 2 5 3 4 2 2 2" xfId="19325"/>
    <cellStyle name="Normal 5 2 5 3 4 2 2 2 2" xfId="38122"/>
    <cellStyle name="Normal 5 2 5 3 4 2 2 2 3" xfId="55557"/>
    <cellStyle name="Normal 5 2 5 3 4 2 2 3" xfId="28719"/>
    <cellStyle name="Normal 5 2 5 3 4 2 2 4" xfId="55556"/>
    <cellStyle name="Normal 5 2 5 3 4 2 3" xfId="14628"/>
    <cellStyle name="Normal 5 2 5 3 4 2 3 2" xfId="33419"/>
    <cellStyle name="Normal 5 2 5 3 4 2 3 3" xfId="55558"/>
    <cellStyle name="Normal 5 2 5 3 4 2 4" xfId="24016"/>
    <cellStyle name="Normal 5 2 5 3 4 2 5" xfId="55555"/>
    <cellStyle name="Normal 5 2 5 3 4 3" xfId="7139"/>
    <cellStyle name="Normal 5 2 5 3 4 3 2" xfId="16534"/>
    <cellStyle name="Normal 5 2 5 3 4 3 2 2" xfId="35331"/>
    <cellStyle name="Normal 5 2 5 3 4 3 2 3" xfId="55560"/>
    <cellStyle name="Normal 5 2 5 3 4 3 3" xfId="25928"/>
    <cellStyle name="Normal 5 2 5 3 4 3 4" xfId="55559"/>
    <cellStyle name="Normal 5 2 5 3 4 4" xfId="11837"/>
    <cellStyle name="Normal 5 2 5 3 4 4 2" xfId="30626"/>
    <cellStyle name="Normal 5 2 5 3 4 4 3" xfId="55561"/>
    <cellStyle name="Normal 5 2 5 3 4 5" xfId="21223"/>
    <cellStyle name="Normal 5 2 5 3 4 6" xfId="55554"/>
    <cellStyle name="Normal 5 2 5 3 5" xfId="3343"/>
    <cellStyle name="Normal 5 2 5 3 5 2" xfId="8069"/>
    <cellStyle name="Normal 5 2 5 3 5 2 2" xfId="17464"/>
    <cellStyle name="Normal 5 2 5 3 5 2 2 2" xfId="36261"/>
    <cellStyle name="Normal 5 2 5 3 5 2 2 3" xfId="55564"/>
    <cellStyle name="Normal 5 2 5 3 5 2 3" xfId="26858"/>
    <cellStyle name="Normal 5 2 5 3 5 2 4" xfId="55563"/>
    <cellStyle name="Normal 5 2 5 3 5 3" xfId="12767"/>
    <cellStyle name="Normal 5 2 5 3 5 3 2" xfId="31557"/>
    <cellStyle name="Normal 5 2 5 3 5 3 3" xfId="55565"/>
    <cellStyle name="Normal 5 2 5 3 5 4" xfId="22154"/>
    <cellStyle name="Normal 5 2 5 3 5 5" xfId="55562"/>
    <cellStyle name="Normal 5 2 5 3 6" xfId="4274"/>
    <cellStyle name="Normal 5 2 5 3 6 2" xfId="8999"/>
    <cellStyle name="Normal 5 2 5 3 6 2 2" xfId="18394"/>
    <cellStyle name="Normal 5 2 5 3 6 2 2 2" xfId="37191"/>
    <cellStyle name="Normal 5 2 5 3 6 2 2 3" xfId="55568"/>
    <cellStyle name="Normal 5 2 5 3 6 2 3" xfId="27788"/>
    <cellStyle name="Normal 5 2 5 3 6 2 4" xfId="55567"/>
    <cellStyle name="Normal 5 2 5 3 6 3" xfId="13697"/>
    <cellStyle name="Normal 5 2 5 3 6 3 2" xfId="32488"/>
    <cellStyle name="Normal 5 2 5 3 6 3 3" xfId="55569"/>
    <cellStyle name="Normal 5 2 5 3 6 4" xfId="23085"/>
    <cellStyle name="Normal 5 2 5 3 6 5" xfId="55566"/>
    <cellStyle name="Normal 5 2 5 3 7" xfId="6448"/>
    <cellStyle name="Normal 5 2 5 3 7 2" xfId="15843"/>
    <cellStyle name="Normal 5 2 5 3 7 2 2" xfId="34640"/>
    <cellStyle name="Normal 5 2 5 3 7 2 3" xfId="55571"/>
    <cellStyle name="Normal 5 2 5 3 7 3" xfId="25237"/>
    <cellStyle name="Normal 5 2 5 3 7 4" xfId="55570"/>
    <cellStyle name="Normal 5 2 5 3 8" xfId="10911"/>
    <cellStyle name="Normal 5 2 5 3 8 2" xfId="29695"/>
    <cellStyle name="Normal 5 2 5 3 8 3" xfId="55572"/>
    <cellStyle name="Normal 5 2 5 3 9" xfId="20292"/>
    <cellStyle name="Normal 5 2 5 4" xfId="1220"/>
    <cellStyle name="Normal 5 2 5 4 10" xfId="39820"/>
    <cellStyle name="Normal 5 2 5 4 11" xfId="55573"/>
    <cellStyle name="Normal 5 2 5 4 12" xfId="1499"/>
    <cellStyle name="Normal 5 2 5 4 2" xfId="1763"/>
    <cellStyle name="Normal 5 2 5 4 2 10" xfId="55574"/>
    <cellStyle name="Normal 5 2 5 4 2 2" xfId="2229"/>
    <cellStyle name="Normal 5 2 5 4 2 2 2" xfId="3160"/>
    <cellStyle name="Normal 5 2 5 4 2 2 2 2" xfId="5953"/>
    <cellStyle name="Normal 5 2 5 4 2 2 2 2 2" xfId="10678"/>
    <cellStyle name="Normal 5 2 5 4 2 2 2 2 2 2" xfId="20073"/>
    <cellStyle name="Normal 5 2 5 4 2 2 2 2 2 2 2" xfId="38870"/>
    <cellStyle name="Normal 5 2 5 4 2 2 2 2 2 2 3" xfId="55579"/>
    <cellStyle name="Normal 5 2 5 4 2 2 2 2 2 3" xfId="29467"/>
    <cellStyle name="Normal 5 2 5 4 2 2 2 2 2 4" xfId="55578"/>
    <cellStyle name="Normal 5 2 5 4 2 2 2 2 3" xfId="15376"/>
    <cellStyle name="Normal 5 2 5 4 2 2 2 2 3 2" xfId="34167"/>
    <cellStyle name="Normal 5 2 5 4 2 2 2 2 3 3" xfId="55580"/>
    <cellStyle name="Normal 5 2 5 4 2 2 2 2 4" xfId="24764"/>
    <cellStyle name="Normal 5 2 5 4 2 2 2 2 5" xfId="55577"/>
    <cellStyle name="Normal 5 2 5 4 2 2 2 3" xfId="7886"/>
    <cellStyle name="Normal 5 2 5 4 2 2 2 3 2" xfId="17281"/>
    <cellStyle name="Normal 5 2 5 4 2 2 2 3 2 2" xfId="36078"/>
    <cellStyle name="Normal 5 2 5 4 2 2 2 3 2 3" xfId="55582"/>
    <cellStyle name="Normal 5 2 5 4 2 2 2 3 3" xfId="26675"/>
    <cellStyle name="Normal 5 2 5 4 2 2 2 3 4" xfId="55581"/>
    <cellStyle name="Normal 5 2 5 4 2 2 2 4" xfId="12584"/>
    <cellStyle name="Normal 5 2 5 4 2 2 2 4 2" xfId="31374"/>
    <cellStyle name="Normal 5 2 5 4 2 2 2 4 3" xfId="55583"/>
    <cellStyle name="Normal 5 2 5 4 2 2 2 5" xfId="21971"/>
    <cellStyle name="Normal 5 2 5 4 2 2 2 6" xfId="55576"/>
    <cellStyle name="Normal 5 2 5 4 2 2 3" xfId="4091"/>
    <cellStyle name="Normal 5 2 5 4 2 2 3 2" xfId="8816"/>
    <cellStyle name="Normal 5 2 5 4 2 2 3 2 2" xfId="18211"/>
    <cellStyle name="Normal 5 2 5 4 2 2 3 2 2 2" xfId="37008"/>
    <cellStyle name="Normal 5 2 5 4 2 2 3 2 2 3" xfId="55586"/>
    <cellStyle name="Normal 5 2 5 4 2 2 3 2 3" xfId="27605"/>
    <cellStyle name="Normal 5 2 5 4 2 2 3 2 4" xfId="55585"/>
    <cellStyle name="Normal 5 2 5 4 2 2 3 3" xfId="13514"/>
    <cellStyle name="Normal 5 2 5 4 2 2 3 3 2" xfId="32305"/>
    <cellStyle name="Normal 5 2 5 4 2 2 3 3 3" xfId="55587"/>
    <cellStyle name="Normal 5 2 5 4 2 2 3 4" xfId="22902"/>
    <cellStyle name="Normal 5 2 5 4 2 2 3 5" xfId="55584"/>
    <cellStyle name="Normal 5 2 5 4 2 2 4" xfId="5022"/>
    <cellStyle name="Normal 5 2 5 4 2 2 4 2" xfId="9747"/>
    <cellStyle name="Normal 5 2 5 4 2 2 4 2 2" xfId="19142"/>
    <cellStyle name="Normal 5 2 5 4 2 2 4 2 2 2" xfId="37939"/>
    <cellStyle name="Normal 5 2 5 4 2 2 4 2 2 3" xfId="55590"/>
    <cellStyle name="Normal 5 2 5 4 2 2 4 2 3" xfId="28536"/>
    <cellStyle name="Normal 5 2 5 4 2 2 4 2 4" xfId="55589"/>
    <cellStyle name="Normal 5 2 5 4 2 2 4 3" xfId="14445"/>
    <cellStyle name="Normal 5 2 5 4 2 2 4 3 2" xfId="33236"/>
    <cellStyle name="Normal 5 2 5 4 2 2 4 3 3" xfId="55591"/>
    <cellStyle name="Normal 5 2 5 4 2 2 4 4" xfId="23833"/>
    <cellStyle name="Normal 5 2 5 4 2 2 4 5" xfId="55588"/>
    <cellStyle name="Normal 5 2 5 4 2 2 5" xfId="6956"/>
    <cellStyle name="Normal 5 2 5 4 2 2 5 2" xfId="16351"/>
    <cellStyle name="Normal 5 2 5 4 2 2 5 2 2" xfId="35148"/>
    <cellStyle name="Normal 5 2 5 4 2 2 5 2 3" xfId="55593"/>
    <cellStyle name="Normal 5 2 5 4 2 2 5 3" xfId="25745"/>
    <cellStyle name="Normal 5 2 5 4 2 2 5 4" xfId="55592"/>
    <cellStyle name="Normal 5 2 5 4 2 2 6" xfId="11654"/>
    <cellStyle name="Normal 5 2 5 4 2 2 6 2" xfId="30443"/>
    <cellStyle name="Normal 5 2 5 4 2 2 6 3" xfId="55594"/>
    <cellStyle name="Normal 5 2 5 4 2 2 7" xfId="21040"/>
    <cellStyle name="Normal 5 2 5 4 2 2 8" xfId="39822"/>
    <cellStyle name="Normal 5 2 5 4 2 2 9" xfId="55575"/>
    <cellStyle name="Normal 5 2 5 4 2 3" xfId="2694"/>
    <cellStyle name="Normal 5 2 5 4 2 3 2" xfId="5487"/>
    <cellStyle name="Normal 5 2 5 4 2 3 2 2" xfId="10212"/>
    <cellStyle name="Normal 5 2 5 4 2 3 2 2 2" xfId="19607"/>
    <cellStyle name="Normal 5 2 5 4 2 3 2 2 2 2" xfId="38404"/>
    <cellStyle name="Normal 5 2 5 4 2 3 2 2 2 3" xfId="55598"/>
    <cellStyle name="Normal 5 2 5 4 2 3 2 2 3" xfId="29001"/>
    <cellStyle name="Normal 5 2 5 4 2 3 2 2 4" xfId="55597"/>
    <cellStyle name="Normal 5 2 5 4 2 3 2 3" xfId="14910"/>
    <cellStyle name="Normal 5 2 5 4 2 3 2 3 2" xfId="33701"/>
    <cellStyle name="Normal 5 2 5 4 2 3 2 3 3" xfId="55599"/>
    <cellStyle name="Normal 5 2 5 4 2 3 2 4" xfId="24298"/>
    <cellStyle name="Normal 5 2 5 4 2 3 2 5" xfId="55596"/>
    <cellStyle name="Normal 5 2 5 4 2 3 3" xfId="7421"/>
    <cellStyle name="Normal 5 2 5 4 2 3 3 2" xfId="16816"/>
    <cellStyle name="Normal 5 2 5 4 2 3 3 2 2" xfId="35613"/>
    <cellStyle name="Normal 5 2 5 4 2 3 3 2 3" xfId="55601"/>
    <cellStyle name="Normal 5 2 5 4 2 3 3 3" xfId="26210"/>
    <cellStyle name="Normal 5 2 5 4 2 3 3 4" xfId="55600"/>
    <cellStyle name="Normal 5 2 5 4 2 3 4" xfId="12119"/>
    <cellStyle name="Normal 5 2 5 4 2 3 4 2" xfId="30908"/>
    <cellStyle name="Normal 5 2 5 4 2 3 4 3" xfId="55602"/>
    <cellStyle name="Normal 5 2 5 4 2 3 5" xfId="21505"/>
    <cellStyle name="Normal 5 2 5 4 2 3 6" xfId="55595"/>
    <cellStyle name="Normal 5 2 5 4 2 4" xfId="3625"/>
    <cellStyle name="Normal 5 2 5 4 2 4 2" xfId="8351"/>
    <cellStyle name="Normal 5 2 5 4 2 4 2 2" xfId="17746"/>
    <cellStyle name="Normal 5 2 5 4 2 4 2 2 2" xfId="36543"/>
    <cellStyle name="Normal 5 2 5 4 2 4 2 2 3" xfId="55605"/>
    <cellStyle name="Normal 5 2 5 4 2 4 2 3" xfId="27140"/>
    <cellStyle name="Normal 5 2 5 4 2 4 2 4" xfId="55604"/>
    <cellStyle name="Normal 5 2 5 4 2 4 3" xfId="13049"/>
    <cellStyle name="Normal 5 2 5 4 2 4 3 2" xfId="31839"/>
    <cellStyle name="Normal 5 2 5 4 2 4 3 3" xfId="55606"/>
    <cellStyle name="Normal 5 2 5 4 2 4 4" xfId="22436"/>
    <cellStyle name="Normal 5 2 5 4 2 4 5" xfId="55603"/>
    <cellStyle name="Normal 5 2 5 4 2 5" xfId="4556"/>
    <cellStyle name="Normal 5 2 5 4 2 5 2" xfId="9281"/>
    <cellStyle name="Normal 5 2 5 4 2 5 2 2" xfId="18676"/>
    <cellStyle name="Normal 5 2 5 4 2 5 2 2 2" xfId="37473"/>
    <cellStyle name="Normal 5 2 5 4 2 5 2 2 3" xfId="55609"/>
    <cellStyle name="Normal 5 2 5 4 2 5 2 3" xfId="28070"/>
    <cellStyle name="Normal 5 2 5 4 2 5 2 4" xfId="55608"/>
    <cellStyle name="Normal 5 2 5 4 2 5 3" xfId="13979"/>
    <cellStyle name="Normal 5 2 5 4 2 5 3 2" xfId="32770"/>
    <cellStyle name="Normal 5 2 5 4 2 5 3 3" xfId="55610"/>
    <cellStyle name="Normal 5 2 5 4 2 5 4" xfId="23367"/>
    <cellStyle name="Normal 5 2 5 4 2 5 5" xfId="55607"/>
    <cellStyle name="Normal 5 2 5 4 2 6" xfId="6492"/>
    <cellStyle name="Normal 5 2 5 4 2 6 2" xfId="15887"/>
    <cellStyle name="Normal 5 2 5 4 2 6 2 2" xfId="34684"/>
    <cellStyle name="Normal 5 2 5 4 2 6 2 3" xfId="55612"/>
    <cellStyle name="Normal 5 2 5 4 2 6 3" xfId="25281"/>
    <cellStyle name="Normal 5 2 5 4 2 6 4" xfId="55611"/>
    <cellStyle name="Normal 5 2 5 4 2 7" xfId="11190"/>
    <cellStyle name="Normal 5 2 5 4 2 7 2" xfId="29977"/>
    <cellStyle name="Normal 5 2 5 4 2 7 3" xfId="55613"/>
    <cellStyle name="Normal 5 2 5 4 2 8" xfId="20574"/>
    <cellStyle name="Normal 5 2 5 4 2 9" xfId="39821"/>
    <cellStyle name="Normal 5 2 5 4 3" xfId="1968"/>
    <cellStyle name="Normal 5 2 5 4 3 2" xfId="2899"/>
    <cellStyle name="Normal 5 2 5 4 3 2 2" xfId="5692"/>
    <cellStyle name="Normal 5 2 5 4 3 2 2 2" xfId="10417"/>
    <cellStyle name="Normal 5 2 5 4 3 2 2 2 2" xfId="19812"/>
    <cellStyle name="Normal 5 2 5 4 3 2 2 2 2 2" xfId="38609"/>
    <cellStyle name="Normal 5 2 5 4 3 2 2 2 2 3" xfId="55618"/>
    <cellStyle name="Normal 5 2 5 4 3 2 2 2 3" xfId="29206"/>
    <cellStyle name="Normal 5 2 5 4 3 2 2 2 4" xfId="55617"/>
    <cellStyle name="Normal 5 2 5 4 3 2 2 3" xfId="15115"/>
    <cellStyle name="Normal 5 2 5 4 3 2 2 3 2" xfId="33906"/>
    <cellStyle name="Normal 5 2 5 4 3 2 2 3 3" xfId="55619"/>
    <cellStyle name="Normal 5 2 5 4 3 2 2 4" xfId="24503"/>
    <cellStyle name="Normal 5 2 5 4 3 2 2 5" xfId="55616"/>
    <cellStyle name="Normal 5 2 5 4 3 2 3" xfId="7625"/>
    <cellStyle name="Normal 5 2 5 4 3 2 3 2" xfId="17020"/>
    <cellStyle name="Normal 5 2 5 4 3 2 3 2 2" xfId="35817"/>
    <cellStyle name="Normal 5 2 5 4 3 2 3 2 3" xfId="55621"/>
    <cellStyle name="Normal 5 2 5 4 3 2 3 3" xfId="26414"/>
    <cellStyle name="Normal 5 2 5 4 3 2 3 4" xfId="55620"/>
    <cellStyle name="Normal 5 2 5 4 3 2 4" xfId="12323"/>
    <cellStyle name="Normal 5 2 5 4 3 2 4 2" xfId="31113"/>
    <cellStyle name="Normal 5 2 5 4 3 2 4 3" xfId="55622"/>
    <cellStyle name="Normal 5 2 5 4 3 2 5" xfId="21710"/>
    <cellStyle name="Normal 5 2 5 4 3 2 6" xfId="55615"/>
    <cellStyle name="Normal 5 2 5 4 3 3" xfId="3830"/>
    <cellStyle name="Normal 5 2 5 4 3 3 2" xfId="8556"/>
    <cellStyle name="Normal 5 2 5 4 3 3 2 2" xfId="17951"/>
    <cellStyle name="Normal 5 2 5 4 3 3 2 2 2" xfId="36748"/>
    <cellStyle name="Normal 5 2 5 4 3 3 2 2 3" xfId="55625"/>
    <cellStyle name="Normal 5 2 5 4 3 3 2 3" xfId="27345"/>
    <cellStyle name="Normal 5 2 5 4 3 3 2 4" xfId="55624"/>
    <cellStyle name="Normal 5 2 5 4 3 3 3" xfId="13254"/>
    <cellStyle name="Normal 5 2 5 4 3 3 3 2" xfId="32044"/>
    <cellStyle name="Normal 5 2 5 4 3 3 3 3" xfId="55626"/>
    <cellStyle name="Normal 5 2 5 4 3 3 4" xfId="22641"/>
    <cellStyle name="Normal 5 2 5 4 3 3 5" xfId="55623"/>
    <cellStyle name="Normal 5 2 5 4 3 4" xfId="4761"/>
    <cellStyle name="Normal 5 2 5 4 3 4 2" xfId="9486"/>
    <cellStyle name="Normal 5 2 5 4 3 4 2 2" xfId="18881"/>
    <cellStyle name="Normal 5 2 5 4 3 4 2 2 2" xfId="37678"/>
    <cellStyle name="Normal 5 2 5 4 3 4 2 2 3" xfId="55629"/>
    <cellStyle name="Normal 5 2 5 4 3 4 2 3" xfId="28275"/>
    <cellStyle name="Normal 5 2 5 4 3 4 2 4" xfId="55628"/>
    <cellStyle name="Normal 5 2 5 4 3 4 3" xfId="14184"/>
    <cellStyle name="Normal 5 2 5 4 3 4 3 2" xfId="32975"/>
    <cellStyle name="Normal 5 2 5 4 3 4 3 3" xfId="55630"/>
    <cellStyle name="Normal 5 2 5 4 3 4 4" xfId="23572"/>
    <cellStyle name="Normal 5 2 5 4 3 4 5" xfId="55627"/>
    <cellStyle name="Normal 5 2 5 4 3 5" xfId="6696"/>
    <cellStyle name="Normal 5 2 5 4 3 5 2" xfId="16091"/>
    <cellStyle name="Normal 5 2 5 4 3 5 2 2" xfId="34888"/>
    <cellStyle name="Normal 5 2 5 4 3 5 2 3" xfId="55632"/>
    <cellStyle name="Normal 5 2 5 4 3 5 3" xfId="25485"/>
    <cellStyle name="Normal 5 2 5 4 3 5 4" xfId="55631"/>
    <cellStyle name="Normal 5 2 5 4 3 6" xfId="11394"/>
    <cellStyle name="Normal 5 2 5 4 3 6 2" xfId="30182"/>
    <cellStyle name="Normal 5 2 5 4 3 6 3" xfId="55633"/>
    <cellStyle name="Normal 5 2 5 4 3 7" xfId="20779"/>
    <cellStyle name="Normal 5 2 5 4 3 8" xfId="39823"/>
    <cellStyle name="Normal 5 2 5 4 3 9" xfId="55614"/>
    <cellStyle name="Normal 5 2 5 4 4" xfId="2433"/>
    <cellStyle name="Normal 5 2 5 4 4 2" xfId="5226"/>
    <cellStyle name="Normal 5 2 5 4 4 2 2" xfId="9951"/>
    <cellStyle name="Normal 5 2 5 4 4 2 2 2" xfId="19346"/>
    <cellStyle name="Normal 5 2 5 4 4 2 2 2 2" xfId="38143"/>
    <cellStyle name="Normal 5 2 5 4 4 2 2 2 3" xfId="55637"/>
    <cellStyle name="Normal 5 2 5 4 4 2 2 3" xfId="28740"/>
    <cellStyle name="Normal 5 2 5 4 4 2 2 4" xfId="55636"/>
    <cellStyle name="Normal 5 2 5 4 4 2 3" xfId="14649"/>
    <cellStyle name="Normal 5 2 5 4 4 2 3 2" xfId="33440"/>
    <cellStyle name="Normal 5 2 5 4 4 2 3 3" xfId="55638"/>
    <cellStyle name="Normal 5 2 5 4 4 2 4" xfId="24037"/>
    <cellStyle name="Normal 5 2 5 4 4 2 5" xfId="55635"/>
    <cellStyle name="Normal 5 2 5 4 4 3" xfId="7160"/>
    <cellStyle name="Normal 5 2 5 4 4 3 2" xfId="16555"/>
    <cellStyle name="Normal 5 2 5 4 4 3 2 2" xfId="35352"/>
    <cellStyle name="Normal 5 2 5 4 4 3 2 3" xfId="55640"/>
    <cellStyle name="Normal 5 2 5 4 4 3 3" xfId="25949"/>
    <cellStyle name="Normal 5 2 5 4 4 3 4" xfId="55639"/>
    <cellStyle name="Normal 5 2 5 4 4 4" xfId="11858"/>
    <cellStyle name="Normal 5 2 5 4 4 4 2" xfId="30647"/>
    <cellStyle name="Normal 5 2 5 4 4 4 3" xfId="55641"/>
    <cellStyle name="Normal 5 2 5 4 4 5" xfId="21244"/>
    <cellStyle name="Normal 5 2 5 4 4 6" xfId="55634"/>
    <cellStyle name="Normal 5 2 5 4 5" xfId="3364"/>
    <cellStyle name="Normal 5 2 5 4 5 2" xfId="8090"/>
    <cellStyle name="Normal 5 2 5 4 5 2 2" xfId="17485"/>
    <cellStyle name="Normal 5 2 5 4 5 2 2 2" xfId="36282"/>
    <cellStyle name="Normal 5 2 5 4 5 2 2 3" xfId="55644"/>
    <cellStyle name="Normal 5 2 5 4 5 2 3" xfId="26879"/>
    <cellStyle name="Normal 5 2 5 4 5 2 4" xfId="55643"/>
    <cellStyle name="Normal 5 2 5 4 5 3" xfId="12788"/>
    <cellStyle name="Normal 5 2 5 4 5 3 2" xfId="31578"/>
    <cellStyle name="Normal 5 2 5 4 5 3 3" xfId="55645"/>
    <cellStyle name="Normal 5 2 5 4 5 4" xfId="22175"/>
    <cellStyle name="Normal 5 2 5 4 5 5" xfId="55642"/>
    <cellStyle name="Normal 5 2 5 4 6" xfId="4295"/>
    <cellStyle name="Normal 5 2 5 4 6 2" xfId="9020"/>
    <cellStyle name="Normal 5 2 5 4 6 2 2" xfId="18415"/>
    <cellStyle name="Normal 5 2 5 4 6 2 2 2" xfId="37212"/>
    <cellStyle name="Normal 5 2 5 4 6 2 2 3" xfId="55648"/>
    <cellStyle name="Normal 5 2 5 4 6 2 3" xfId="27809"/>
    <cellStyle name="Normal 5 2 5 4 6 2 4" xfId="55647"/>
    <cellStyle name="Normal 5 2 5 4 6 3" xfId="13718"/>
    <cellStyle name="Normal 5 2 5 4 6 3 2" xfId="32509"/>
    <cellStyle name="Normal 5 2 5 4 6 3 3" xfId="55649"/>
    <cellStyle name="Normal 5 2 5 4 6 4" xfId="23106"/>
    <cellStyle name="Normal 5 2 5 4 6 5" xfId="55646"/>
    <cellStyle name="Normal 5 2 5 4 7" xfId="6434"/>
    <cellStyle name="Normal 5 2 5 4 7 2" xfId="15830"/>
    <cellStyle name="Normal 5 2 5 4 7 2 2" xfId="34627"/>
    <cellStyle name="Normal 5 2 5 4 7 2 3" xfId="55651"/>
    <cellStyle name="Normal 5 2 5 4 7 3" xfId="25224"/>
    <cellStyle name="Normal 5 2 5 4 7 4" xfId="55650"/>
    <cellStyle name="Normal 5 2 5 4 8" xfId="10932"/>
    <cellStyle name="Normal 5 2 5 4 8 2" xfId="29716"/>
    <cellStyle name="Normal 5 2 5 4 8 3" xfId="55652"/>
    <cellStyle name="Normal 5 2 5 4 9" xfId="20313"/>
    <cellStyle name="Normal 5 2 5 5" xfId="956"/>
    <cellStyle name="Normal 5 2 5 5 10" xfId="39824"/>
    <cellStyle name="Normal 5 2 5 5 11" xfId="55653"/>
    <cellStyle name="Normal 5 2 5 5 12" xfId="1560"/>
    <cellStyle name="Normal 5 2 5 5 2" xfId="1824"/>
    <cellStyle name="Normal 5 2 5 5 2 10" xfId="55654"/>
    <cellStyle name="Normal 5 2 5 5 2 2" xfId="2290"/>
    <cellStyle name="Normal 5 2 5 5 2 2 2" xfId="3221"/>
    <cellStyle name="Normal 5 2 5 5 2 2 2 2" xfId="6014"/>
    <cellStyle name="Normal 5 2 5 5 2 2 2 2 2" xfId="10739"/>
    <cellStyle name="Normal 5 2 5 5 2 2 2 2 2 2" xfId="20134"/>
    <cellStyle name="Normal 5 2 5 5 2 2 2 2 2 2 2" xfId="38931"/>
    <cellStyle name="Normal 5 2 5 5 2 2 2 2 2 2 3" xfId="55659"/>
    <cellStyle name="Normal 5 2 5 5 2 2 2 2 2 3" xfId="29528"/>
    <cellStyle name="Normal 5 2 5 5 2 2 2 2 2 4" xfId="55658"/>
    <cellStyle name="Normal 5 2 5 5 2 2 2 2 3" xfId="15437"/>
    <cellStyle name="Normal 5 2 5 5 2 2 2 2 3 2" xfId="34228"/>
    <cellStyle name="Normal 5 2 5 5 2 2 2 2 3 3" xfId="55660"/>
    <cellStyle name="Normal 5 2 5 5 2 2 2 2 4" xfId="24825"/>
    <cellStyle name="Normal 5 2 5 5 2 2 2 2 5" xfId="55657"/>
    <cellStyle name="Normal 5 2 5 5 2 2 2 3" xfId="7947"/>
    <cellStyle name="Normal 5 2 5 5 2 2 2 3 2" xfId="17342"/>
    <cellStyle name="Normal 5 2 5 5 2 2 2 3 2 2" xfId="36139"/>
    <cellStyle name="Normal 5 2 5 5 2 2 2 3 2 3" xfId="55662"/>
    <cellStyle name="Normal 5 2 5 5 2 2 2 3 3" xfId="26736"/>
    <cellStyle name="Normal 5 2 5 5 2 2 2 3 4" xfId="55661"/>
    <cellStyle name="Normal 5 2 5 5 2 2 2 4" xfId="12645"/>
    <cellStyle name="Normal 5 2 5 5 2 2 2 4 2" xfId="31435"/>
    <cellStyle name="Normal 5 2 5 5 2 2 2 4 3" xfId="55663"/>
    <cellStyle name="Normal 5 2 5 5 2 2 2 5" xfId="22032"/>
    <cellStyle name="Normal 5 2 5 5 2 2 2 6" xfId="55656"/>
    <cellStyle name="Normal 5 2 5 5 2 2 3" xfId="4152"/>
    <cellStyle name="Normal 5 2 5 5 2 2 3 2" xfId="8877"/>
    <cellStyle name="Normal 5 2 5 5 2 2 3 2 2" xfId="18272"/>
    <cellStyle name="Normal 5 2 5 5 2 2 3 2 2 2" xfId="37069"/>
    <cellStyle name="Normal 5 2 5 5 2 2 3 2 2 3" xfId="55666"/>
    <cellStyle name="Normal 5 2 5 5 2 2 3 2 3" xfId="27666"/>
    <cellStyle name="Normal 5 2 5 5 2 2 3 2 4" xfId="55665"/>
    <cellStyle name="Normal 5 2 5 5 2 2 3 3" xfId="13575"/>
    <cellStyle name="Normal 5 2 5 5 2 2 3 3 2" xfId="32366"/>
    <cellStyle name="Normal 5 2 5 5 2 2 3 3 3" xfId="55667"/>
    <cellStyle name="Normal 5 2 5 5 2 2 3 4" xfId="22963"/>
    <cellStyle name="Normal 5 2 5 5 2 2 3 5" xfId="55664"/>
    <cellStyle name="Normal 5 2 5 5 2 2 4" xfId="5083"/>
    <cellStyle name="Normal 5 2 5 5 2 2 4 2" xfId="9808"/>
    <cellStyle name="Normal 5 2 5 5 2 2 4 2 2" xfId="19203"/>
    <cellStyle name="Normal 5 2 5 5 2 2 4 2 2 2" xfId="38000"/>
    <cellStyle name="Normal 5 2 5 5 2 2 4 2 2 3" xfId="55670"/>
    <cellStyle name="Normal 5 2 5 5 2 2 4 2 3" xfId="28597"/>
    <cellStyle name="Normal 5 2 5 5 2 2 4 2 4" xfId="55669"/>
    <cellStyle name="Normal 5 2 5 5 2 2 4 3" xfId="14506"/>
    <cellStyle name="Normal 5 2 5 5 2 2 4 3 2" xfId="33297"/>
    <cellStyle name="Normal 5 2 5 5 2 2 4 3 3" xfId="55671"/>
    <cellStyle name="Normal 5 2 5 5 2 2 4 4" xfId="23894"/>
    <cellStyle name="Normal 5 2 5 5 2 2 4 5" xfId="55668"/>
    <cellStyle name="Normal 5 2 5 5 2 2 5" xfId="7017"/>
    <cellStyle name="Normal 5 2 5 5 2 2 5 2" xfId="16412"/>
    <cellStyle name="Normal 5 2 5 5 2 2 5 2 2" xfId="35209"/>
    <cellStyle name="Normal 5 2 5 5 2 2 5 2 3" xfId="55673"/>
    <cellStyle name="Normal 5 2 5 5 2 2 5 3" xfId="25806"/>
    <cellStyle name="Normal 5 2 5 5 2 2 5 4" xfId="55672"/>
    <cellStyle name="Normal 5 2 5 5 2 2 6" xfId="11715"/>
    <cellStyle name="Normal 5 2 5 5 2 2 6 2" xfId="30504"/>
    <cellStyle name="Normal 5 2 5 5 2 2 6 3" xfId="55674"/>
    <cellStyle name="Normal 5 2 5 5 2 2 7" xfId="21101"/>
    <cellStyle name="Normal 5 2 5 5 2 2 8" xfId="39826"/>
    <cellStyle name="Normal 5 2 5 5 2 2 9" xfId="55655"/>
    <cellStyle name="Normal 5 2 5 5 2 3" xfId="2755"/>
    <cellStyle name="Normal 5 2 5 5 2 3 2" xfId="5548"/>
    <cellStyle name="Normal 5 2 5 5 2 3 2 2" xfId="10273"/>
    <cellStyle name="Normal 5 2 5 5 2 3 2 2 2" xfId="19668"/>
    <cellStyle name="Normal 5 2 5 5 2 3 2 2 2 2" xfId="38465"/>
    <cellStyle name="Normal 5 2 5 5 2 3 2 2 2 3" xfId="55678"/>
    <cellStyle name="Normal 5 2 5 5 2 3 2 2 3" xfId="29062"/>
    <cellStyle name="Normal 5 2 5 5 2 3 2 2 4" xfId="55677"/>
    <cellStyle name="Normal 5 2 5 5 2 3 2 3" xfId="14971"/>
    <cellStyle name="Normal 5 2 5 5 2 3 2 3 2" xfId="33762"/>
    <cellStyle name="Normal 5 2 5 5 2 3 2 3 3" xfId="55679"/>
    <cellStyle name="Normal 5 2 5 5 2 3 2 4" xfId="24359"/>
    <cellStyle name="Normal 5 2 5 5 2 3 2 5" xfId="55676"/>
    <cellStyle name="Normal 5 2 5 5 2 3 3" xfId="7481"/>
    <cellStyle name="Normal 5 2 5 5 2 3 3 2" xfId="16876"/>
    <cellStyle name="Normal 5 2 5 5 2 3 3 2 2" xfId="35673"/>
    <cellStyle name="Normal 5 2 5 5 2 3 3 2 3" xfId="55681"/>
    <cellStyle name="Normal 5 2 5 5 2 3 3 3" xfId="26270"/>
    <cellStyle name="Normal 5 2 5 5 2 3 3 4" xfId="55680"/>
    <cellStyle name="Normal 5 2 5 5 2 3 4" xfId="12179"/>
    <cellStyle name="Normal 5 2 5 5 2 3 4 2" xfId="30969"/>
    <cellStyle name="Normal 5 2 5 5 2 3 4 3" xfId="55682"/>
    <cellStyle name="Normal 5 2 5 5 2 3 5" xfId="21566"/>
    <cellStyle name="Normal 5 2 5 5 2 3 6" xfId="55675"/>
    <cellStyle name="Normal 5 2 5 5 2 4" xfId="3686"/>
    <cellStyle name="Normal 5 2 5 5 2 4 2" xfId="8412"/>
    <cellStyle name="Normal 5 2 5 5 2 4 2 2" xfId="17807"/>
    <cellStyle name="Normal 5 2 5 5 2 4 2 2 2" xfId="36604"/>
    <cellStyle name="Normal 5 2 5 5 2 4 2 2 3" xfId="55685"/>
    <cellStyle name="Normal 5 2 5 5 2 4 2 3" xfId="27201"/>
    <cellStyle name="Normal 5 2 5 5 2 4 2 4" xfId="55684"/>
    <cellStyle name="Normal 5 2 5 5 2 4 3" xfId="13110"/>
    <cellStyle name="Normal 5 2 5 5 2 4 3 2" xfId="31900"/>
    <cellStyle name="Normal 5 2 5 5 2 4 3 3" xfId="55686"/>
    <cellStyle name="Normal 5 2 5 5 2 4 4" xfId="22497"/>
    <cellStyle name="Normal 5 2 5 5 2 4 5" xfId="55683"/>
    <cellStyle name="Normal 5 2 5 5 2 5" xfId="4617"/>
    <cellStyle name="Normal 5 2 5 5 2 5 2" xfId="9342"/>
    <cellStyle name="Normal 5 2 5 5 2 5 2 2" xfId="18737"/>
    <cellStyle name="Normal 5 2 5 5 2 5 2 2 2" xfId="37534"/>
    <cellStyle name="Normal 5 2 5 5 2 5 2 2 3" xfId="55689"/>
    <cellStyle name="Normal 5 2 5 5 2 5 2 3" xfId="28131"/>
    <cellStyle name="Normal 5 2 5 5 2 5 2 4" xfId="55688"/>
    <cellStyle name="Normal 5 2 5 5 2 5 3" xfId="14040"/>
    <cellStyle name="Normal 5 2 5 5 2 5 3 2" xfId="32831"/>
    <cellStyle name="Normal 5 2 5 5 2 5 3 3" xfId="55690"/>
    <cellStyle name="Normal 5 2 5 5 2 5 4" xfId="23428"/>
    <cellStyle name="Normal 5 2 5 5 2 5 5" xfId="55687"/>
    <cellStyle name="Normal 5 2 5 5 2 6" xfId="6552"/>
    <cellStyle name="Normal 5 2 5 5 2 6 2" xfId="15947"/>
    <cellStyle name="Normal 5 2 5 5 2 6 2 2" xfId="34744"/>
    <cellStyle name="Normal 5 2 5 5 2 6 2 3" xfId="55692"/>
    <cellStyle name="Normal 5 2 5 5 2 6 3" xfId="25341"/>
    <cellStyle name="Normal 5 2 5 5 2 6 4" xfId="55691"/>
    <cellStyle name="Normal 5 2 5 5 2 7" xfId="11250"/>
    <cellStyle name="Normal 5 2 5 5 2 7 2" xfId="30038"/>
    <cellStyle name="Normal 5 2 5 5 2 7 3" xfId="55693"/>
    <cellStyle name="Normal 5 2 5 5 2 8" xfId="20635"/>
    <cellStyle name="Normal 5 2 5 5 2 9" xfId="39825"/>
    <cellStyle name="Normal 5 2 5 5 3" xfId="2029"/>
    <cellStyle name="Normal 5 2 5 5 3 2" xfId="2960"/>
    <cellStyle name="Normal 5 2 5 5 3 2 2" xfId="5753"/>
    <cellStyle name="Normal 5 2 5 5 3 2 2 2" xfId="10478"/>
    <cellStyle name="Normal 5 2 5 5 3 2 2 2 2" xfId="19873"/>
    <cellStyle name="Normal 5 2 5 5 3 2 2 2 2 2" xfId="38670"/>
    <cellStyle name="Normal 5 2 5 5 3 2 2 2 2 3" xfId="55698"/>
    <cellStyle name="Normal 5 2 5 5 3 2 2 2 3" xfId="29267"/>
    <cellStyle name="Normal 5 2 5 5 3 2 2 2 4" xfId="55697"/>
    <cellStyle name="Normal 5 2 5 5 3 2 2 3" xfId="15176"/>
    <cellStyle name="Normal 5 2 5 5 3 2 2 3 2" xfId="33967"/>
    <cellStyle name="Normal 5 2 5 5 3 2 2 3 3" xfId="55699"/>
    <cellStyle name="Normal 5 2 5 5 3 2 2 4" xfId="24564"/>
    <cellStyle name="Normal 5 2 5 5 3 2 2 5" xfId="55696"/>
    <cellStyle name="Normal 5 2 5 5 3 2 3" xfId="7686"/>
    <cellStyle name="Normal 5 2 5 5 3 2 3 2" xfId="17081"/>
    <cellStyle name="Normal 5 2 5 5 3 2 3 2 2" xfId="35878"/>
    <cellStyle name="Normal 5 2 5 5 3 2 3 2 3" xfId="55701"/>
    <cellStyle name="Normal 5 2 5 5 3 2 3 3" xfId="26475"/>
    <cellStyle name="Normal 5 2 5 5 3 2 3 4" xfId="55700"/>
    <cellStyle name="Normal 5 2 5 5 3 2 4" xfId="12384"/>
    <cellStyle name="Normal 5 2 5 5 3 2 4 2" xfId="31174"/>
    <cellStyle name="Normal 5 2 5 5 3 2 4 3" xfId="55702"/>
    <cellStyle name="Normal 5 2 5 5 3 2 5" xfId="21771"/>
    <cellStyle name="Normal 5 2 5 5 3 2 6" xfId="55695"/>
    <cellStyle name="Normal 5 2 5 5 3 3" xfId="3891"/>
    <cellStyle name="Normal 5 2 5 5 3 3 2" xfId="8616"/>
    <cellStyle name="Normal 5 2 5 5 3 3 2 2" xfId="18011"/>
    <cellStyle name="Normal 5 2 5 5 3 3 2 2 2" xfId="36808"/>
    <cellStyle name="Normal 5 2 5 5 3 3 2 2 3" xfId="55705"/>
    <cellStyle name="Normal 5 2 5 5 3 3 2 3" xfId="27405"/>
    <cellStyle name="Normal 5 2 5 5 3 3 2 4" xfId="55704"/>
    <cellStyle name="Normal 5 2 5 5 3 3 3" xfId="13314"/>
    <cellStyle name="Normal 5 2 5 5 3 3 3 2" xfId="32105"/>
    <cellStyle name="Normal 5 2 5 5 3 3 3 3" xfId="55706"/>
    <cellStyle name="Normal 5 2 5 5 3 3 4" xfId="22702"/>
    <cellStyle name="Normal 5 2 5 5 3 3 5" xfId="55703"/>
    <cellStyle name="Normal 5 2 5 5 3 4" xfId="4822"/>
    <cellStyle name="Normal 5 2 5 5 3 4 2" xfId="9547"/>
    <cellStyle name="Normal 5 2 5 5 3 4 2 2" xfId="18942"/>
    <cellStyle name="Normal 5 2 5 5 3 4 2 2 2" xfId="37739"/>
    <cellStyle name="Normal 5 2 5 5 3 4 2 2 3" xfId="55709"/>
    <cellStyle name="Normal 5 2 5 5 3 4 2 3" xfId="28336"/>
    <cellStyle name="Normal 5 2 5 5 3 4 2 4" xfId="55708"/>
    <cellStyle name="Normal 5 2 5 5 3 4 3" xfId="14245"/>
    <cellStyle name="Normal 5 2 5 5 3 4 3 2" xfId="33036"/>
    <cellStyle name="Normal 5 2 5 5 3 4 3 3" xfId="55710"/>
    <cellStyle name="Normal 5 2 5 5 3 4 4" xfId="23633"/>
    <cellStyle name="Normal 5 2 5 5 3 4 5" xfId="55707"/>
    <cellStyle name="Normal 5 2 5 5 3 5" xfId="6756"/>
    <cellStyle name="Normal 5 2 5 5 3 5 2" xfId="16151"/>
    <cellStyle name="Normal 5 2 5 5 3 5 2 2" xfId="34948"/>
    <cellStyle name="Normal 5 2 5 5 3 5 2 3" xfId="55712"/>
    <cellStyle name="Normal 5 2 5 5 3 5 3" xfId="25545"/>
    <cellStyle name="Normal 5 2 5 5 3 5 4" xfId="55711"/>
    <cellStyle name="Normal 5 2 5 5 3 6" xfId="11454"/>
    <cellStyle name="Normal 5 2 5 5 3 6 2" xfId="30243"/>
    <cellStyle name="Normal 5 2 5 5 3 6 3" xfId="55713"/>
    <cellStyle name="Normal 5 2 5 5 3 7" xfId="20840"/>
    <cellStyle name="Normal 5 2 5 5 3 8" xfId="39827"/>
    <cellStyle name="Normal 5 2 5 5 3 9" xfId="55694"/>
    <cellStyle name="Normal 5 2 5 5 4" xfId="2494"/>
    <cellStyle name="Normal 5 2 5 5 4 2" xfId="5287"/>
    <cellStyle name="Normal 5 2 5 5 4 2 2" xfId="10012"/>
    <cellStyle name="Normal 5 2 5 5 4 2 2 2" xfId="19407"/>
    <cellStyle name="Normal 5 2 5 5 4 2 2 2 2" xfId="38204"/>
    <cellStyle name="Normal 5 2 5 5 4 2 2 2 3" xfId="55717"/>
    <cellStyle name="Normal 5 2 5 5 4 2 2 3" xfId="28801"/>
    <cellStyle name="Normal 5 2 5 5 4 2 2 4" xfId="55716"/>
    <cellStyle name="Normal 5 2 5 5 4 2 3" xfId="14710"/>
    <cellStyle name="Normal 5 2 5 5 4 2 3 2" xfId="33501"/>
    <cellStyle name="Normal 5 2 5 5 4 2 3 3" xfId="55718"/>
    <cellStyle name="Normal 5 2 5 5 4 2 4" xfId="24098"/>
    <cellStyle name="Normal 5 2 5 5 4 2 5" xfId="55715"/>
    <cellStyle name="Normal 5 2 5 5 4 3" xfId="7221"/>
    <cellStyle name="Normal 5 2 5 5 4 3 2" xfId="16616"/>
    <cellStyle name="Normal 5 2 5 5 4 3 2 2" xfId="35413"/>
    <cellStyle name="Normal 5 2 5 5 4 3 2 3" xfId="55720"/>
    <cellStyle name="Normal 5 2 5 5 4 3 3" xfId="26010"/>
    <cellStyle name="Normal 5 2 5 5 4 3 4" xfId="55719"/>
    <cellStyle name="Normal 5 2 5 5 4 4" xfId="11919"/>
    <cellStyle name="Normal 5 2 5 5 4 4 2" xfId="30708"/>
    <cellStyle name="Normal 5 2 5 5 4 4 3" xfId="55721"/>
    <cellStyle name="Normal 5 2 5 5 4 5" xfId="21305"/>
    <cellStyle name="Normal 5 2 5 5 4 6" xfId="55714"/>
    <cellStyle name="Normal 5 2 5 5 5" xfId="3425"/>
    <cellStyle name="Normal 5 2 5 5 5 2" xfId="8151"/>
    <cellStyle name="Normal 5 2 5 5 5 2 2" xfId="17546"/>
    <cellStyle name="Normal 5 2 5 5 5 2 2 2" xfId="36343"/>
    <cellStyle name="Normal 5 2 5 5 5 2 2 3" xfId="55724"/>
    <cellStyle name="Normal 5 2 5 5 5 2 3" xfId="26940"/>
    <cellStyle name="Normal 5 2 5 5 5 2 4" xfId="55723"/>
    <cellStyle name="Normal 5 2 5 5 5 3" xfId="12849"/>
    <cellStyle name="Normal 5 2 5 5 5 3 2" xfId="31639"/>
    <cellStyle name="Normal 5 2 5 5 5 3 3" xfId="55725"/>
    <cellStyle name="Normal 5 2 5 5 5 4" xfId="22236"/>
    <cellStyle name="Normal 5 2 5 5 5 5" xfId="55722"/>
    <cellStyle name="Normal 5 2 5 5 6" xfId="4356"/>
    <cellStyle name="Normal 5 2 5 5 6 2" xfId="9081"/>
    <cellStyle name="Normal 5 2 5 5 6 2 2" xfId="18476"/>
    <cellStyle name="Normal 5 2 5 5 6 2 2 2" xfId="37273"/>
    <cellStyle name="Normal 5 2 5 5 6 2 2 3" xfId="55728"/>
    <cellStyle name="Normal 5 2 5 5 6 2 3" xfId="27870"/>
    <cellStyle name="Normal 5 2 5 5 6 2 4" xfId="55727"/>
    <cellStyle name="Normal 5 2 5 5 6 3" xfId="13779"/>
    <cellStyle name="Normal 5 2 5 5 6 3 2" xfId="32570"/>
    <cellStyle name="Normal 5 2 5 5 6 3 3" xfId="55729"/>
    <cellStyle name="Normal 5 2 5 5 6 4" xfId="23167"/>
    <cellStyle name="Normal 5 2 5 5 6 5" xfId="55726"/>
    <cellStyle name="Normal 5 2 5 5 7" xfId="6203"/>
    <cellStyle name="Normal 5 2 5 5 7 2" xfId="15599"/>
    <cellStyle name="Normal 5 2 5 5 7 2 2" xfId="34396"/>
    <cellStyle name="Normal 5 2 5 5 7 2 3" xfId="55731"/>
    <cellStyle name="Normal 5 2 5 5 7 3" xfId="24993"/>
    <cellStyle name="Normal 5 2 5 5 7 4" xfId="55730"/>
    <cellStyle name="Normal 5 2 5 5 8" xfId="10990"/>
    <cellStyle name="Normal 5 2 5 5 8 2" xfId="29777"/>
    <cellStyle name="Normal 5 2 5 5 8 3" xfId="55732"/>
    <cellStyle name="Normal 5 2 5 5 9" xfId="20374"/>
    <cellStyle name="Normal 5 2 5 6" xfId="1350"/>
    <cellStyle name="Normal 5 2 5 6 10" xfId="55733"/>
    <cellStyle name="Normal 5 2 5 6 11" xfId="1644"/>
    <cellStyle name="Normal 5 2 5 6 2" xfId="2113"/>
    <cellStyle name="Normal 5 2 5 6 2 2" xfId="3044"/>
    <cellStyle name="Normal 5 2 5 6 2 2 2" xfId="5837"/>
    <cellStyle name="Normal 5 2 5 6 2 2 2 2" xfId="10562"/>
    <cellStyle name="Normal 5 2 5 6 2 2 2 2 2" xfId="19957"/>
    <cellStyle name="Normal 5 2 5 6 2 2 2 2 2 2" xfId="38754"/>
    <cellStyle name="Normal 5 2 5 6 2 2 2 2 2 3" xfId="55738"/>
    <cellStyle name="Normal 5 2 5 6 2 2 2 2 3" xfId="29351"/>
    <cellStyle name="Normal 5 2 5 6 2 2 2 2 4" xfId="55737"/>
    <cellStyle name="Normal 5 2 5 6 2 2 2 3" xfId="15260"/>
    <cellStyle name="Normal 5 2 5 6 2 2 2 3 2" xfId="34051"/>
    <cellStyle name="Normal 5 2 5 6 2 2 2 3 3" xfId="55739"/>
    <cellStyle name="Normal 5 2 5 6 2 2 2 4" xfId="24648"/>
    <cellStyle name="Normal 5 2 5 6 2 2 2 5" xfId="55736"/>
    <cellStyle name="Normal 5 2 5 6 2 2 3" xfId="7770"/>
    <cellStyle name="Normal 5 2 5 6 2 2 3 2" xfId="17165"/>
    <cellStyle name="Normal 5 2 5 6 2 2 3 2 2" xfId="35962"/>
    <cellStyle name="Normal 5 2 5 6 2 2 3 2 3" xfId="55741"/>
    <cellStyle name="Normal 5 2 5 6 2 2 3 3" xfId="26559"/>
    <cellStyle name="Normal 5 2 5 6 2 2 3 4" xfId="55740"/>
    <cellStyle name="Normal 5 2 5 6 2 2 4" xfId="12468"/>
    <cellStyle name="Normal 5 2 5 6 2 2 4 2" xfId="31258"/>
    <cellStyle name="Normal 5 2 5 6 2 2 4 3" xfId="55742"/>
    <cellStyle name="Normal 5 2 5 6 2 2 5" xfId="21855"/>
    <cellStyle name="Normal 5 2 5 6 2 2 6" xfId="55735"/>
    <cellStyle name="Normal 5 2 5 6 2 3" xfId="3975"/>
    <cellStyle name="Normal 5 2 5 6 2 3 2" xfId="8700"/>
    <cellStyle name="Normal 5 2 5 6 2 3 2 2" xfId="18095"/>
    <cellStyle name="Normal 5 2 5 6 2 3 2 2 2" xfId="36892"/>
    <cellStyle name="Normal 5 2 5 6 2 3 2 2 3" xfId="55745"/>
    <cellStyle name="Normal 5 2 5 6 2 3 2 3" xfId="27489"/>
    <cellStyle name="Normal 5 2 5 6 2 3 2 4" xfId="55744"/>
    <cellStyle name="Normal 5 2 5 6 2 3 3" xfId="13398"/>
    <cellStyle name="Normal 5 2 5 6 2 3 3 2" xfId="32189"/>
    <cellStyle name="Normal 5 2 5 6 2 3 3 3" xfId="55746"/>
    <cellStyle name="Normal 5 2 5 6 2 3 4" xfId="22786"/>
    <cellStyle name="Normal 5 2 5 6 2 3 5" xfId="55743"/>
    <cellStyle name="Normal 5 2 5 6 2 4" xfId="4906"/>
    <cellStyle name="Normal 5 2 5 6 2 4 2" xfId="9631"/>
    <cellStyle name="Normal 5 2 5 6 2 4 2 2" xfId="19026"/>
    <cellStyle name="Normal 5 2 5 6 2 4 2 2 2" xfId="37823"/>
    <cellStyle name="Normal 5 2 5 6 2 4 2 2 3" xfId="55749"/>
    <cellStyle name="Normal 5 2 5 6 2 4 2 3" xfId="28420"/>
    <cellStyle name="Normal 5 2 5 6 2 4 2 4" xfId="55748"/>
    <cellStyle name="Normal 5 2 5 6 2 4 3" xfId="14329"/>
    <cellStyle name="Normal 5 2 5 6 2 4 3 2" xfId="33120"/>
    <cellStyle name="Normal 5 2 5 6 2 4 3 3" xfId="55750"/>
    <cellStyle name="Normal 5 2 5 6 2 4 4" xfId="23717"/>
    <cellStyle name="Normal 5 2 5 6 2 4 5" xfId="55747"/>
    <cellStyle name="Normal 5 2 5 6 2 5" xfId="6840"/>
    <cellStyle name="Normal 5 2 5 6 2 5 2" xfId="16235"/>
    <cellStyle name="Normal 5 2 5 6 2 5 2 2" xfId="35032"/>
    <cellStyle name="Normal 5 2 5 6 2 5 2 3" xfId="55752"/>
    <cellStyle name="Normal 5 2 5 6 2 5 3" xfId="25629"/>
    <cellStyle name="Normal 5 2 5 6 2 5 4" xfId="55751"/>
    <cellStyle name="Normal 5 2 5 6 2 6" xfId="11538"/>
    <cellStyle name="Normal 5 2 5 6 2 6 2" xfId="30327"/>
    <cellStyle name="Normal 5 2 5 6 2 6 3" xfId="55753"/>
    <cellStyle name="Normal 5 2 5 6 2 7" xfId="20924"/>
    <cellStyle name="Normal 5 2 5 6 2 8" xfId="39829"/>
    <cellStyle name="Normal 5 2 5 6 2 9" xfId="55734"/>
    <cellStyle name="Normal 5 2 5 6 3" xfId="2578"/>
    <cellStyle name="Normal 5 2 5 6 3 2" xfId="5371"/>
    <cellStyle name="Normal 5 2 5 6 3 2 2" xfId="10096"/>
    <cellStyle name="Normal 5 2 5 6 3 2 2 2" xfId="19491"/>
    <cellStyle name="Normal 5 2 5 6 3 2 2 2 2" xfId="38288"/>
    <cellStyle name="Normal 5 2 5 6 3 2 2 2 3" xfId="55757"/>
    <cellStyle name="Normal 5 2 5 6 3 2 2 3" xfId="28885"/>
    <cellStyle name="Normal 5 2 5 6 3 2 2 4" xfId="55756"/>
    <cellStyle name="Normal 5 2 5 6 3 2 3" xfId="14794"/>
    <cellStyle name="Normal 5 2 5 6 3 2 3 2" xfId="33585"/>
    <cellStyle name="Normal 5 2 5 6 3 2 3 3" xfId="55758"/>
    <cellStyle name="Normal 5 2 5 6 3 2 4" xfId="24182"/>
    <cellStyle name="Normal 5 2 5 6 3 2 5" xfId="55755"/>
    <cellStyle name="Normal 5 2 5 6 3 3" xfId="7305"/>
    <cellStyle name="Normal 5 2 5 6 3 3 2" xfId="16700"/>
    <cellStyle name="Normal 5 2 5 6 3 3 2 2" xfId="35497"/>
    <cellStyle name="Normal 5 2 5 6 3 3 2 3" xfId="55760"/>
    <cellStyle name="Normal 5 2 5 6 3 3 3" xfId="26094"/>
    <cellStyle name="Normal 5 2 5 6 3 3 4" xfId="55759"/>
    <cellStyle name="Normal 5 2 5 6 3 4" xfId="12003"/>
    <cellStyle name="Normal 5 2 5 6 3 4 2" xfId="30792"/>
    <cellStyle name="Normal 5 2 5 6 3 4 3" xfId="55761"/>
    <cellStyle name="Normal 5 2 5 6 3 5" xfId="21389"/>
    <cellStyle name="Normal 5 2 5 6 3 6" xfId="55754"/>
    <cellStyle name="Normal 5 2 5 6 4" xfId="3509"/>
    <cellStyle name="Normal 5 2 5 6 4 2" xfId="8235"/>
    <cellStyle name="Normal 5 2 5 6 4 2 2" xfId="17630"/>
    <cellStyle name="Normal 5 2 5 6 4 2 2 2" xfId="36427"/>
    <cellStyle name="Normal 5 2 5 6 4 2 2 3" xfId="55764"/>
    <cellStyle name="Normal 5 2 5 6 4 2 3" xfId="27024"/>
    <cellStyle name="Normal 5 2 5 6 4 2 4" xfId="55763"/>
    <cellStyle name="Normal 5 2 5 6 4 3" xfId="12933"/>
    <cellStyle name="Normal 5 2 5 6 4 3 2" xfId="31723"/>
    <cellStyle name="Normal 5 2 5 6 4 3 3" xfId="55765"/>
    <cellStyle name="Normal 5 2 5 6 4 4" xfId="22320"/>
    <cellStyle name="Normal 5 2 5 6 4 5" xfId="55762"/>
    <cellStyle name="Normal 5 2 5 6 5" xfId="4440"/>
    <cellStyle name="Normal 5 2 5 6 5 2" xfId="9165"/>
    <cellStyle name="Normal 5 2 5 6 5 2 2" xfId="18560"/>
    <cellStyle name="Normal 5 2 5 6 5 2 2 2" xfId="37357"/>
    <cellStyle name="Normal 5 2 5 6 5 2 2 3" xfId="55768"/>
    <cellStyle name="Normal 5 2 5 6 5 2 3" xfId="27954"/>
    <cellStyle name="Normal 5 2 5 6 5 2 4" xfId="55767"/>
    <cellStyle name="Normal 5 2 5 6 5 3" xfId="13863"/>
    <cellStyle name="Normal 5 2 5 6 5 3 2" xfId="32654"/>
    <cellStyle name="Normal 5 2 5 6 5 3 3" xfId="55769"/>
    <cellStyle name="Normal 5 2 5 6 5 4" xfId="23251"/>
    <cellStyle name="Normal 5 2 5 6 5 5" xfId="55766"/>
    <cellStyle name="Normal 5 2 5 6 6" xfId="6230"/>
    <cellStyle name="Normal 5 2 5 6 6 2" xfId="15626"/>
    <cellStyle name="Normal 5 2 5 6 6 2 2" xfId="34423"/>
    <cellStyle name="Normal 5 2 5 6 6 2 3" xfId="55771"/>
    <cellStyle name="Normal 5 2 5 6 6 3" xfId="25020"/>
    <cellStyle name="Normal 5 2 5 6 6 4" xfId="55770"/>
    <cellStyle name="Normal 5 2 5 6 7" xfId="11074"/>
    <cellStyle name="Normal 5 2 5 6 7 2" xfId="29861"/>
    <cellStyle name="Normal 5 2 5 6 7 3" xfId="55772"/>
    <cellStyle name="Normal 5 2 5 6 8" xfId="20458"/>
    <cellStyle name="Normal 5 2 5 6 9" xfId="39828"/>
    <cellStyle name="Normal 5 2 5 7" xfId="1586"/>
    <cellStyle name="Normal 5 2 5 7 10" xfId="55773"/>
    <cellStyle name="Normal 5 2 5 7 2" xfId="2055"/>
    <cellStyle name="Normal 5 2 5 7 2 2" xfId="2986"/>
    <cellStyle name="Normal 5 2 5 7 2 2 2" xfId="5779"/>
    <cellStyle name="Normal 5 2 5 7 2 2 2 2" xfId="10504"/>
    <cellStyle name="Normal 5 2 5 7 2 2 2 2 2" xfId="19899"/>
    <cellStyle name="Normal 5 2 5 7 2 2 2 2 2 2" xfId="38696"/>
    <cellStyle name="Normal 5 2 5 7 2 2 2 2 2 3" xfId="55778"/>
    <cellStyle name="Normal 5 2 5 7 2 2 2 2 3" xfId="29293"/>
    <cellStyle name="Normal 5 2 5 7 2 2 2 2 4" xfId="55777"/>
    <cellStyle name="Normal 5 2 5 7 2 2 2 3" xfId="15202"/>
    <cellStyle name="Normal 5 2 5 7 2 2 2 3 2" xfId="33993"/>
    <cellStyle name="Normal 5 2 5 7 2 2 2 3 3" xfId="55779"/>
    <cellStyle name="Normal 5 2 5 7 2 2 2 4" xfId="24590"/>
    <cellStyle name="Normal 5 2 5 7 2 2 2 5" xfId="55776"/>
    <cellStyle name="Normal 5 2 5 7 2 2 3" xfId="7712"/>
    <cellStyle name="Normal 5 2 5 7 2 2 3 2" xfId="17107"/>
    <cellStyle name="Normal 5 2 5 7 2 2 3 2 2" xfId="35904"/>
    <cellStyle name="Normal 5 2 5 7 2 2 3 2 3" xfId="55781"/>
    <cellStyle name="Normal 5 2 5 7 2 2 3 3" xfId="26501"/>
    <cellStyle name="Normal 5 2 5 7 2 2 3 4" xfId="55780"/>
    <cellStyle name="Normal 5 2 5 7 2 2 4" xfId="12410"/>
    <cellStyle name="Normal 5 2 5 7 2 2 4 2" xfId="31200"/>
    <cellStyle name="Normal 5 2 5 7 2 2 4 3" xfId="55782"/>
    <cellStyle name="Normal 5 2 5 7 2 2 5" xfId="21797"/>
    <cellStyle name="Normal 5 2 5 7 2 2 6" xfId="55775"/>
    <cellStyle name="Normal 5 2 5 7 2 3" xfId="3917"/>
    <cellStyle name="Normal 5 2 5 7 2 3 2" xfId="8642"/>
    <cellStyle name="Normal 5 2 5 7 2 3 2 2" xfId="18037"/>
    <cellStyle name="Normal 5 2 5 7 2 3 2 2 2" xfId="36834"/>
    <cellStyle name="Normal 5 2 5 7 2 3 2 2 3" xfId="55785"/>
    <cellStyle name="Normal 5 2 5 7 2 3 2 3" xfId="27431"/>
    <cellStyle name="Normal 5 2 5 7 2 3 2 4" xfId="55784"/>
    <cellStyle name="Normal 5 2 5 7 2 3 3" xfId="13340"/>
    <cellStyle name="Normal 5 2 5 7 2 3 3 2" xfId="32131"/>
    <cellStyle name="Normal 5 2 5 7 2 3 3 3" xfId="55786"/>
    <cellStyle name="Normal 5 2 5 7 2 3 4" xfId="22728"/>
    <cellStyle name="Normal 5 2 5 7 2 3 5" xfId="55783"/>
    <cellStyle name="Normal 5 2 5 7 2 4" xfId="4848"/>
    <cellStyle name="Normal 5 2 5 7 2 4 2" xfId="9573"/>
    <cellStyle name="Normal 5 2 5 7 2 4 2 2" xfId="18968"/>
    <cellStyle name="Normal 5 2 5 7 2 4 2 2 2" xfId="37765"/>
    <cellStyle name="Normal 5 2 5 7 2 4 2 2 3" xfId="55789"/>
    <cellStyle name="Normal 5 2 5 7 2 4 2 3" xfId="28362"/>
    <cellStyle name="Normal 5 2 5 7 2 4 2 4" xfId="55788"/>
    <cellStyle name="Normal 5 2 5 7 2 4 3" xfId="14271"/>
    <cellStyle name="Normal 5 2 5 7 2 4 3 2" xfId="33062"/>
    <cellStyle name="Normal 5 2 5 7 2 4 3 3" xfId="55790"/>
    <cellStyle name="Normal 5 2 5 7 2 4 4" xfId="23659"/>
    <cellStyle name="Normal 5 2 5 7 2 4 5" xfId="55787"/>
    <cellStyle name="Normal 5 2 5 7 2 5" xfId="6782"/>
    <cellStyle name="Normal 5 2 5 7 2 5 2" xfId="16177"/>
    <cellStyle name="Normal 5 2 5 7 2 5 2 2" xfId="34974"/>
    <cellStyle name="Normal 5 2 5 7 2 5 2 3" xfId="55792"/>
    <cellStyle name="Normal 5 2 5 7 2 5 3" xfId="25571"/>
    <cellStyle name="Normal 5 2 5 7 2 5 4" xfId="55791"/>
    <cellStyle name="Normal 5 2 5 7 2 6" xfId="11480"/>
    <cellStyle name="Normal 5 2 5 7 2 6 2" xfId="30269"/>
    <cellStyle name="Normal 5 2 5 7 2 6 3" xfId="55793"/>
    <cellStyle name="Normal 5 2 5 7 2 7" xfId="20866"/>
    <cellStyle name="Normal 5 2 5 7 2 8" xfId="39831"/>
    <cellStyle name="Normal 5 2 5 7 2 9" xfId="55774"/>
    <cellStyle name="Normal 5 2 5 7 3" xfId="2520"/>
    <cellStyle name="Normal 5 2 5 7 3 2" xfId="5313"/>
    <cellStyle name="Normal 5 2 5 7 3 2 2" xfId="10038"/>
    <cellStyle name="Normal 5 2 5 7 3 2 2 2" xfId="19433"/>
    <cellStyle name="Normal 5 2 5 7 3 2 2 2 2" xfId="38230"/>
    <cellStyle name="Normal 5 2 5 7 3 2 2 2 3" xfId="55797"/>
    <cellStyle name="Normal 5 2 5 7 3 2 2 3" xfId="28827"/>
    <cellStyle name="Normal 5 2 5 7 3 2 2 4" xfId="55796"/>
    <cellStyle name="Normal 5 2 5 7 3 2 3" xfId="14736"/>
    <cellStyle name="Normal 5 2 5 7 3 2 3 2" xfId="33527"/>
    <cellStyle name="Normal 5 2 5 7 3 2 3 3" xfId="55798"/>
    <cellStyle name="Normal 5 2 5 7 3 2 4" xfId="24124"/>
    <cellStyle name="Normal 5 2 5 7 3 2 5" xfId="55795"/>
    <cellStyle name="Normal 5 2 5 7 3 3" xfId="7247"/>
    <cellStyle name="Normal 5 2 5 7 3 3 2" xfId="16642"/>
    <cellStyle name="Normal 5 2 5 7 3 3 2 2" xfId="35439"/>
    <cellStyle name="Normal 5 2 5 7 3 3 2 3" xfId="55800"/>
    <cellStyle name="Normal 5 2 5 7 3 3 3" xfId="26036"/>
    <cellStyle name="Normal 5 2 5 7 3 3 4" xfId="55799"/>
    <cellStyle name="Normal 5 2 5 7 3 4" xfId="11945"/>
    <cellStyle name="Normal 5 2 5 7 3 4 2" xfId="30734"/>
    <cellStyle name="Normal 5 2 5 7 3 4 3" xfId="55801"/>
    <cellStyle name="Normal 5 2 5 7 3 5" xfId="21331"/>
    <cellStyle name="Normal 5 2 5 7 3 6" xfId="55794"/>
    <cellStyle name="Normal 5 2 5 7 4" xfId="3451"/>
    <cellStyle name="Normal 5 2 5 7 4 2" xfId="8177"/>
    <cellStyle name="Normal 5 2 5 7 4 2 2" xfId="17572"/>
    <cellStyle name="Normal 5 2 5 7 4 2 2 2" xfId="36369"/>
    <cellStyle name="Normal 5 2 5 7 4 2 2 3" xfId="55804"/>
    <cellStyle name="Normal 5 2 5 7 4 2 3" xfId="26966"/>
    <cellStyle name="Normal 5 2 5 7 4 2 4" xfId="55803"/>
    <cellStyle name="Normal 5 2 5 7 4 3" xfId="12875"/>
    <cellStyle name="Normal 5 2 5 7 4 3 2" xfId="31665"/>
    <cellStyle name="Normal 5 2 5 7 4 3 3" xfId="55805"/>
    <cellStyle name="Normal 5 2 5 7 4 4" xfId="22262"/>
    <cellStyle name="Normal 5 2 5 7 4 5" xfId="55802"/>
    <cellStyle name="Normal 5 2 5 7 5" xfId="4382"/>
    <cellStyle name="Normal 5 2 5 7 5 2" xfId="9107"/>
    <cellStyle name="Normal 5 2 5 7 5 2 2" xfId="18502"/>
    <cellStyle name="Normal 5 2 5 7 5 2 2 2" xfId="37299"/>
    <cellStyle name="Normal 5 2 5 7 5 2 2 3" xfId="55808"/>
    <cellStyle name="Normal 5 2 5 7 5 2 3" xfId="27896"/>
    <cellStyle name="Normal 5 2 5 7 5 2 4" xfId="55807"/>
    <cellStyle name="Normal 5 2 5 7 5 3" xfId="13805"/>
    <cellStyle name="Normal 5 2 5 7 5 3 2" xfId="32596"/>
    <cellStyle name="Normal 5 2 5 7 5 3 3" xfId="55809"/>
    <cellStyle name="Normal 5 2 5 7 5 4" xfId="23193"/>
    <cellStyle name="Normal 5 2 5 7 5 5" xfId="55806"/>
    <cellStyle name="Normal 5 2 5 7 6" xfId="6384"/>
    <cellStyle name="Normal 5 2 5 7 6 2" xfId="15780"/>
    <cellStyle name="Normal 5 2 5 7 6 2 2" xfId="34577"/>
    <cellStyle name="Normal 5 2 5 7 6 2 3" xfId="55811"/>
    <cellStyle name="Normal 5 2 5 7 6 3" xfId="25174"/>
    <cellStyle name="Normal 5 2 5 7 6 4" xfId="55810"/>
    <cellStyle name="Normal 5 2 5 7 7" xfId="11016"/>
    <cellStyle name="Normal 5 2 5 7 7 2" xfId="29803"/>
    <cellStyle name="Normal 5 2 5 7 7 3" xfId="55812"/>
    <cellStyle name="Normal 5 2 5 7 8" xfId="20400"/>
    <cellStyle name="Normal 5 2 5 7 9" xfId="39830"/>
    <cellStyle name="Normal 5 2 5 8" xfId="1852"/>
    <cellStyle name="Normal 5 2 5 8 2" xfId="2783"/>
    <cellStyle name="Normal 5 2 5 8 2 2" xfId="5576"/>
    <cellStyle name="Normal 5 2 5 8 2 2 2" xfId="10301"/>
    <cellStyle name="Normal 5 2 5 8 2 2 2 2" xfId="19696"/>
    <cellStyle name="Normal 5 2 5 8 2 2 2 2 2" xfId="38493"/>
    <cellStyle name="Normal 5 2 5 8 2 2 2 2 3" xfId="55817"/>
    <cellStyle name="Normal 5 2 5 8 2 2 2 3" xfId="29090"/>
    <cellStyle name="Normal 5 2 5 8 2 2 2 4" xfId="55816"/>
    <cellStyle name="Normal 5 2 5 8 2 2 3" xfId="14999"/>
    <cellStyle name="Normal 5 2 5 8 2 2 3 2" xfId="33790"/>
    <cellStyle name="Normal 5 2 5 8 2 2 3 3" xfId="55818"/>
    <cellStyle name="Normal 5 2 5 8 2 2 4" xfId="24387"/>
    <cellStyle name="Normal 5 2 5 8 2 2 5" xfId="55815"/>
    <cellStyle name="Normal 5 2 5 8 2 3" xfId="7509"/>
    <cellStyle name="Normal 5 2 5 8 2 3 2" xfId="16904"/>
    <cellStyle name="Normal 5 2 5 8 2 3 2 2" xfId="35701"/>
    <cellStyle name="Normal 5 2 5 8 2 3 2 3" xfId="55820"/>
    <cellStyle name="Normal 5 2 5 8 2 3 3" xfId="26298"/>
    <cellStyle name="Normal 5 2 5 8 2 3 4" xfId="55819"/>
    <cellStyle name="Normal 5 2 5 8 2 4" xfId="12207"/>
    <cellStyle name="Normal 5 2 5 8 2 4 2" xfId="30997"/>
    <cellStyle name="Normal 5 2 5 8 2 4 3" xfId="55821"/>
    <cellStyle name="Normal 5 2 5 8 2 5" xfId="21594"/>
    <cellStyle name="Normal 5 2 5 8 2 6" xfId="55814"/>
    <cellStyle name="Normal 5 2 5 8 3" xfId="3714"/>
    <cellStyle name="Normal 5 2 5 8 3 2" xfId="8440"/>
    <cellStyle name="Normal 5 2 5 8 3 2 2" xfId="17835"/>
    <cellStyle name="Normal 5 2 5 8 3 2 2 2" xfId="36632"/>
    <cellStyle name="Normal 5 2 5 8 3 2 2 3" xfId="55824"/>
    <cellStyle name="Normal 5 2 5 8 3 2 3" xfId="27229"/>
    <cellStyle name="Normal 5 2 5 8 3 2 4" xfId="55823"/>
    <cellStyle name="Normal 5 2 5 8 3 3" xfId="13138"/>
    <cellStyle name="Normal 5 2 5 8 3 3 2" xfId="31928"/>
    <cellStyle name="Normal 5 2 5 8 3 3 3" xfId="55825"/>
    <cellStyle name="Normal 5 2 5 8 3 4" xfId="22525"/>
    <cellStyle name="Normal 5 2 5 8 3 5" xfId="55822"/>
    <cellStyle name="Normal 5 2 5 8 4" xfId="4645"/>
    <cellStyle name="Normal 5 2 5 8 4 2" xfId="9370"/>
    <cellStyle name="Normal 5 2 5 8 4 2 2" xfId="18765"/>
    <cellStyle name="Normal 5 2 5 8 4 2 2 2" xfId="37562"/>
    <cellStyle name="Normal 5 2 5 8 4 2 2 3" xfId="55828"/>
    <cellStyle name="Normal 5 2 5 8 4 2 3" xfId="28159"/>
    <cellStyle name="Normal 5 2 5 8 4 2 4" xfId="55827"/>
    <cellStyle name="Normal 5 2 5 8 4 3" xfId="14068"/>
    <cellStyle name="Normal 5 2 5 8 4 3 2" xfId="32859"/>
    <cellStyle name="Normal 5 2 5 8 4 3 3" xfId="55829"/>
    <cellStyle name="Normal 5 2 5 8 4 4" xfId="23456"/>
    <cellStyle name="Normal 5 2 5 8 4 5" xfId="55826"/>
    <cellStyle name="Normal 5 2 5 8 5" xfId="6580"/>
    <cellStyle name="Normal 5 2 5 8 5 2" xfId="15975"/>
    <cellStyle name="Normal 5 2 5 8 5 2 2" xfId="34772"/>
    <cellStyle name="Normal 5 2 5 8 5 2 3" xfId="55831"/>
    <cellStyle name="Normal 5 2 5 8 5 3" xfId="25369"/>
    <cellStyle name="Normal 5 2 5 8 5 4" xfId="55830"/>
    <cellStyle name="Normal 5 2 5 8 6" xfId="11278"/>
    <cellStyle name="Normal 5 2 5 8 6 2" xfId="30066"/>
    <cellStyle name="Normal 5 2 5 8 6 3" xfId="55832"/>
    <cellStyle name="Normal 5 2 5 8 7" xfId="20663"/>
    <cellStyle name="Normal 5 2 5 8 8" xfId="39832"/>
    <cellStyle name="Normal 5 2 5 8 9" xfId="55813"/>
    <cellStyle name="Normal 5 2 5 9" xfId="2317"/>
    <cellStyle name="Normal 5 2 5 9 2" xfId="5110"/>
    <cellStyle name="Normal 5 2 5 9 2 2" xfId="9835"/>
    <cellStyle name="Normal 5 2 5 9 2 2 2" xfId="19230"/>
    <cellStyle name="Normal 5 2 5 9 2 2 2 2" xfId="38027"/>
    <cellStyle name="Normal 5 2 5 9 2 2 2 3" xfId="55836"/>
    <cellStyle name="Normal 5 2 5 9 2 2 3" xfId="28624"/>
    <cellStyle name="Normal 5 2 5 9 2 2 4" xfId="55835"/>
    <cellStyle name="Normal 5 2 5 9 2 3" xfId="14533"/>
    <cellStyle name="Normal 5 2 5 9 2 3 2" xfId="33324"/>
    <cellStyle name="Normal 5 2 5 9 2 3 3" xfId="55837"/>
    <cellStyle name="Normal 5 2 5 9 2 4" xfId="23921"/>
    <cellStyle name="Normal 5 2 5 9 2 5" xfId="55834"/>
    <cellStyle name="Normal 5 2 5 9 3" xfId="7044"/>
    <cellStyle name="Normal 5 2 5 9 3 2" xfId="16439"/>
    <cellStyle name="Normal 5 2 5 9 3 2 2" xfId="35236"/>
    <cellStyle name="Normal 5 2 5 9 3 2 3" xfId="55839"/>
    <cellStyle name="Normal 5 2 5 9 3 3" xfId="25833"/>
    <cellStyle name="Normal 5 2 5 9 3 4" xfId="55838"/>
    <cellStyle name="Normal 5 2 5 9 4" xfId="11742"/>
    <cellStyle name="Normal 5 2 5 9 4 2" xfId="30531"/>
    <cellStyle name="Normal 5 2 5 9 4 3" xfId="55840"/>
    <cellStyle name="Normal 5 2 5 9 5" xfId="21128"/>
    <cellStyle name="Normal 5 2 5 9 6" xfId="55833"/>
    <cellStyle name="Normal 5 2 6" xfId="682"/>
    <cellStyle name="Normal 5 2 6 10" xfId="3252"/>
    <cellStyle name="Normal 5 2 6 10 2" xfId="7978"/>
    <cellStyle name="Normal 5 2 6 10 2 2" xfId="17373"/>
    <cellStyle name="Normal 5 2 6 10 2 2 2" xfId="36170"/>
    <cellStyle name="Normal 5 2 6 10 2 2 3" xfId="55844"/>
    <cellStyle name="Normal 5 2 6 10 2 3" xfId="26767"/>
    <cellStyle name="Normal 5 2 6 10 2 4" xfId="55843"/>
    <cellStyle name="Normal 5 2 6 10 3" xfId="12676"/>
    <cellStyle name="Normal 5 2 6 10 3 2" xfId="31466"/>
    <cellStyle name="Normal 5 2 6 10 3 3" xfId="55845"/>
    <cellStyle name="Normal 5 2 6 10 4" xfId="22063"/>
    <cellStyle name="Normal 5 2 6 10 5" xfId="55842"/>
    <cellStyle name="Normal 5 2 6 11" xfId="4183"/>
    <cellStyle name="Normal 5 2 6 11 2" xfId="8908"/>
    <cellStyle name="Normal 5 2 6 11 2 2" xfId="18303"/>
    <cellStyle name="Normal 5 2 6 11 2 2 2" xfId="37100"/>
    <cellStyle name="Normal 5 2 6 11 2 2 3" xfId="55848"/>
    <cellStyle name="Normal 5 2 6 11 2 3" xfId="27697"/>
    <cellStyle name="Normal 5 2 6 11 2 4" xfId="55847"/>
    <cellStyle name="Normal 5 2 6 11 3" xfId="13606"/>
    <cellStyle name="Normal 5 2 6 11 3 2" xfId="32397"/>
    <cellStyle name="Normal 5 2 6 11 3 3" xfId="55849"/>
    <cellStyle name="Normal 5 2 6 11 4" xfId="22994"/>
    <cellStyle name="Normal 5 2 6 11 5" xfId="55846"/>
    <cellStyle name="Normal 5 2 6 12" xfId="6049"/>
    <cellStyle name="Normal 5 2 6 12 2" xfId="10774"/>
    <cellStyle name="Normal 5 2 6 12 2 2" xfId="20169"/>
    <cellStyle name="Normal 5 2 6 12 2 2 2" xfId="38966"/>
    <cellStyle name="Normal 5 2 6 12 2 2 3" xfId="55852"/>
    <cellStyle name="Normal 5 2 6 12 2 3" xfId="29563"/>
    <cellStyle name="Normal 5 2 6 12 2 4" xfId="55851"/>
    <cellStyle name="Normal 5 2 6 12 3" xfId="15472"/>
    <cellStyle name="Normal 5 2 6 12 3 2" xfId="34263"/>
    <cellStyle name="Normal 5 2 6 12 3 3" xfId="55853"/>
    <cellStyle name="Normal 5 2 6 12 4" xfId="24860"/>
    <cellStyle name="Normal 5 2 6 12 5" xfId="55850"/>
    <cellStyle name="Normal 5 2 6 13" xfId="6112"/>
    <cellStyle name="Normal 5 2 6 13 2" xfId="15508"/>
    <cellStyle name="Normal 5 2 6 13 2 2" xfId="34305"/>
    <cellStyle name="Normal 5 2 6 13 2 3" xfId="55855"/>
    <cellStyle name="Normal 5 2 6 13 3" xfId="24902"/>
    <cellStyle name="Normal 5 2 6 13 4" xfId="55854"/>
    <cellStyle name="Normal 5 2 6 14" xfId="10810"/>
    <cellStyle name="Normal 5 2 6 14 2" xfId="29604"/>
    <cellStyle name="Normal 5 2 6 14 3" xfId="55856"/>
    <cellStyle name="Normal 5 2 6 15" xfId="20201"/>
    <cellStyle name="Normal 5 2 6 16" xfId="39288"/>
    <cellStyle name="Normal 5 2 6 17" xfId="55841"/>
    <cellStyle name="Normal 5 2 6 18" xfId="58724"/>
    <cellStyle name="Normal 5 2 6 19" xfId="58817"/>
    <cellStyle name="Normal 5 2 6 2" xfId="683"/>
    <cellStyle name="Normal 5 2 6 2 10" xfId="6486"/>
    <cellStyle name="Normal 5 2 6 2 10 2" xfId="15881"/>
    <cellStyle name="Normal 5 2 6 2 10 2 2" xfId="34678"/>
    <cellStyle name="Normal 5 2 6 2 10 2 3" xfId="55859"/>
    <cellStyle name="Normal 5 2 6 2 10 3" xfId="25275"/>
    <cellStyle name="Normal 5 2 6 2 10 4" xfId="55858"/>
    <cellStyle name="Normal 5 2 6 2 11" xfId="10849"/>
    <cellStyle name="Normal 5 2 6 2 11 2" xfId="29632"/>
    <cellStyle name="Normal 5 2 6 2 11 3" xfId="55860"/>
    <cellStyle name="Normal 5 2 6 2 12" xfId="20229"/>
    <cellStyle name="Normal 5 2 6 2 13" xfId="39834"/>
    <cellStyle name="Normal 5 2 6 2 14" xfId="55857"/>
    <cellStyle name="Normal 5 2 6 2 15" xfId="1413"/>
    <cellStyle name="Normal 5 2 6 2 2" xfId="1092"/>
    <cellStyle name="Normal 5 2 6 2 2 10" xfId="39835"/>
    <cellStyle name="Normal 5 2 6 2 2 11" xfId="55861"/>
    <cellStyle name="Normal 5 2 6 2 2 12" xfId="1480"/>
    <cellStyle name="Normal 5 2 6 2 2 2" xfId="1745"/>
    <cellStyle name="Normal 5 2 6 2 2 2 10" xfId="55862"/>
    <cellStyle name="Normal 5 2 6 2 2 2 2" xfId="2211"/>
    <cellStyle name="Normal 5 2 6 2 2 2 2 2" xfId="3142"/>
    <cellStyle name="Normal 5 2 6 2 2 2 2 2 2" xfId="5935"/>
    <cellStyle name="Normal 5 2 6 2 2 2 2 2 2 2" xfId="10660"/>
    <cellStyle name="Normal 5 2 6 2 2 2 2 2 2 2 2" xfId="20055"/>
    <cellStyle name="Normal 5 2 6 2 2 2 2 2 2 2 2 2" xfId="38852"/>
    <cellStyle name="Normal 5 2 6 2 2 2 2 2 2 2 2 3" xfId="55867"/>
    <cellStyle name="Normal 5 2 6 2 2 2 2 2 2 2 3" xfId="29449"/>
    <cellStyle name="Normal 5 2 6 2 2 2 2 2 2 2 4" xfId="55866"/>
    <cellStyle name="Normal 5 2 6 2 2 2 2 2 2 3" xfId="15358"/>
    <cellStyle name="Normal 5 2 6 2 2 2 2 2 2 3 2" xfId="34149"/>
    <cellStyle name="Normal 5 2 6 2 2 2 2 2 2 3 3" xfId="55868"/>
    <cellStyle name="Normal 5 2 6 2 2 2 2 2 2 4" xfId="24746"/>
    <cellStyle name="Normal 5 2 6 2 2 2 2 2 2 5" xfId="55865"/>
    <cellStyle name="Normal 5 2 6 2 2 2 2 2 3" xfId="7868"/>
    <cellStyle name="Normal 5 2 6 2 2 2 2 2 3 2" xfId="17263"/>
    <cellStyle name="Normal 5 2 6 2 2 2 2 2 3 2 2" xfId="36060"/>
    <cellStyle name="Normal 5 2 6 2 2 2 2 2 3 2 3" xfId="55870"/>
    <cellStyle name="Normal 5 2 6 2 2 2 2 2 3 3" xfId="26657"/>
    <cellStyle name="Normal 5 2 6 2 2 2 2 2 3 4" xfId="55869"/>
    <cellStyle name="Normal 5 2 6 2 2 2 2 2 4" xfId="12566"/>
    <cellStyle name="Normal 5 2 6 2 2 2 2 2 4 2" xfId="31356"/>
    <cellStyle name="Normal 5 2 6 2 2 2 2 2 4 3" xfId="55871"/>
    <cellStyle name="Normal 5 2 6 2 2 2 2 2 5" xfId="21953"/>
    <cellStyle name="Normal 5 2 6 2 2 2 2 2 6" xfId="55864"/>
    <cellStyle name="Normal 5 2 6 2 2 2 2 3" xfId="4073"/>
    <cellStyle name="Normal 5 2 6 2 2 2 2 3 2" xfId="8798"/>
    <cellStyle name="Normal 5 2 6 2 2 2 2 3 2 2" xfId="18193"/>
    <cellStyle name="Normal 5 2 6 2 2 2 2 3 2 2 2" xfId="36990"/>
    <cellStyle name="Normal 5 2 6 2 2 2 2 3 2 2 3" xfId="55874"/>
    <cellStyle name="Normal 5 2 6 2 2 2 2 3 2 3" xfId="27587"/>
    <cellStyle name="Normal 5 2 6 2 2 2 2 3 2 4" xfId="55873"/>
    <cellStyle name="Normal 5 2 6 2 2 2 2 3 3" xfId="13496"/>
    <cellStyle name="Normal 5 2 6 2 2 2 2 3 3 2" xfId="32287"/>
    <cellStyle name="Normal 5 2 6 2 2 2 2 3 3 3" xfId="55875"/>
    <cellStyle name="Normal 5 2 6 2 2 2 2 3 4" xfId="22884"/>
    <cellStyle name="Normal 5 2 6 2 2 2 2 3 5" xfId="55872"/>
    <cellStyle name="Normal 5 2 6 2 2 2 2 4" xfId="5004"/>
    <cellStyle name="Normal 5 2 6 2 2 2 2 4 2" xfId="9729"/>
    <cellStyle name="Normal 5 2 6 2 2 2 2 4 2 2" xfId="19124"/>
    <cellStyle name="Normal 5 2 6 2 2 2 2 4 2 2 2" xfId="37921"/>
    <cellStyle name="Normal 5 2 6 2 2 2 2 4 2 2 3" xfId="55878"/>
    <cellStyle name="Normal 5 2 6 2 2 2 2 4 2 3" xfId="28518"/>
    <cellStyle name="Normal 5 2 6 2 2 2 2 4 2 4" xfId="55877"/>
    <cellStyle name="Normal 5 2 6 2 2 2 2 4 3" xfId="14427"/>
    <cellStyle name="Normal 5 2 6 2 2 2 2 4 3 2" xfId="33218"/>
    <cellStyle name="Normal 5 2 6 2 2 2 2 4 3 3" xfId="55879"/>
    <cellStyle name="Normal 5 2 6 2 2 2 2 4 4" xfId="23815"/>
    <cellStyle name="Normal 5 2 6 2 2 2 2 4 5" xfId="55876"/>
    <cellStyle name="Normal 5 2 6 2 2 2 2 5" xfId="6938"/>
    <cellStyle name="Normal 5 2 6 2 2 2 2 5 2" xfId="16333"/>
    <cellStyle name="Normal 5 2 6 2 2 2 2 5 2 2" xfId="35130"/>
    <cellStyle name="Normal 5 2 6 2 2 2 2 5 2 3" xfId="55881"/>
    <cellStyle name="Normal 5 2 6 2 2 2 2 5 3" xfId="25727"/>
    <cellStyle name="Normal 5 2 6 2 2 2 2 5 4" xfId="55880"/>
    <cellStyle name="Normal 5 2 6 2 2 2 2 6" xfId="11636"/>
    <cellStyle name="Normal 5 2 6 2 2 2 2 6 2" xfId="30425"/>
    <cellStyle name="Normal 5 2 6 2 2 2 2 6 3" xfId="55882"/>
    <cellStyle name="Normal 5 2 6 2 2 2 2 7" xfId="21022"/>
    <cellStyle name="Normal 5 2 6 2 2 2 2 8" xfId="39837"/>
    <cellStyle name="Normal 5 2 6 2 2 2 2 9" xfId="55863"/>
    <cellStyle name="Normal 5 2 6 2 2 2 3" xfId="2676"/>
    <cellStyle name="Normal 5 2 6 2 2 2 3 2" xfId="5469"/>
    <cellStyle name="Normal 5 2 6 2 2 2 3 2 2" xfId="10194"/>
    <cellStyle name="Normal 5 2 6 2 2 2 3 2 2 2" xfId="19589"/>
    <cellStyle name="Normal 5 2 6 2 2 2 3 2 2 2 2" xfId="38386"/>
    <cellStyle name="Normal 5 2 6 2 2 2 3 2 2 2 3" xfId="55886"/>
    <cellStyle name="Normal 5 2 6 2 2 2 3 2 2 3" xfId="28983"/>
    <cellStyle name="Normal 5 2 6 2 2 2 3 2 2 4" xfId="55885"/>
    <cellStyle name="Normal 5 2 6 2 2 2 3 2 3" xfId="14892"/>
    <cellStyle name="Normal 5 2 6 2 2 2 3 2 3 2" xfId="33683"/>
    <cellStyle name="Normal 5 2 6 2 2 2 3 2 3 3" xfId="55887"/>
    <cellStyle name="Normal 5 2 6 2 2 2 3 2 4" xfId="24280"/>
    <cellStyle name="Normal 5 2 6 2 2 2 3 2 5" xfId="55884"/>
    <cellStyle name="Normal 5 2 6 2 2 2 3 3" xfId="7403"/>
    <cellStyle name="Normal 5 2 6 2 2 2 3 3 2" xfId="16798"/>
    <cellStyle name="Normal 5 2 6 2 2 2 3 3 2 2" xfId="35595"/>
    <cellStyle name="Normal 5 2 6 2 2 2 3 3 2 3" xfId="55889"/>
    <cellStyle name="Normal 5 2 6 2 2 2 3 3 3" xfId="26192"/>
    <cellStyle name="Normal 5 2 6 2 2 2 3 3 4" xfId="55888"/>
    <cellStyle name="Normal 5 2 6 2 2 2 3 4" xfId="12101"/>
    <cellStyle name="Normal 5 2 6 2 2 2 3 4 2" xfId="30890"/>
    <cellStyle name="Normal 5 2 6 2 2 2 3 4 3" xfId="55890"/>
    <cellStyle name="Normal 5 2 6 2 2 2 3 5" xfId="21487"/>
    <cellStyle name="Normal 5 2 6 2 2 2 3 6" xfId="55883"/>
    <cellStyle name="Normal 5 2 6 2 2 2 4" xfId="3607"/>
    <cellStyle name="Normal 5 2 6 2 2 2 4 2" xfId="8333"/>
    <cellStyle name="Normal 5 2 6 2 2 2 4 2 2" xfId="17728"/>
    <cellStyle name="Normal 5 2 6 2 2 2 4 2 2 2" xfId="36525"/>
    <cellStyle name="Normal 5 2 6 2 2 2 4 2 2 3" xfId="55893"/>
    <cellStyle name="Normal 5 2 6 2 2 2 4 2 3" xfId="27122"/>
    <cellStyle name="Normal 5 2 6 2 2 2 4 2 4" xfId="55892"/>
    <cellStyle name="Normal 5 2 6 2 2 2 4 3" xfId="13031"/>
    <cellStyle name="Normal 5 2 6 2 2 2 4 3 2" xfId="31821"/>
    <cellStyle name="Normal 5 2 6 2 2 2 4 3 3" xfId="55894"/>
    <cellStyle name="Normal 5 2 6 2 2 2 4 4" xfId="22418"/>
    <cellStyle name="Normal 5 2 6 2 2 2 4 5" xfId="55891"/>
    <cellStyle name="Normal 5 2 6 2 2 2 5" xfId="4538"/>
    <cellStyle name="Normal 5 2 6 2 2 2 5 2" xfId="9263"/>
    <cellStyle name="Normal 5 2 6 2 2 2 5 2 2" xfId="18658"/>
    <cellStyle name="Normal 5 2 6 2 2 2 5 2 2 2" xfId="37455"/>
    <cellStyle name="Normal 5 2 6 2 2 2 5 2 2 3" xfId="55897"/>
    <cellStyle name="Normal 5 2 6 2 2 2 5 2 3" xfId="28052"/>
    <cellStyle name="Normal 5 2 6 2 2 2 5 2 4" xfId="55896"/>
    <cellStyle name="Normal 5 2 6 2 2 2 5 3" xfId="13961"/>
    <cellStyle name="Normal 5 2 6 2 2 2 5 3 2" xfId="32752"/>
    <cellStyle name="Normal 5 2 6 2 2 2 5 3 3" xfId="55898"/>
    <cellStyle name="Normal 5 2 6 2 2 2 5 4" xfId="23349"/>
    <cellStyle name="Normal 5 2 6 2 2 2 5 5" xfId="55895"/>
    <cellStyle name="Normal 5 2 6 2 2 2 6" xfId="6138"/>
    <cellStyle name="Normal 5 2 6 2 2 2 6 2" xfId="15534"/>
    <cellStyle name="Normal 5 2 6 2 2 2 6 2 2" xfId="34331"/>
    <cellStyle name="Normal 5 2 6 2 2 2 6 2 3" xfId="55900"/>
    <cellStyle name="Normal 5 2 6 2 2 2 6 3" xfId="24928"/>
    <cellStyle name="Normal 5 2 6 2 2 2 6 4" xfId="55899"/>
    <cellStyle name="Normal 5 2 6 2 2 2 7" xfId="11172"/>
    <cellStyle name="Normal 5 2 6 2 2 2 7 2" xfId="29959"/>
    <cellStyle name="Normal 5 2 6 2 2 2 7 3" xfId="55901"/>
    <cellStyle name="Normal 5 2 6 2 2 2 8" xfId="20556"/>
    <cellStyle name="Normal 5 2 6 2 2 2 9" xfId="39836"/>
    <cellStyle name="Normal 5 2 6 2 2 3" xfId="1950"/>
    <cellStyle name="Normal 5 2 6 2 2 3 2" xfId="2881"/>
    <cellStyle name="Normal 5 2 6 2 2 3 2 2" xfId="5674"/>
    <cellStyle name="Normal 5 2 6 2 2 3 2 2 2" xfId="10399"/>
    <cellStyle name="Normal 5 2 6 2 2 3 2 2 2 2" xfId="19794"/>
    <cellStyle name="Normal 5 2 6 2 2 3 2 2 2 2 2" xfId="38591"/>
    <cellStyle name="Normal 5 2 6 2 2 3 2 2 2 2 3" xfId="55906"/>
    <cellStyle name="Normal 5 2 6 2 2 3 2 2 2 3" xfId="29188"/>
    <cellStyle name="Normal 5 2 6 2 2 3 2 2 2 4" xfId="55905"/>
    <cellStyle name="Normal 5 2 6 2 2 3 2 2 3" xfId="15097"/>
    <cellStyle name="Normal 5 2 6 2 2 3 2 2 3 2" xfId="33888"/>
    <cellStyle name="Normal 5 2 6 2 2 3 2 2 3 3" xfId="55907"/>
    <cellStyle name="Normal 5 2 6 2 2 3 2 2 4" xfId="24485"/>
    <cellStyle name="Normal 5 2 6 2 2 3 2 2 5" xfId="55904"/>
    <cellStyle name="Normal 5 2 6 2 2 3 2 3" xfId="7607"/>
    <cellStyle name="Normal 5 2 6 2 2 3 2 3 2" xfId="17002"/>
    <cellStyle name="Normal 5 2 6 2 2 3 2 3 2 2" xfId="35799"/>
    <cellStyle name="Normal 5 2 6 2 2 3 2 3 2 3" xfId="55909"/>
    <cellStyle name="Normal 5 2 6 2 2 3 2 3 3" xfId="26396"/>
    <cellStyle name="Normal 5 2 6 2 2 3 2 3 4" xfId="55908"/>
    <cellStyle name="Normal 5 2 6 2 2 3 2 4" xfId="12305"/>
    <cellStyle name="Normal 5 2 6 2 2 3 2 4 2" xfId="31095"/>
    <cellStyle name="Normal 5 2 6 2 2 3 2 4 3" xfId="55910"/>
    <cellStyle name="Normal 5 2 6 2 2 3 2 5" xfId="21692"/>
    <cellStyle name="Normal 5 2 6 2 2 3 2 6" xfId="55903"/>
    <cellStyle name="Normal 5 2 6 2 2 3 3" xfId="3812"/>
    <cellStyle name="Normal 5 2 6 2 2 3 3 2" xfId="8538"/>
    <cellStyle name="Normal 5 2 6 2 2 3 3 2 2" xfId="17933"/>
    <cellStyle name="Normal 5 2 6 2 2 3 3 2 2 2" xfId="36730"/>
    <cellStyle name="Normal 5 2 6 2 2 3 3 2 2 3" xfId="55913"/>
    <cellStyle name="Normal 5 2 6 2 2 3 3 2 3" xfId="27327"/>
    <cellStyle name="Normal 5 2 6 2 2 3 3 2 4" xfId="55912"/>
    <cellStyle name="Normal 5 2 6 2 2 3 3 3" xfId="13236"/>
    <cellStyle name="Normal 5 2 6 2 2 3 3 3 2" xfId="32026"/>
    <cellStyle name="Normal 5 2 6 2 2 3 3 3 3" xfId="55914"/>
    <cellStyle name="Normal 5 2 6 2 2 3 3 4" xfId="22623"/>
    <cellStyle name="Normal 5 2 6 2 2 3 3 5" xfId="55911"/>
    <cellStyle name="Normal 5 2 6 2 2 3 4" xfId="4743"/>
    <cellStyle name="Normal 5 2 6 2 2 3 4 2" xfId="9468"/>
    <cellStyle name="Normal 5 2 6 2 2 3 4 2 2" xfId="18863"/>
    <cellStyle name="Normal 5 2 6 2 2 3 4 2 2 2" xfId="37660"/>
    <cellStyle name="Normal 5 2 6 2 2 3 4 2 2 3" xfId="55917"/>
    <cellStyle name="Normal 5 2 6 2 2 3 4 2 3" xfId="28257"/>
    <cellStyle name="Normal 5 2 6 2 2 3 4 2 4" xfId="55916"/>
    <cellStyle name="Normal 5 2 6 2 2 3 4 3" xfId="14166"/>
    <cellStyle name="Normal 5 2 6 2 2 3 4 3 2" xfId="32957"/>
    <cellStyle name="Normal 5 2 6 2 2 3 4 3 3" xfId="55918"/>
    <cellStyle name="Normal 5 2 6 2 2 3 4 4" xfId="23554"/>
    <cellStyle name="Normal 5 2 6 2 2 3 4 5" xfId="55915"/>
    <cellStyle name="Normal 5 2 6 2 2 3 5" xfId="6678"/>
    <cellStyle name="Normal 5 2 6 2 2 3 5 2" xfId="16073"/>
    <cellStyle name="Normal 5 2 6 2 2 3 5 2 2" xfId="34870"/>
    <cellStyle name="Normal 5 2 6 2 2 3 5 2 3" xfId="55920"/>
    <cellStyle name="Normal 5 2 6 2 2 3 5 3" xfId="25467"/>
    <cellStyle name="Normal 5 2 6 2 2 3 5 4" xfId="55919"/>
    <cellStyle name="Normal 5 2 6 2 2 3 6" xfId="11376"/>
    <cellStyle name="Normal 5 2 6 2 2 3 6 2" xfId="30164"/>
    <cellStyle name="Normal 5 2 6 2 2 3 6 3" xfId="55921"/>
    <cellStyle name="Normal 5 2 6 2 2 3 7" xfId="20761"/>
    <cellStyle name="Normal 5 2 6 2 2 3 8" xfId="39838"/>
    <cellStyle name="Normal 5 2 6 2 2 3 9" xfId="55902"/>
    <cellStyle name="Normal 5 2 6 2 2 4" xfId="2415"/>
    <cellStyle name="Normal 5 2 6 2 2 4 2" xfId="5208"/>
    <cellStyle name="Normal 5 2 6 2 2 4 2 2" xfId="9933"/>
    <cellStyle name="Normal 5 2 6 2 2 4 2 2 2" xfId="19328"/>
    <cellStyle name="Normal 5 2 6 2 2 4 2 2 2 2" xfId="38125"/>
    <cellStyle name="Normal 5 2 6 2 2 4 2 2 2 3" xfId="55925"/>
    <cellStyle name="Normal 5 2 6 2 2 4 2 2 3" xfId="28722"/>
    <cellStyle name="Normal 5 2 6 2 2 4 2 2 4" xfId="55924"/>
    <cellStyle name="Normal 5 2 6 2 2 4 2 3" xfId="14631"/>
    <cellStyle name="Normal 5 2 6 2 2 4 2 3 2" xfId="33422"/>
    <cellStyle name="Normal 5 2 6 2 2 4 2 3 3" xfId="55926"/>
    <cellStyle name="Normal 5 2 6 2 2 4 2 4" xfId="24019"/>
    <cellStyle name="Normal 5 2 6 2 2 4 2 5" xfId="55923"/>
    <cellStyle name="Normal 5 2 6 2 2 4 3" xfId="7142"/>
    <cellStyle name="Normal 5 2 6 2 2 4 3 2" xfId="16537"/>
    <cellStyle name="Normal 5 2 6 2 2 4 3 2 2" xfId="35334"/>
    <cellStyle name="Normal 5 2 6 2 2 4 3 2 3" xfId="55928"/>
    <cellStyle name="Normal 5 2 6 2 2 4 3 3" xfId="25931"/>
    <cellStyle name="Normal 5 2 6 2 2 4 3 4" xfId="55927"/>
    <cellStyle name="Normal 5 2 6 2 2 4 4" xfId="11840"/>
    <cellStyle name="Normal 5 2 6 2 2 4 4 2" xfId="30629"/>
    <cellStyle name="Normal 5 2 6 2 2 4 4 3" xfId="55929"/>
    <cellStyle name="Normal 5 2 6 2 2 4 5" xfId="21226"/>
    <cellStyle name="Normal 5 2 6 2 2 4 6" xfId="55922"/>
    <cellStyle name="Normal 5 2 6 2 2 5" xfId="3346"/>
    <cellStyle name="Normal 5 2 6 2 2 5 2" xfId="8072"/>
    <cellStyle name="Normal 5 2 6 2 2 5 2 2" xfId="17467"/>
    <cellStyle name="Normal 5 2 6 2 2 5 2 2 2" xfId="36264"/>
    <cellStyle name="Normal 5 2 6 2 2 5 2 2 3" xfId="55932"/>
    <cellStyle name="Normal 5 2 6 2 2 5 2 3" xfId="26861"/>
    <cellStyle name="Normal 5 2 6 2 2 5 2 4" xfId="55931"/>
    <cellStyle name="Normal 5 2 6 2 2 5 3" xfId="12770"/>
    <cellStyle name="Normal 5 2 6 2 2 5 3 2" xfId="31560"/>
    <cellStyle name="Normal 5 2 6 2 2 5 3 3" xfId="55933"/>
    <cellStyle name="Normal 5 2 6 2 2 5 4" xfId="22157"/>
    <cellStyle name="Normal 5 2 6 2 2 5 5" xfId="55930"/>
    <cellStyle name="Normal 5 2 6 2 2 6" xfId="4277"/>
    <cellStyle name="Normal 5 2 6 2 2 6 2" xfId="9002"/>
    <cellStyle name="Normal 5 2 6 2 2 6 2 2" xfId="18397"/>
    <cellStyle name="Normal 5 2 6 2 2 6 2 2 2" xfId="37194"/>
    <cellStyle name="Normal 5 2 6 2 2 6 2 2 3" xfId="55936"/>
    <cellStyle name="Normal 5 2 6 2 2 6 2 3" xfId="27791"/>
    <cellStyle name="Normal 5 2 6 2 2 6 2 4" xfId="55935"/>
    <cellStyle name="Normal 5 2 6 2 2 6 3" xfId="13700"/>
    <cellStyle name="Normal 5 2 6 2 2 6 3 2" xfId="32491"/>
    <cellStyle name="Normal 5 2 6 2 2 6 3 3" xfId="55937"/>
    <cellStyle name="Normal 5 2 6 2 2 6 4" xfId="23088"/>
    <cellStyle name="Normal 5 2 6 2 2 6 5" xfId="55934"/>
    <cellStyle name="Normal 5 2 6 2 2 7" xfId="6211"/>
    <cellStyle name="Normal 5 2 6 2 2 7 2" xfId="15607"/>
    <cellStyle name="Normal 5 2 6 2 2 7 2 2" xfId="34404"/>
    <cellStyle name="Normal 5 2 6 2 2 7 2 3" xfId="55939"/>
    <cellStyle name="Normal 5 2 6 2 2 7 3" xfId="25001"/>
    <cellStyle name="Normal 5 2 6 2 2 7 4" xfId="55938"/>
    <cellStyle name="Normal 5 2 6 2 2 8" xfId="10914"/>
    <cellStyle name="Normal 5 2 6 2 2 8 2" xfId="29698"/>
    <cellStyle name="Normal 5 2 6 2 2 8 3" xfId="55940"/>
    <cellStyle name="Normal 5 2 6 2 2 9" xfId="20295"/>
    <cellStyle name="Normal 5 2 6 2 3" xfId="1223"/>
    <cellStyle name="Normal 5 2 6 2 3 10" xfId="39839"/>
    <cellStyle name="Normal 5 2 6 2 3 11" xfId="55941"/>
    <cellStyle name="Normal 5 2 6 2 3 12" xfId="1531"/>
    <cellStyle name="Normal 5 2 6 2 3 2" xfId="1795"/>
    <cellStyle name="Normal 5 2 6 2 3 2 10" xfId="55942"/>
    <cellStyle name="Normal 5 2 6 2 3 2 2" xfId="2261"/>
    <cellStyle name="Normal 5 2 6 2 3 2 2 2" xfId="3192"/>
    <cellStyle name="Normal 5 2 6 2 3 2 2 2 2" xfId="5985"/>
    <cellStyle name="Normal 5 2 6 2 3 2 2 2 2 2" xfId="10710"/>
    <cellStyle name="Normal 5 2 6 2 3 2 2 2 2 2 2" xfId="20105"/>
    <cellStyle name="Normal 5 2 6 2 3 2 2 2 2 2 2 2" xfId="38902"/>
    <cellStyle name="Normal 5 2 6 2 3 2 2 2 2 2 2 3" xfId="55947"/>
    <cellStyle name="Normal 5 2 6 2 3 2 2 2 2 2 3" xfId="29499"/>
    <cellStyle name="Normal 5 2 6 2 3 2 2 2 2 2 4" xfId="55946"/>
    <cellStyle name="Normal 5 2 6 2 3 2 2 2 2 3" xfId="15408"/>
    <cellStyle name="Normal 5 2 6 2 3 2 2 2 2 3 2" xfId="34199"/>
    <cellStyle name="Normal 5 2 6 2 3 2 2 2 2 3 3" xfId="55948"/>
    <cellStyle name="Normal 5 2 6 2 3 2 2 2 2 4" xfId="24796"/>
    <cellStyle name="Normal 5 2 6 2 3 2 2 2 2 5" xfId="55945"/>
    <cellStyle name="Normal 5 2 6 2 3 2 2 2 3" xfId="7918"/>
    <cellStyle name="Normal 5 2 6 2 3 2 2 2 3 2" xfId="17313"/>
    <cellStyle name="Normal 5 2 6 2 3 2 2 2 3 2 2" xfId="36110"/>
    <cellStyle name="Normal 5 2 6 2 3 2 2 2 3 2 3" xfId="55950"/>
    <cellStyle name="Normal 5 2 6 2 3 2 2 2 3 3" xfId="26707"/>
    <cellStyle name="Normal 5 2 6 2 3 2 2 2 3 4" xfId="55949"/>
    <cellStyle name="Normal 5 2 6 2 3 2 2 2 4" xfId="12616"/>
    <cellStyle name="Normal 5 2 6 2 3 2 2 2 4 2" xfId="31406"/>
    <cellStyle name="Normal 5 2 6 2 3 2 2 2 4 3" xfId="55951"/>
    <cellStyle name="Normal 5 2 6 2 3 2 2 2 5" xfId="22003"/>
    <cellStyle name="Normal 5 2 6 2 3 2 2 2 6" xfId="55944"/>
    <cellStyle name="Normal 5 2 6 2 3 2 2 3" xfId="4123"/>
    <cellStyle name="Normal 5 2 6 2 3 2 2 3 2" xfId="8848"/>
    <cellStyle name="Normal 5 2 6 2 3 2 2 3 2 2" xfId="18243"/>
    <cellStyle name="Normal 5 2 6 2 3 2 2 3 2 2 2" xfId="37040"/>
    <cellStyle name="Normal 5 2 6 2 3 2 2 3 2 2 3" xfId="55954"/>
    <cellStyle name="Normal 5 2 6 2 3 2 2 3 2 3" xfId="27637"/>
    <cellStyle name="Normal 5 2 6 2 3 2 2 3 2 4" xfId="55953"/>
    <cellStyle name="Normal 5 2 6 2 3 2 2 3 3" xfId="13546"/>
    <cellStyle name="Normal 5 2 6 2 3 2 2 3 3 2" xfId="32337"/>
    <cellStyle name="Normal 5 2 6 2 3 2 2 3 3 3" xfId="55955"/>
    <cellStyle name="Normal 5 2 6 2 3 2 2 3 4" xfId="22934"/>
    <cellStyle name="Normal 5 2 6 2 3 2 2 3 5" xfId="55952"/>
    <cellStyle name="Normal 5 2 6 2 3 2 2 4" xfId="5054"/>
    <cellStyle name="Normal 5 2 6 2 3 2 2 4 2" xfId="9779"/>
    <cellStyle name="Normal 5 2 6 2 3 2 2 4 2 2" xfId="19174"/>
    <cellStyle name="Normal 5 2 6 2 3 2 2 4 2 2 2" xfId="37971"/>
    <cellStyle name="Normal 5 2 6 2 3 2 2 4 2 2 3" xfId="55958"/>
    <cellStyle name="Normal 5 2 6 2 3 2 2 4 2 3" xfId="28568"/>
    <cellStyle name="Normal 5 2 6 2 3 2 2 4 2 4" xfId="55957"/>
    <cellStyle name="Normal 5 2 6 2 3 2 2 4 3" xfId="14477"/>
    <cellStyle name="Normal 5 2 6 2 3 2 2 4 3 2" xfId="33268"/>
    <cellStyle name="Normal 5 2 6 2 3 2 2 4 3 3" xfId="55959"/>
    <cellStyle name="Normal 5 2 6 2 3 2 2 4 4" xfId="23865"/>
    <cellStyle name="Normal 5 2 6 2 3 2 2 4 5" xfId="55956"/>
    <cellStyle name="Normal 5 2 6 2 3 2 2 5" xfId="6988"/>
    <cellStyle name="Normal 5 2 6 2 3 2 2 5 2" xfId="16383"/>
    <cellStyle name="Normal 5 2 6 2 3 2 2 5 2 2" xfId="35180"/>
    <cellStyle name="Normal 5 2 6 2 3 2 2 5 2 3" xfId="55961"/>
    <cellStyle name="Normal 5 2 6 2 3 2 2 5 3" xfId="25777"/>
    <cellStyle name="Normal 5 2 6 2 3 2 2 5 4" xfId="55960"/>
    <cellStyle name="Normal 5 2 6 2 3 2 2 6" xfId="11686"/>
    <cellStyle name="Normal 5 2 6 2 3 2 2 6 2" xfId="30475"/>
    <cellStyle name="Normal 5 2 6 2 3 2 2 6 3" xfId="55962"/>
    <cellStyle name="Normal 5 2 6 2 3 2 2 7" xfId="21072"/>
    <cellStyle name="Normal 5 2 6 2 3 2 2 8" xfId="39841"/>
    <cellStyle name="Normal 5 2 6 2 3 2 2 9" xfId="55943"/>
    <cellStyle name="Normal 5 2 6 2 3 2 3" xfId="2726"/>
    <cellStyle name="Normal 5 2 6 2 3 2 3 2" xfId="5519"/>
    <cellStyle name="Normal 5 2 6 2 3 2 3 2 2" xfId="10244"/>
    <cellStyle name="Normal 5 2 6 2 3 2 3 2 2 2" xfId="19639"/>
    <cellStyle name="Normal 5 2 6 2 3 2 3 2 2 2 2" xfId="38436"/>
    <cellStyle name="Normal 5 2 6 2 3 2 3 2 2 2 3" xfId="55966"/>
    <cellStyle name="Normal 5 2 6 2 3 2 3 2 2 3" xfId="29033"/>
    <cellStyle name="Normal 5 2 6 2 3 2 3 2 2 4" xfId="55965"/>
    <cellStyle name="Normal 5 2 6 2 3 2 3 2 3" xfId="14942"/>
    <cellStyle name="Normal 5 2 6 2 3 2 3 2 3 2" xfId="33733"/>
    <cellStyle name="Normal 5 2 6 2 3 2 3 2 3 3" xfId="55967"/>
    <cellStyle name="Normal 5 2 6 2 3 2 3 2 4" xfId="24330"/>
    <cellStyle name="Normal 5 2 6 2 3 2 3 2 5" xfId="55964"/>
    <cellStyle name="Normal 5 2 6 2 3 2 3 3" xfId="7453"/>
    <cellStyle name="Normal 5 2 6 2 3 2 3 3 2" xfId="16848"/>
    <cellStyle name="Normal 5 2 6 2 3 2 3 3 2 2" xfId="35645"/>
    <cellStyle name="Normal 5 2 6 2 3 2 3 3 2 3" xfId="55969"/>
    <cellStyle name="Normal 5 2 6 2 3 2 3 3 3" xfId="26242"/>
    <cellStyle name="Normal 5 2 6 2 3 2 3 3 4" xfId="55968"/>
    <cellStyle name="Normal 5 2 6 2 3 2 3 4" xfId="12151"/>
    <cellStyle name="Normal 5 2 6 2 3 2 3 4 2" xfId="30940"/>
    <cellStyle name="Normal 5 2 6 2 3 2 3 4 3" xfId="55970"/>
    <cellStyle name="Normal 5 2 6 2 3 2 3 5" xfId="21537"/>
    <cellStyle name="Normal 5 2 6 2 3 2 3 6" xfId="55963"/>
    <cellStyle name="Normal 5 2 6 2 3 2 4" xfId="3657"/>
    <cellStyle name="Normal 5 2 6 2 3 2 4 2" xfId="8383"/>
    <cellStyle name="Normal 5 2 6 2 3 2 4 2 2" xfId="17778"/>
    <cellStyle name="Normal 5 2 6 2 3 2 4 2 2 2" xfId="36575"/>
    <cellStyle name="Normal 5 2 6 2 3 2 4 2 2 3" xfId="55973"/>
    <cellStyle name="Normal 5 2 6 2 3 2 4 2 3" xfId="27172"/>
    <cellStyle name="Normal 5 2 6 2 3 2 4 2 4" xfId="55972"/>
    <cellStyle name="Normal 5 2 6 2 3 2 4 3" xfId="13081"/>
    <cellStyle name="Normal 5 2 6 2 3 2 4 3 2" xfId="31871"/>
    <cellStyle name="Normal 5 2 6 2 3 2 4 3 3" xfId="55974"/>
    <cellStyle name="Normal 5 2 6 2 3 2 4 4" xfId="22468"/>
    <cellStyle name="Normal 5 2 6 2 3 2 4 5" xfId="55971"/>
    <cellStyle name="Normal 5 2 6 2 3 2 5" xfId="4588"/>
    <cellStyle name="Normal 5 2 6 2 3 2 5 2" xfId="9313"/>
    <cellStyle name="Normal 5 2 6 2 3 2 5 2 2" xfId="18708"/>
    <cellStyle name="Normal 5 2 6 2 3 2 5 2 2 2" xfId="37505"/>
    <cellStyle name="Normal 5 2 6 2 3 2 5 2 2 3" xfId="55977"/>
    <cellStyle name="Normal 5 2 6 2 3 2 5 2 3" xfId="28102"/>
    <cellStyle name="Normal 5 2 6 2 3 2 5 2 4" xfId="55976"/>
    <cellStyle name="Normal 5 2 6 2 3 2 5 3" xfId="14011"/>
    <cellStyle name="Normal 5 2 6 2 3 2 5 3 2" xfId="32802"/>
    <cellStyle name="Normal 5 2 6 2 3 2 5 3 3" xfId="55978"/>
    <cellStyle name="Normal 5 2 6 2 3 2 5 4" xfId="23399"/>
    <cellStyle name="Normal 5 2 6 2 3 2 5 5" xfId="55975"/>
    <cellStyle name="Normal 5 2 6 2 3 2 6" xfId="6524"/>
    <cellStyle name="Normal 5 2 6 2 3 2 6 2" xfId="15919"/>
    <cellStyle name="Normal 5 2 6 2 3 2 6 2 2" xfId="34716"/>
    <cellStyle name="Normal 5 2 6 2 3 2 6 2 3" xfId="55980"/>
    <cellStyle name="Normal 5 2 6 2 3 2 6 3" xfId="25313"/>
    <cellStyle name="Normal 5 2 6 2 3 2 6 4" xfId="55979"/>
    <cellStyle name="Normal 5 2 6 2 3 2 7" xfId="11222"/>
    <cellStyle name="Normal 5 2 6 2 3 2 7 2" xfId="30009"/>
    <cellStyle name="Normal 5 2 6 2 3 2 7 3" xfId="55981"/>
    <cellStyle name="Normal 5 2 6 2 3 2 8" xfId="20606"/>
    <cellStyle name="Normal 5 2 6 2 3 2 9" xfId="39840"/>
    <cellStyle name="Normal 5 2 6 2 3 3" xfId="2000"/>
    <cellStyle name="Normal 5 2 6 2 3 3 2" xfId="2931"/>
    <cellStyle name="Normal 5 2 6 2 3 3 2 2" xfId="5724"/>
    <cellStyle name="Normal 5 2 6 2 3 3 2 2 2" xfId="10449"/>
    <cellStyle name="Normal 5 2 6 2 3 3 2 2 2 2" xfId="19844"/>
    <cellStyle name="Normal 5 2 6 2 3 3 2 2 2 2 2" xfId="38641"/>
    <cellStyle name="Normal 5 2 6 2 3 3 2 2 2 2 3" xfId="55986"/>
    <cellStyle name="Normal 5 2 6 2 3 3 2 2 2 3" xfId="29238"/>
    <cellStyle name="Normal 5 2 6 2 3 3 2 2 2 4" xfId="55985"/>
    <cellStyle name="Normal 5 2 6 2 3 3 2 2 3" xfId="15147"/>
    <cellStyle name="Normal 5 2 6 2 3 3 2 2 3 2" xfId="33938"/>
    <cellStyle name="Normal 5 2 6 2 3 3 2 2 3 3" xfId="55987"/>
    <cellStyle name="Normal 5 2 6 2 3 3 2 2 4" xfId="24535"/>
    <cellStyle name="Normal 5 2 6 2 3 3 2 2 5" xfId="55984"/>
    <cellStyle name="Normal 5 2 6 2 3 3 2 3" xfId="7657"/>
    <cellStyle name="Normal 5 2 6 2 3 3 2 3 2" xfId="17052"/>
    <cellStyle name="Normal 5 2 6 2 3 3 2 3 2 2" xfId="35849"/>
    <cellStyle name="Normal 5 2 6 2 3 3 2 3 2 3" xfId="55989"/>
    <cellStyle name="Normal 5 2 6 2 3 3 2 3 3" xfId="26446"/>
    <cellStyle name="Normal 5 2 6 2 3 3 2 3 4" xfId="55988"/>
    <cellStyle name="Normal 5 2 6 2 3 3 2 4" xfId="12355"/>
    <cellStyle name="Normal 5 2 6 2 3 3 2 4 2" xfId="31145"/>
    <cellStyle name="Normal 5 2 6 2 3 3 2 4 3" xfId="55990"/>
    <cellStyle name="Normal 5 2 6 2 3 3 2 5" xfId="21742"/>
    <cellStyle name="Normal 5 2 6 2 3 3 2 6" xfId="55983"/>
    <cellStyle name="Normal 5 2 6 2 3 3 3" xfId="3862"/>
    <cellStyle name="Normal 5 2 6 2 3 3 3 2" xfId="8588"/>
    <cellStyle name="Normal 5 2 6 2 3 3 3 2 2" xfId="17983"/>
    <cellStyle name="Normal 5 2 6 2 3 3 3 2 2 2" xfId="36780"/>
    <cellStyle name="Normal 5 2 6 2 3 3 3 2 2 3" xfId="55993"/>
    <cellStyle name="Normal 5 2 6 2 3 3 3 2 3" xfId="27377"/>
    <cellStyle name="Normal 5 2 6 2 3 3 3 2 4" xfId="55992"/>
    <cellStyle name="Normal 5 2 6 2 3 3 3 3" xfId="13286"/>
    <cellStyle name="Normal 5 2 6 2 3 3 3 3 2" xfId="32076"/>
    <cellStyle name="Normal 5 2 6 2 3 3 3 3 3" xfId="55994"/>
    <cellStyle name="Normal 5 2 6 2 3 3 3 4" xfId="22673"/>
    <cellStyle name="Normal 5 2 6 2 3 3 3 5" xfId="55991"/>
    <cellStyle name="Normal 5 2 6 2 3 3 4" xfId="4793"/>
    <cellStyle name="Normal 5 2 6 2 3 3 4 2" xfId="9518"/>
    <cellStyle name="Normal 5 2 6 2 3 3 4 2 2" xfId="18913"/>
    <cellStyle name="Normal 5 2 6 2 3 3 4 2 2 2" xfId="37710"/>
    <cellStyle name="Normal 5 2 6 2 3 3 4 2 2 3" xfId="55997"/>
    <cellStyle name="Normal 5 2 6 2 3 3 4 2 3" xfId="28307"/>
    <cellStyle name="Normal 5 2 6 2 3 3 4 2 4" xfId="55996"/>
    <cellStyle name="Normal 5 2 6 2 3 3 4 3" xfId="14216"/>
    <cellStyle name="Normal 5 2 6 2 3 3 4 3 2" xfId="33007"/>
    <cellStyle name="Normal 5 2 6 2 3 3 4 3 3" xfId="55998"/>
    <cellStyle name="Normal 5 2 6 2 3 3 4 4" xfId="23604"/>
    <cellStyle name="Normal 5 2 6 2 3 3 4 5" xfId="55995"/>
    <cellStyle name="Normal 5 2 6 2 3 3 5" xfId="6728"/>
    <cellStyle name="Normal 5 2 6 2 3 3 5 2" xfId="16123"/>
    <cellStyle name="Normal 5 2 6 2 3 3 5 2 2" xfId="34920"/>
    <cellStyle name="Normal 5 2 6 2 3 3 5 2 3" xfId="56000"/>
    <cellStyle name="Normal 5 2 6 2 3 3 5 3" xfId="25517"/>
    <cellStyle name="Normal 5 2 6 2 3 3 5 4" xfId="55999"/>
    <cellStyle name="Normal 5 2 6 2 3 3 6" xfId="11426"/>
    <cellStyle name="Normal 5 2 6 2 3 3 6 2" xfId="30214"/>
    <cellStyle name="Normal 5 2 6 2 3 3 6 3" xfId="56001"/>
    <cellStyle name="Normal 5 2 6 2 3 3 7" xfId="20811"/>
    <cellStyle name="Normal 5 2 6 2 3 3 8" xfId="39842"/>
    <cellStyle name="Normal 5 2 6 2 3 3 9" xfId="55982"/>
    <cellStyle name="Normal 5 2 6 2 3 4" xfId="2465"/>
    <cellStyle name="Normal 5 2 6 2 3 4 2" xfId="5258"/>
    <cellStyle name="Normal 5 2 6 2 3 4 2 2" xfId="9983"/>
    <cellStyle name="Normal 5 2 6 2 3 4 2 2 2" xfId="19378"/>
    <cellStyle name="Normal 5 2 6 2 3 4 2 2 2 2" xfId="38175"/>
    <cellStyle name="Normal 5 2 6 2 3 4 2 2 2 3" xfId="56005"/>
    <cellStyle name="Normal 5 2 6 2 3 4 2 2 3" xfId="28772"/>
    <cellStyle name="Normal 5 2 6 2 3 4 2 2 4" xfId="56004"/>
    <cellStyle name="Normal 5 2 6 2 3 4 2 3" xfId="14681"/>
    <cellStyle name="Normal 5 2 6 2 3 4 2 3 2" xfId="33472"/>
    <cellStyle name="Normal 5 2 6 2 3 4 2 3 3" xfId="56006"/>
    <cellStyle name="Normal 5 2 6 2 3 4 2 4" xfId="24069"/>
    <cellStyle name="Normal 5 2 6 2 3 4 2 5" xfId="56003"/>
    <cellStyle name="Normal 5 2 6 2 3 4 3" xfId="7192"/>
    <cellStyle name="Normal 5 2 6 2 3 4 3 2" xfId="16587"/>
    <cellStyle name="Normal 5 2 6 2 3 4 3 2 2" xfId="35384"/>
    <cellStyle name="Normal 5 2 6 2 3 4 3 2 3" xfId="56008"/>
    <cellStyle name="Normal 5 2 6 2 3 4 3 3" xfId="25981"/>
    <cellStyle name="Normal 5 2 6 2 3 4 3 4" xfId="56007"/>
    <cellStyle name="Normal 5 2 6 2 3 4 4" xfId="11890"/>
    <cellStyle name="Normal 5 2 6 2 3 4 4 2" xfId="30679"/>
    <cellStyle name="Normal 5 2 6 2 3 4 4 3" xfId="56009"/>
    <cellStyle name="Normal 5 2 6 2 3 4 5" xfId="21276"/>
    <cellStyle name="Normal 5 2 6 2 3 4 6" xfId="56002"/>
    <cellStyle name="Normal 5 2 6 2 3 5" xfId="3396"/>
    <cellStyle name="Normal 5 2 6 2 3 5 2" xfId="8122"/>
    <cellStyle name="Normal 5 2 6 2 3 5 2 2" xfId="17517"/>
    <cellStyle name="Normal 5 2 6 2 3 5 2 2 2" xfId="36314"/>
    <cellStyle name="Normal 5 2 6 2 3 5 2 2 3" xfId="56012"/>
    <cellStyle name="Normal 5 2 6 2 3 5 2 3" xfId="26911"/>
    <cellStyle name="Normal 5 2 6 2 3 5 2 4" xfId="56011"/>
    <cellStyle name="Normal 5 2 6 2 3 5 3" xfId="12820"/>
    <cellStyle name="Normal 5 2 6 2 3 5 3 2" xfId="31610"/>
    <cellStyle name="Normal 5 2 6 2 3 5 3 3" xfId="56013"/>
    <cellStyle name="Normal 5 2 6 2 3 5 4" xfId="22207"/>
    <cellStyle name="Normal 5 2 6 2 3 5 5" xfId="56010"/>
    <cellStyle name="Normal 5 2 6 2 3 6" xfId="4327"/>
    <cellStyle name="Normal 5 2 6 2 3 6 2" xfId="9052"/>
    <cellStyle name="Normal 5 2 6 2 3 6 2 2" xfId="18447"/>
    <cellStyle name="Normal 5 2 6 2 3 6 2 2 2" xfId="37244"/>
    <cellStyle name="Normal 5 2 6 2 3 6 2 2 3" xfId="56016"/>
    <cellStyle name="Normal 5 2 6 2 3 6 2 3" xfId="27841"/>
    <cellStyle name="Normal 5 2 6 2 3 6 2 4" xfId="56015"/>
    <cellStyle name="Normal 5 2 6 2 3 6 3" xfId="13750"/>
    <cellStyle name="Normal 5 2 6 2 3 6 3 2" xfId="32541"/>
    <cellStyle name="Normal 5 2 6 2 3 6 3 3" xfId="56017"/>
    <cellStyle name="Normal 5 2 6 2 3 6 4" xfId="23138"/>
    <cellStyle name="Normal 5 2 6 2 3 6 5" xfId="56014"/>
    <cellStyle name="Normal 5 2 6 2 3 7" xfId="6413"/>
    <cellStyle name="Normal 5 2 6 2 3 7 2" xfId="15809"/>
    <cellStyle name="Normal 5 2 6 2 3 7 2 2" xfId="34606"/>
    <cellStyle name="Normal 5 2 6 2 3 7 2 3" xfId="56019"/>
    <cellStyle name="Normal 5 2 6 2 3 7 3" xfId="25203"/>
    <cellStyle name="Normal 5 2 6 2 3 7 4" xfId="56018"/>
    <cellStyle name="Normal 5 2 6 2 3 8" xfId="10963"/>
    <cellStyle name="Normal 5 2 6 2 3 8 2" xfId="29748"/>
    <cellStyle name="Normal 5 2 6 2 3 8 3" xfId="56020"/>
    <cellStyle name="Normal 5 2 6 2 3 9" xfId="20345"/>
    <cellStyle name="Normal 5 2 6 2 4" xfId="959"/>
    <cellStyle name="Normal 5 2 6 2 4 10" xfId="56021"/>
    <cellStyle name="Normal 5 2 6 2 4 11" xfId="1676"/>
    <cellStyle name="Normal 5 2 6 2 4 2" xfId="2145"/>
    <cellStyle name="Normal 5 2 6 2 4 2 2" xfId="3076"/>
    <cellStyle name="Normal 5 2 6 2 4 2 2 2" xfId="5869"/>
    <cellStyle name="Normal 5 2 6 2 4 2 2 2 2" xfId="10594"/>
    <cellStyle name="Normal 5 2 6 2 4 2 2 2 2 2" xfId="19989"/>
    <cellStyle name="Normal 5 2 6 2 4 2 2 2 2 2 2" xfId="38786"/>
    <cellStyle name="Normal 5 2 6 2 4 2 2 2 2 2 3" xfId="56026"/>
    <cellStyle name="Normal 5 2 6 2 4 2 2 2 2 3" xfId="29383"/>
    <cellStyle name="Normal 5 2 6 2 4 2 2 2 2 4" xfId="56025"/>
    <cellStyle name="Normal 5 2 6 2 4 2 2 2 3" xfId="15292"/>
    <cellStyle name="Normal 5 2 6 2 4 2 2 2 3 2" xfId="34083"/>
    <cellStyle name="Normal 5 2 6 2 4 2 2 2 3 3" xfId="56027"/>
    <cellStyle name="Normal 5 2 6 2 4 2 2 2 4" xfId="24680"/>
    <cellStyle name="Normal 5 2 6 2 4 2 2 2 5" xfId="56024"/>
    <cellStyle name="Normal 5 2 6 2 4 2 2 3" xfId="7802"/>
    <cellStyle name="Normal 5 2 6 2 4 2 2 3 2" xfId="17197"/>
    <cellStyle name="Normal 5 2 6 2 4 2 2 3 2 2" xfId="35994"/>
    <cellStyle name="Normal 5 2 6 2 4 2 2 3 2 3" xfId="56029"/>
    <cellStyle name="Normal 5 2 6 2 4 2 2 3 3" xfId="26591"/>
    <cellStyle name="Normal 5 2 6 2 4 2 2 3 4" xfId="56028"/>
    <cellStyle name="Normal 5 2 6 2 4 2 2 4" xfId="12500"/>
    <cellStyle name="Normal 5 2 6 2 4 2 2 4 2" xfId="31290"/>
    <cellStyle name="Normal 5 2 6 2 4 2 2 4 3" xfId="56030"/>
    <cellStyle name="Normal 5 2 6 2 4 2 2 5" xfId="21887"/>
    <cellStyle name="Normal 5 2 6 2 4 2 2 6" xfId="56023"/>
    <cellStyle name="Normal 5 2 6 2 4 2 3" xfId="4007"/>
    <cellStyle name="Normal 5 2 6 2 4 2 3 2" xfId="8732"/>
    <cellStyle name="Normal 5 2 6 2 4 2 3 2 2" xfId="18127"/>
    <cellStyle name="Normal 5 2 6 2 4 2 3 2 2 2" xfId="36924"/>
    <cellStyle name="Normal 5 2 6 2 4 2 3 2 2 3" xfId="56033"/>
    <cellStyle name="Normal 5 2 6 2 4 2 3 2 3" xfId="27521"/>
    <cellStyle name="Normal 5 2 6 2 4 2 3 2 4" xfId="56032"/>
    <cellStyle name="Normal 5 2 6 2 4 2 3 3" xfId="13430"/>
    <cellStyle name="Normal 5 2 6 2 4 2 3 3 2" xfId="32221"/>
    <cellStyle name="Normal 5 2 6 2 4 2 3 3 3" xfId="56034"/>
    <cellStyle name="Normal 5 2 6 2 4 2 3 4" xfId="22818"/>
    <cellStyle name="Normal 5 2 6 2 4 2 3 5" xfId="56031"/>
    <cellStyle name="Normal 5 2 6 2 4 2 4" xfId="4938"/>
    <cellStyle name="Normal 5 2 6 2 4 2 4 2" xfId="9663"/>
    <cellStyle name="Normal 5 2 6 2 4 2 4 2 2" xfId="19058"/>
    <cellStyle name="Normal 5 2 6 2 4 2 4 2 2 2" xfId="37855"/>
    <cellStyle name="Normal 5 2 6 2 4 2 4 2 2 3" xfId="56037"/>
    <cellStyle name="Normal 5 2 6 2 4 2 4 2 3" xfId="28452"/>
    <cellStyle name="Normal 5 2 6 2 4 2 4 2 4" xfId="56036"/>
    <cellStyle name="Normal 5 2 6 2 4 2 4 3" xfId="14361"/>
    <cellStyle name="Normal 5 2 6 2 4 2 4 3 2" xfId="33152"/>
    <cellStyle name="Normal 5 2 6 2 4 2 4 3 3" xfId="56038"/>
    <cellStyle name="Normal 5 2 6 2 4 2 4 4" xfId="23749"/>
    <cellStyle name="Normal 5 2 6 2 4 2 4 5" xfId="56035"/>
    <cellStyle name="Normal 5 2 6 2 4 2 5" xfId="6872"/>
    <cellStyle name="Normal 5 2 6 2 4 2 5 2" xfId="16267"/>
    <cellStyle name="Normal 5 2 6 2 4 2 5 2 2" xfId="35064"/>
    <cellStyle name="Normal 5 2 6 2 4 2 5 2 3" xfId="56040"/>
    <cellStyle name="Normal 5 2 6 2 4 2 5 3" xfId="25661"/>
    <cellStyle name="Normal 5 2 6 2 4 2 5 4" xfId="56039"/>
    <cellStyle name="Normal 5 2 6 2 4 2 6" xfId="11570"/>
    <cellStyle name="Normal 5 2 6 2 4 2 6 2" xfId="30359"/>
    <cellStyle name="Normal 5 2 6 2 4 2 6 3" xfId="56041"/>
    <cellStyle name="Normal 5 2 6 2 4 2 7" xfId="20956"/>
    <cellStyle name="Normal 5 2 6 2 4 2 8" xfId="39844"/>
    <cellStyle name="Normal 5 2 6 2 4 2 9" xfId="56022"/>
    <cellStyle name="Normal 5 2 6 2 4 3" xfId="2610"/>
    <cellStyle name="Normal 5 2 6 2 4 3 2" xfId="5403"/>
    <cellStyle name="Normal 5 2 6 2 4 3 2 2" xfId="10128"/>
    <cellStyle name="Normal 5 2 6 2 4 3 2 2 2" xfId="19523"/>
    <cellStyle name="Normal 5 2 6 2 4 3 2 2 2 2" xfId="38320"/>
    <cellStyle name="Normal 5 2 6 2 4 3 2 2 2 3" xfId="56045"/>
    <cellStyle name="Normal 5 2 6 2 4 3 2 2 3" xfId="28917"/>
    <cellStyle name="Normal 5 2 6 2 4 3 2 2 4" xfId="56044"/>
    <cellStyle name="Normal 5 2 6 2 4 3 2 3" xfId="14826"/>
    <cellStyle name="Normal 5 2 6 2 4 3 2 3 2" xfId="33617"/>
    <cellStyle name="Normal 5 2 6 2 4 3 2 3 3" xfId="56046"/>
    <cellStyle name="Normal 5 2 6 2 4 3 2 4" xfId="24214"/>
    <cellStyle name="Normal 5 2 6 2 4 3 2 5" xfId="56043"/>
    <cellStyle name="Normal 5 2 6 2 4 3 3" xfId="7337"/>
    <cellStyle name="Normal 5 2 6 2 4 3 3 2" xfId="16732"/>
    <cellStyle name="Normal 5 2 6 2 4 3 3 2 2" xfId="35529"/>
    <cellStyle name="Normal 5 2 6 2 4 3 3 2 3" xfId="56048"/>
    <cellStyle name="Normal 5 2 6 2 4 3 3 3" xfId="26126"/>
    <cellStyle name="Normal 5 2 6 2 4 3 3 4" xfId="56047"/>
    <cellStyle name="Normal 5 2 6 2 4 3 4" xfId="12035"/>
    <cellStyle name="Normal 5 2 6 2 4 3 4 2" xfId="30824"/>
    <cellStyle name="Normal 5 2 6 2 4 3 4 3" xfId="56049"/>
    <cellStyle name="Normal 5 2 6 2 4 3 5" xfId="21421"/>
    <cellStyle name="Normal 5 2 6 2 4 3 6" xfId="56042"/>
    <cellStyle name="Normal 5 2 6 2 4 4" xfId="3541"/>
    <cellStyle name="Normal 5 2 6 2 4 4 2" xfId="8267"/>
    <cellStyle name="Normal 5 2 6 2 4 4 2 2" xfId="17662"/>
    <cellStyle name="Normal 5 2 6 2 4 4 2 2 2" xfId="36459"/>
    <cellStyle name="Normal 5 2 6 2 4 4 2 2 3" xfId="56052"/>
    <cellStyle name="Normal 5 2 6 2 4 4 2 3" xfId="27056"/>
    <cellStyle name="Normal 5 2 6 2 4 4 2 4" xfId="56051"/>
    <cellStyle name="Normal 5 2 6 2 4 4 3" xfId="12965"/>
    <cellStyle name="Normal 5 2 6 2 4 4 3 2" xfId="31755"/>
    <cellStyle name="Normal 5 2 6 2 4 4 3 3" xfId="56053"/>
    <cellStyle name="Normal 5 2 6 2 4 4 4" xfId="22352"/>
    <cellStyle name="Normal 5 2 6 2 4 4 5" xfId="56050"/>
    <cellStyle name="Normal 5 2 6 2 4 5" xfId="4472"/>
    <cellStyle name="Normal 5 2 6 2 4 5 2" xfId="9197"/>
    <cellStyle name="Normal 5 2 6 2 4 5 2 2" xfId="18592"/>
    <cellStyle name="Normal 5 2 6 2 4 5 2 2 2" xfId="37389"/>
    <cellStyle name="Normal 5 2 6 2 4 5 2 2 3" xfId="56056"/>
    <cellStyle name="Normal 5 2 6 2 4 5 2 3" xfId="27986"/>
    <cellStyle name="Normal 5 2 6 2 4 5 2 4" xfId="56055"/>
    <cellStyle name="Normal 5 2 6 2 4 5 3" xfId="13895"/>
    <cellStyle name="Normal 5 2 6 2 4 5 3 2" xfId="32686"/>
    <cellStyle name="Normal 5 2 6 2 4 5 3 3" xfId="56057"/>
    <cellStyle name="Normal 5 2 6 2 4 5 4" xfId="23283"/>
    <cellStyle name="Normal 5 2 6 2 4 5 5" xfId="56054"/>
    <cellStyle name="Normal 5 2 6 2 4 6" xfId="6158"/>
    <cellStyle name="Normal 5 2 6 2 4 6 2" xfId="15554"/>
    <cellStyle name="Normal 5 2 6 2 4 6 2 2" xfId="34351"/>
    <cellStyle name="Normal 5 2 6 2 4 6 2 3" xfId="56059"/>
    <cellStyle name="Normal 5 2 6 2 4 6 3" xfId="24948"/>
    <cellStyle name="Normal 5 2 6 2 4 6 4" xfId="56058"/>
    <cellStyle name="Normal 5 2 6 2 4 7" xfId="11106"/>
    <cellStyle name="Normal 5 2 6 2 4 7 2" xfId="29893"/>
    <cellStyle name="Normal 5 2 6 2 4 7 3" xfId="56060"/>
    <cellStyle name="Normal 5 2 6 2 4 8" xfId="20490"/>
    <cellStyle name="Normal 5 2 6 2 4 9" xfId="39843"/>
    <cellStyle name="Normal 5 2 6 2 5" xfId="1353"/>
    <cellStyle name="Normal 5 2 6 2 5 10" xfId="56061"/>
    <cellStyle name="Normal 5 2 6 2 5 11" xfId="1618"/>
    <cellStyle name="Normal 5 2 6 2 5 2" xfId="2087"/>
    <cellStyle name="Normal 5 2 6 2 5 2 2" xfId="3018"/>
    <cellStyle name="Normal 5 2 6 2 5 2 2 2" xfId="5811"/>
    <cellStyle name="Normal 5 2 6 2 5 2 2 2 2" xfId="10536"/>
    <cellStyle name="Normal 5 2 6 2 5 2 2 2 2 2" xfId="19931"/>
    <cellStyle name="Normal 5 2 6 2 5 2 2 2 2 2 2" xfId="38728"/>
    <cellStyle name="Normal 5 2 6 2 5 2 2 2 2 2 3" xfId="56066"/>
    <cellStyle name="Normal 5 2 6 2 5 2 2 2 2 3" xfId="29325"/>
    <cellStyle name="Normal 5 2 6 2 5 2 2 2 2 4" xfId="56065"/>
    <cellStyle name="Normal 5 2 6 2 5 2 2 2 3" xfId="15234"/>
    <cellStyle name="Normal 5 2 6 2 5 2 2 2 3 2" xfId="34025"/>
    <cellStyle name="Normal 5 2 6 2 5 2 2 2 3 3" xfId="56067"/>
    <cellStyle name="Normal 5 2 6 2 5 2 2 2 4" xfId="24622"/>
    <cellStyle name="Normal 5 2 6 2 5 2 2 2 5" xfId="56064"/>
    <cellStyle name="Normal 5 2 6 2 5 2 2 3" xfId="7744"/>
    <cellStyle name="Normal 5 2 6 2 5 2 2 3 2" xfId="17139"/>
    <cellStyle name="Normal 5 2 6 2 5 2 2 3 2 2" xfId="35936"/>
    <cellStyle name="Normal 5 2 6 2 5 2 2 3 2 3" xfId="56069"/>
    <cellStyle name="Normal 5 2 6 2 5 2 2 3 3" xfId="26533"/>
    <cellStyle name="Normal 5 2 6 2 5 2 2 3 4" xfId="56068"/>
    <cellStyle name="Normal 5 2 6 2 5 2 2 4" xfId="12442"/>
    <cellStyle name="Normal 5 2 6 2 5 2 2 4 2" xfId="31232"/>
    <cellStyle name="Normal 5 2 6 2 5 2 2 4 3" xfId="56070"/>
    <cellStyle name="Normal 5 2 6 2 5 2 2 5" xfId="21829"/>
    <cellStyle name="Normal 5 2 6 2 5 2 2 6" xfId="56063"/>
    <cellStyle name="Normal 5 2 6 2 5 2 3" xfId="3949"/>
    <cellStyle name="Normal 5 2 6 2 5 2 3 2" xfId="8674"/>
    <cellStyle name="Normal 5 2 6 2 5 2 3 2 2" xfId="18069"/>
    <cellStyle name="Normal 5 2 6 2 5 2 3 2 2 2" xfId="36866"/>
    <cellStyle name="Normal 5 2 6 2 5 2 3 2 2 3" xfId="56073"/>
    <cellStyle name="Normal 5 2 6 2 5 2 3 2 3" xfId="27463"/>
    <cellStyle name="Normal 5 2 6 2 5 2 3 2 4" xfId="56072"/>
    <cellStyle name="Normal 5 2 6 2 5 2 3 3" xfId="13372"/>
    <cellStyle name="Normal 5 2 6 2 5 2 3 3 2" xfId="32163"/>
    <cellStyle name="Normal 5 2 6 2 5 2 3 3 3" xfId="56074"/>
    <cellStyle name="Normal 5 2 6 2 5 2 3 4" xfId="22760"/>
    <cellStyle name="Normal 5 2 6 2 5 2 3 5" xfId="56071"/>
    <cellStyle name="Normal 5 2 6 2 5 2 4" xfId="4880"/>
    <cellStyle name="Normal 5 2 6 2 5 2 4 2" xfId="9605"/>
    <cellStyle name="Normal 5 2 6 2 5 2 4 2 2" xfId="19000"/>
    <cellStyle name="Normal 5 2 6 2 5 2 4 2 2 2" xfId="37797"/>
    <cellStyle name="Normal 5 2 6 2 5 2 4 2 2 3" xfId="56077"/>
    <cellStyle name="Normal 5 2 6 2 5 2 4 2 3" xfId="28394"/>
    <cellStyle name="Normal 5 2 6 2 5 2 4 2 4" xfId="56076"/>
    <cellStyle name="Normal 5 2 6 2 5 2 4 3" xfId="14303"/>
    <cellStyle name="Normal 5 2 6 2 5 2 4 3 2" xfId="33094"/>
    <cellStyle name="Normal 5 2 6 2 5 2 4 3 3" xfId="56078"/>
    <cellStyle name="Normal 5 2 6 2 5 2 4 4" xfId="23691"/>
    <cellStyle name="Normal 5 2 6 2 5 2 4 5" xfId="56075"/>
    <cellStyle name="Normal 5 2 6 2 5 2 5" xfId="6814"/>
    <cellStyle name="Normal 5 2 6 2 5 2 5 2" xfId="16209"/>
    <cellStyle name="Normal 5 2 6 2 5 2 5 2 2" xfId="35006"/>
    <cellStyle name="Normal 5 2 6 2 5 2 5 2 3" xfId="56080"/>
    <cellStyle name="Normal 5 2 6 2 5 2 5 3" xfId="25603"/>
    <cellStyle name="Normal 5 2 6 2 5 2 5 4" xfId="56079"/>
    <cellStyle name="Normal 5 2 6 2 5 2 6" xfId="11512"/>
    <cellStyle name="Normal 5 2 6 2 5 2 6 2" xfId="30301"/>
    <cellStyle name="Normal 5 2 6 2 5 2 6 3" xfId="56081"/>
    <cellStyle name="Normal 5 2 6 2 5 2 7" xfId="20898"/>
    <cellStyle name="Normal 5 2 6 2 5 2 8" xfId="39846"/>
    <cellStyle name="Normal 5 2 6 2 5 2 9" xfId="56062"/>
    <cellStyle name="Normal 5 2 6 2 5 3" xfId="2552"/>
    <cellStyle name="Normal 5 2 6 2 5 3 2" xfId="5345"/>
    <cellStyle name="Normal 5 2 6 2 5 3 2 2" xfId="10070"/>
    <cellStyle name="Normal 5 2 6 2 5 3 2 2 2" xfId="19465"/>
    <cellStyle name="Normal 5 2 6 2 5 3 2 2 2 2" xfId="38262"/>
    <cellStyle name="Normal 5 2 6 2 5 3 2 2 2 3" xfId="56085"/>
    <cellStyle name="Normal 5 2 6 2 5 3 2 2 3" xfId="28859"/>
    <cellStyle name="Normal 5 2 6 2 5 3 2 2 4" xfId="56084"/>
    <cellStyle name="Normal 5 2 6 2 5 3 2 3" xfId="14768"/>
    <cellStyle name="Normal 5 2 6 2 5 3 2 3 2" xfId="33559"/>
    <cellStyle name="Normal 5 2 6 2 5 3 2 3 3" xfId="56086"/>
    <cellStyle name="Normal 5 2 6 2 5 3 2 4" xfId="24156"/>
    <cellStyle name="Normal 5 2 6 2 5 3 2 5" xfId="56083"/>
    <cellStyle name="Normal 5 2 6 2 5 3 3" xfId="7279"/>
    <cellStyle name="Normal 5 2 6 2 5 3 3 2" xfId="16674"/>
    <cellStyle name="Normal 5 2 6 2 5 3 3 2 2" xfId="35471"/>
    <cellStyle name="Normal 5 2 6 2 5 3 3 2 3" xfId="56088"/>
    <cellStyle name="Normal 5 2 6 2 5 3 3 3" xfId="26068"/>
    <cellStyle name="Normal 5 2 6 2 5 3 3 4" xfId="56087"/>
    <cellStyle name="Normal 5 2 6 2 5 3 4" xfId="11977"/>
    <cellStyle name="Normal 5 2 6 2 5 3 4 2" xfId="30766"/>
    <cellStyle name="Normal 5 2 6 2 5 3 4 3" xfId="56089"/>
    <cellStyle name="Normal 5 2 6 2 5 3 5" xfId="21363"/>
    <cellStyle name="Normal 5 2 6 2 5 3 6" xfId="56082"/>
    <cellStyle name="Normal 5 2 6 2 5 4" xfId="3483"/>
    <cellStyle name="Normal 5 2 6 2 5 4 2" xfId="8209"/>
    <cellStyle name="Normal 5 2 6 2 5 4 2 2" xfId="17604"/>
    <cellStyle name="Normal 5 2 6 2 5 4 2 2 2" xfId="36401"/>
    <cellStyle name="Normal 5 2 6 2 5 4 2 2 3" xfId="56092"/>
    <cellStyle name="Normal 5 2 6 2 5 4 2 3" xfId="26998"/>
    <cellStyle name="Normal 5 2 6 2 5 4 2 4" xfId="56091"/>
    <cellStyle name="Normal 5 2 6 2 5 4 3" xfId="12907"/>
    <cellStyle name="Normal 5 2 6 2 5 4 3 2" xfId="31697"/>
    <cellStyle name="Normal 5 2 6 2 5 4 3 3" xfId="56093"/>
    <cellStyle name="Normal 5 2 6 2 5 4 4" xfId="22294"/>
    <cellStyle name="Normal 5 2 6 2 5 4 5" xfId="56090"/>
    <cellStyle name="Normal 5 2 6 2 5 5" xfId="4414"/>
    <cellStyle name="Normal 5 2 6 2 5 5 2" xfId="9139"/>
    <cellStyle name="Normal 5 2 6 2 5 5 2 2" xfId="18534"/>
    <cellStyle name="Normal 5 2 6 2 5 5 2 2 2" xfId="37331"/>
    <cellStyle name="Normal 5 2 6 2 5 5 2 2 3" xfId="56096"/>
    <cellStyle name="Normal 5 2 6 2 5 5 2 3" xfId="27928"/>
    <cellStyle name="Normal 5 2 6 2 5 5 2 4" xfId="56095"/>
    <cellStyle name="Normal 5 2 6 2 5 5 3" xfId="13837"/>
    <cellStyle name="Normal 5 2 6 2 5 5 3 2" xfId="32628"/>
    <cellStyle name="Normal 5 2 6 2 5 5 3 3" xfId="56097"/>
    <cellStyle name="Normal 5 2 6 2 5 5 4" xfId="23225"/>
    <cellStyle name="Normal 5 2 6 2 5 5 5" xfId="56094"/>
    <cellStyle name="Normal 5 2 6 2 5 6" xfId="6197"/>
    <cellStyle name="Normal 5 2 6 2 5 6 2" xfId="15593"/>
    <cellStyle name="Normal 5 2 6 2 5 6 2 2" xfId="34390"/>
    <cellStyle name="Normal 5 2 6 2 5 6 2 3" xfId="56099"/>
    <cellStyle name="Normal 5 2 6 2 5 6 3" xfId="24987"/>
    <cellStyle name="Normal 5 2 6 2 5 6 4" xfId="56098"/>
    <cellStyle name="Normal 5 2 6 2 5 7" xfId="11048"/>
    <cellStyle name="Normal 5 2 6 2 5 7 2" xfId="29835"/>
    <cellStyle name="Normal 5 2 6 2 5 7 3" xfId="56100"/>
    <cellStyle name="Normal 5 2 6 2 5 8" xfId="20432"/>
    <cellStyle name="Normal 5 2 6 2 5 9" xfId="39845"/>
    <cellStyle name="Normal 5 2 6 2 6" xfId="1884"/>
    <cellStyle name="Normal 5 2 6 2 6 2" xfId="2815"/>
    <cellStyle name="Normal 5 2 6 2 6 2 2" xfId="5608"/>
    <cellStyle name="Normal 5 2 6 2 6 2 2 2" xfId="10333"/>
    <cellStyle name="Normal 5 2 6 2 6 2 2 2 2" xfId="19728"/>
    <cellStyle name="Normal 5 2 6 2 6 2 2 2 2 2" xfId="38525"/>
    <cellStyle name="Normal 5 2 6 2 6 2 2 2 2 3" xfId="56105"/>
    <cellStyle name="Normal 5 2 6 2 6 2 2 2 3" xfId="29122"/>
    <cellStyle name="Normal 5 2 6 2 6 2 2 2 4" xfId="56104"/>
    <cellStyle name="Normal 5 2 6 2 6 2 2 3" xfId="15031"/>
    <cellStyle name="Normal 5 2 6 2 6 2 2 3 2" xfId="33822"/>
    <cellStyle name="Normal 5 2 6 2 6 2 2 3 3" xfId="56106"/>
    <cellStyle name="Normal 5 2 6 2 6 2 2 4" xfId="24419"/>
    <cellStyle name="Normal 5 2 6 2 6 2 2 5" xfId="56103"/>
    <cellStyle name="Normal 5 2 6 2 6 2 3" xfId="7541"/>
    <cellStyle name="Normal 5 2 6 2 6 2 3 2" xfId="16936"/>
    <cellStyle name="Normal 5 2 6 2 6 2 3 2 2" xfId="35733"/>
    <cellStyle name="Normal 5 2 6 2 6 2 3 2 3" xfId="56108"/>
    <cellStyle name="Normal 5 2 6 2 6 2 3 3" xfId="26330"/>
    <cellStyle name="Normal 5 2 6 2 6 2 3 4" xfId="56107"/>
    <cellStyle name="Normal 5 2 6 2 6 2 4" xfId="12239"/>
    <cellStyle name="Normal 5 2 6 2 6 2 4 2" xfId="31029"/>
    <cellStyle name="Normal 5 2 6 2 6 2 4 3" xfId="56109"/>
    <cellStyle name="Normal 5 2 6 2 6 2 5" xfId="21626"/>
    <cellStyle name="Normal 5 2 6 2 6 2 6" xfId="56102"/>
    <cellStyle name="Normal 5 2 6 2 6 3" xfId="3746"/>
    <cellStyle name="Normal 5 2 6 2 6 3 2" xfId="8472"/>
    <cellStyle name="Normal 5 2 6 2 6 3 2 2" xfId="17867"/>
    <cellStyle name="Normal 5 2 6 2 6 3 2 2 2" xfId="36664"/>
    <cellStyle name="Normal 5 2 6 2 6 3 2 2 3" xfId="56112"/>
    <cellStyle name="Normal 5 2 6 2 6 3 2 3" xfId="27261"/>
    <cellStyle name="Normal 5 2 6 2 6 3 2 4" xfId="56111"/>
    <cellStyle name="Normal 5 2 6 2 6 3 3" xfId="13170"/>
    <cellStyle name="Normal 5 2 6 2 6 3 3 2" xfId="31960"/>
    <cellStyle name="Normal 5 2 6 2 6 3 3 3" xfId="56113"/>
    <cellStyle name="Normal 5 2 6 2 6 3 4" xfId="22557"/>
    <cellStyle name="Normal 5 2 6 2 6 3 5" xfId="56110"/>
    <cellStyle name="Normal 5 2 6 2 6 4" xfId="4677"/>
    <cellStyle name="Normal 5 2 6 2 6 4 2" xfId="9402"/>
    <cellStyle name="Normal 5 2 6 2 6 4 2 2" xfId="18797"/>
    <cellStyle name="Normal 5 2 6 2 6 4 2 2 2" xfId="37594"/>
    <cellStyle name="Normal 5 2 6 2 6 4 2 2 3" xfId="56116"/>
    <cellStyle name="Normal 5 2 6 2 6 4 2 3" xfId="28191"/>
    <cellStyle name="Normal 5 2 6 2 6 4 2 4" xfId="56115"/>
    <cellStyle name="Normal 5 2 6 2 6 4 3" xfId="14100"/>
    <cellStyle name="Normal 5 2 6 2 6 4 3 2" xfId="32891"/>
    <cellStyle name="Normal 5 2 6 2 6 4 3 3" xfId="56117"/>
    <cellStyle name="Normal 5 2 6 2 6 4 4" xfId="23488"/>
    <cellStyle name="Normal 5 2 6 2 6 4 5" xfId="56114"/>
    <cellStyle name="Normal 5 2 6 2 6 5" xfId="6612"/>
    <cellStyle name="Normal 5 2 6 2 6 5 2" xfId="16007"/>
    <cellStyle name="Normal 5 2 6 2 6 5 2 2" xfId="34804"/>
    <cellStyle name="Normal 5 2 6 2 6 5 2 3" xfId="56119"/>
    <cellStyle name="Normal 5 2 6 2 6 5 3" xfId="25401"/>
    <cellStyle name="Normal 5 2 6 2 6 5 4" xfId="56118"/>
    <cellStyle name="Normal 5 2 6 2 6 6" xfId="11310"/>
    <cellStyle name="Normal 5 2 6 2 6 6 2" xfId="30098"/>
    <cellStyle name="Normal 5 2 6 2 6 6 3" xfId="56120"/>
    <cellStyle name="Normal 5 2 6 2 6 7" xfId="20695"/>
    <cellStyle name="Normal 5 2 6 2 6 8" xfId="39847"/>
    <cellStyle name="Normal 5 2 6 2 6 9" xfId="56101"/>
    <cellStyle name="Normal 5 2 6 2 7" xfId="2349"/>
    <cellStyle name="Normal 5 2 6 2 7 2" xfId="5142"/>
    <cellStyle name="Normal 5 2 6 2 7 2 2" xfId="9867"/>
    <cellStyle name="Normal 5 2 6 2 7 2 2 2" xfId="19262"/>
    <cellStyle name="Normal 5 2 6 2 7 2 2 2 2" xfId="38059"/>
    <cellStyle name="Normal 5 2 6 2 7 2 2 2 3" xfId="56124"/>
    <cellStyle name="Normal 5 2 6 2 7 2 2 3" xfId="28656"/>
    <cellStyle name="Normal 5 2 6 2 7 2 2 4" xfId="56123"/>
    <cellStyle name="Normal 5 2 6 2 7 2 3" xfId="14565"/>
    <cellStyle name="Normal 5 2 6 2 7 2 3 2" xfId="33356"/>
    <cellStyle name="Normal 5 2 6 2 7 2 3 3" xfId="56125"/>
    <cellStyle name="Normal 5 2 6 2 7 2 4" xfId="23953"/>
    <cellStyle name="Normal 5 2 6 2 7 2 5" xfId="56122"/>
    <cellStyle name="Normal 5 2 6 2 7 3" xfId="7076"/>
    <cellStyle name="Normal 5 2 6 2 7 3 2" xfId="16471"/>
    <cellStyle name="Normal 5 2 6 2 7 3 2 2" xfId="35268"/>
    <cellStyle name="Normal 5 2 6 2 7 3 2 3" xfId="56127"/>
    <cellStyle name="Normal 5 2 6 2 7 3 3" xfId="25865"/>
    <cellStyle name="Normal 5 2 6 2 7 3 4" xfId="56126"/>
    <cellStyle name="Normal 5 2 6 2 7 4" xfId="11774"/>
    <cellStyle name="Normal 5 2 6 2 7 4 2" xfId="30563"/>
    <cellStyle name="Normal 5 2 6 2 7 4 3" xfId="56128"/>
    <cellStyle name="Normal 5 2 6 2 7 5" xfId="21160"/>
    <cellStyle name="Normal 5 2 6 2 7 6" xfId="56121"/>
    <cellStyle name="Normal 5 2 6 2 8" xfId="3280"/>
    <cellStyle name="Normal 5 2 6 2 8 2" xfId="8006"/>
    <cellStyle name="Normal 5 2 6 2 8 2 2" xfId="17401"/>
    <cellStyle name="Normal 5 2 6 2 8 2 2 2" xfId="36198"/>
    <cellStyle name="Normal 5 2 6 2 8 2 2 3" xfId="56131"/>
    <cellStyle name="Normal 5 2 6 2 8 2 3" xfId="26795"/>
    <cellStyle name="Normal 5 2 6 2 8 2 4" xfId="56130"/>
    <cellStyle name="Normal 5 2 6 2 8 3" xfId="12704"/>
    <cellStyle name="Normal 5 2 6 2 8 3 2" xfId="31494"/>
    <cellStyle name="Normal 5 2 6 2 8 3 3" xfId="56132"/>
    <cellStyle name="Normal 5 2 6 2 8 4" xfId="22091"/>
    <cellStyle name="Normal 5 2 6 2 8 5" xfId="56129"/>
    <cellStyle name="Normal 5 2 6 2 9" xfId="4211"/>
    <cellStyle name="Normal 5 2 6 2 9 2" xfId="8936"/>
    <cellStyle name="Normal 5 2 6 2 9 2 2" xfId="18331"/>
    <cellStyle name="Normal 5 2 6 2 9 2 2 2" xfId="37128"/>
    <cellStyle name="Normal 5 2 6 2 9 2 2 3" xfId="56135"/>
    <cellStyle name="Normal 5 2 6 2 9 2 3" xfId="27725"/>
    <cellStyle name="Normal 5 2 6 2 9 2 4" xfId="56134"/>
    <cellStyle name="Normal 5 2 6 2 9 3" xfId="13634"/>
    <cellStyle name="Normal 5 2 6 2 9 3 2" xfId="32425"/>
    <cellStyle name="Normal 5 2 6 2 9 3 3" xfId="56136"/>
    <cellStyle name="Normal 5 2 6 2 9 4" xfId="23022"/>
    <cellStyle name="Normal 5 2 6 2 9 5" xfId="56133"/>
    <cellStyle name="Normal 5 2 6 20" xfId="58875"/>
    <cellStyle name="Normal 5 2 6 21" xfId="58931"/>
    <cellStyle name="Normal 5 2 6 22" xfId="58987"/>
    <cellStyle name="Normal 5 2 6 23" xfId="59043"/>
    <cellStyle name="Normal 5 2 6 24" xfId="59102"/>
    <cellStyle name="Normal 5 2 6 25" xfId="59712"/>
    <cellStyle name="Normal 5 2 6 26" xfId="1385"/>
    <cellStyle name="Normal 5 2 6 3" xfId="1091"/>
    <cellStyle name="Normal 5 2 6 3 10" xfId="39848"/>
    <cellStyle name="Normal 5 2 6 3 11" xfId="56137"/>
    <cellStyle name="Normal 5 2 6 3 12" xfId="1479"/>
    <cellStyle name="Normal 5 2 6 3 2" xfId="1744"/>
    <cellStyle name="Normal 5 2 6 3 2 10" xfId="56138"/>
    <cellStyle name="Normal 5 2 6 3 2 2" xfId="2210"/>
    <cellStyle name="Normal 5 2 6 3 2 2 2" xfId="3141"/>
    <cellStyle name="Normal 5 2 6 3 2 2 2 2" xfId="5934"/>
    <cellStyle name="Normal 5 2 6 3 2 2 2 2 2" xfId="10659"/>
    <cellStyle name="Normal 5 2 6 3 2 2 2 2 2 2" xfId="20054"/>
    <cellStyle name="Normal 5 2 6 3 2 2 2 2 2 2 2" xfId="38851"/>
    <cellStyle name="Normal 5 2 6 3 2 2 2 2 2 2 3" xfId="56143"/>
    <cellStyle name="Normal 5 2 6 3 2 2 2 2 2 3" xfId="29448"/>
    <cellStyle name="Normal 5 2 6 3 2 2 2 2 2 4" xfId="56142"/>
    <cellStyle name="Normal 5 2 6 3 2 2 2 2 3" xfId="15357"/>
    <cellStyle name="Normal 5 2 6 3 2 2 2 2 3 2" xfId="34148"/>
    <cellStyle name="Normal 5 2 6 3 2 2 2 2 3 3" xfId="56144"/>
    <cellStyle name="Normal 5 2 6 3 2 2 2 2 4" xfId="24745"/>
    <cellStyle name="Normal 5 2 6 3 2 2 2 2 5" xfId="56141"/>
    <cellStyle name="Normal 5 2 6 3 2 2 2 3" xfId="7867"/>
    <cellStyle name="Normal 5 2 6 3 2 2 2 3 2" xfId="17262"/>
    <cellStyle name="Normal 5 2 6 3 2 2 2 3 2 2" xfId="36059"/>
    <cellStyle name="Normal 5 2 6 3 2 2 2 3 2 3" xfId="56146"/>
    <cellStyle name="Normal 5 2 6 3 2 2 2 3 3" xfId="26656"/>
    <cellStyle name="Normal 5 2 6 3 2 2 2 3 4" xfId="56145"/>
    <cellStyle name="Normal 5 2 6 3 2 2 2 4" xfId="12565"/>
    <cellStyle name="Normal 5 2 6 3 2 2 2 4 2" xfId="31355"/>
    <cellStyle name="Normal 5 2 6 3 2 2 2 4 3" xfId="56147"/>
    <cellStyle name="Normal 5 2 6 3 2 2 2 5" xfId="21952"/>
    <cellStyle name="Normal 5 2 6 3 2 2 2 6" xfId="56140"/>
    <cellStyle name="Normal 5 2 6 3 2 2 3" xfId="4072"/>
    <cellStyle name="Normal 5 2 6 3 2 2 3 2" xfId="8797"/>
    <cellStyle name="Normal 5 2 6 3 2 2 3 2 2" xfId="18192"/>
    <cellStyle name="Normal 5 2 6 3 2 2 3 2 2 2" xfId="36989"/>
    <cellStyle name="Normal 5 2 6 3 2 2 3 2 2 3" xfId="56150"/>
    <cellStyle name="Normal 5 2 6 3 2 2 3 2 3" xfId="27586"/>
    <cellStyle name="Normal 5 2 6 3 2 2 3 2 4" xfId="56149"/>
    <cellStyle name="Normal 5 2 6 3 2 2 3 3" xfId="13495"/>
    <cellStyle name="Normal 5 2 6 3 2 2 3 3 2" xfId="32286"/>
    <cellStyle name="Normal 5 2 6 3 2 2 3 3 3" xfId="56151"/>
    <cellStyle name="Normal 5 2 6 3 2 2 3 4" xfId="22883"/>
    <cellStyle name="Normal 5 2 6 3 2 2 3 5" xfId="56148"/>
    <cellStyle name="Normal 5 2 6 3 2 2 4" xfId="5003"/>
    <cellStyle name="Normal 5 2 6 3 2 2 4 2" xfId="9728"/>
    <cellStyle name="Normal 5 2 6 3 2 2 4 2 2" xfId="19123"/>
    <cellStyle name="Normal 5 2 6 3 2 2 4 2 2 2" xfId="37920"/>
    <cellStyle name="Normal 5 2 6 3 2 2 4 2 2 3" xfId="56154"/>
    <cellStyle name="Normal 5 2 6 3 2 2 4 2 3" xfId="28517"/>
    <cellStyle name="Normal 5 2 6 3 2 2 4 2 4" xfId="56153"/>
    <cellStyle name="Normal 5 2 6 3 2 2 4 3" xfId="14426"/>
    <cellStyle name="Normal 5 2 6 3 2 2 4 3 2" xfId="33217"/>
    <cellStyle name="Normal 5 2 6 3 2 2 4 3 3" xfId="56155"/>
    <cellStyle name="Normal 5 2 6 3 2 2 4 4" xfId="23814"/>
    <cellStyle name="Normal 5 2 6 3 2 2 4 5" xfId="56152"/>
    <cellStyle name="Normal 5 2 6 3 2 2 5" xfId="6937"/>
    <cellStyle name="Normal 5 2 6 3 2 2 5 2" xfId="16332"/>
    <cellStyle name="Normal 5 2 6 3 2 2 5 2 2" xfId="35129"/>
    <cellStyle name="Normal 5 2 6 3 2 2 5 2 3" xfId="56157"/>
    <cellStyle name="Normal 5 2 6 3 2 2 5 3" xfId="25726"/>
    <cellStyle name="Normal 5 2 6 3 2 2 5 4" xfId="56156"/>
    <cellStyle name="Normal 5 2 6 3 2 2 6" xfId="11635"/>
    <cellStyle name="Normal 5 2 6 3 2 2 6 2" xfId="30424"/>
    <cellStyle name="Normal 5 2 6 3 2 2 6 3" xfId="56158"/>
    <cellStyle name="Normal 5 2 6 3 2 2 7" xfId="21021"/>
    <cellStyle name="Normal 5 2 6 3 2 2 8" xfId="39850"/>
    <cellStyle name="Normal 5 2 6 3 2 2 9" xfId="56139"/>
    <cellStyle name="Normal 5 2 6 3 2 3" xfId="2675"/>
    <cellStyle name="Normal 5 2 6 3 2 3 2" xfId="5468"/>
    <cellStyle name="Normal 5 2 6 3 2 3 2 2" xfId="10193"/>
    <cellStyle name="Normal 5 2 6 3 2 3 2 2 2" xfId="19588"/>
    <cellStyle name="Normal 5 2 6 3 2 3 2 2 2 2" xfId="38385"/>
    <cellStyle name="Normal 5 2 6 3 2 3 2 2 2 3" xfId="56162"/>
    <cellStyle name="Normal 5 2 6 3 2 3 2 2 3" xfId="28982"/>
    <cellStyle name="Normal 5 2 6 3 2 3 2 2 4" xfId="56161"/>
    <cellStyle name="Normal 5 2 6 3 2 3 2 3" xfId="14891"/>
    <cellStyle name="Normal 5 2 6 3 2 3 2 3 2" xfId="33682"/>
    <cellStyle name="Normal 5 2 6 3 2 3 2 3 3" xfId="56163"/>
    <cellStyle name="Normal 5 2 6 3 2 3 2 4" xfId="24279"/>
    <cellStyle name="Normal 5 2 6 3 2 3 2 5" xfId="56160"/>
    <cellStyle name="Normal 5 2 6 3 2 3 3" xfId="7402"/>
    <cellStyle name="Normal 5 2 6 3 2 3 3 2" xfId="16797"/>
    <cellStyle name="Normal 5 2 6 3 2 3 3 2 2" xfId="35594"/>
    <cellStyle name="Normal 5 2 6 3 2 3 3 2 3" xfId="56165"/>
    <cellStyle name="Normal 5 2 6 3 2 3 3 3" xfId="26191"/>
    <cellStyle name="Normal 5 2 6 3 2 3 3 4" xfId="56164"/>
    <cellStyle name="Normal 5 2 6 3 2 3 4" xfId="12100"/>
    <cellStyle name="Normal 5 2 6 3 2 3 4 2" xfId="30889"/>
    <cellStyle name="Normal 5 2 6 3 2 3 4 3" xfId="56166"/>
    <cellStyle name="Normal 5 2 6 3 2 3 5" xfId="21486"/>
    <cellStyle name="Normal 5 2 6 3 2 3 6" xfId="56159"/>
    <cellStyle name="Normal 5 2 6 3 2 4" xfId="3606"/>
    <cellStyle name="Normal 5 2 6 3 2 4 2" xfId="8332"/>
    <cellStyle name="Normal 5 2 6 3 2 4 2 2" xfId="17727"/>
    <cellStyle name="Normal 5 2 6 3 2 4 2 2 2" xfId="36524"/>
    <cellStyle name="Normal 5 2 6 3 2 4 2 2 3" xfId="56169"/>
    <cellStyle name="Normal 5 2 6 3 2 4 2 3" xfId="27121"/>
    <cellStyle name="Normal 5 2 6 3 2 4 2 4" xfId="56168"/>
    <cellStyle name="Normal 5 2 6 3 2 4 3" xfId="13030"/>
    <cellStyle name="Normal 5 2 6 3 2 4 3 2" xfId="31820"/>
    <cellStyle name="Normal 5 2 6 3 2 4 3 3" xfId="56170"/>
    <cellStyle name="Normal 5 2 6 3 2 4 4" xfId="22417"/>
    <cellStyle name="Normal 5 2 6 3 2 4 5" xfId="56167"/>
    <cellStyle name="Normal 5 2 6 3 2 5" xfId="4537"/>
    <cellStyle name="Normal 5 2 6 3 2 5 2" xfId="9262"/>
    <cellStyle name="Normal 5 2 6 3 2 5 2 2" xfId="18657"/>
    <cellStyle name="Normal 5 2 6 3 2 5 2 2 2" xfId="37454"/>
    <cellStyle name="Normal 5 2 6 3 2 5 2 2 3" xfId="56173"/>
    <cellStyle name="Normal 5 2 6 3 2 5 2 3" xfId="28051"/>
    <cellStyle name="Normal 5 2 6 3 2 5 2 4" xfId="56172"/>
    <cellStyle name="Normal 5 2 6 3 2 5 3" xfId="13960"/>
    <cellStyle name="Normal 5 2 6 3 2 5 3 2" xfId="32751"/>
    <cellStyle name="Normal 5 2 6 3 2 5 3 3" xfId="56174"/>
    <cellStyle name="Normal 5 2 6 3 2 5 4" xfId="23348"/>
    <cellStyle name="Normal 5 2 6 3 2 5 5" xfId="56171"/>
    <cellStyle name="Normal 5 2 6 3 2 6" xfId="6297"/>
    <cellStyle name="Normal 5 2 6 3 2 6 2" xfId="15693"/>
    <cellStyle name="Normal 5 2 6 3 2 6 2 2" xfId="34490"/>
    <cellStyle name="Normal 5 2 6 3 2 6 2 3" xfId="56176"/>
    <cellStyle name="Normal 5 2 6 3 2 6 3" xfId="25087"/>
    <cellStyle name="Normal 5 2 6 3 2 6 4" xfId="56175"/>
    <cellStyle name="Normal 5 2 6 3 2 7" xfId="11171"/>
    <cellStyle name="Normal 5 2 6 3 2 7 2" xfId="29958"/>
    <cellStyle name="Normal 5 2 6 3 2 7 3" xfId="56177"/>
    <cellStyle name="Normal 5 2 6 3 2 8" xfId="20555"/>
    <cellStyle name="Normal 5 2 6 3 2 9" xfId="39849"/>
    <cellStyle name="Normal 5 2 6 3 3" xfId="1949"/>
    <cellStyle name="Normal 5 2 6 3 3 2" xfId="2880"/>
    <cellStyle name="Normal 5 2 6 3 3 2 2" xfId="5673"/>
    <cellStyle name="Normal 5 2 6 3 3 2 2 2" xfId="10398"/>
    <cellStyle name="Normal 5 2 6 3 3 2 2 2 2" xfId="19793"/>
    <cellStyle name="Normal 5 2 6 3 3 2 2 2 2 2" xfId="38590"/>
    <cellStyle name="Normal 5 2 6 3 3 2 2 2 2 3" xfId="56182"/>
    <cellStyle name="Normal 5 2 6 3 3 2 2 2 3" xfId="29187"/>
    <cellStyle name="Normal 5 2 6 3 3 2 2 2 4" xfId="56181"/>
    <cellStyle name="Normal 5 2 6 3 3 2 2 3" xfId="15096"/>
    <cellStyle name="Normal 5 2 6 3 3 2 2 3 2" xfId="33887"/>
    <cellStyle name="Normal 5 2 6 3 3 2 2 3 3" xfId="56183"/>
    <cellStyle name="Normal 5 2 6 3 3 2 2 4" xfId="24484"/>
    <cellStyle name="Normal 5 2 6 3 3 2 2 5" xfId="56180"/>
    <cellStyle name="Normal 5 2 6 3 3 2 3" xfId="7606"/>
    <cellStyle name="Normal 5 2 6 3 3 2 3 2" xfId="17001"/>
    <cellStyle name="Normal 5 2 6 3 3 2 3 2 2" xfId="35798"/>
    <cellStyle name="Normal 5 2 6 3 3 2 3 2 3" xfId="56185"/>
    <cellStyle name="Normal 5 2 6 3 3 2 3 3" xfId="26395"/>
    <cellStyle name="Normal 5 2 6 3 3 2 3 4" xfId="56184"/>
    <cellStyle name="Normal 5 2 6 3 3 2 4" xfId="12304"/>
    <cellStyle name="Normal 5 2 6 3 3 2 4 2" xfId="31094"/>
    <cellStyle name="Normal 5 2 6 3 3 2 4 3" xfId="56186"/>
    <cellStyle name="Normal 5 2 6 3 3 2 5" xfId="21691"/>
    <cellStyle name="Normal 5 2 6 3 3 2 6" xfId="56179"/>
    <cellStyle name="Normal 5 2 6 3 3 3" xfId="3811"/>
    <cellStyle name="Normal 5 2 6 3 3 3 2" xfId="8537"/>
    <cellStyle name="Normal 5 2 6 3 3 3 2 2" xfId="17932"/>
    <cellStyle name="Normal 5 2 6 3 3 3 2 2 2" xfId="36729"/>
    <cellStyle name="Normal 5 2 6 3 3 3 2 2 3" xfId="56189"/>
    <cellStyle name="Normal 5 2 6 3 3 3 2 3" xfId="27326"/>
    <cellStyle name="Normal 5 2 6 3 3 3 2 4" xfId="56188"/>
    <cellStyle name="Normal 5 2 6 3 3 3 3" xfId="13235"/>
    <cellStyle name="Normal 5 2 6 3 3 3 3 2" xfId="32025"/>
    <cellStyle name="Normal 5 2 6 3 3 3 3 3" xfId="56190"/>
    <cellStyle name="Normal 5 2 6 3 3 3 4" xfId="22622"/>
    <cellStyle name="Normal 5 2 6 3 3 3 5" xfId="56187"/>
    <cellStyle name="Normal 5 2 6 3 3 4" xfId="4742"/>
    <cellStyle name="Normal 5 2 6 3 3 4 2" xfId="9467"/>
    <cellStyle name="Normal 5 2 6 3 3 4 2 2" xfId="18862"/>
    <cellStyle name="Normal 5 2 6 3 3 4 2 2 2" xfId="37659"/>
    <cellStyle name="Normal 5 2 6 3 3 4 2 2 3" xfId="56193"/>
    <cellStyle name="Normal 5 2 6 3 3 4 2 3" xfId="28256"/>
    <cellStyle name="Normal 5 2 6 3 3 4 2 4" xfId="56192"/>
    <cellStyle name="Normal 5 2 6 3 3 4 3" xfId="14165"/>
    <cellStyle name="Normal 5 2 6 3 3 4 3 2" xfId="32956"/>
    <cellStyle name="Normal 5 2 6 3 3 4 3 3" xfId="56194"/>
    <cellStyle name="Normal 5 2 6 3 3 4 4" xfId="23553"/>
    <cellStyle name="Normal 5 2 6 3 3 4 5" xfId="56191"/>
    <cellStyle name="Normal 5 2 6 3 3 5" xfId="6677"/>
    <cellStyle name="Normal 5 2 6 3 3 5 2" xfId="16072"/>
    <cellStyle name="Normal 5 2 6 3 3 5 2 2" xfId="34869"/>
    <cellStyle name="Normal 5 2 6 3 3 5 2 3" xfId="56196"/>
    <cellStyle name="Normal 5 2 6 3 3 5 3" xfId="25466"/>
    <cellStyle name="Normal 5 2 6 3 3 5 4" xfId="56195"/>
    <cellStyle name="Normal 5 2 6 3 3 6" xfId="11375"/>
    <cellStyle name="Normal 5 2 6 3 3 6 2" xfId="30163"/>
    <cellStyle name="Normal 5 2 6 3 3 6 3" xfId="56197"/>
    <cellStyle name="Normal 5 2 6 3 3 7" xfId="20760"/>
    <cellStyle name="Normal 5 2 6 3 3 8" xfId="39851"/>
    <cellStyle name="Normal 5 2 6 3 3 9" xfId="56178"/>
    <cellStyle name="Normal 5 2 6 3 4" xfId="2414"/>
    <cellStyle name="Normal 5 2 6 3 4 2" xfId="5207"/>
    <cellStyle name="Normal 5 2 6 3 4 2 2" xfId="9932"/>
    <cellStyle name="Normal 5 2 6 3 4 2 2 2" xfId="19327"/>
    <cellStyle name="Normal 5 2 6 3 4 2 2 2 2" xfId="38124"/>
    <cellStyle name="Normal 5 2 6 3 4 2 2 2 3" xfId="56201"/>
    <cellStyle name="Normal 5 2 6 3 4 2 2 3" xfId="28721"/>
    <cellStyle name="Normal 5 2 6 3 4 2 2 4" xfId="56200"/>
    <cellStyle name="Normal 5 2 6 3 4 2 3" xfId="14630"/>
    <cellStyle name="Normal 5 2 6 3 4 2 3 2" xfId="33421"/>
    <cellStyle name="Normal 5 2 6 3 4 2 3 3" xfId="56202"/>
    <cellStyle name="Normal 5 2 6 3 4 2 4" xfId="24018"/>
    <cellStyle name="Normal 5 2 6 3 4 2 5" xfId="56199"/>
    <cellStyle name="Normal 5 2 6 3 4 3" xfId="7141"/>
    <cellStyle name="Normal 5 2 6 3 4 3 2" xfId="16536"/>
    <cellStyle name="Normal 5 2 6 3 4 3 2 2" xfId="35333"/>
    <cellStyle name="Normal 5 2 6 3 4 3 2 3" xfId="56204"/>
    <cellStyle name="Normal 5 2 6 3 4 3 3" xfId="25930"/>
    <cellStyle name="Normal 5 2 6 3 4 3 4" xfId="56203"/>
    <cellStyle name="Normal 5 2 6 3 4 4" xfId="11839"/>
    <cellStyle name="Normal 5 2 6 3 4 4 2" xfId="30628"/>
    <cellStyle name="Normal 5 2 6 3 4 4 3" xfId="56205"/>
    <cellStyle name="Normal 5 2 6 3 4 5" xfId="21225"/>
    <cellStyle name="Normal 5 2 6 3 4 6" xfId="56198"/>
    <cellStyle name="Normal 5 2 6 3 5" xfId="3345"/>
    <cellStyle name="Normal 5 2 6 3 5 2" xfId="8071"/>
    <cellStyle name="Normal 5 2 6 3 5 2 2" xfId="17466"/>
    <cellStyle name="Normal 5 2 6 3 5 2 2 2" xfId="36263"/>
    <cellStyle name="Normal 5 2 6 3 5 2 2 3" xfId="56208"/>
    <cellStyle name="Normal 5 2 6 3 5 2 3" xfId="26860"/>
    <cellStyle name="Normal 5 2 6 3 5 2 4" xfId="56207"/>
    <cellStyle name="Normal 5 2 6 3 5 3" xfId="12769"/>
    <cellStyle name="Normal 5 2 6 3 5 3 2" xfId="31559"/>
    <cellStyle name="Normal 5 2 6 3 5 3 3" xfId="56209"/>
    <cellStyle name="Normal 5 2 6 3 5 4" xfId="22156"/>
    <cellStyle name="Normal 5 2 6 3 5 5" xfId="56206"/>
    <cellStyle name="Normal 5 2 6 3 6" xfId="4276"/>
    <cellStyle name="Normal 5 2 6 3 6 2" xfId="9001"/>
    <cellStyle name="Normal 5 2 6 3 6 2 2" xfId="18396"/>
    <cellStyle name="Normal 5 2 6 3 6 2 2 2" xfId="37193"/>
    <cellStyle name="Normal 5 2 6 3 6 2 2 3" xfId="56212"/>
    <cellStyle name="Normal 5 2 6 3 6 2 3" xfId="27790"/>
    <cellStyle name="Normal 5 2 6 3 6 2 4" xfId="56211"/>
    <cellStyle name="Normal 5 2 6 3 6 3" xfId="13699"/>
    <cellStyle name="Normal 5 2 6 3 6 3 2" xfId="32490"/>
    <cellStyle name="Normal 5 2 6 3 6 3 3" xfId="56213"/>
    <cellStyle name="Normal 5 2 6 3 6 4" xfId="23087"/>
    <cellStyle name="Normal 5 2 6 3 6 5" xfId="56210"/>
    <cellStyle name="Normal 5 2 6 3 7" xfId="6222"/>
    <cellStyle name="Normal 5 2 6 3 7 2" xfId="15618"/>
    <cellStyle name="Normal 5 2 6 3 7 2 2" xfId="34415"/>
    <cellStyle name="Normal 5 2 6 3 7 2 3" xfId="56215"/>
    <cellStyle name="Normal 5 2 6 3 7 3" xfId="25012"/>
    <cellStyle name="Normal 5 2 6 3 7 4" xfId="56214"/>
    <cellStyle name="Normal 5 2 6 3 8" xfId="10913"/>
    <cellStyle name="Normal 5 2 6 3 8 2" xfId="29697"/>
    <cellStyle name="Normal 5 2 6 3 8 3" xfId="56216"/>
    <cellStyle name="Normal 5 2 6 3 9" xfId="20294"/>
    <cellStyle name="Normal 5 2 6 4" xfId="1222"/>
    <cellStyle name="Normal 5 2 6 4 10" xfId="39852"/>
    <cellStyle name="Normal 5 2 6 4 11" xfId="56217"/>
    <cellStyle name="Normal 5 2 6 4 12" xfId="1503"/>
    <cellStyle name="Normal 5 2 6 4 2" xfId="1767"/>
    <cellStyle name="Normal 5 2 6 4 2 10" xfId="56218"/>
    <cellStyle name="Normal 5 2 6 4 2 2" xfId="2233"/>
    <cellStyle name="Normal 5 2 6 4 2 2 2" xfId="3164"/>
    <cellStyle name="Normal 5 2 6 4 2 2 2 2" xfId="5957"/>
    <cellStyle name="Normal 5 2 6 4 2 2 2 2 2" xfId="10682"/>
    <cellStyle name="Normal 5 2 6 4 2 2 2 2 2 2" xfId="20077"/>
    <cellStyle name="Normal 5 2 6 4 2 2 2 2 2 2 2" xfId="38874"/>
    <cellStyle name="Normal 5 2 6 4 2 2 2 2 2 2 3" xfId="56223"/>
    <cellStyle name="Normal 5 2 6 4 2 2 2 2 2 3" xfId="29471"/>
    <cellStyle name="Normal 5 2 6 4 2 2 2 2 2 4" xfId="56222"/>
    <cellStyle name="Normal 5 2 6 4 2 2 2 2 3" xfId="15380"/>
    <cellStyle name="Normal 5 2 6 4 2 2 2 2 3 2" xfId="34171"/>
    <cellStyle name="Normal 5 2 6 4 2 2 2 2 3 3" xfId="56224"/>
    <cellStyle name="Normal 5 2 6 4 2 2 2 2 4" xfId="24768"/>
    <cellStyle name="Normal 5 2 6 4 2 2 2 2 5" xfId="56221"/>
    <cellStyle name="Normal 5 2 6 4 2 2 2 3" xfId="7890"/>
    <cellStyle name="Normal 5 2 6 4 2 2 2 3 2" xfId="17285"/>
    <cellStyle name="Normal 5 2 6 4 2 2 2 3 2 2" xfId="36082"/>
    <cellStyle name="Normal 5 2 6 4 2 2 2 3 2 3" xfId="56226"/>
    <cellStyle name="Normal 5 2 6 4 2 2 2 3 3" xfId="26679"/>
    <cellStyle name="Normal 5 2 6 4 2 2 2 3 4" xfId="56225"/>
    <cellStyle name="Normal 5 2 6 4 2 2 2 4" xfId="12588"/>
    <cellStyle name="Normal 5 2 6 4 2 2 2 4 2" xfId="31378"/>
    <cellStyle name="Normal 5 2 6 4 2 2 2 4 3" xfId="56227"/>
    <cellStyle name="Normal 5 2 6 4 2 2 2 5" xfId="21975"/>
    <cellStyle name="Normal 5 2 6 4 2 2 2 6" xfId="56220"/>
    <cellStyle name="Normal 5 2 6 4 2 2 3" xfId="4095"/>
    <cellStyle name="Normal 5 2 6 4 2 2 3 2" xfId="8820"/>
    <cellStyle name="Normal 5 2 6 4 2 2 3 2 2" xfId="18215"/>
    <cellStyle name="Normal 5 2 6 4 2 2 3 2 2 2" xfId="37012"/>
    <cellStyle name="Normal 5 2 6 4 2 2 3 2 2 3" xfId="56230"/>
    <cellStyle name="Normal 5 2 6 4 2 2 3 2 3" xfId="27609"/>
    <cellStyle name="Normal 5 2 6 4 2 2 3 2 4" xfId="56229"/>
    <cellStyle name="Normal 5 2 6 4 2 2 3 3" xfId="13518"/>
    <cellStyle name="Normal 5 2 6 4 2 2 3 3 2" xfId="32309"/>
    <cellStyle name="Normal 5 2 6 4 2 2 3 3 3" xfId="56231"/>
    <cellStyle name="Normal 5 2 6 4 2 2 3 4" xfId="22906"/>
    <cellStyle name="Normal 5 2 6 4 2 2 3 5" xfId="56228"/>
    <cellStyle name="Normal 5 2 6 4 2 2 4" xfId="5026"/>
    <cellStyle name="Normal 5 2 6 4 2 2 4 2" xfId="9751"/>
    <cellStyle name="Normal 5 2 6 4 2 2 4 2 2" xfId="19146"/>
    <cellStyle name="Normal 5 2 6 4 2 2 4 2 2 2" xfId="37943"/>
    <cellStyle name="Normal 5 2 6 4 2 2 4 2 2 3" xfId="56234"/>
    <cellStyle name="Normal 5 2 6 4 2 2 4 2 3" xfId="28540"/>
    <cellStyle name="Normal 5 2 6 4 2 2 4 2 4" xfId="56233"/>
    <cellStyle name="Normal 5 2 6 4 2 2 4 3" xfId="14449"/>
    <cellStyle name="Normal 5 2 6 4 2 2 4 3 2" xfId="33240"/>
    <cellStyle name="Normal 5 2 6 4 2 2 4 3 3" xfId="56235"/>
    <cellStyle name="Normal 5 2 6 4 2 2 4 4" xfId="23837"/>
    <cellStyle name="Normal 5 2 6 4 2 2 4 5" xfId="56232"/>
    <cellStyle name="Normal 5 2 6 4 2 2 5" xfId="6960"/>
    <cellStyle name="Normal 5 2 6 4 2 2 5 2" xfId="16355"/>
    <cellStyle name="Normal 5 2 6 4 2 2 5 2 2" xfId="35152"/>
    <cellStyle name="Normal 5 2 6 4 2 2 5 2 3" xfId="56237"/>
    <cellStyle name="Normal 5 2 6 4 2 2 5 3" xfId="25749"/>
    <cellStyle name="Normal 5 2 6 4 2 2 5 4" xfId="56236"/>
    <cellStyle name="Normal 5 2 6 4 2 2 6" xfId="11658"/>
    <cellStyle name="Normal 5 2 6 4 2 2 6 2" xfId="30447"/>
    <cellStyle name="Normal 5 2 6 4 2 2 6 3" xfId="56238"/>
    <cellStyle name="Normal 5 2 6 4 2 2 7" xfId="21044"/>
    <cellStyle name="Normal 5 2 6 4 2 2 8" xfId="39854"/>
    <cellStyle name="Normal 5 2 6 4 2 2 9" xfId="56219"/>
    <cellStyle name="Normal 5 2 6 4 2 3" xfId="2698"/>
    <cellStyle name="Normal 5 2 6 4 2 3 2" xfId="5491"/>
    <cellStyle name="Normal 5 2 6 4 2 3 2 2" xfId="10216"/>
    <cellStyle name="Normal 5 2 6 4 2 3 2 2 2" xfId="19611"/>
    <cellStyle name="Normal 5 2 6 4 2 3 2 2 2 2" xfId="38408"/>
    <cellStyle name="Normal 5 2 6 4 2 3 2 2 2 3" xfId="56242"/>
    <cellStyle name="Normal 5 2 6 4 2 3 2 2 3" xfId="29005"/>
    <cellStyle name="Normal 5 2 6 4 2 3 2 2 4" xfId="56241"/>
    <cellStyle name="Normal 5 2 6 4 2 3 2 3" xfId="14914"/>
    <cellStyle name="Normal 5 2 6 4 2 3 2 3 2" xfId="33705"/>
    <cellStyle name="Normal 5 2 6 4 2 3 2 3 3" xfId="56243"/>
    <cellStyle name="Normal 5 2 6 4 2 3 2 4" xfId="24302"/>
    <cellStyle name="Normal 5 2 6 4 2 3 2 5" xfId="56240"/>
    <cellStyle name="Normal 5 2 6 4 2 3 3" xfId="7425"/>
    <cellStyle name="Normal 5 2 6 4 2 3 3 2" xfId="16820"/>
    <cellStyle name="Normal 5 2 6 4 2 3 3 2 2" xfId="35617"/>
    <cellStyle name="Normal 5 2 6 4 2 3 3 2 3" xfId="56245"/>
    <cellStyle name="Normal 5 2 6 4 2 3 3 3" xfId="26214"/>
    <cellStyle name="Normal 5 2 6 4 2 3 3 4" xfId="56244"/>
    <cellStyle name="Normal 5 2 6 4 2 3 4" xfId="12123"/>
    <cellStyle name="Normal 5 2 6 4 2 3 4 2" xfId="30912"/>
    <cellStyle name="Normal 5 2 6 4 2 3 4 3" xfId="56246"/>
    <cellStyle name="Normal 5 2 6 4 2 3 5" xfId="21509"/>
    <cellStyle name="Normal 5 2 6 4 2 3 6" xfId="56239"/>
    <cellStyle name="Normal 5 2 6 4 2 4" xfId="3629"/>
    <cellStyle name="Normal 5 2 6 4 2 4 2" xfId="8355"/>
    <cellStyle name="Normal 5 2 6 4 2 4 2 2" xfId="17750"/>
    <cellStyle name="Normal 5 2 6 4 2 4 2 2 2" xfId="36547"/>
    <cellStyle name="Normal 5 2 6 4 2 4 2 2 3" xfId="56249"/>
    <cellStyle name="Normal 5 2 6 4 2 4 2 3" xfId="27144"/>
    <cellStyle name="Normal 5 2 6 4 2 4 2 4" xfId="56248"/>
    <cellStyle name="Normal 5 2 6 4 2 4 3" xfId="13053"/>
    <cellStyle name="Normal 5 2 6 4 2 4 3 2" xfId="31843"/>
    <cellStyle name="Normal 5 2 6 4 2 4 3 3" xfId="56250"/>
    <cellStyle name="Normal 5 2 6 4 2 4 4" xfId="22440"/>
    <cellStyle name="Normal 5 2 6 4 2 4 5" xfId="56247"/>
    <cellStyle name="Normal 5 2 6 4 2 5" xfId="4560"/>
    <cellStyle name="Normal 5 2 6 4 2 5 2" xfId="9285"/>
    <cellStyle name="Normal 5 2 6 4 2 5 2 2" xfId="18680"/>
    <cellStyle name="Normal 5 2 6 4 2 5 2 2 2" xfId="37477"/>
    <cellStyle name="Normal 5 2 6 4 2 5 2 2 3" xfId="56253"/>
    <cellStyle name="Normal 5 2 6 4 2 5 2 3" xfId="28074"/>
    <cellStyle name="Normal 5 2 6 4 2 5 2 4" xfId="56252"/>
    <cellStyle name="Normal 5 2 6 4 2 5 3" xfId="13983"/>
    <cellStyle name="Normal 5 2 6 4 2 5 3 2" xfId="32774"/>
    <cellStyle name="Normal 5 2 6 4 2 5 3 3" xfId="56254"/>
    <cellStyle name="Normal 5 2 6 4 2 5 4" xfId="23371"/>
    <cellStyle name="Normal 5 2 6 4 2 5 5" xfId="56251"/>
    <cellStyle name="Normal 5 2 6 4 2 6" xfId="6496"/>
    <cellStyle name="Normal 5 2 6 4 2 6 2" xfId="15891"/>
    <cellStyle name="Normal 5 2 6 4 2 6 2 2" xfId="34688"/>
    <cellStyle name="Normal 5 2 6 4 2 6 2 3" xfId="56256"/>
    <cellStyle name="Normal 5 2 6 4 2 6 3" xfId="25285"/>
    <cellStyle name="Normal 5 2 6 4 2 6 4" xfId="56255"/>
    <cellStyle name="Normal 5 2 6 4 2 7" xfId="11194"/>
    <cellStyle name="Normal 5 2 6 4 2 7 2" xfId="29981"/>
    <cellStyle name="Normal 5 2 6 4 2 7 3" xfId="56257"/>
    <cellStyle name="Normal 5 2 6 4 2 8" xfId="20578"/>
    <cellStyle name="Normal 5 2 6 4 2 9" xfId="39853"/>
    <cellStyle name="Normal 5 2 6 4 3" xfId="1972"/>
    <cellStyle name="Normal 5 2 6 4 3 2" xfId="2903"/>
    <cellStyle name="Normal 5 2 6 4 3 2 2" xfId="5696"/>
    <cellStyle name="Normal 5 2 6 4 3 2 2 2" xfId="10421"/>
    <cellStyle name="Normal 5 2 6 4 3 2 2 2 2" xfId="19816"/>
    <cellStyle name="Normal 5 2 6 4 3 2 2 2 2 2" xfId="38613"/>
    <cellStyle name="Normal 5 2 6 4 3 2 2 2 2 3" xfId="56262"/>
    <cellStyle name="Normal 5 2 6 4 3 2 2 2 3" xfId="29210"/>
    <cellStyle name="Normal 5 2 6 4 3 2 2 2 4" xfId="56261"/>
    <cellStyle name="Normal 5 2 6 4 3 2 2 3" xfId="15119"/>
    <cellStyle name="Normal 5 2 6 4 3 2 2 3 2" xfId="33910"/>
    <cellStyle name="Normal 5 2 6 4 3 2 2 3 3" xfId="56263"/>
    <cellStyle name="Normal 5 2 6 4 3 2 2 4" xfId="24507"/>
    <cellStyle name="Normal 5 2 6 4 3 2 2 5" xfId="56260"/>
    <cellStyle name="Normal 5 2 6 4 3 2 3" xfId="7629"/>
    <cellStyle name="Normal 5 2 6 4 3 2 3 2" xfId="17024"/>
    <cellStyle name="Normal 5 2 6 4 3 2 3 2 2" xfId="35821"/>
    <cellStyle name="Normal 5 2 6 4 3 2 3 2 3" xfId="56265"/>
    <cellStyle name="Normal 5 2 6 4 3 2 3 3" xfId="26418"/>
    <cellStyle name="Normal 5 2 6 4 3 2 3 4" xfId="56264"/>
    <cellStyle name="Normal 5 2 6 4 3 2 4" xfId="12327"/>
    <cellStyle name="Normal 5 2 6 4 3 2 4 2" xfId="31117"/>
    <cellStyle name="Normal 5 2 6 4 3 2 4 3" xfId="56266"/>
    <cellStyle name="Normal 5 2 6 4 3 2 5" xfId="21714"/>
    <cellStyle name="Normal 5 2 6 4 3 2 6" xfId="56259"/>
    <cellStyle name="Normal 5 2 6 4 3 3" xfId="3834"/>
    <cellStyle name="Normal 5 2 6 4 3 3 2" xfId="8560"/>
    <cellStyle name="Normal 5 2 6 4 3 3 2 2" xfId="17955"/>
    <cellStyle name="Normal 5 2 6 4 3 3 2 2 2" xfId="36752"/>
    <cellStyle name="Normal 5 2 6 4 3 3 2 2 3" xfId="56269"/>
    <cellStyle name="Normal 5 2 6 4 3 3 2 3" xfId="27349"/>
    <cellStyle name="Normal 5 2 6 4 3 3 2 4" xfId="56268"/>
    <cellStyle name="Normal 5 2 6 4 3 3 3" xfId="13258"/>
    <cellStyle name="Normal 5 2 6 4 3 3 3 2" xfId="32048"/>
    <cellStyle name="Normal 5 2 6 4 3 3 3 3" xfId="56270"/>
    <cellStyle name="Normal 5 2 6 4 3 3 4" xfId="22645"/>
    <cellStyle name="Normal 5 2 6 4 3 3 5" xfId="56267"/>
    <cellStyle name="Normal 5 2 6 4 3 4" xfId="4765"/>
    <cellStyle name="Normal 5 2 6 4 3 4 2" xfId="9490"/>
    <cellStyle name="Normal 5 2 6 4 3 4 2 2" xfId="18885"/>
    <cellStyle name="Normal 5 2 6 4 3 4 2 2 2" xfId="37682"/>
    <cellStyle name="Normal 5 2 6 4 3 4 2 2 3" xfId="56273"/>
    <cellStyle name="Normal 5 2 6 4 3 4 2 3" xfId="28279"/>
    <cellStyle name="Normal 5 2 6 4 3 4 2 4" xfId="56272"/>
    <cellStyle name="Normal 5 2 6 4 3 4 3" xfId="14188"/>
    <cellStyle name="Normal 5 2 6 4 3 4 3 2" xfId="32979"/>
    <cellStyle name="Normal 5 2 6 4 3 4 3 3" xfId="56274"/>
    <cellStyle name="Normal 5 2 6 4 3 4 4" xfId="23576"/>
    <cellStyle name="Normal 5 2 6 4 3 4 5" xfId="56271"/>
    <cellStyle name="Normal 5 2 6 4 3 5" xfId="6700"/>
    <cellStyle name="Normal 5 2 6 4 3 5 2" xfId="16095"/>
    <cellStyle name="Normal 5 2 6 4 3 5 2 2" xfId="34892"/>
    <cellStyle name="Normal 5 2 6 4 3 5 2 3" xfId="56276"/>
    <cellStyle name="Normal 5 2 6 4 3 5 3" xfId="25489"/>
    <cellStyle name="Normal 5 2 6 4 3 5 4" xfId="56275"/>
    <cellStyle name="Normal 5 2 6 4 3 6" xfId="11398"/>
    <cellStyle name="Normal 5 2 6 4 3 6 2" xfId="30186"/>
    <cellStyle name="Normal 5 2 6 4 3 6 3" xfId="56277"/>
    <cellStyle name="Normal 5 2 6 4 3 7" xfId="20783"/>
    <cellStyle name="Normal 5 2 6 4 3 8" xfId="39855"/>
    <cellStyle name="Normal 5 2 6 4 3 9" xfId="56258"/>
    <cellStyle name="Normal 5 2 6 4 4" xfId="2437"/>
    <cellStyle name="Normal 5 2 6 4 4 2" xfId="5230"/>
    <cellStyle name="Normal 5 2 6 4 4 2 2" xfId="9955"/>
    <cellStyle name="Normal 5 2 6 4 4 2 2 2" xfId="19350"/>
    <cellStyle name="Normal 5 2 6 4 4 2 2 2 2" xfId="38147"/>
    <cellStyle name="Normal 5 2 6 4 4 2 2 2 3" xfId="56281"/>
    <cellStyle name="Normal 5 2 6 4 4 2 2 3" xfId="28744"/>
    <cellStyle name="Normal 5 2 6 4 4 2 2 4" xfId="56280"/>
    <cellStyle name="Normal 5 2 6 4 4 2 3" xfId="14653"/>
    <cellStyle name="Normal 5 2 6 4 4 2 3 2" xfId="33444"/>
    <cellStyle name="Normal 5 2 6 4 4 2 3 3" xfId="56282"/>
    <cellStyle name="Normal 5 2 6 4 4 2 4" xfId="24041"/>
    <cellStyle name="Normal 5 2 6 4 4 2 5" xfId="56279"/>
    <cellStyle name="Normal 5 2 6 4 4 3" xfId="7164"/>
    <cellStyle name="Normal 5 2 6 4 4 3 2" xfId="16559"/>
    <cellStyle name="Normal 5 2 6 4 4 3 2 2" xfId="35356"/>
    <cellStyle name="Normal 5 2 6 4 4 3 2 3" xfId="56284"/>
    <cellStyle name="Normal 5 2 6 4 4 3 3" xfId="25953"/>
    <cellStyle name="Normal 5 2 6 4 4 3 4" xfId="56283"/>
    <cellStyle name="Normal 5 2 6 4 4 4" xfId="11862"/>
    <cellStyle name="Normal 5 2 6 4 4 4 2" xfId="30651"/>
    <cellStyle name="Normal 5 2 6 4 4 4 3" xfId="56285"/>
    <cellStyle name="Normal 5 2 6 4 4 5" xfId="21248"/>
    <cellStyle name="Normal 5 2 6 4 4 6" xfId="56278"/>
    <cellStyle name="Normal 5 2 6 4 5" xfId="3368"/>
    <cellStyle name="Normal 5 2 6 4 5 2" xfId="8094"/>
    <cellStyle name="Normal 5 2 6 4 5 2 2" xfId="17489"/>
    <cellStyle name="Normal 5 2 6 4 5 2 2 2" xfId="36286"/>
    <cellStyle name="Normal 5 2 6 4 5 2 2 3" xfId="56288"/>
    <cellStyle name="Normal 5 2 6 4 5 2 3" xfId="26883"/>
    <cellStyle name="Normal 5 2 6 4 5 2 4" xfId="56287"/>
    <cellStyle name="Normal 5 2 6 4 5 3" xfId="12792"/>
    <cellStyle name="Normal 5 2 6 4 5 3 2" xfId="31582"/>
    <cellStyle name="Normal 5 2 6 4 5 3 3" xfId="56289"/>
    <cellStyle name="Normal 5 2 6 4 5 4" xfId="22179"/>
    <cellStyle name="Normal 5 2 6 4 5 5" xfId="56286"/>
    <cellStyle name="Normal 5 2 6 4 6" xfId="4299"/>
    <cellStyle name="Normal 5 2 6 4 6 2" xfId="9024"/>
    <cellStyle name="Normal 5 2 6 4 6 2 2" xfId="18419"/>
    <cellStyle name="Normal 5 2 6 4 6 2 2 2" xfId="37216"/>
    <cellStyle name="Normal 5 2 6 4 6 2 2 3" xfId="56292"/>
    <cellStyle name="Normal 5 2 6 4 6 2 3" xfId="27813"/>
    <cellStyle name="Normal 5 2 6 4 6 2 4" xfId="56291"/>
    <cellStyle name="Normal 5 2 6 4 6 3" xfId="13722"/>
    <cellStyle name="Normal 5 2 6 4 6 3 2" xfId="32513"/>
    <cellStyle name="Normal 5 2 6 4 6 3 3" xfId="56293"/>
    <cellStyle name="Normal 5 2 6 4 6 4" xfId="23110"/>
    <cellStyle name="Normal 5 2 6 4 6 5" xfId="56290"/>
    <cellStyle name="Normal 5 2 6 4 7" xfId="6430"/>
    <cellStyle name="Normal 5 2 6 4 7 2" xfId="15826"/>
    <cellStyle name="Normal 5 2 6 4 7 2 2" xfId="34623"/>
    <cellStyle name="Normal 5 2 6 4 7 2 3" xfId="56295"/>
    <cellStyle name="Normal 5 2 6 4 7 3" xfId="25220"/>
    <cellStyle name="Normal 5 2 6 4 7 4" xfId="56294"/>
    <cellStyle name="Normal 5 2 6 4 8" xfId="10936"/>
    <cellStyle name="Normal 5 2 6 4 8 2" xfId="29720"/>
    <cellStyle name="Normal 5 2 6 4 8 3" xfId="56296"/>
    <cellStyle name="Normal 5 2 6 4 9" xfId="20317"/>
    <cellStyle name="Normal 5 2 6 5" xfId="958"/>
    <cellStyle name="Normal 5 2 6 5 10" xfId="39856"/>
    <cellStyle name="Normal 5 2 6 5 11" xfId="56297"/>
    <cellStyle name="Normal 5 2 6 5 12" xfId="1564"/>
    <cellStyle name="Normal 5 2 6 5 2" xfId="1828"/>
    <cellStyle name="Normal 5 2 6 5 2 10" xfId="56298"/>
    <cellStyle name="Normal 5 2 6 5 2 2" xfId="2294"/>
    <cellStyle name="Normal 5 2 6 5 2 2 2" xfId="3225"/>
    <cellStyle name="Normal 5 2 6 5 2 2 2 2" xfId="6018"/>
    <cellStyle name="Normal 5 2 6 5 2 2 2 2 2" xfId="10743"/>
    <cellStyle name="Normal 5 2 6 5 2 2 2 2 2 2" xfId="20138"/>
    <cellStyle name="Normal 5 2 6 5 2 2 2 2 2 2 2" xfId="38935"/>
    <cellStyle name="Normal 5 2 6 5 2 2 2 2 2 2 3" xfId="56303"/>
    <cellStyle name="Normal 5 2 6 5 2 2 2 2 2 3" xfId="29532"/>
    <cellStyle name="Normal 5 2 6 5 2 2 2 2 2 4" xfId="56302"/>
    <cellStyle name="Normal 5 2 6 5 2 2 2 2 3" xfId="15441"/>
    <cellStyle name="Normal 5 2 6 5 2 2 2 2 3 2" xfId="34232"/>
    <cellStyle name="Normal 5 2 6 5 2 2 2 2 3 3" xfId="56304"/>
    <cellStyle name="Normal 5 2 6 5 2 2 2 2 4" xfId="24829"/>
    <cellStyle name="Normal 5 2 6 5 2 2 2 2 5" xfId="56301"/>
    <cellStyle name="Normal 5 2 6 5 2 2 2 3" xfId="7951"/>
    <cellStyle name="Normal 5 2 6 5 2 2 2 3 2" xfId="17346"/>
    <cellStyle name="Normal 5 2 6 5 2 2 2 3 2 2" xfId="36143"/>
    <cellStyle name="Normal 5 2 6 5 2 2 2 3 2 3" xfId="56306"/>
    <cellStyle name="Normal 5 2 6 5 2 2 2 3 3" xfId="26740"/>
    <cellStyle name="Normal 5 2 6 5 2 2 2 3 4" xfId="56305"/>
    <cellStyle name="Normal 5 2 6 5 2 2 2 4" xfId="12649"/>
    <cellStyle name="Normal 5 2 6 5 2 2 2 4 2" xfId="31439"/>
    <cellStyle name="Normal 5 2 6 5 2 2 2 4 3" xfId="56307"/>
    <cellStyle name="Normal 5 2 6 5 2 2 2 5" xfId="22036"/>
    <cellStyle name="Normal 5 2 6 5 2 2 2 6" xfId="56300"/>
    <cellStyle name="Normal 5 2 6 5 2 2 3" xfId="4156"/>
    <cellStyle name="Normal 5 2 6 5 2 2 3 2" xfId="8881"/>
    <cellStyle name="Normal 5 2 6 5 2 2 3 2 2" xfId="18276"/>
    <cellStyle name="Normal 5 2 6 5 2 2 3 2 2 2" xfId="37073"/>
    <cellStyle name="Normal 5 2 6 5 2 2 3 2 2 3" xfId="56310"/>
    <cellStyle name="Normal 5 2 6 5 2 2 3 2 3" xfId="27670"/>
    <cellStyle name="Normal 5 2 6 5 2 2 3 2 4" xfId="56309"/>
    <cellStyle name="Normal 5 2 6 5 2 2 3 3" xfId="13579"/>
    <cellStyle name="Normal 5 2 6 5 2 2 3 3 2" xfId="32370"/>
    <cellStyle name="Normal 5 2 6 5 2 2 3 3 3" xfId="56311"/>
    <cellStyle name="Normal 5 2 6 5 2 2 3 4" xfId="22967"/>
    <cellStyle name="Normal 5 2 6 5 2 2 3 5" xfId="56308"/>
    <cellStyle name="Normal 5 2 6 5 2 2 4" xfId="5087"/>
    <cellStyle name="Normal 5 2 6 5 2 2 4 2" xfId="9812"/>
    <cellStyle name="Normal 5 2 6 5 2 2 4 2 2" xfId="19207"/>
    <cellStyle name="Normal 5 2 6 5 2 2 4 2 2 2" xfId="38004"/>
    <cellStyle name="Normal 5 2 6 5 2 2 4 2 2 3" xfId="56314"/>
    <cellStyle name="Normal 5 2 6 5 2 2 4 2 3" xfId="28601"/>
    <cellStyle name="Normal 5 2 6 5 2 2 4 2 4" xfId="56313"/>
    <cellStyle name="Normal 5 2 6 5 2 2 4 3" xfId="14510"/>
    <cellStyle name="Normal 5 2 6 5 2 2 4 3 2" xfId="33301"/>
    <cellStyle name="Normal 5 2 6 5 2 2 4 3 3" xfId="56315"/>
    <cellStyle name="Normal 5 2 6 5 2 2 4 4" xfId="23898"/>
    <cellStyle name="Normal 5 2 6 5 2 2 4 5" xfId="56312"/>
    <cellStyle name="Normal 5 2 6 5 2 2 5" xfId="7021"/>
    <cellStyle name="Normal 5 2 6 5 2 2 5 2" xfId="16416"/>
    <cellStyle name="Normal 5 2 6 5 2 2 5 2 2" xfId="35213"/>
    <cellStyle name="Normal 5 2 6 5 2 2 5 2 3" xfId="56317"/>
    <cellStyle name="Normal 5 2 6 5 2 2 5 3" xfId="25810"/>
    <cellStyle name="Normal 5 2 6 5 2 2 5 4" xfId="56316"/>
    <cellStyle name="Normal 5 2 6 5 2 2 6" xfId="11719"/>
    <cellStyle name="Normal 5 2 6 5 2 2 6 2" xfId="30508"/>
    <cellStyle name="Normal 5 2 6 5 2 2 6 3" xfId="56318"/>
    <cellStyle name="Normal 5 2 6 5 2 2 7" xfId="21105"/>
    <cellStyle name="Normal 5 2 6 5 2 2 8" xfId="39858"/>
    <cellStyle name="Normal 5 2 6 5 2 2 9" xfId="56299"/>
    <cellStyle name="Normal 5 2 6 5 2 3" xfId="2759"/>
    <cellStyle name="Normal 5 2 6 5 2 3 2" xfId="5552"/>
    <cellStyle name="Normal 5 2 6 5 2 3 2 2" xfId="10277"/>
    <cellStyle name="Normal 5 2 6 5 2 3 2 2 2" xfId="19672"/>
    <cellStyle name="Normal 5 2 6 5 2 3 2 2 2 2" xfId="38469"/>
    <cellStyle name="Normal 5 2 6 5 2 3 2 2 2 3" xfId="56322"/>
    <cellStyle name="Normal 5 2 6 5 2 3 2 2 3" xfId="29066"/>
    <cellStyle name="Normal 5 2 6 5 2 3 2 2 4" xfId="56321"/>
    <cellStyle name="Normal 5 2 6 5 2 3 2 3" xfId="14975"/>
    <cellStyle name="Normal 5 2 6 5 2 3 2 3 2" xfId="33766"/>
    <cellStyle name="Normal 5 2 6 5 2 3 2 3 3" xfId="56323"/>
    <cellStyle name="Normal 5 2 6 5 2 3 2 4" xfId="24363"/>
    <cellStyle name="Normal 5 2 6 5 2 3 2 5" xfId="56320"/>
    <cellStyle name="Normal 5 2 6 5 2 3 3" xfId="7485"/>
    <cellStyle name="Normal 5 2 6 5 2 3 3 2" xfId="16880"/>
    <cellStyle name="Normal 5 2 6 5 2 3 3 2 2" xfId="35677"/>
    <cellStyle name="Normal 5 2 6 5 2 3 3 2 3" xfId="56325"/>
    <cellStyle name="Normal 5 2 6 5 2 3 3 3" xfId="26274"/>
    <cellStyle name="Normal 5 2 6 5 2 3 3 4" xfId="56324"/>
    <cellStyle name="Normal 5 2 6 5 2 3 4" xfId="12183"/>
    <cellStyle name="Normal 5 2 6 5 2 3 4 2" xfId="30973"/>
    <cellStyle name="Normal 5 2 6 5 2 3 4 3" xfId="56326"/>
    <cellStyle name="Normal 5 2 6 5 2 3 5" xfId="21570"/>
    <cellStyle name="Normal 5 2 6 5 2 3 6" xfId="56319"/>
    <cellStyle name="Normal 5 2 6 5 2 4" xfId="3690"/>
    <cellStyle name="Normal 5 2 6 5 2 4 2" xfId="8416"/>
    <cellStyle name="Normal 5 2 6 5 2 4 2 2" xfId="17811"/>
    <cellStyle name="Normal 5 2 6 5 2 4 2 2 2" xfId="36608"/>
    <cellStyle name="Normal 5 2 6 5 2 4 2 2 3" xfId="56329"/>
    <cellStyle name="Normal 5 2 6 5 2 4 2 3" xfId="27205"/>
    <cellStyle name="Normal 5 2 6 5 2 4 2 4" xfId="56328"/>
    <cellStyle name="Normal 5 2 6 5 2 4 3" xfId="13114"/>
    <cellStyle name="Normal 5 2 6 5 2 4 3 2" xfId="31904"/>
    <cellStyle name="Normal 5 2 6 5 2 4 3 3" xfId="56330"/>
    <cellStyle name="Normal 5 2 6 5 2 4 4" xfId="22501"/>
    <cellStyle name="Normal 5 2 6 5 2 4 5" xfId="56327"/>
    <cellStyle name="Normal 5 2 6 5 2 5" xfId="4621"/>
    <cellStyle name="Normal 5 2 6 5 2 5 2" xfId="9346"/>
    <cellStyle name="Normal 5 2 6 5 2 5 2 2" xfId="18741"/>
    <cellStyle name="Normal 5 2 6 5 2 5 2 2 2" xfId="37538"/>
    <cellStyle name="Normal 5 2 6 5 2 5 2 2 3" xfId="56333"/>
    <cellStyle name="Normal 5 2 6 5 2 5 2 3" xfId="28135"/>
    <cellStyle name="Normal 5 2 6 5 2 5 2 4" xfId="56332"/>
    <cellStyle name="Normal 5 2 6 5 2 5 3" xfId="14044"/>
    <cellStyle name="Normal 5 2 6 5 2 5 3 2" xfId="32835"/>
    <cellStyle name="Normal 5 2 6 5 2 5 3 3" xfId="56334"/>
    <cellStyle name="Normal 5 2 6 5 2 5 4" xfId="23432"/>
    <cellStyle name="Normal 5 2 6 5 2 5 5" xfId="56331"/>
    <cellStyle name="Normal 5 2 6 5 2 6" xfId="6556"/>
    <cellStyle name="Normal 5 2 6 5 2 6 2" xfId="15951"/>
    <cellStyle name="Normal 5 2 6 5 2 6 2 2" xfId="34748"/>
    <cellStyle name="Normal 5 2 6 5 2 6 2 3" xfId="56336"/>
    <cellStyle name="Normal 5 2 6 5 2 6 3" xfId="25345"/>
    <cellStyle name="Normal 5 2 6 5 2 6 4" xfId="56335"/>
    <cellStyle name="Normal 5 2 6 5 2 7" xfId="11254"/>
    <cellStyle name="Normal 5 2 6 5 2 7 2" xfId="30042"/>
    <cellStyle name="Normal 5 2 6 5 2 7 3" xfId="56337"/>
    <cellStyle name="Normal 5 2 6 5 2 8" xfId="20639"/>
    <cellStyle name="Normal 5 2 6 5 2 9" xfId="39857"/>
    <cellStyle name="Normal 5 2 6 5 3" xfId="2033"/>
    <cellStyle name="Normal 5 2 6 5 3 2" xfId="2964"/>
    <cellStyle name="Normal 5 2 6 5 3 2 2" xfId="5757"/>
    <cellStyle name="Normal 5 2 6 5 3 2 2 2" xfId="10482"/>
    <cellStyle name="Normal 5 2 6 5 3 2 2 2 2" xfId="19877"/>
    <cellStyle name="Normal 5 2 6 5 3 2 2 2 2 2" xfId="38674"/>
    <cellStyle name="Normal 5 2 6 5 3 2 2 2 2 3" xfId="56342"/>
    <cellStyle name="Normal 5 2 6 5 3 2 2 2 3" xfId="29271"/>
    <cellStyle name="Normal 5 2 6 5 3 2 2 2 4" xfId="56341"/>
    <cellStyle name="Normal 5 2 6 5 3 2 2 3" xfId="15180"/>
    <cellStyle name="Normal 5 2 6 5 3 2 2 3 2" xfId="33971"/>
    <cellStyle name="Normal 5 2 6 5 3 2 2 3 3" xfId="56343"/>
    <cellStyle name="Normal 5 2 6 5 3 2 2 4" xfId="24568"/>
    <cellStyle name="Normal 5 2 6 5 3 2 2 5" xfId="56340"/>
    <cellStyle name="Normal 5 2 6 5 3 2 3" xfId="7690"/>
    <cellStyle name="Normal 5 2 6 5 3 2 3 2" xfId="17085"/>
    <cellStyle name="Normal 5 2 6 5 3 2 3 2 2" xfId="35882"/>
    <cellStyle name="Normal 5 2 6 5 3 2 3 2 3" xfId="56345"/>
    <cellStyle name="Normal 5 2 6 5 3 2 3 3" xfId="26479"/>
    <cellStyle name="Normal 5 2 6 5 3 2 3 4" xfId="56344"/>
    <cellStyle name="Normal 5 2 6 5 3 2 4" xfId="12388"/>
    <cellStyle name="Normal 5 2 6 5 3 2 4 2" xfId="31178"/>
    <cellStyle name="Normal 5 2 6 5 3 2 4 3" xfId="56346"/>
    <cellStyle name="Normal 5 2 6 5 3 2 5" xfId="21775"/>
    <cellStyle name="Normal 5 2 6 5 3 2 6" xfId="56339"/>
    <cellStyle name="Normal 5 2 6 5 3 3" xfId="3895"/>
    <cellStyle name="Normal 5 2 6 5 3 3 2" xfId="8620"/>
    <cellStyle name="Normal 5 2 6 5 3 3 2 2" xfId="18015"/>
    <cellStyle name="Normal 5 2 6 5 3 3 2 2 2" xfId="36812"/>
    <cellStyle name="Normal 5 2 6 5 3 3 2 2 3" xfId="56349"/>
    <cellStyle name="Normal 5 2 6 5 3 3 2 3" xfId="27409"/>
    <cellStyle name="Normal 5 2 6 5 3 3 2 4" xfId="56348"/>
    <cellStyle name="Normal 5 2 6 5 3 3 3" xfId="13318"/>
    <cellStyle name="Normal 5 2 6 5 3 3 3 2" xfId="32109"/>
    <cellStyle name="Normal 5 2 6 5 3 3 3 3" xfId="56350"/>
    <cellStyle name="Normal 5 2 6 5 3 3 4" xfId="22706"/>
    <cellStyle name="Normal 5 2 6 5 3 3 5" xfId="56347"/>
    <cellStyle name="Normal 5 2 6 5 3 4" xfId="4826"/>
    <cellStyle name="Normal 5 2 6 5 3 4 2" xfId="9551"/>
    <cellStyle name="Normal 5 2 6 5 3 4 2 2" xfId="18946"/>
    <cellStyle name="Normal 5 2 6 5 3 4 2 2 2" xfId="37743"/>
    <cellStyle name="Normal 5 2 6 5 3 4 2 2 3" xfId="56353"/>
    <cellStyle name="Normal 5 2 6 5 3 4 2 3" xfId="28340"/>
    <cellStyle name="Normal 5 2 6 5 3 4 2 4" xfId="56352"/>
    <cellStyle name="Normal 5 2 6 5 3 4 3" xfId="14249"/>
    <cellStyle name="Normal 5 2 6 5 3 4 3 2" xfId="33040"/>
    <cellStyle name="Normal 5 2 6 5 3 4 3 3" xfId="56354"/>
    <cellStyle name="Normal 5 2 6 5 3 4 4" xfId="23637"/>
    <cellStyle name="Normal 5 2 6 5 3 4 5" xfId="56351"/>
    <cellStyle name="Normal 5 2 6 5 3 5" xfId="6760"/>
    <cellStyle name="Normal 5 2 6 5 3 5 2" xfId="16155"/>
    <cellStyle name="Normal 5 2 6 5 3 5 2 2" xfId="34952"/>
    <cellStyle name="Normal 5 2 6 5 3 5 2 3" xfId="56356"/>
    <cellStyle name="Normal 5 2 6 5 3 5 3" xfId="25549"/>
    <cellStyle name="Normal 5 2 6 5 3 5 4" xfId="56355"/>
    <cellStyle name="Normal 5 2 6 5 3 6" xfId="11458"/>
    <cellStyle name="Normal 5 2 6 5 3 6 2" xfId="30247"/>
    <cellStyle name="Normal 5 2 6 5 3 6 3" xfId="56357"/>
    <cellStyle name="Normal 5 2 6 5 3 7" xfId="20844"/>
    <cellStyle name="Normal 5 2 6 5 3 8" xfId="39859"/>
    <cellStyle name="Normal 5 2 6 5 3 9" xfId="56338"/>
    <cellStyle name="Normal 5 2 6 5 4" xfId="2498"/>
    <cellStyle name="Normal 5 2 6 5 4 2" xfId="5291"/>
    <cellStyle name="Normal 5 2 6 5 4 2 2" xfId="10016"/>
    <cellStyle name="Normal 5 2 6 5 4 2 2 2" xfId="19411"/>
    <cellStyle name="Normal 5 2 6 5 4 2 2 2 2" xfId="38208"/>
    <cellStyle name="Normal 5 2 6 5 4 2 2 2 3" xfId="56361"/>
    <cellStyle name="Normal 5 2 6 5 4 2 2 3" xfId="28805"/>
    <cellStyle name="Normal 5 2 6 5 4 2 2 4" xfId="56360"/>
    <cellStyle name="Normal 5 2 6 5 4 2 3" xfId="14714"/>
    <cellStyle name="Normal 5 2 6 5 4 2 3 2" xfId="33505"/>
    <cellStyle name="Normal 5 2 6 5 4 2 3 3" xfId="56362"/>
    <cellStyle name="Normal 5 2 6 5 4 2 4" xfId="24102"/>
    <cellStyle name="Normal 5 2 6 5 4 2 5" xfId="56359"/>
    <cellStyle name="Normal 5 2 6 5 4 3" xfId="7225"/>
    <cellStyle name="Normal 5 2 6 5 4 3 2" xfId="16620"/>
    <cellStyle name="Normal 5 2 6 5 4 3 2 2" xfId="35417"/>
    <cellStyle name="Normal 5 2 6 5 4 3 2 3" xfId="56364"/>
    <cellStyle name="Normal 5 2 6 5 4 3 3" xfId="26014"/>
    <cellStyle name="Normal 5 2 6 5 4 3 4" xfId="56363"/>
    <cellStyle name="Normal 5 2 6 5 4 4" xfId="11923"/>
    <cellStyle name="Normal 5 2 6 5 4 4 2" xfId="30712"/>
    <cellStyle name="Normal 5 2 6 5 4 4 3" xfId="56365"/>
    <cellStyle name="Normal 5 2 6 5 4 5" xfId="21309"/>
    <cellStyle name="Normal 5 2 6 5 4 6" xfId="56358"/>
    <cellStyle name="Normal 5 2 6 5 5" xfId="3429"/>
    <cellStyle name="Normal 5 2 6 5 5 2" xfId="8155"/>
    <cellStyle name="Normal 5 2 6 5 5 2 2" xfId="17550"/>
    <cellStyle name="Normal 5 2 6 5 5 2 2 2" xfId="36347"/>
    <cellStyle name="Normal 5 2 6 5 5 2 2 3" xfId="56368"/>
    <cellStyle name="Normal 5 2 6 5 5 2 3" xfId="26944"/>
    <cellStyle name="Normal 5 2 6 5 5 2 4" xfId="56367"/>
    <cellStyle name="Normal 5 2 6 5 5 3" xfId="12853"/>
    <cellStyle name="Normal 5 2 6 5 5 3 2" xfId="31643"/>
    <cellStyle name="Normal 5 2 6 5 5 3 3" xfId="56369"/>
    <cellStyle name="Normal 5 2 6 5 5 4" xfId="22240"/>
    <cellStyle name="Normal 5 2 6 5 5 5" xfId="56366"/>
    <cellStyle name="Normal 5 2 6 5 6" xfId="4360"/>
    <cellStyle name="Normal 5 2 6 5 6 2" xfId="9085"/>
    <cellStyle name="Normal 5 2 6 5 6 2 2" xfId="18480"/>
    <cellStyle name="Normal 5 2 6 5 6 2 2 2" xfId="37277"/>
    <cellStyle name="Normal 5 2 6 5 6 2 2 3" xfId="56372"/>
    <cellStyle name="Normal 5 2 6 5 6 2 3" xfId="27874"/>
    <cellStyle name="Normal 5 2 6 5 6 2 4" xfId="56371"/>
    <cellStyle name="Normal 5 2 6 5 6 3" xfId="13783"/>
    <cellStyle name="Normal 5 2 6 5 6 3 2" xfId="32574"/>
    <cellStyle name="Normal 5 2 6 5 6 3 3" xfId="56373"/>
    <cellStyle name="Normal 5 2 6 5 6 4" xfId="23171"/>
    <cellStyle name="Normal 5 2 6 5 6 5" xfId="56370"/>
    <cellStyle name="Normal 5 2 6 5 7" xfId="6398"/>
    <cellStyle name="Normal 5 2 6 5 7 2" xfId="15794"/>
    <cellStyle name="Normal 5 2 6 5 7 2 2" xfId="34591"/>
    <cellStyle name="Normal 5 2 6 5 7 2 3" xfId="56375"/>
    <cellStyle name="Normal 5 2 6 5 7 3" xfId="25188"/>
    <cellStyle name="Normal 5 2 6 5 7 4" xfId="56374"/>
    <cellStyle name="Normal 5 2 6 5 8" xfId="10994"/>
    <cellStyle name="Normal 5 2 6 5 8 2" xfId="29781"/>
    <cellStyle name="Normal 5 2 6 5 8 3" xfId="56376"/>
    <cellStyle name="Normal 5 2 6 5 9" xfId="20378"/>
    <cellStyle name="Normal 5 2 6 6" xfId="1352"/>
    <cellStyle name="Normal 5 2 6 6 10" xfId="56377"/>
    <cellStyle name="Normal 5 2 6 6 11" xfId="1648"/>
    <cellStyle name="Normal 5 2 6 6 2" xfId="2117"/>
    <cellStyle name="Normal 5 2 6 6 2 2" xfId="3048"/>
    <cellStyle name="Normal 5 2 6 6 2 2 2" xfId="5841"/>
    <cellStyle name="Normal 5 2 6 6 2 2 2 2" xfId="10566"/>
    <cellStyle name="Normal 5 2 6 6 2 2 2 2 2" xfId="19961"/>
    <cellStyle name="Normal 5 2 6 6 2 2 2 2 2 2" xfId="38758"/>
    <cellStyle name="Normal 5 2 6 6 2 2 2 2 2 3" xfId="56382"/>
    <cellStyle name="Normal 5 2 6 6 2 2 2 2 3" xfId="29355"/>
    <cellStyle name="Normal 5 2 6 6 2 2 2 2 4" xfId="56381"/>
    <cellStyle name="Normal 5 2 6 6 2 2 2 3" xfId="15264"/>
    <cellStyle name="Normal 5 2 6 6 2 2 2 3 2" xfId="34055"/>
    <cellStyle name="Normal 5 2 6 6 2 2 2 3 3" xfId="56383"/>
    <cellStyle name="Normal 5 2 6 6 2 2 2 4" xfId="24652"/>
    <cellStyle name="Normal 5 2 6 6 2 2 2 5" xfId="56380"/>
    <cellStyle name="Normal 5 2 6 6 2 2 3" xfId="7774"/>
    <cellStyle name="Normal 5 2 6 6 2 2 3 2" xfId="17169"/>
    <cellStyle name="Normal 5 2 6 6 2 2 3 2 2" xfId="35966"/>
    <cellStyle name="Normal 5 2 6 6 2 2 3 2 3" xfId="56385"/>
    <cellStyle name="Normal 5 2 6 6 2 2 3 3" xfId="26563"/>
    <cellStyle name="Normal 5 2 6 6 2 2 3 4" xfId="56384"/>
    <cellStyle name="Normal 5 2 6 6 2 2 4" xfId="12472"/>
    <cellStyle name="Normal 5 2 6 6 2 2 4 2" xfId="31262"/>
    <cellStyle name="Normal 5 2 6 6 2 2 4 3" xfId="56386"/>
    <cellStyle name="Normal 5 2 6 6 2 2 5" xfId="21859"/>
    <cellStyle name="Normal 5 2 6 6 2 2 6" xfId="56379"/>
    <cellStyle name="Normal 5 2 6 6 2 3" xfId="3979"/>
    <cellStyle name="Normal 5 2 6 6 2 3 2" xfId="8704"/>
    <cellStyle name="Normal 5 2 6 6 2 3 2 2" xfId="18099"/>
    <cellStyle name="Normal 5 2 6 6 2 3 2 2 2" xfId="36896"/>
    <cellStyle name="Normal 5 2 6 6 2 3 2 2 3" xfId="56389"/>
    <cellStyle name="Normal 5 2 6 6 2 3 2 3" xfId="27493"/>
    <cellStyle name="Normal 5 2 6 6 2 3 2 4" xfId="56388"/>
    <cellStyle name="Normal 5 2 6 6 2 3 3" xfId="13402"/>
    <cellStyle name="Normal 5 2 6 6 2 3 3 2" xfId="32193"/>
    <cellStyle name="Normal 5 2 6 6 2 3 3 3" xfId="56390"/>
    <cellStyle name="Normal 5 2 6 6 2 3 4" xfId="22790"/>
    <cellStyle name="Normal 5 2 6 6 2 3 5" xfId="56387"/>
    <cellStyle name="Normal 5 2 6 6 2 4" xfId="4910"/>
    <cellStyle name="Normal 5 2 6 6 2 4 2" xfId="9635"/>
    <cellStyle name="Normal 5 2 6 6 2 4 2 2" xfId="19030"/>
    <cellStyle name="Normal 5 2 6 6 2 4 2 2 2" xfId="37827"/>
    <cellStyle name="Normal 5 2 6 6 2 4 2 2 3" xfId="56393"/>
    <cellStyle name="Normal 5 2 6 6 2 4 2 3" xfId="28424"/>
    <cellStyle name="Normal 5 2 6 6 2 4 2 4" xfId="56392"/>
    <cellStyle name="Normal 5 2 6 6 2 4 3" xfId="14333"/>
    <cellStyle name="Normal 5 2 6 6 2 4 3 2" xfId="33124"/>
    <cellStyle name="Normal 5 2 6 6 2 4 3 3" xfId="56394"/>
    <cellStyle name="Normal 5 2 6 6 2 4 4" xfId="23721"/>
    <cellStyle name="Normal 5 2 6 6 2 4 5" xfId="56391"/>
    <cellStyle name="Normal 5 2 6 6 2 5" xfId="6844"/>
    <cellStyle name="Normal 5 2 6 6 2 5 2" xfId="16239"/>
    <cellStyle name="Normal 5 2 6 6 2 5 2 2" xfId="35036"/>
    <cellStyle name="Normal 5 2 6 6 2 5 2 3" xfId="56396"/>
    <cellStyle name="Normal 5 2 6 6 2 5 3" xfId="25633"/>
    <cellStyle name="Normal 5 2 6 6 2 5 4" xfId="56395"/>
    <cellStyle name="Normal 5 2 6 6 2 6" xfId="11542"/>
    <cellStyle name="Normal 5 2 6 6 2 6 2" xfId="30331"/>
    <cellStyle name="Normal 5 2 6 6 2 6 3" xfId="56397"/>
    <cellStyle name="Normal 5 2 6 6 2 7" xfId="20928"/>
    <cellStyle name="Normal 5 2 6 6 2 8" xfId="39861"/>
    <cellStyle name="Normal 5 2 6 6 2 9" xfId="56378"/>
    <cellStyle name="Normal 5 2 6 6 3" xfId="2582"/>
    <cellStyle name="Normal 5 2 6 6 3 2" xfId="5375"/>
    <cellStyle name="Normal 5 2 6 6 3 2 2" xfId="10100"/>
    <cellStyle name="Normal 5 2 6 6 3 2 2 2" xfId="19495"/>
    <cellStyle name="Normal 5 2 6 6 3 2 2 2 2" xfId="38292"/>
    <cellStyle name="Normal 5 2 6 6 3 2 2 2 3" xfId="56401"/>
    <cellStyle name="Normal 5 2 6 6 3 2 2 3" xfId="28889"/>
    <cellStyle name="Normal 5 2 6 6 3 2 2 4" xfId="56400"/>
    <cellStyle name="Normal 5 2 6 6 3 2 3" xfId="14798"/>
    <cellStyle name="Normal 5 2 6 6 3 2 3 2" xfId="33589"/>
    <cellStyle name="Normal 5 2 6 6 3 2 3 3" xfId="56402"/>
    <cellStyle name="Normal 5 2 6 6 3 2 4" xfId="24186"/>
    <cellStyle name="Normal 5 2 6 6 3 2 5" xfId="56399"/>
    <cellStyle name="Normal 5 2 6 6 3 3" xfId="7309"/>
    <cellStyle name="Normal 5 2 6 6 3 3 2" xfId="16704"/>
    <cellStyle name="Normal 5 2 6 6 3 3 2 2" xfId="35501"/>
    <cellStyle name="Normal 5 2 6 6 3 3 2 3" xfId="56404"/>
    <cellStyle name="Normal 5 2 6 6 3 3 3" xfId="26098"/>
    <cellStyle name="Normal 5 2 6 6 3 3 4" xfId="56403"/>
    <cellStyle name="Normal 5 2 6 6 3 4" xfId="12007"/>
    <cellStyle name="Normal 5 2 6 6 3 4 2" xfId="30796"/>
    <cellStyle name="Normal 5 2 6 6 3 4 3" xfId="56405"/>
    <cellStyle name="Normal 5 2 6 6 3 5" xfId="21393"/>
    <cellStyle name="Normal 5 2 6 6 3 6" xfId="56398"/>
    <cellStyle name="Normal 5 2 6 6 4" xfId="3513"/>
    <cellStyle name="Normal 5 2 6 6 4 2" xfId="8239"/>
    <cellStyle name="Normal 5 2 6 6 4 2 2" xfId="17634"/>
    <cellStyle name="Normal 5 2 6 6 4 2 2 2" xfId="36431"/>
    <cellStyle name="Normal 5 2 6 6 4 2 2 3" xfId="56408"/>
    <cellStyle name="Normal 5 2 6 6 4 2 3" xfId="27028"/>
    <cellStyle name="Normal 5 2 6 6 4 2 4" xfId="56407"/>
    <cellStyle name="Normal 5 2 6 6 4 3" xfId="12937"/>
    <cellStyle name="Normal 5 2 6 6 4 3 2" xfId="31727"/>
    <cellStyle name="Normal 5 2 6 6 4 3 3" xfId="56409"/>
    <cellStyle name="Normal 5 2 6 6 4 4" xfId="22324"/>
    <cellStyle name="Normal 5 2 6 6 4 5" xfId="56406"/>
    <cellStyle name="Normal 5 2 6 6 5" xfId="4444"/>
    <cellStyle name="Normal 5 2 6 6 5 2" xfId="9169"/>
    <cellStyle name="Normal 5 2 6 6 5 2 2" xfId="18564"/>
    <cellStyle name="Normal 5 2 6 6 5 2 2 2" xfId="37361"/>
    <cellStyle name="Normal 5 2 6 6 5 2 2 3" xfId="56412"/>
    <cellStyle name="Normal 5 2 6 6 5 2 3" xfId="27958"/>
    <cellStyle name="Normal 5 2 6 6 5 2 4" xfId="56411"/>
    <cellStyle name="Normal 5 2 6 6 5 3" xfId="13867"/>
    <cellStyle name="Normal 5 2 6 6 5 3 2" xfId="32658"/>
    <cellStyle name="Normal 5 2 6 6 5 3 3" xfId="56413"/>
    <cellStyle name="Normal 5 2 6 6 5 4" xfId="23255"/>
    <cellStyle name="Normal 5 2 6 6 5 5" xfId="56410"/>
    <cellStyle name="Normal 5 2 6 6 6" xfId="6346"/>
    <cellStyle name="Normal 5 2 6 6 6 2" xfId="15742"/>
    <cellStyle name="Normal 5 2 6 6 6 2 2" xfId="34539"/>
    <cellStyle name="Normal 5 2 6 6 6 2 3" xfId="56415"/>
    <cellStyle name="Normal 5 2 6 6 6 3" xfId="25136"/>
    <cellStyle name="Normal 5 2 6 6 6 4" xfId="56414"/>
    <cellStyle name="Normal 5 2 6 6 7" xfId="11078"/>
    <cellStyle name="Normal 5 2 6 6 7 2" xfId="29865"/>
    <cellStyle name="Normal 5 2 6 6 7 3" xfId="56416"/>
    <cellStyle name="Normal 5 2 6 6 8" xfId="20462"/>
    <cellStyle name="Normal 5 2 6 6 9" xfId="39860"/>
    <cellStyle name="Normal 5 2 6 7" xfId="1590"/>
    <cellStyle name="Normal 5 2 6 7 10" xfId="56417"/>
    <cellStyle name="Normal 5 2 6 7 2" xfId="2059"/>
    <cellStyle name="Normal 5 2 6 7 2 2" xfId="2990"/>
    <cellStyle name="Normal 5 2 6 7 2 2 2" xfId="5783"/>
    <cellStyle name="Normal 5 2 6 7 2 2 2 2" xfId="10508"/>
    <cellStyle name="Normal 5 2 6 7 2 2 2 2 2" xfId="19903"/>
    <cellStyle name="Normal 5 2 6 7 2 2 2 2 2 2" xfId="38700"/>
    <cellStyle name="Normal 5 2 6 7 2 2 2 2 2 3" xfId="56422"/>
    <cellStyle name="Normal 5 2 6 7 2 2 2 2 3" xfId="29297"/>
    <cellStyle name="Normal 5 2 6 7 2 2 2 2 4" xfId="56421"/>
    <cellStyle name="Normal 5 2 6 7 2 2 2 3" xfId="15206"/>
    <cellStyle name="Normal 5 2 6 7 2 2 2 3 2" xfId="33997"/>
    <cellStyle name="Normal 5 2 6 7 2 2 2 3 3" xfId="56423"/>
    <cellStyle name="Normal 5 2 6 7 2 2 2 4" xfId="24594"/>
    <cellStyle name="Normal 5 2 6 7 2 2 2 5" xfId="56420"/>
    <cellStyle name="Normal 5 2 6 7 2 2 3" xfId="7716"/>
    <cellStyle name="Normal 5 2 6 7 2 2 3 2" xfId="17111"/>
    <cellStyle name="Normal 5 2 6 7 2 2 3 2 2" xfId="35908"/>
    <cellStyle name="Normal 5 2 6 7 2 2 3 2 3" xfId="56425"/>
    <cellStyle name="Normal 5 2 6 7 2 2 3 3" xfId="26505"/>
    <cellStyle name="Normal 5 2 6 7 2 2 3 4" xfId="56424"/>
    <cellStyle name="Normal 5 2 6 7 2 2 4" xfId="12414"/>
    <cellStyle name="Normal 5 2 6 7 2 2 4 2" xfId="31204"/>
    <cellStyle name="Normal 5 2 6 7 2 2 4 3" xfId="56426"/>
    <cellStyle name="Normal 5 2 6 7 2 2 5" xfId="21801"/>
    <cellStyle name="Normal 5 2 6 7 2 2 6" xfId="56419"/>
    <cellStyle name="Normal 5 2 6 7 2 3" xfId="3921"/>
    <cellStyle name="Normal 5 2 6 7 2 3 2" xfId="8646"/>
    <cellStyle name="Normal 5 2 6 7 2 3 2 2" xfId="18041"/>
    <cellStyle name="Normal 5 2 6 7 2 3 2 2 2" xfId="36838"/>
    <cellStyle name="Normal 5 2 6 7 2 3 2 2 3" xfId="56429"/>
    <cellStyle name="Normal 5 2 6 7 2 3 2 3" xfId="27435"/>
    <cellStyle name="Normal 5 2 6 7 2 3 2 4" xfId="56428"/>
    <cellStyle name="Normal 5 2 6 7 2 3 3" xfId="13344"/>
    <cellStyle name="Normal 5 2 6 7 2 3 3 2" xfId="32135"/>
    <cellStyle name="Normal 5 2 6 7 2 3 3 3" xfId="56430"/>
    <cellStyle name="Normal 5 2 6 7 2 3 4" xfId="22732"/>
    <cellStyle name="Normal 5 2 6 7 2 3 5" xfId="56427"/>
    <cellStyle name="Normal 5 2 6 7 2 4" xfId="4852"/>
    <cellStyle name="Normal 5 2 6 7 2 4 2" xfId="9577"/>
    <cellStyle name="Normal 5 2 6 7 2 4 2 2" xfId="18972"/>
    <cellStyle name="Normal 5 2 6 7 2 4 2 2 2" xfId="37769"/>
    <cellStyle name="Normal 5 2 6 7 2 4 2 2 3" xfId="56433"/>
    <cellStyle name="Normal 5 2 6 7 2 4 2 3" xfId="28366"/>
    <cellStyle name="Normal 5 2 6 7 2 4 2 4" xfId="56432"/>
    <cellStyle name="Normal 5 2 6 7 2 4 3" xfId="14275"/>
    <cellStyle name="Normal 5 2 6 7 2 4 3 2" xfId="33066"/>
    <cellStyle name="Normal 5 2 6 7 2 4 3 3" xfId="56434"/>
    <cellStyle name="Normal 5 2 6 7 2 4 4" xfId="23663"/>
    <cellStyle name="Normal 5 2 6 7 2 4 5" xfId="56431"/>
    <cellStyle name="Normal 5 2 6 7 2 5" xfId="6786"/>
    <cellStyle name="Normal 5 2 6 7 2 5 2" xfId="16181"/>
    <cellStyle name="Normal 5 2 6 7 2 5 2 2" xfId="34978"/>
    <cellStyle name="Normal 5 2 6 7 2 5 2 3" xfId="56436"/>
    <cellStyle name="Normal 5 2 6 7 2 5 3" xfId="25575"/>
    <cellStyle name="Normal 5 2 6 7 2 5 4" xfId="56435"/>
    <cellStyle name="Normal 5 2 6 7 2 6" xfId="11484"/>
    <cellStyle name="Normal 5 2 6 7 2 6 2" xfId="30273"/>
    <cellStyle name="Normal 5 2 6 7 2 6 3" xfId="56437"/>
    <cellStyle name="Normal 5 2 6 7 2 7" xfId="20870"/>
    <cellStyle name="Normal 5 2 6 7 2 8" xfId="39863"/>
    <cellStyle name="Normal 5 2 6 7 2 9" xfId="56418"/>
    <cellStyle name="Normal 5 2 6 7 3" xfId="2524"/>
    <cellStyle name="Normal 5 2 6 7 3 2" xfId="5317"/>
    <cellStyle name="Normal 5 2 6 7 3 2 2" xfId="10042"/>
    <cellStyle name="Normal 5 2 6 7 3 2 2 2" xfId="19437"/>
    <cellStyle name="Normal 5 2 6 7 3 2 2 2 2" xfId="38234"/>
    <cellStyle name="Normal 5 2 6 7 3 2 2 2 3" xfId="56441"/>
    <cellStyle name="Normal 5 2 6 7 3 2 2 3" xfId="28831"/>
    <cellStyle name="Normal 5 2 6 7 3 2 2 4" xfId="56440"/>
    <cellStyle name="Normal 5 2 6 7 3 2 3" xfId="14740"/>
    <cellStyle name="Normal 5 2 6 7 3 2 3 2" xfId="33531"/>
    <cellStyle name="Normal 5 2 6 7 3 2 3 3" xfId="56442"/>
    <cellStyle name="Normal 5 2 6 7 3 2 4" xfId="24128"/>
    <cellStyle name="Normal 5 2 6 7 3 2 5" xfId="56439"/>
    <cellStyle name="Normal 5 2 6 7 3 3" xfId="7251"/>
    <cellStyle name="Normal 5 2 6 7 3 3 2" xfId="16646"/>
    <cellStyle name="Normal 5 2 6 7 3 3 2 2" xfId="35443"/>
    <cellStyle name="Normal 5 2 6 7 3 3 2 3" xfId="56444"/>
    <cellStyle name="Normal 5 2 6 7 3 3 3" xfId="26040"/>
    <cellStyle name="Normal 5 2 6 7 3 3 4" xfId="56443"/>
    <cellStyle name="Normal 5 2 6 7 3 4" xfId="11949"/>
    <cellStyle name="Normal 5 2 6 7 3 4 2" xfId="30738"/>
    <cellStyle name="Normal 5 2 6 7 3 4 3" xfId="56445"/>
    <cellStyle name="Normal 5 2 6 7 3 5" xfId="21335"/>
    <cellStyle name="Normal 5 2 6 7 3 6" xfId="56438"/>
    <cellStyle name="Normal 5 2 6 7 4" xfId="3455"/>
    <cellStyle name="Normal 5 2 6 7 4 2" xfId="8181"/>
    <cellStyle name="Normal 5 2 6 7 4 2 2" xfId="17576"/>
    <cellStyle name="Normal 5 2 6 7 4 2 2 2" xfId="36373"/>
    <cellStyle name="Normal 5 2 6 7 4 2 2 3" xfId="56448"/>
    <cellStyle name="Normal 5 2 6 7 4 2 3" xfId="26970"/>
    <cellStyle name="Normal 5 2 6 7 4 2 4" xfId="56447"/>
    <cellStyle name="Normal 5 2 6 7 4 3" xfId="12879"/>
    <cellStyle name="Normal 5 2 6 7 4 3 2" xfId="31669"/>
    <cellStyle name="Normal 5 2 6 7 4 3 3" xfId="56449"/>
    <cellStyle name="Normal 5 2 6 7 4 4" xfId="22266"/>
    <cellStyle name="Normal 5 2 6 7 4 5" xfId="56446"/>
    <cellStyle name="Normal 5 2 6 7 5" xfId="4386"/>
    <cellStyle name="Normal 5 2 6 7 5 2" xfId="9111"/>
    <cellStyle name="Normal 5 2 6 7 5 2 2" xfId="18506"/>
    <cellStyle name="Normal 5 2 6 7 5 2 2 2" xfId="37303"/>
    <cellStyle name="Normal 5 2 6 7 5 2 2 3" xfId="56452"/>
    <cellStyle name="Normal 5 2 6 7 5 2 3" xfId="27900"/>
    <cellStyle name="Normal 5 2 6 7 5 2 4" xfId="56451"/>
    <cellStyle name="Normal 5 2 6 7 5 3" xfId="13809"/>
    <cellStyle name="Normal 5 2 6 7 5 3 2" xfId="32600"/>
    <cellStyle name="Normal 5 2 6 7 5 3 3" xfId="56453"/>
    <cellStyle name="Normal 5 2 6 7 5 4" xfId="23197"/>
    <cellStyle name="Normal 5 2 6 7 5 5" xfId="56450"/>
    <cellStyle name="Normal 5 2 6 7 6" xfId="6380"/>
    <cellStyle name="Normal 5 2 6 7 6 2" xfId="15776"/>
    <cellStyle name="Normal 5 2 6 7 6 2 2" xfId="34573"/>
    <cellStyle name="Normal 5 2 6 7 6 2 3" xfId="56455"/>
    <cellStyle name="Normal 5 2 6 7 6 3" xfId="25170"/>
    <cellStyle name="Normal 5 2 6 7 6 4" xfId="56454"/>
    <cellStyle name="Normal 5 2 6 7 7" xfId="11020"/>
    <cellStyle name="Normal 5 2 6 7 7 2" xfId="29807"/>
    <cellStyle name="Normal 5 2 6 7 7 3" xfId="56456"/>
    <cellStyle name="Normal 5 2 6 7 8" xfId="20404"/>
    <cellStyle name="Normal 5 2 6 7 9" xfId="39862"/>
    <cellStyle name="Normal 5 2 6 8" xfId="1856"/>
    <cellStyle name="Normal 5 2 6 8 2" xfId="2787"/>
    <cellStyle name="Normal 5 2 6 8 2 2" xfId="5580"/>
    <cellStyle name="Normal 5 2 6 8 2 2 2" xfId="10305"/>
    <cellStyle name="Normal 5 2 6 8 2 2 2 2" xfId="19700"/>
    <cellStyle name="Normal 5 2 6 8 2 2 2 2 2" xfId="38497"/>
    <cellStyle name="Normal 5 2 6 8 2 2 2 2 3" xfId="56461"/>
    <cellStyle name="Normal 5 2 6 8 2 2 2 3" xfId="29094"/>
    <cellStyle name="Normal 5 2 6 8 2 2 2 4" xfId="56460"/>
    <cellStyle name="Normal 5 2 6 8 2 2 3" xfId="15003"/>
    <cellStyle name="Normal 5 2 6 8 2 2 3 2" xfId="33794"/>
    <cellStyle name="Normal 5 2 6 8 2 2 3 3" xfId="56462"/>
    <cellStyle name="Normal 5 2 6 8 2 2 4" xfId="24391"/>
    <cellStyle name="Normal 5 2 6 8 2 2 5" xfId="56459"/>
    <cellStyle name="Normal 5 2 6 8 2 3" xfId="7513"/>
    <cellStyle name="Normal 5 2 6 8 2 3 2" xfId="16908"/>
    <cellStyle name="Normal 5 2 6 8 2 3 2 2" xfId="35705"/>
    <cellStyle name="Normal 5 2 6 8 2 3 2 3" xfId="56464"/>
    <cellStyle name="Normal 5 2 6 8 2 3 3" xfId="26302"/>
    <cellStyle name="Normal 5 2 6 8 2 3 4" xfId="56463"/>
    <cellStyle name="Normal 5 2 6 8 2 4" xfId="12211"/>
    <cellStyle name="Normal 5 2 6 8 2 4 2" xfId="31001"/>
    <cellStyle name="Normal 5 2 6 8 2 4 3" xfId="56465"/>
    <cellStyle name="Normal 5 2 6 8 2 5" xfId="21598"/>
    <cellStyle name="Normal 5 2 6 8 2 6" xfId="56458"/>
    <cellStyle name="Normal 5 2 6 8 3" xfId="3718"/>
    <cellStyle name="Normal 5 2 6 8 3 2" xfId="8444"/>
    <cellStyle name="Normal 5 2 6 8 3 2 2" xfId="17839"/>
    <cellStyle name="Normal 5 2 6 8 3 2 2 2" xfId="36636"/>
    <cellStyle name="Normal 5 2 6 8 3 2 2 3" xfId="56468"/>
    <cellStyle name="Normal 5 2 6 8 3 2 3" xfId="27233"/>
    <cellStyle name="Normal 5 2 6 8 3 2 4" xfId="56467"/>
    <cellStyle name="Normal 5 2 6 8 3 3" xfId="13142"/>
    <cellStyle name="Normal 5 2 6 8 3 3 2" xfId="31932"/>
    <cellStyle name="Normal 5 2 6 8 3 3 3" xfId="56469"/>
    <cellStyle name="Normal 5 2 6 8 3 4" xfId="22529"/>
    <cellStyle name="Normal 5 2 6 8 3 5" xfId="56466"/>
    <cellStyle name="Normal 5 2 6 8 4" xfId="4649"/>
    <cellStyle name="Normal 5 2 6 8 4 2" xfId="9374"/>
    <cellStyle name="Normal 5 2 6 8 4 2 2" xfId="18769"/>
    <cellStyle name="Normal 5 2 6 8 4 2 2 2" xfId="37566"/>
    <cellStyle name="Normal 5 2 6 8 4 2 2 3" xfId="56472"/>
    <cellStyle name="Normal 5 2 6 8 4 2 3" xfId="28163"/>
    <cellStyle name="Normal 5 2 6 8 4 2 4" xfId="56471"/>
    <cellStyle name="Normal 5 2 6 8 4 3" xfId="14072"/>
    <cellStyle name="Normal 5 2 6 8 4 3 2" xfId="32863"/>
    <cellStyle name="Normal 5 2 6 8 4 3 3" xfId="56473"/>
    <cellStyle name="Normal 5 2 6 8 4 4" xfId="23460"/>
    <cellStyle name="Normal 5 2 6 8 4 5" xfId="56470"/>
    <cellStyle name="Normal 5 2 6 8 5" xfId="6584"/>
    <cellStyle name="Normal 5 2 6 8 5 2" xfId="15979"/>
    <cellStyle name="Normal 5 2 6 8 5 2 2" xfId="34776"/>
    <cellStyle name="Normal 5 2 6 8 5 2 3" xfId="56475"/>
    <cellStyle name="Normal 5 2 6 8 5 3" xfId="25373"/>
    <cellStyle name="Normal 5 2 6 8 5 4" xfId="56474"/>
    <cellStyle name="Normal 5 2 6 8 6" xfId="11282"/>
    <cellStyle name="Normal 5 2 6 8 6 2" xfId="30070"/>
    <cellStyle name="Normal 5 2 6 8 6 3" xfId="56476"/>
    <cellStyle name="Normal 5 2 6 8 7" xfId="20667"/>
    <cellStyle name="Normal 5 2 6 8 8" xfId="39864"/>
    <cellStyle name="Normal 5 2 6 8 9" xfId="56457"/>
    <cellStyle name="Normal 5 2 6 9" xfId="2321"/>
    <cellStyle name="Normal 5 2 6 9 2" xfId="5114"/>
    <cellStyle name="Normal 5 2 6 9 2 2" xfId="9839"/>
    <cellStyle name="Normal 5 2 6 9 2 2 2" xfId="19234"/>
    <cellStyle name="Normal 5 2 6 9 2 2 2 2" xfId="38031"/>
    <cellStyle name="Normal 5 2 6 9 2 2 2 3" xfId="56480"/>
    <cellStyle name="Normal 5 2 6 9 2 2 3" xfId="28628"/>
    <cellStyle name="Normal 5 2 6 9 2 2 4" xfId="56479"/>
    <cellStyle name="Normal 5 2 6 9 2 3" xfId="14537"/>
    <cellStyle name="Normal 5 2 6 9 2 3 2" xfId="33328"/>
    <cellStyle name="Normal 5 2 6 9 2 3 3" xfId="56481"/>
    <cellStyle name="Normal 5 2 6 9 2 4" xfId="23925"/>
    <cellStyle name="Normal 5 2 6 9 2 5" xfId="56478"/>
    <cellStyle name="Normal 5 2 6 9 3" xfId="7048"/>
    <cellStyle name="Normal 5 2 6 9 3 2" xfId="16443"/>
    <cellStyle name="Normal 5 2 6 9 3 2 2" xfId="35240"/>
    <cellStyle name="Normal 5 2 6 9 3 2 3" xfId="56483"/>
    <cellStyle name="Normal 5 2 6 9 3 3" xfId="25837"/>
    <cellStyle name="Normal 5 2 6 9 3 4" xfId="56482"/>
    <cellStyle name="Normal 5 2 6 9 4" xfId="11746"/>
    <cellStyle name="Normal 5 2 6 9 4 2" xfId="30535"/>
    <cellStyle name="Normal 5 2 6 9 4 3" xfId="56484"/>
    <cellStyle name="Normal 5 2 6 9 5" xfId="21132"/>
    <cellStyle name="Normal 5 2 6 9 6" xfId="56477"/>
    <cellStyle name="Normal 5 2 7" xfId="684"/>
    <cellStyle name="Normal 5 2 7 10" xfId="6083"/>
    <cellStyle name="Normal 5 2 7 11" xfId="6484"/>
    <cellStyle name="Normal 5 2 7 11 2" xfId="15879"/>
    <cellStyle name="Normal 5 2 7 11 2 2" xfId="34676"/>
    <cellStyle name="Normal 5 2 7 11 2 3" xfId="56486"/>
    <cellStyle name="Normal 5 2 7 11 3" xfId="25273"/>
    <cellStyle name="Normal 5 2 7 11 4" xfId="56485"/>
    <cellStyle name="Normal 5 2 7 12" xfId="10835"/>
    <cellStyle name="Normal 5 2 7 12 2" xfId="29618"/>
    <cellStyle name="Normal 5 2 7 12 3" xfId="56487"/>
    <cellStyle name="Normal 5 2 7 13" xfId="20215"/>
    <cellStyle name="Normal 5 2 7 14" xfId="39289"/>
    <cellStyle name="Normal 5 2 7 15" xfId="58733"/>
    <cellStyle name="Normal 5 2 7 16" xfId="59085"/>
    <cellStyle name="Normal 5 2 7 17" xfId="59713"/>
    <cellStyle name="Normal 5 2 7 18" xfId="1399"/>
    <cellStyle name="Normal 5 2 7 2" xfId="685"/>
    <cellStyle name="Normal 5 2 7 2 10" xfId="39290"/>
    <cellStyle name="Normal 5 2 7 2 11" xfId="39865"/>
    <cellStyle name="Normal 5 2 7 2 12" xfId="1481"/>
    <cellStyle name="Normal 5 2 7 2 2" xfId="1746"/>
    <cellStyle name="Normal 5 2 7 2 2 10" xfId="56488"/>
    <cellStyle name="Normal 5 2 7 2 2 2" xfId="2212"/>
    <cellStyle name="Normal 5 2 7 2 2 2 2" xfId="3143"/>
    <cellStyle name="Normal 5 2 7 2 2 2 2 2" xfId="5936"/>
    <cellStyle name="Normal 5 2 7 2 2 2 2 2 2" xfId="10661"/>
    <cellStyle name="Normal 5 2 7 2 2 2 2 2 2 2" xfId="20056"/>
    <cellStyle name="Normal 5 2 7 2 2 2 2 2 2 2 2" xfId="38853"/>
    <cellStyle name="Normal 5 2 7 2 2 2 2 2 2 2 3" xfId="56493"/>
    <cellStyle name="Normal 5 2 7 2 2 2 2 2 2 3" xfId="29450"/>
    <cellStyle name="Normal 5 2 7 2 2 2 2 2 2 4" xfId="56492"/>
    <cellStyle name="Normal 5 2 7 2 2 2 2 2 3" xfId="15359"/>
    <cellStyle name="Normal 5 2 7 2 2 2 2 2 3 2" xfId="34150"/>
    <cellStyle name="Normal 5 2 7 2 2 2 2 2 3 3" xfId="56494"/>
    <cellStyle name="Normal 5 2 7 2 2 2 2 2 4" xfId="24747"/>
    <cellStyle name="Normal 5 2 7 2 2 2 2 2 5" xfId="56491"/>
    <cellStyle name="Normal 5 2 7 2 2 2 2 3" xfId="7869"/>
    <cellStyle name="Normal 5 2 7 2 2 2 2 3 2" xfId="17264"/>
    <cellStyle name="Normal 5 2 7 2 2 2 2 3 2 2" xfId="36061"/>
    <cellStyle name="Normal 5 2 7 2 2 2 2 3 2 3" xfId="56496"/>
    <cellStyle name="Normal 5 2 7 2 2 2 2 3 3" xfId="26658"/>
    <cellStyle name="Normal 5 2 7 2 2 2 2 3 4" xfId="56495"/>
    <cellStyle name="Normal 5 2 7 2 2 2 2 4" xfId="12567"/>
    <cellStyle name="Normal 5 2 7 2 2 2 2 4 2" xfId="31357"/>
    <cellStyle name="Normal 5 2 7 2 2 2 2 4 3" xfId="56497"/>
    <cellStyle name="Normal 5 2 7 2 2 2 2 5" xfId="21954"/>
    <cellStyle name="Normal 5 2 7 2 2 2 2 6" xfId="56490"/>
    <cellStyle name="Normal 5 2 7 2 2 2 3" xfId="4074"/>
    <cellStyle name="Normal 5 2 7 2 2 2 3 2" xfId="8799"/>
    <cellStyle name="Normal 5 2 7 2 2 2 3 2 2" xfId="18194"/>
    <cellStyle name="Normal 5 2 7 2 2 2 3 2 2 2" xfId="36991"/>
    <cellStyle name="Normal 5 2 7 2 2 2 3 2 2 3" xfId="56500"/>
    <cellStyle name="Normal 5 2 7 2 2 2 3 2 3" xfId="27588"/>
    <cellStyle name="Normal 5 2 7 2 2 2 3 2 4" xfId="56499"/>
    <cellStyle name="Normal 5 2 7 2 2 2 3 3" xfId="13497"/>
    <cellStyle name="Normal 5 2 7 2 2 2 3 3 2" xfId="32288"/>
    <cellStyle name="Normal 5 2 7 2 2 2 3 3 3" xfId="56501"/>
    <cellStyle name="Normal 5 2 7 2 2 2 3 4" xfId="22885"/>
    <cellStyle name="Normal 5 2 7 2 2 2 3 5" xfId="56498"/>
    <cellStyle name="Normal 5 2 7 2 2 2 4" xfId="5005"/>
    <cellStyle name="Normal 5 2 7 2 2 2 4 2" xfId="9730"/>
    <cellStyle name="Normal 5 2 7 2 2 2 4 2 2" xfId="19125"/>
    <cellStyle name="Normal 5 2 7 2 2 2 4 2 2 2" xfId="37922"/>
    <cellStyle name="Normal 5 2 7 2 2 2 4 2 2 3" xfId="56504"/>
    <cellStyle name="Normal 5 2 7 2 2 2 4 2 3" xfId="28519"/>
    <cellStyle name="Normal 5 2 7 2 2 2 4 2 4" xfId="56503"/>
    <cellStyle name="Normal 5 2 7 2 2 2 4 3" xfId="14428"/>
    <cellStyle name="Normal 5 2 7 2 2 2 4 3 2" xfId="33219"/>
    <cellStyle name="Normal 5 2 7 2 2 2 4 3 3" xfId="56505"/>
    <cellStyle name="Normal 5 2 7 2 2 2 4 4" xfId="23816"/>
    <cellStyle name="Normal 5 2 7 2 2 2 4 5" xfId="56502"/>
    <cellStyle name="Normal 5 2 7 2 2 2 5" xfId="6939"/>
    <cellStyle name="Normal 5 2 7 2 2 2 5 2" xfId="16334"/>
    <cellStyle name="Normal 5 2 7 2 2 2 5 2 2" xfId="35131"/>
    <cellStyle name="Normal 5 2 7 2 2 2 5 2 3" xfId="56507"/>
    <cellStyle name="Normal 5 2 7 2 2 2 5 3" xfId="25728"/>
    <cellStyle name="Normal 5 2 7 2 2 2 5 4" xfId="56506"/>
    <cellStyle name="Normal 5 2 7 2 2 2 6" xfId="11637"/>
    <cellStyle name="Normal 5 2 7 2 2 2 6 2" xfId="30426"/>
    <cellStyle name="Normal 5 2 7 2 2 2 6 3" xfId="56508"/>
    <cellStyle name="Normal 5 2 7 2 2 2 7" xfId="21023"/>
    <cellStyle name="Normal 5 2 7 2 2 2 8" xfId="39867"/>
    <cellStyle name="Normal 5 2 7 2 2 2 9" xfId="56489"/>
    <cellStyle name="Normal 5 2 7 2 2 3" xfId="2677"/>
    <cellStyle name="Normal 5 2 7 2 2 3 2" xfId="5470"/>
    <cellStyle name="Normal 5 2 7 2 2 3 2 2" xfId="10195"/>
    <cellStyle name="Normal 5 2 7 2 2 3 2 2 2" xfId="19590"/>
    <cellStyle name="Normal 5 2 7 2 2 3 2 2 2 2" xfId="38387"/>
    <cellStyle name="Normal 5 2 7 2 2 3 2 2 2 3" xfId="56512"/>
    <cellStyle name="Normal 5 2 7 2 2 3 2 2 3" xfId="28984"/>
    <cellStyle name="Normal 5 2 7 2 2 3 2 2 4" xfId="56511"/>
    <cellStyle name="Normal 5 2 7 2 2 3 2 3" xfId="14893"/>
    <cellStyle name="Normal 5 2 7 2 2 3 2 3 2" xfId="33684"/>
    <cellStyle name="Normal 5 2 7 2 2 3 2 3 3" xfId="56513"/>
    <cellStyle name="Normal 5 2 7 2 2 3 2 4" xfId="24281"/>
    <cellStyle name="Normal 5 2 7 2 2 3 2 5" xfId="56510"/>
    <cellStyle name="Normal 5 2 7 2 2 3 3" xfId="7404"/>
    <cellStyle name="Normal 5 2 7 2 2 3 3 2" xfId="16799"/>
    <cellStyle name="Normal 5 2 7 2 2 3 3 2 2" xfId="35596"/>
    <cellStyle name="Normal 5 2 7 2 2 3 3 2 3" xfId="56515"/>
    <cellStyle name="Normal 5 2 7 2 2 3 3 3" xfId="26193"/>
    <cellStyle name="Normal 5 2 7 2 2 3 3 4" xfId="56514"/>
    <cellStyle name="Normal 5 2 7 2 2 3 4" xfId="12102"/>
    <cellStyle name="Normal 5 2 7 2 2 3 4 2" xfId="30891"/>
    <cellStyle name="Normal 5 2 7 2 2 3 4 3" xfId="56516"/>
    <cellStyle name="Normal 5 2 7 2 2 3 5" xfId="21488"/>
    <cellStyle name="Normal 5 2 7 2 2 3 6" xfId="56509"/>
    <cellStyle name="Normal 5 2 7 2 2 4" xfId="3608"/>
    <cellStyle name="Normal 5 2 7 2 2 4 2" xfId="8334"/>
    <cellStyle name="Normal 5 2 7 2 2 4 2 2" xfId="17729"/>
    <cellStyle name="Normal 5 2 7 2 2 4 2 2 2" xfId="36526"/>
    <cellStyle name="Normal 5 2 7 2 2 4 2 2 3" xfId="56519"/>
    <cellStyle name="Normal 5 2 7 2 2 4 2 3" xfId="27123"/>
    <cellStyle name="Normal 5 2 7 2 2 4 2 4" xfId="56518"/>
    <cellStyle name="Normal 5 2 7 2 2 4 3" xfId="13032"/>
    <cellStyle name="Normal 5 2 7 2 2 4 3 2" xfId="31822"/>
    <cellStyle name="Normal 5 2 7 2 2 4 3 3" xfId="56520"/>
    <cellStyle name="Normal 5 2 7 2 2 4 4" xfId="22419"/>
    <cellStyle name="Normal 5 2 7 2 2 4 5" xfId="56517"/>
    <cellStyle name="Normal 5 2 7 2 2 5" xfId="4539"/>
    <cellStyle name="Normal 5 2 7 2 2 5 2" xfId="9264"/>
    <cellStyle name="Normal 5 2 7 2 2 5 2 2" xfId="18659"/>
    <cellStyle name="Normal 5 2 7 2 2 5 2 2 2" xfId="37456"/>
    <cellStyle name="Normal 5 2 7 2 2 5 2 2 3" xfId="56523"/>
    <cellStyle name="Normal 5 2 7 2 2 5 2 3" xfId="28053"/>
    <cellStyle name="Normal 5 2 7 2 2 5 2 4" xfId="56522"/>
    <cellStyle name="Normal 5 2 7 2 2 5 3" xfId="13962"/>
    <cellStyle name="Normal 5 2 7 2 2 5 3 2" xfId="32753"/>
    <cellStyle name="Normal 5 2 7 2 2 5 3 3" xfId="56524"/>
    <cellStyle name="Normal 5 2 7 2 2 5 4" xfId="23350"/>
    <cellStyle name="Normal 5 2 7 2 2 5 5" xfId="56521"/>
    <cellStyle name="Normal 5 2 7 2 2 6" xfId="6242"/>
    <cellStyle name="Normal 5 2 7 2 2 6 2" xfId="15638"/>
    <cellStyle name="Normal 5 2 7 2 2 6 2 2" xfId="34435"/>
    <cellStyle name="Normal 5 2 7 2 2 6 2 3" xfId="56526"/>
    <cellStyle name="Normal 5 2 7 2 2 6 3" xfId="25032"/>
    <cellStyle name="Normal 5 2 7 2 2 6 4" xfId="56525"/>
    <cellStyle name="Normal 5 2 7 2 2 7" xfId="11173"/>
    <cellStyle name="Normal 5 2 7 2 2 7 2" xfId="29960"/>
    <cellStyle name="Normal 5 2 7 2 2 7 3" xfId="56527"/>
    <cellStyle name="Normal 5 2 7 2 2 8" xfId="20557"/>
    <cellStyle name="Normal 5 2 7 2 2 9" xfId="39866"/>
    <cellStyle name="Normal 5 2 7 2 3" xfId="1951"/>
    <cellStyle name="Normal 5 2 7 2 3 2" xfId="2882"/>
    <cellStyle name="Normal 5 2 7 2 3 2 2" xfId="5675"/>
    <cellStyle name="Normal 5 2 7 2 3 2 2 2" xfId="10400"/>
    <cellStyle name="Normal 5 2 7 2 3 2 2 2 2" xfId="19795"/>
    <cellStyle name="Normal 5 2 7 2 3 2 2 2 2 2" xfId="38592"/>
    <cellStyle name="Normal 5 2 7 2 3 2 2 2 2 3" xfId="56532"/>
    <cellStyle name="Normal 5 2 7 2 3 2 2 2 3" xfId="29189"/>
    <cellStyle name="Normal 5 2 7 2 3 2 2 2 4" xfId="56531"/>
    <cellStyle name="Normal 5 2 7 2 3 2 2 3" xfId="15098"/>
    <cellStyle name="Normal 5 2 7 2 3 2 2 3 2" xfId="33889"/>
    <cellStyle name="Normal 5 2 7 2 3 2 2 3 3" xfId="56533"/>
    <cellStyle name="Normal 5 2 7 2 3 2 2 4" xfId="24486"/>
    <cellStyle name="Normal 5 2 7 2 3 2 2 5" xfId="56530"/>
    <cellStyle name="Normal 5 2 7 2 3 2 3" xfId="7608"/>
    <cellStyle name="Normal 5 2 7 2 3 2 3 2" xfId="17003"/>
    <cellStyle name="Normal 5 2 7 2 3 2 3 2 2" xfId="35800"/>
    <cellStyle name="Normal 5 2 7 2 3 2 3 2 3" xfId="56535"/>
    <cellStyle name="Normal 5 2 7 2 3 2 3 3" xfId="26397"/>
    <cellStyle name="Normal 5 2 7 2 3 2 3 4" xfId="56534"/>
    <cellStyle name="Normal 5 2 7 2 3 2 4" xfId="12306"/>
    <cellStyle name="Normal 5 2 7 2 3 2 4 2" xfId="31096"/>
    <cellStyle name="Normal 5 2 7 2 3 2 4 3" xfId="56536"/>
    <cellStyle name="Normal 5 2 7 2 3 2 5" xfId="21693"/>
    <cellStyle name="Normal 5 2 7 2 3 2 6" xfId="56529"/>
    <cellStyle name="Normal 5 2 7 2 3 3" xfId="3813"/>
    <cellStyle name="Normal 5 2 7 2 3 3 2" xfId="8539"/>
    <cellStyle name="Normal 5 2 7 2 3 3 2 2" xfId="17934"/>
    <cellStyle name="Normal 5 2 7 2 3 3 2 2 2" xfId="36731"/>
    <cellStyle name="Normal 5 2 7 2 3 3 2 2 3" xfId="56539"/>
    <cellStyle name="Normal 5 2 7 2 3 3 2 3" xfId="27328"/>
    <cellStyle name="Normal 5 2 7 2 3 3 2 4" xfId="56538"/>
    <cellStyle name="Normal 5 2 7 2 3 3 3" xfId="13237"/>
    <cellStyle name="Normal 5 2 7 2 3 3 3 2" xfId="32027"/>
    <cellStyle name="Normal 5 2 7 2 3 3 3 3" xfId="56540"/>
    <cellStyle name="Normal 5 2 7 2 3 3 4" xfId="22624"/>
    <cellStyle name="Normal 5 2 7 2 3 3 5" xfId="56537"/>
    <cellStyle name="Normal 5 2 7 2 3 4" xfId="4744"/>
    <cellStyle name="Normal 5 2 7 2 3 4 2" xfId="9469"/>
    <cellStyle name="Normal 5 2 7 2 3 4 2 2" xfId="18864"/>
    <cellStyle name="Normal 5 2 7 2 3 4 2 2 2" xfId="37661"/>
    <cellStyle name="Normal 5 2 7 2 3 4 2 2 3" xfId="56543"/>
    <cellStyle name="Normal 5 2 7 2 3 4 2 3" xfId="28258"/>
    <cellStyle name="Normal 5 2 7 2 3 4 2 4" xfId="56542"/>
    <cellStyle name="Normal 5 2 7 2 3 4 3" xfId="14167"/>
    <cellStyle name="Normal 5 2 7 2 3 4 3 2" xfId="32958"/>
    <cellStyle name="Normal 5 2 7 2 3 4 3 3" xfId="56544"/>
    <cellStyle name="Normal 5 2 7 2 3 4 4" xfId="23555"/>
    <cellStyle name="Normal 5 2 7 2 3 4 5" xfId="56541"/>
    <cellStyle name="Normal 5 2 7 2 3 5" xfId="6679"/>
    <cellStyle name="Normal 5 2 7 2 3 5 2" xfId="16074"/>
    <cellStyle name="Normal 5 2 7 2 3 5 2 2" xfId="34871"/>
    <cellStyle name="Normal 5 2 7 2 3 5 2 3" xfId="56546"/>
    <cellStyle name="Normal 5 2 7 2 3 5 3" xfId="25468"/>
    <cellStyle name="Normal 5 2 7 2 3 5 4" xfId="56545"/>
    <cellStyle name="Normal 5 2 7 2 3 6" xfId="11377"/>
    <cellStyle name="Normal 5 2 7 2 3 6 2" xfId="30165"/>
    <cellStyle name="Normal 5 2 7 2 3 6 3" xfId="56547"/>
    <cellStyle name="Normal 5 2 7 2 3 7" xfId="20762"/>
    <cellStyle name="Normal 5 2 7 2 3 8" xfId="39868"/>
    <cellStyle name="Normal 5 2 7 2 3 9" xfId="56528"/>
    <cellStyle name="Normal 5 2 7 2 4" xfId="2416"/>
    <cellStyle name="Normal 5 2 7 2 4 2" xfId="5209"/>
    <cellStyle name="Normal 5 2 7 2 4 2 2" xfId="9934"/>
    <cellStyle name="Normal 5 2 7 2 4 2 2 2" xfId="19329"/>
    <cellStyle name="Normal 5 2 7 2 4 2 2 2 2" xfId="38126"/>
    <cellStyle name="Normal 5 2 7 2 4 2 2 2 3" xfId="56551"/>
    <cellStyle name="Normal 5 2 7 2 4 2 2 3" xfId="28723"/>
    <cellStyle name="Normal 5 2 7 2 4 2 2 4" xfId="56550"/>
    <cellStyle name="Normal 5 2 7 2 4 2 3" xfId="14632"/>
    <cellStyle name="Normal 5 2 7 2 4 2 3 2" xfId="33423"/>
    <cellStyle name="Normal 5 2 7 2 4 2 3 3" xfId="56552"/>
    <cellStyle name="Normal 5 2 7 2 4 2 4" xfId="24020"/>
    <cellStyle name="Normal 5 2 7 2 4 2 5" xfId="56549"/>
    <cellStyle name="Normal 5 2 7 2 4 3" xfId="7143"/>
    <cellStyle name="Normal 5 2 7 2 4 3 2" xfId="16538"/>
    <cellStyle name="Normal 5 2 7 2 4 3 2 2" xfId="35335"/>
    <cellStyle name="Normal 5 2 7 2 4 3 2 3" xfId="56554"/>
    <cellStyle name="Normal 5 2 7 2 4 3 3" xfId="25932"/>
    <cellStyle name="Normal 5 2 7 2 4 3 4" xfId="56553"/>
    <cellStyle name="Normal 5 2 7 2 4 4" xfId="11841"/>
    <cellStyle name="Normal 5 2 7 2 4 4 2" xfId="30630"/>
    <cellStyle name="Normal 5 2 7 2 4 4 3" xfId="56555"/>
    <cellStyle name="Normal 5 2 7 2 4 5" xfId="21227"/>
    <cellStyle name="Normal 5 2 7 2 4 6" xfId="56548"/>
    <cellStyle name="Normal 5 2 7 2 5" xfId="3347"/>
    <cellStyle name="Normal 5 2 7 2 5 2" xfId="8073"/>
    <cellStyle name="Normal 5 2 7 2 5 2 2" xfId="17468"/>
    <cellStyle name="Normal 5 2 7 2 5 2 2 2" xfId="36265"/>
    <cellStyle name="Normal 5 2 7 2 5 2 2 3" xfId="56558"/>
    <cellStyle name="Normal 5 2 7 2 5 2 3" xfId="26862"/>
    <cellStyle name="Normal 5 2 7 2 5 2 4" xfId="56557"/>
    <cellStyle name="Normal 5 2 7 2 5 3" xfId="12771"/>
    <cellStyle name="Normal 5 2 7 2 5 3 2" xfId="31561"/>
    <cellStyle name="Normal 5 2 7 2 5 3 3" xfId="56559"/>
    <cellStyle name="Normal 5 2 7 2 5 4" xfId="22158"/>
    <cellStyle name="Normal 5 2 7 2 5 5" xfId="56556"/>
    <cellStyle name="Normal 5 2 7 2 6" xfId="4278"/>
    <cellStyle name="Normal 5 2 7 2 6 2" xfId="9003"/>
    <cellStyle name="Normal 5 2 7 2 6 2 2" xfId="18398"/>
    <cellStyle name="Normal 5 2 7 2 6 2 2 2" xfId="37195"/>
    <cellStyle name="Normal 5 2 7 2 6 2 2 3" xfId="56562"/>
    <cellStyle name="Normal 5 2 7 2 6 2 3" xfId="27792"/>
    <cellStyle name="Normal 5 2 7 2 6 2 4" xfId="56561"/>
    <cellStyle name="Normal 5 2 7 2 6 3" xfId="13701"/>
    <cellStyle name="Normal 5 2 7 2 6 3 2" xfId="32492"/>
    <cellStyle name="Normal 5 2 7 2 6 3 3" xfId="56563"/>
    <cellStyle name="Normal 5 2 7 2 6 4" xfId="23089"/>
    <cellStyle name="Normal 5 2 7 2 6 5" xfId="56560"/>
    <cellStyle name="Normal 5 2 7 2 7" xfId="6447"/>
    <cellStyle name="Normal 5 2 7 2 7 2" xfId="15842"/>
    <cellStyle name="Normal 5 2 7 2 7 2 2" xfId="34639"/>
    <cellStyle name="Normal 5 2 7 2 7 2 3" xfId="56565"/>
    <cellStyle name="Normal 5 2 7 2 7 3" xfId="25236"/>
    <cellStyle name="Normal 5 2 7 2 7 4" xfId="56564"/>
    <cellStyle name="Normal 5 2 7 2 8" xfId="10915"/>
    <cellStyle name="Normal 5 2 7 2 8 2" xfId="29699"/>
    <cellStyle name="Normal 5 2 7 2 8 3" xfId="56566"/>
    <cellStyle name="Normal 5 2 7 2 9" xfId="20296"/>
    <cellStyle name="Normal 5 2 7 2 9 2" xfId="56567"/>
    <cellStyle name="Normal 5 2 7 3" xfId="686"/>
    <cellStyle name="Normal 5 2 7 3 10" xfId="39869"/>
    <cellStyle name="Normal 5 2 7 3 11" xfId="56568"/>
    <cellStyle name="Normal 5 2 7 3 12" xfId="1517"/>
    <cellStyle name="Normal 5 2 7 3 2" xfId="1094"/>
    <cellStyle name="Normal 5 2 7 3 2 10" xfId="56569"/>
    <cellStyle name="Normal 5 2 7 3 2 11" xfId="1781"/>
    <cellStyle name="Normal 5 2 7 3 2 2" xfId="2247"/>
    <cellStyle name="Normal 5 2 7 3 2 2 2" xfId="3178"/>
    <cellStyle name="Normal 5 2 7 3 2 2 2 2" xfId="5971"/>
    <cellStyle name="Normal 5 2 7 3 2 2 2 2 2" xfId="10696"/>
    <cellStyle name="Normal 5 2 7 3 2 2 2 2 2 2" xfId="20091"/>
    <cellStyle name="Normal 5 2 7 3 2 2 2 2 2 2 2" xfId="38888"/>
    <cellStyle name="Normal 5 2 7 3 2 2 2 2 2 2 3" xfId="56574"/>
    <cellStyle name="Normal 5 2 7 3 2 2 2 2 2 3" xfId="29485"/>
    <cellStyle name="Normal 5 2 7 3 2 2 2 2 2 4" xfId="56573"/>
    <cellStyle name="Normal 5 2 7 3 2 2 2 2 3" xfId="15394"/>
    <cellStyle name="Normal 5 2 7 3 2 2 2 2 3 2" xfId="34185"/>
    <cellStyle name="Normal 5 2 7 3 2 2 2 2 3 3" xfId="56575"/>
    <cellStyle name="Normal 5 2 7 3 2 2 2 2 4" xfId="24782"/>
    <cellStyle name="Normal 5 2 7 3 2 2 2 2 5" xfId="56572"/>
    <cellStyle name="Normal 5 2 7 3 2 2 2 3" xfId="7904"/>
    <cellStyle name="Normal 5 2 7 3 2 2 2 3 2" xfId="17299"/>
    <cellStyle name="Normal 5 2 7 3 2 2 2 3 2 2" xfId="36096"/>
    <cellStyle name="Normal 5 2 7 3 2 2 2 3 2 3" xfId="56577"/>
    <cellStyle name="Normal 5 2 7 3 2 2 2 3 3" xfId="26693"/>
    <cellStyle name="Normal 5 2 7 3 2 2 2 3 4" xfId="56576"/>
    <cellStyle name="Normal 5 2 7 3 2 2 2 4" xfId="12602"/>
    <cellStyle name="Normal 5 2 7 3 2 2 2 4 2" xfId="31392"/>
    <cellStyle name="Normal 5 2 7 3 2 2 2 4 3" xfId="56578"/>
    <cellStyle name="Normal 5 2 7 3 2 2 2 5" xfId="21989"/>
    <cellStyle name="Normal 5 2 7 3 2 2 2 6" xfId="56571"/>
    <cellStyle name="Normal 5 2 7 3 2 2 3" xfId="4109"/>
    <cellStyle name="Normal 5 2 7 3 2 2 3 2" xfId="8834"/>
    <cellStyle name="Normal 5 2 7 3 2 2 3 2 2" xfId="18229"/>
    <cellStyle name="Normal 5 2 7 3 2 2 3 2 2 2" xfId="37026"/>
    <cellStyle name="Normal 5 2 7 3 2 2 3 2 2 3" xfId="56581"/>
    <cellStyle name="Normal 5 2 7 3 2 2 3 2 3" xfId="27623"/>
    <cellStyle name="Normal 5 2 7 3 2 2 3 2 4" xfId="56580"/>
    <cellStyle name="Normal 5 2 7 3 2 2 3 3" xfId="13532"/>
    <cellStyle name="Normal 5 2 7 3 2 2 3 3 2" xfId="32323"/>
    <cellStyle name="Normal 5 2 7 3 2 2 3 3 3" xfId="56582"/>
    <cellStyle name="Normal 5 2 7 3 2 2 3 4" xfId="22920"/>
    <cellStyle name="Normal 5 2 7 3 2 2 3 5" xfId="56579"/>
    <cellStyle name="Normal 5 2 7 3 2 2 4" xfId="5040"/>
    <cellStyle name="Normal 5 2 7 3 2 2 4 2" xfId="9765"/>
    <cellStyle name="Normal 5 2 7 3 2 2 4 2 2" xfId="19160"/>
    <cellStyle name="Normal 5 2 7 3 2 2 4 2 2 2" xfId="37957"/>
    <cellStyle name="Normal 5 2 7 3 2 2 4 2 2 3" xfId="56585"/>
    <cellStyle name="Normal 5 2 7 3 2 2 4 2 3" xfId="28554"/>
    <cellStyle name="Normal 5 2 7 3 2 2 4 2 4" xfId="56584"/>
    <cellStyle name="Normal 5 2 7 3 2 2 4 3" xfId="14463"/>
    <cellStyle name="Normal 5 2 7 3 2 2 4 3 2" xfId="33254"/>
    <cellStyle name="Normal 5 2 7 3 2 2 4 3 3" xfId="56586"/>
    <cellStyle name="Normal 5 2 7 3 2 2 4 4" xfId="23851"/>
    <cellStyle name="Normal 5 2 7 3 2 2 4 5" xfId="56583"/>
    <cellStyle name="Normal 5 2 7 3 2 2 5" xfId="6974"/>
    <cellStyle name="Normal 5 2 7 3 2 2 5 2" xfId="16369"/>
    <cellStyle name="Normal 5 2 7 3 2 2 5 2 2" xfId="35166"/>
    <cellStyle name="Normal 5 2 7 3 2 2 5 2 3" xfId="56588"/>
    <cellStyle name="Normal 5 2 7 3 2 2 5 3" xfId="25763"/>
    <cellStyle name="Normal 5 2 7 3 2 2 5 4" xfId="56587"/>
    <cellStyle name="Normal 5 2 7 3 2 2 6" xfId="11672"/>
    <cellStyle name="Normal 5 2 7 3 2 2 6 2" xfId="30461"/>
    <cellStyle name="Normal 5 2 7 3 2 2 6 3" xfId="56589"/>
    <cellStyle name="Normal 5 2 7 3 2 2 7" xfId="21058"/>
    <cellStyle name="Normal 5 2 7 3 2 2 8" xfId="39871"/>
    <cellStyle name="Normal 5 2 7 3 2 2 9" xfId="56570"/>
    <cellStyle name="Normal 5 2 7 3 2 3" xfId="2712"/>
    <cellStyle name="Normal 5 2 7 3 2 3 2" xfId="5505"/>
    <cellStyle name="Normal 5 2 7 3 2 3 2 2" xfId="10230"/>
    <cellStyle name="Normal 5 2 7 3 2 3 2 2 2" xfId="19625"/>
    <cellStyle name="Normal 5 2 7 3 2 3 2 2 2 2" xfId="38422"/>
    <cellStyle name="Normal 5 2 7 3 2 3 2 2 2 3" xfId="56593"/>
    <cellStyle name="Normal 5 2 7 3 2 3 2 2 3" xfId="29019"/>
    <cellStyle name="Normal 5 2 7 3 2 3 2 2 4" xfId="56592"/>
    <cellStyle name="Normal 5 2 7 3 2 3 2 3" xfId="14928"/>
    <cellStyle name="Normal 5 2 7 3 2 3 2 3 2" xfId="33719"/>
    <cellStyle name="Normal 5 2 7 3 2 3 2 3 3" xfId="56594"/>
    <cellStyle name="Normal 5 2 7 3 2 3 2 4" xfId="24316"/>
    <cellStyle name="Normal 5 2 7 3 2 3 2 5" xfId="56591"/>
    <cellStyle name="Normal 5 2 7 3 2 3 3" xfId="7439"/>
    <cellStyle name="Normal 5 2 7 3 2 3 3 2" xfId="16834"/>
    <cellStyle name="Normal 5 2 7 3 2 3 3 2 2" xfId="35631"/>
    <cellStyle name="Normal 5 2 7 3 2 3 3 2 3" xfId="56596"/>
    <cellStyle name="Normal 5 2 7 3 2 3 3 3" xfId="26228"/>
    <cellStyle name="Normal 5 2 7 3 2 3 3 4" xfId="56595"/>
    <cellStyle name="Normal 5 2 7 3 2 3 4" xfId="12137"/>
    <cellStyle name="Normal 5 2 7 3 2 3 4 2" xfId="30926"/>
    <cellStyle name="Normal 5 2 7 3 2 3 4 3" xfId="56597"/>
    <cellStyle name="Normal 5 2 7 3 2 3 5" xfId="21523"/>
    <cellStyle name="Normal 5 2 7 3 2 3 6" xfId="56590"/>
    <cellStyle name="Normal 5 2 7 3 2 4" xfId="3643"/>
    <cellStyle name="Normal 5 2 7 3 2 4 2" xfId="8369"/>
    <cellStyle name="Normal 5 2 7 3 2 4 2 2" xfId="17764"/>
    <cellStyle name="Normal 5 2 7 3 2 4 2 2 2" xfId="36561"/>
    <cellStyle name="Normal 5 2 7 3 2 4 2 2 3" xfId="56600"/>
    <cellStyle name="Normal 5 2 7 3 2 4 2 3" xfId="27158"/>
    <cellStyle name="Normal 5 2 7 3 2 4 2 4" xfId="56599"/>
    <cellStyle name="Normal 5 2 7 3 2 4 3" xfId="13067"/>
    <cellStyle name="Normal 5 2 7 3 2 4 3 2" xfId="31857"/>
    <cellStyle name="Normal 5 2 7 3 2 4 3 3" xfId="56601"/>
    <cellStyle name="Normal 5 2 7 3 2 4 4" xfId="22454"/>
    <cellStyle name="Normal 5 2 7 3 2 4 5" xfId="56598"/>
    <cellStyle name="Normal 5 2 7 3 2 5" xfId="4574"/>
    <cellStyle name="Normal 5 2 7 3 2 5 2" xfId="9299"/>
    <cellStyle name="Normal 5 2 7 3 2 5 2 2" xfId="18694"/>
    <cellStyle name="Normal 5 2 7 3 2 5 2 2 2" xfId="37491"/>
    <cellStyle name="Normal 5 2 7 3 2 5 2 2 3" xfId="56604"/>
    <cellStyle name="Normal 5 2 7 3 2 5 2 3" xfId="28088"/>
    <cellStyle name="Normal 5 2 7 3 2 5 2 4" xfId="56603"/>
    <cellStyle name="Normal 5 2 7 3 2 5 3" xfId="13997"/>
    <cellStyle name="Normal 5 2 7 3 2 5 3 2" xfId="32788"/>
    <cellStyle name="Normal 5 2 7 3 2 5 3 3" xfId="56605"/>
    <cellStyle name="Normal 5 2 7 3 2 5 4" xfId="23385"/>
    <cellStyle name="Normal 5 2 7 3 2 5 5" xfId="56602"/>
    <cellStyle name="Normal 5 2 7 3 2 6" xfId="6510"/>
    <cellStyle name="Normal 5 2 7 3 2 6 2" xfId="15905"/>
    <cellStyle name="Normal 5 2 7 3 2 6 2 2" xfId="34702"/>
    <cellStyle name="Normal 5 2 7 3 2 6 2 3" xfId="56607"/>
    <cellStyle name="Normal 5 2 7 3 2 6 3" xfId="25299"/>
    <cellStyle name="Normal 5 2 7 3 2 6 4" xfId="56606"/>
    <cellStyle name="Normal 5 2 7 3 2 7" xfId="11208"/>
    <cellStyle name="Normal 5 2 7 3 2 7 2" xfId="29995"/>
    <cellStyle name="Normal 5 2 7 3 2 7 3" xfId="56608"/>
    <cellStyle name="Normal 5 2 7 3 2 8" xfId="20592"/>
    <cellStyle name="Normal 5 2 7 3 2 9" xfId="39870"/>
    <cellStyle name="Normal 5 2 7 3 3" xfId="1225"/>
    <cellStyle name="Normal 5 2 7 3 3 10" xfId="1986"/>
    <cellStyle name="Normal 5 2 7 3 3 2" xfId="2917"/>
    <cellStyle name="Normal 5 2 7 3 3 2 2" xfId="5710"/>
    <cellStyle name="Normal 5 2 7 3 3 2 2 2" xfId="10435"/>
    <cellStyle name="Normal 5 2 7 3 3 2 2 2 2" xfId="19830"/>
    <cellStyle name="Normal 5 2 7 3 3 2 2 2 2 2" xfId="38627"/>
    <cellStyle name="Normal 5 2 7 3 3 2 2 2 2 3" xfId="56613"/>
    <cellStyle name="Normal 5 2 7 3 3 2 2 2 3" xfId="29224"/>
    <cellStyle name="Normal 5 2 7 3 3 2 2 2 4" xfId="56612"/>
    <cellStyle name="Normal 5 2 7 3 3 2 2 3" xfId="15133"/>
    <cellStyle name="Normal 5 2 7 3 3 2 2 3 2" xfId="33924"/>
    <cellStyle name="Normal 5 2 7 3 3 2 2 3 3" xfId="56614"/>
    <cellStyle name="Normal 5 2 7 3 3 2 2 4" xfId="24521"/>
    <cellStyle name="Normal 5 2 7 3 3 2 2 5" xfId="56611"/>
    <cellStyle name="Normal 5 2 7 3 3 2 3" xfId="7643"/>
    <cellStyle name="Normal 5 2 7 3 3 2 3 2" xfId="17038"/>
    <cellStyle name="Normal 5 2 7 3 3 2 3 2 2" xfId="35835"/>
    <cellStyle name="Normal 5 2 7 3 3 2 3 2 3" xfId="56616"/>
    <cellStyle name="Normal 5 2 7 3 3 2 3 3" xfId="26432"/>
    <cellStyle name="Normal 5 2 7 3 3 2 3 4" xfId="56615"/>
    <cellStyle name="Normal 5 2 7 3 3 2 4" xfId="12341"/>
    <cellStyle name="Normal 5 2 7 3 3 2 4 2" xfId="31131"/>
    <cellStyle name="Normal 5 2 7 3 3 2 4 3" xfId="56617"/>
    <cellStyle name="Normal 5 2 7 3 3 2 5" xfId="21728"/>
    <cellStyle name="Normal 5 2 7 3 3 2 6" xfId="56610"/>
    <cellStyle name="Normal 5 2 7 3 3 3" xfId="3848"/>
    <cellStyle name="Normal 5 2 7 3 3 3 2" xfId="8574"/>
    <cellStyle name="Normal 5 2 7 3 3 3 2 2" xfId="17969"/>
    <cellStyle name="Normal 5 2 7 3 3 3 2 2 2" xfId="36766"/>
    <cellStyle name="Normal 5 2 7 3 3 3 2 2 3" xfId="56620"/>
    <cellStyle name="Normal 5 2 7 3 3 3 2 3" xfId="27363"/>
    <cellStyle name="Normal 5 2 7 3 3 3 2 4" xfId="56619"/>
    <cellStyle name="Normal 5 2 7 3 3 3 3" xfId="13272"/>
    <cellStyle name="Normal 5 2 7 3 3 3 3 2" xfId="32062"/>
    <cellStyle name="Normal 5 2 7 3 3 3 3 3" xfId="56621"/>
    <cellStyle name="Normal 5 2 7 3 3 3 4" xfId="22659"/>
    <cellStyle name="Normal 5 2 7 3 3 3 5" xfId="56618"/>
    <cellStyle name="Normal 5 2 7 3 3 4" xfId="4779"/>
    <cellStyle name="Normal 5 2 7 3 3 4 2" xfId="9504"/>
    <cellStyle name="Normal 5 2 7 3 3 4 2 2" xfId="18899"/>
    <cellStyle name="Normal 5 2 7 3 3 4 2 2 2" xfId="37696"/>
    <cellStyle name="Normal 5 2 7 3 3 4 2 2 3" xfId="56624"/>
    <cellStyle name="Normal 5 2 7 3 3 4 2 3" xfId="28293"/>
    <cellStyle name="Normal 5 2 7 3 3 4 2 4" xfId="56623"/>
    <cellStyle name="Normal 5 2 7 3 3 4 3" xfId="14202"/>
    <cellStyle name="Normal 5 2 7 3 3 4 3 2" xfId="32993"/>
    <cellStyle name="Normal 5 2 7 3 3 4 3 3" xfId="56625"/>
    <cellStyle name="Normal 5 2 7 3 3 4 4" xfId="23590"/>
    <cellStyle name="Normal 5 2 7 3 3 4 5" xfId="56622"/>
    <cellStyle name="Normal 5 2 7 3 3 5" xfId="6714"/>
    <cellStyle name="Normal 5 2 7 3 3 5 2" xfId="16109"/>
    <cellStyle name="Normal 5 2 7 3 3 5 2 2" xfId="34906"/>
    <cellStyle name="Normal 5 2 7 3 3 5 2 3" xfId="56627"/>
    <cellStyle name="Normal 5 2 7 3 3 5 3" xfId="25503"/>
    <cellStyle name="Normal 5 2 7 3 3 5 4" xfId="56626"/>
    <cellStyle name="Normal 5 2 7 3 3 6" xfId="11412"/>
    <cellStyle name="Normal 5 2 7 3 3 6 2" xfId="30200"/>
    <cellStyle name="Normal 5 2 7 3 3 6 3" xfId="56628"/>
    <cellStyle name="Normal 5 2 7 3 3 7" xfId="20797"/>
    <cellStyle name="Normal 5 2 7 3 3 8" xfId="39872"/>
    <cellStyle name="Normal 5 2 7 3 3 9" xfId="56609"/>
    <cellStyle name="Normal 5 2 7 3 4" xfId="961"/>
    <cellStyle name="Normal 5 2 7 3 4 2" xfId="5244"/>
    <cellStyle name="Normal 5 2 7 3 4 2 2" xfId="9969"/>
    <cellStyle name="Normal 5 2 7 3 4 2 2 2" xfId="19364"/>
    <cellStyle name="Normal 5 2 7 3 4 2 2 2 2" xfId="38161"/>
    <cellStyle name="Normal 5 2 7 3 4 2 2 2 3" xfId="56632"/>
    <cellStyle name="Normal 5 2 7 3 4 2 2 3" xfId="28758"/>
    <cellStyle name="Normal 5 2 7 3 4 2 2 4" xfId="56631"/>
    <cellStyle name="Normal 5 2 7 3 4 2 3" xfId="14667"/>
    <cellStyle name="Normal 5 2 7 3 4 2 3 2" xfId="33458"/>
    <cellStyle name="Normal 5 2 7 3 4 2 3 3" xfId="56633"/>
    <cellStyle name="Normal 5 2 7 3 4 2 4" xfId="24055"/>
    <cellStyle name="Normal 5 2 7 3 4 2 5" xfId="56630"/>
    <cellStyle name="Normal 5 2 7 3 4 3" xfId="7178"/>
    <cellStyle name="Normal 5 2 7 3 4 3 2" xfId="16573"/>
    <cellStyle name="Normal 5 2 7 3 4 3 2 2" xfId="35370"/>
    <cellStyle name="Normal 5 2 7 3 4 3 2 3" xfId="56635"/>
    <cellStyle name="Normal 5 2 7 3 4 3 3" xfId="25967"/>
    <cellStyle name="Normal 5 2 7 3 4 3 4" xfId="56634"/>
    <cellStyle name="Normal 5 2 7 3 4 4" xfId="11876"/>
    <cellStyle name="Normal 5 2 7 3 4 4 2" xfId="30665"/>
    <cellStyle name="Normal 5 2 7 3 4 4 3" xfId="56636"/>
    <cellStyle name="Normal 5 2 7 3 4 5" xfId="21262"/>
    <cellStyle name="Normal 5 2 7 3 4 6" xfId="56629"/>
    <cellStyle name="Normal 5 2 7 3 4 7" xfId="2451"/>
    <cellStyle name="Normal 5 2 7 3 5" xfId="1355"/>
    <cellStyle name="Normal 5 2 7 3 5 2" xfId="8108"/>
    <cellStyle name="Normal 5 2 7 3 5 2 2" xfId="17503"/>
    <cellStyle name="Normal 5 2 7 3 5 2 2 2" xfId="36300"/>
    <cellStyle name="Normal 5 2 7 3 5 2 2 3" xfId="56639"/>
    <cellStyle name="Normal 5 2 7 3 5 2 3" xfId="26897"/>
    <cellStyle name="Normal 5 2 7 3 5 2 4" xfId="56638"/>
    <cellStyle name="Normal 5 2 7 3 5 3" xfId="12806"/>
    <cellStyle name="Normal 5 2 7 3 5 3 2" xfId="31596"/>
    <cellStyle name="Normal 5 2 7 3 5 3 3" xfId="56640"/>
    <cellStyle name="Normal 5 2 7 3 5 4" xfId="22193"/>
    <cellStyle name="Normal 5 2 7 3 5 5" xfId="56637"/>
    <cellStyle name="Normal 5 2 7 3 5 6" xfId="3382"/>
    <cellStyle name="Normal 5 2 7 3 6" xfId="4313"/>
    <cellStyle name="Normal 5 2 7 3 6 2" xfId="9038"/>
    <cellStyle name="Normal 5 2 7 3 6 2 2" xfId="18433"/>
    <cellStyle name="Normal 5 2 7 3 6 2 2 2" xfId="37230"/>
    <cellStyle name="Normal 5 2 7 3 6 2 2 3" xfId="56643"/>
    <cellStyle name="Normal 5 2 7 3 6 2 3" xfId="27827"/>
    <cellStyle name="Normal 5 2 7 3 6 2 4" xfId="56642"/>
    <cellStyle name="Normal 5 2 7 3 6 3" xfId="13736"/>
    <cellStyle name="Normal 5 2 7 3 6 3 2" xfId="32527"/>
    <cellStyle name="Normal 5 2 7 3 6 3 3" xfId="56644"/>
    <cellStyle name="Normal 5 2 7 3 6 4" xfId="23124"/>
    <cellStyle name="Normal 5 2 7 3 6 5" xfId="56641"/>
    <cellStyle name="Normal 5 2 7 3 7" xfId="6424"/>
    <cellStyle name="Normal 5 2 7 3 7 2" xfId="15820"/>
    <cellStyle name="Normal 5 2 7 3 7 2 2" xfId="34617"/>
    <cellStyle name="Normal 5 2 7 3 7 2 3" xfId="56646"/>
    <cellStyle name="Normal 5 2 7 3 7 3" xfId="25214"/>
    <cellStyle name="Normal 5 2 7 3 7 4" xfId="56645"/>
    <cellStyle name="Normal 5 2 7 3 8" xfId="10949"/>
    <cellStyle name="Normal 5 2 7 3 8 2" xfId="29734"/>
    <cellStyle name="Normal 5 2 7 3 8 3" xfId="56647"/>
    <cellStyle name="Normal 5 2 7 3 9" xfId="20331"/>
    <cellStyle name="Normal 5 2 7 4" xfId="1093"/>
    <cellStyle name="Normal 5 2 7 4 10" xfId="56648"/>
    <cellStyle name="Normal 5 2 7 4 11" xfId="1662"/>
    <cellStyle name="Normal 5 2 7 4 2" xfId="2131"/>
    <cellStyle name="Normal 5 2 7 4 2 2" xfId="3062"/>
    <cellStyle name="Normal 5 2 7 4 2 2 2" xfId="5855"/>
    <cellStyle name="Normal 5 2 7 4 2 2 2 2" xfId="10580"/>
    <cellStyle name="Normal 5 2 7 4 2 2 2 2 2" xfId="19975"/>
    <cellStyle name="Normal 5 2 7 4 2 2 2 2 2 2" xfId="38772"/>
    <cellStyle name="Normal 5 2 7 4 2 2 2 2 2 3" xfId="56653"/>
    <cellStyle name="Normal 5 2 7 4 2 2 2 2 3" xfId="29369"/>
    <cellStyle name="Normal 5 2 7 4 2 2 2 2 4" xfId="56652"/>
    <cellStyle name="Normal 5 2 7 4 2 2 2 3" xfId="15278"/>
    <cellStyle name="Normal 5 2 7 4 2 2 2 3 2" xfId="34069"/>
    <cellStyle name="Normal 5 2 7 4 2 2 2 3 3" xfId="56654"/>
    <cellStyle name="Normal 5 2 7 4 2 2 2 4" xfId="24666"/>
    <cellStyle name="Normal 5 2 7 4 2 2 2 5" xfId="56651"/>
    <cellStyle name="Normal 5 2 7 4 2 2 3" xfId="7788"/>
    <cellStyle name="Normal 5 2 7 4 2 2 3 2" xfId="17183"/>
    <cellStyle name="Normal 5 2 7 4 2 2 3 2 2" xfId="35980"/>
    <cellStyle name="Normal 5 2 7 4 2 2 3 2 3" xfId="56656"/>
    <cellStyle name="Normal 5 2 7 4 2 2 3 3" xfId="26577"/>
    <cellStyle name="Normal 5 2 7 4 2 2 3 4" xfId="56655"/>
    <cellStyle name="Normal 5 2 7 4 2 2 4" xfId="12486"/>
    <cellStyle name="Normal 5 2 7 4 2 2 4 2" xfId="31276"/>
    <cellStyle name="Normal 5 2 7 4 2 2 4 3" xfId="56657"/>
    <cellStyle name="Normal 5 2 7 4 2 2 5" xfId="21873"/>
    <cellStyle name="Normal 5 2 7 4 2 2 6" xfId="56650"/>
    <cellStyle name="Normal 5 2 7 4 2 3" xfId="3993"/>
    <cellStyle name="Normal 5 2 7 4 2 3 2" xfId="8718"/>
    <cellStyle name="Normal 5 2 7 4 2 3 2 2" xfId="18113"/>
    <cellStyle name="Normal 5 2 7 4 2 3 2 2 2" xfId="36910"/>
    <cellStyle name="Normal 5 2 7 4 2 3 2 2 3" xfId="56660"/>
    <cellStyle name="Normal 5 2 7 4 2 3 2 3" xfId="27507"/>
    <cellStyle name="Normal 5 2 7 4 2 3 2 4" xfId="56659"/>
    <cellStyle name="Normal 5 2 7 4 2 3 3" xfId="13416"/>
    <cellStyle name="Normal 5 2 7 4 2 3 3 2" xfId="32207"/>
    <cellStyle name="Normal 5 2 7 4 2 3 3 3" xfId="56661"/>
    <cellStyle name="Normal 5 2 7 4 2 3 4" xfId="22804"/>
    <cellStyle name="Normal 5 2 7 4 2 3 5" xfId="56658"/>
    <cellStyle name="Normal 5 2 7 4 2 4" xfId="4924"/>
    <cellStyle name="Normal 5 2 7 4 2 4 2" xfId="9649"/>
    <cellStyle name="Normal 5 2 7 4 2 4 2 2" xfId="19044"/>
    <cellStyle name="Normal 5 2 7 4 2 4 2 2 2" xfId="37841"/>
    <cellStyle name="Normal 5 2 7 4 2 4 2 2 3" xfId="56664"/>
    <cellStyle name="Normal 5 2 7 4 2 4 2 3" xfId="28438"/>
    <cellStyle name="Normal 5 2 7 4 2 4 2 4" xfId="56663"/>
    <cellStyle name="Normal 5 2 7 4 2 4 3" xfId="14347"/>
    <cellStyle name="Normal 5 2 7 4 2 4 3 2" xfId="33138"/>
    <cellStyle name="Normal 5 2 7 4 2 4 3 3" xfId="56665"/>
    <cellStyle name="Normal 5 2 7 4 2 4 4" xfId="23735"/>
    <cellStyle name="Normal 5 2 7 4 2 4 5" xfId="56662"/>
    <cellStyle name="Normal 5 2 7 4 2 5" xfId="6858"/>
    <cellStyle name="Normal 5 2 7 4 2 5 2" xfId="16253"/>
    <cellStyle name="Normal 5 2 7 4 2 5 2 2" xfId="35050"/>
    <cellStyle name="Normal 5 2 7 4 2 5 2 3" xfId="56667"/>
    <cellStyle name="Normal 5 2 7 4 2 5 3" xfId="25647"/>
    <cellStyle name="Normal 5 2 7 4 2 5 4" xfId="56666"/>
    <cellStyle name="Normal 5 2 7 4 2 6" xfId="11556"/>
    <cellStyle name="Normal 5 2 7 4 2 6 2" xfId="30345"/>
    <cellStyle name="Normal 5 2 7 4 2 6 3" xfId="56668"/>
    <cellStyle name="Normal 5 2 7 4 2 7" xfId="20942"/>
    <cellStyle name="Normal 5 2 7 4 2 8" xfId="39874"/>
    <cellStyle name="Normal 5 2 7 4 2 9" xfId="56649"/>
    <cellStyle name="Normal 5 2 7 4 3" xfId="2596"/>
    <cellStyle name="Normal 5 2 7 4 3 2" xfId="5389"/>
    <cellStyle name="Normal 5 2 7 4 3 2 2" xfId="10114"/>
    <cellStyle name="Normal 5 2 7 4 3 2 2 2" xfId="19509"/>
    <cellStyle name="Normal 5 2 7 4 3 2 2 2 2" xfId="38306"/>
    <cellStyle name="Normal 5 2 7 4 3 2 2 2 3" xfId="56672"/>
    <cellStyle name="Normal 5 2 7 4 3 2 2 3" xfId="28903"/>
    <cellStyle name="Normal 5 2 7 4 3 2 2 4" xfId="56671"/>
    <cellStyle name="Normal 5 2 7 4 3 2 3" xfId="14812"/>
    <cellStyle name="Normal 5 2 7 4 3 2 3 2" xfId="33603"/>
    <cellStyle name="Normal 5 2 7 4 3 2 3 3" xfId="56673"/>
    <cellStyle name="Normal 5 2 7 4 3 2 4" xfId="24200"/>
    <cellStyle name="Normal 5 2 7 4 3 2 5" xfId="56670"/>
    <cellStyle name="Normal 5 2 7 4 3 3" xfId="7323"/>
    <cellStyle name="Normal 5 2 7 4 3 3 2" xfId="16718"/>
    <cellStyle name="Normal 5 2 7 4 3 3 2 2" xfId="35515"/>
    <cellStyle name="Normal 5 2 7 4 3 3 2 3" xfId="56675"/>
    <cellStyle name="Normal 5 2 7 4 3 3 3" xfId="26112"/>
    <cellStyle name="Normal 5 2 7 4 3 3 4" xfId="56674"/>
    <cellStyle name="Normal 5 2 7 4 3 4" xfId="12021"/>
    <cellStyle name="Normal 5 2 7 4 3 4 2" xfId="30810"/>
    <cellStyle name="Normal 5 2 7 4 3 4 3" xfId="56676"/>
    <cellStyle name="Normal 5 2 7 4 3 5" xfId="21407"/>
    <cellStyle name="Normal 5 2 7 4 3 6" xfId="56669"/>
    <cellStyle name="Normal 5 2 7 4 4" xfId="3527"/>
    <cellStyle name="Normal 5 2 7 4 4 2" xfId="8253"/>
    <cellStyle name="Normal 5 2 7 4 4 2 2" xfId="17648"/>
    <cellStyle name="Normal 5 2 7 4 4 2 2 2" xfId="36445"/>
    <cellStyle name="Normal 5 2 7 4 4 2 2 3" xfId="56679"/>
    <cellStyle name="Normal 5 2 7 4 4 2 3" xfId="27042"/>
    <cellStyle name="Normal 5 2 7 4 4 2 4" xfId="56678"/>
    <cellStyle name="Normal 5 2 7 4 4 3" xfId="12951"/>
    <cellStyle name="Normal 5 2 7 4 4 3 2" xfId="31741"/>
    <cellStyle name="Normal 5 2 7 4 4 3 3" xfId="56680"/>
    <cellStyle name="Normal 5 2 7 4 4 4" xfId="22338"/>
    <cellStyle name="Normal 5 2 7 4 4 5" xfId="56677"/>
    <cellStyle name="Normal 5 2 7 4 5" xfId="4458"/>
    <cellStyle name="Normal 5 2 7 4 5 2" xfId="9183"/>
    <cellStyle name="Normal 5 2 7 4 5 2 2" xfId="18578"/>
    <cellStyle name="Normal 5 2 7 4 5 2 2 2" xfId="37375"/>
    <cellStyle name="Normal 5 2 7 4 5 2 2 3" xfId="56683"/>
    <cellStyle name="Normal 5 2 7 4 5 2 3" xfId="27972"/>
    <cellStyle name="Normal 5 2 7 4 5 2 4" xfId="56682"/>
    <cellStyle name="Normal 5 2 7 4 5 3" xfId="13881"/>
    <cellStyle name="Normal 5 2 7 4 5 3 2" xfId="32672"/>
    <cellStyle name="Normal 5 2 7 4 5 3 3" xfId="56684"/>
    <cellStyle name="Normal 5 2 7 4 5 4" xfId="23269"/>
    <cellStyle name="Normal 5 2 7 4 5 5" xfId="56681"/>
    <cellStyle name="Normal 5 2 7 4 6" xfId="6248"/>
    <cellStyle name="Normal 5 2 7 4 6 2" xfId="15644"/>
    <cellStyle name="Normal 5 2 7 4 6 2 2" xfId="34441"/>
    <cellStyle name="Normal 5 2 7 4 6 2 3" xfId="56686"/>
    <cellStyle name="Normal 5 2 7 4 6 3" xfId="25038"/>
    <cellStyle name="Normal 5 2 7 4 6 4" xfId="56685"/>
    <cellStyle name="Normal 5 2 7 4 7" xfId="11092"/>
    <cellStyle name="Normal 5 2 7 4 7 2" xfId="29879"/>
    <cellStyle name="Normal 5 2 7 4 7 3" xfId="56687"/>
    <cellStyle name="Normal 5 2 7 4 8" xfId="20476"/>
    <cellStyle name="Normal 5 2 7 4 9" xfId="39873"/>
    <cellStyle name="Normal 5 2 7 5" xfId="1224"/>
    <cellStyle name="Normal 5 2 7 5 10" xfId="56688"/>
    <cellStyle name="Normal 5 2 7 5 11" xfId="1604"/>
    <cellStyle name="Normal 5 2 7 5 2" xfId="2073"/>
    <cellStyle name="Normal 5 2 7 5 2 2" xfId="3004"/>
    <cellStyle name="Normal 5 2 7 5 2 2 2" xfId="5797"/>
    <cellStyle name="Normal 5 2 7 5 2 2 2 2" xfId="10522"/>
    <cellStyle name="Normal 5 2 7 5 2 2 2 2 2" xfId="19917"/>
    <cellStyle name="Normal 5 2 7 5 2 2 2 2 2 2" xfId="38714"/>
    <cellStyle name="Normal 5 2 7 5 2 2 2 2 2 3" xfId="56693"/>
    <cellStyle name="Normal 5 2 7 5 2 2 2 2 3" xfId="29311"/>
    <cellStyle name="Normal 5 2 7 5 2 2 2 2 4" xfId="56692"/>
    <cellStyle name="Normal 5 2 7 5 2 2 2 3" xfId="15220"/>
    <cellStyle name="Normal 5 2 7 5 2 2 2 3 2" xfId="34011"/>
    <cellStyle name="Normal 5 2 7 5 2 2 2 3 3" xfId="56694"/>
    <cellStyle name="Normal 5 2 7 5 2 2 2 4" xfId="24608"/>
    <cellStyle name="Normal 5 2 7 5 2 2 2 5" xfId="56691"/>
    <cellStyle name="Normal 5 2 7 5 2 2 3" xfId="7730"/>
    <cellStyle name="Normal 5 2 7 5 2 2 3 2" xfId="17125"/>
    <cellStyle name="Normal 5 2 7 5 2 2 3 2 2" xfId="35922"/>
    <cellStyle name="Normal 5 2 7 5 2 2 3 2 3" xfId="56696"/>
    <cellStyle name="Normal 5 2 7 5 2 2 3 3" xfId="26519"/>
    <cellStyle name="Normal 5 2 7 5 2 2 3 4" xfId="56695"/>
    <cellStyle name="Normal 5 2 7 5 2 2 4" xfId="12428"/>
    <cellStyle name="Normal 5 2 7 5 2 2 4 2" xfId="31218"/>
    <cellStyle name="Normal 5 2 7 5 2 2 4 3" xfId="56697"/>
    <cellStyle name="Normal 5 2 7 5 2 2 5" xfId="21815"/>
    <cellStyle name="Normal 5 2 7 5 2 2 6" xfId="56690"/>
    <cellStyle name="Normal 5 2 7 5 2 3" xfId="3935"/>
    <cellStyle name="Normal 5 2 7 5 2 3 2" xfId="8660"/>
    <cellStyle name="Normal 5 2 7 5 2 3 2 2" xfId="18055"/>
    <cellStyle name="Normal 5 2 7 5 2 3 2 2 2" xfId="36852"/>
    <cellStyle name="Normal 5 2 7 5 2 3 2 2 3" xfId="56700"/>
    <cellStyle name="Normal 5 2 7 5 2 3 2 3" xfId="27449"/>
    <cellStyle name="Normal 5 2 7 5 2 3 2 4" xfId="56699"/>
    <cellStyle name="Normal 5 2 7 5 2 3 3" xfId="13358"/>
    <cellStyle name="Normal 5 2 7 5 2 3 3 2" xfId="32149"/>
    <cellStyle name="Normal 5 2 7 5 2 3 3 3" xfId="56701"/>
    <cellStyle name="Normal 5 2 7 5 2 3 4" xfId="22746"/>
    <cellStyle name="Normal 5 2 7 5 2 3 5" xfId="56698"/>
    <cellStyle name="Normal 5 2 7 5 2 4" xfId="4866"/>
    <cellStyle name="Normal 5 2 7 5 2 4 2" xfId="9591"/>
    <cellStyle name="Normal 5 2 7 5 2 4 2 2" xfId="18986"/>
    <cellStyle name="Normal 5 2 7 5 2 4 2 2 2" xfId="37783"/>
    <cellStyle name="Normal 5 2 7 5 2 4 2 2 3" xfId="56704"/>
    <cellStyle name="Normal 5 2 7 5 2 4 2 3" xfId="28380"/>
    <cellStyle name="Normal 5 2 7 5 2 4 2 4" xfId="56703"/>
    <cellStyle name="Normal 5 2 7 5 2 4 3" xfId="14289"/>
    <cellStyle name="Normal 5 2 7 5 2 4 3 2" xfId="33080"/>
    <cellStyle name="Normal 5 2 7 5 2 4 3 3" xfId="56705"/>
    <cellStyle name="Normal 5 2 7 5 2 4 4" xfId="23677"/>
    <cellStyle name="Normal 5 2 7 5 2 4 5" xfId="56702"/>
    <cellStyle name="Normal 5 2 7 5 2 5" xfId="6800"/>
    <cellStyle name="Normal 5 2 7 5 2 5 2" xfId="16195"/>
    <cellStyle name="Normal 5 2 7 5 2 5 2 2" xfId="34992"/>
    <cellStyle name="Normal 5 2 7 5 2 5 2 3" xfId="56707"/>
    <cellStyle name="Normal 5 2 7 5 2 5 3" xfId="25589"/>
    <cellStyle name="Normal 5 2 7 5 2 5 4" xfId="56706"/>
    <cellStyle name="Normal 5 2 7 5 2 6" xfId="11498"/>
    <cellStyle name="Normal 5 2 7 5 2 6 2" xfId="30287"/>
    <cellStyle name="Normal 5 2 7 5 2 6 3" xfId="56708"/>
    <cellStyle name="Normal 5 2 7 5 2 7" xfId="20884"/>
    <cellStyle name="Normal 5 2 7 5 2 8" xfId="39876"/>
    <cellStyle name="Normal 5 2 7 5 2 9" xfId="56689"/>
    <cellStyle name="Normal 5 2 7 5 3" xfId="2538"/>
    <cellStyle name="Normal 5 2 7 5 3 2" xfId="5331"/>
    <cellStyle name="Normal 5 2 7 5 3 2 2" xfId="10056"/>
    <cellStyle name="Normal 5 2 7 5 3 2 2 2" xfId="19451"/>
    <cellStyle name="Normal 5 2 7 5 3 2 2 2 2" xfId="38248"/>
    <cellStyle name="Normal 5 2 7 5 3 2 2 2 3" xfId="56712"/>
    <cellStyle name="Normal 5 2 7 5 3 2 2 3" xfId="28845"/>
    <cellStyle name="Normal 5 2 7 5 3 2 2 4" xfId="56711"/>
    <cellStyle name="Normal 5 2 7 5 3 2 3" xfId="14754"/>
    <cellStyle name="Normal 5 2 7 5 3 2 3 2" xfId="33545"/>
    <cellStyle name="Normal 5 2 7 5 3 2 3 3" xfId="56713"/>
    <cellStyle name="Normal 5 2 7 5 3 2 4" xfId="24142"/>
    <cellStyle name="Normal 5 2 7 5 3 2 5" xfId="56710"/>
    <cellStyle name="Normal 5 2 7 5 3 3" xfId="7265"/>
    <cellStyle name="Normal 5 2 7 5 3 3 2" xfId="16660"/>
    <cellStyle name="Normal 5 2 7 5 3 3 2 2" xfId="35457"/>
    <cellStyle name="Normal 5 2 7 5 3 3 2 3" xfId="56715"/>
    <cellStyle name="Normal 5 2 7 5 3 3 3" xfId="26054"/>
    <cellStyle name="Normal 5 2 7 5 3 3 4" xfId="56714"/>
    <cellStyle name="Normal 5 2 7 5 3 4" xfId="11963"/>
    <cellStyle name="Normal 5 2 7 5 3 4 2" xfId="30752"/>
    <cellStyle name="Normal 5 2 7 5 3 4 3" xfId="56716"/>
    <cellStyle name="Normal 5 2 7 5 3 5" xfId="21349"/>
    <cellStyle name="Normal 5 2 7 5 3 6" xfId="56709"/>
    <cellStyle name="Normal 5 2 7 5 4" xfId="3469"/>
    <cellStyle name="Normal 5 2 7 5 4 2" xfId="8195"/>
    <cellStyle name="Normal 5 2 7 5 4 2 2" xfId="17590"/>
    <cellStyle name="Normal 5 2 7 5 4 2 2 2" xfId="36387"/>
    <cellStyle name="Normal 5 2 7 5 4 2 2 3" xfId="56719"/>
    <cellStyle name="Normal 5 2 7 5 4 2 3" xfId="26984"/>
    <cellStyle name="Normal 5 2 7 5 4 2 4" xfId="56718"/>
    <cellStyle name="Normal 5 2 7 5 4 3" xfId="12893"/>
    <cellStyle name="Normal 5 2 7 5 4 3 2" xfId="31683"/>
    <cellStyle name="Normal 5 2 7 5 4 3 3" xfId="56720"/>
    <cellStyle name="Normal 5 2 7 5 4 4" xfId="22280"/>
    <cellStyle name="Normal 5 2 7 5 4 5" xfId="56717"/>
    <cellStyle name="Normal 5 2 7 5 5" xfId="4400"/>
    <cellStyle name="Normal 5 2 7 5 5 2" xfId="9125"/>
    <cellStyle name="Normal 5 2 7 5 5 2 2" xfId="18520"/>
    <cellStyle name="Normal 5 2 7 5 5 2 2 2" xfId="37317"/>
    <cellStyle name="Normal 5 2 7 5 5 2 2 3" xfId="56723"/>
    <cellStyle name="Normal 5 2 7 5 5 2 3" xfId="27914"/>
    <cellStyle name="Normal 5 2 7 5 5 2 4" xfId="56722"/>
    <cellStyle name="Normal 5 2 7 5 5 3" xfId="13823"/>
    <cellStyle name="Normal 5 2 7 5 5 3 2" xfId="32614"/>
    <cellStyle name="Normal 5 2 7 5 5 3 3" xfId="56724"/>
    <cellStyle name="Normal 5 2 7 5 5 4" xfId="23211"/>
    <cellStyle name="Normal 5 2 7 5 5 5" xfId="56721"/>
    <cellStyle name="Normal 5 2 7 5 6" xfId="6372"/>
    <cellStyle name="Normal 5 2 7 5 6 2" xfId="15768"/>
    <cellStyle name="Normal 5 2 7 5 6 2 2" xfId="34565"/>
    <cellStyle name="Normal 5 2 7 5 6 2 3" xfId="56726"/>
    <cellStyle name="Normal 5 2 7 5 6 3" xfId="25162"/>
    <cellStyle name="Normal 5 2 7 5 6 4" xfId="56725"/>
    <cellStyle name="Normal 5 2 7 5 7" xfId="11034"/>
    <cellStyle name="Normal 5 2 7 5 7 2" xfId="29821"/>
    <cellStyle name="Normal 5 2 7 5 7 3" xfId="56727"/>
    <cellStyle name="Normal 5 2 7 5 8" xfId="20418"/>
    <cellStyle name="Normal 5 2 7 5 9" xfId="39875"/>
    <cellStyle name="Normal 5 2 7 6" xfId="960"/>
    <cellStyle name="Normal 5 2 7 6 10" xfId="1870"/>
    <cellStyle name="Normal 5 2 7 6 2" xfId="2801"/>
    <cellStyle name="Normal 5 2 7 6 2 2" xfId="5594"/>
    <cellStyle name="Normal 5 2 7 6 2 2 2" xfId="10319"/>
    <cellStyle name="Normal 5 2 7 6 2 2 2 2" xfId="19714"/>
    <cellStyle name="Normal 5 2 7 6 2 2 2 2 2" xfId="38511"/>
    <cellStyle name="Normal 5 2 7 6 2 2 2 2 3" xfId="56732"/>
    <cellStyle name="Normal 5 2 7 6 2 2 2 3" xfId="29108"/>
    <cellStyle name="Normal 5 2 7 6 2 2 2 4" xfId="56731"/>
    <cellStyle name="Normal 5 2 7 6 2 2 3" xfId="15017"/>
    <cellStyle name="Normal 5 2 7 6 2 2 3 2" xfId="33808"/>
    <cellStyle name="Normal 5 2 7 6 2 2 3 3" xfId="56733"/>
    <cellStyle name="Normal 5 2 7 6 2 2 4" xfId="24405"/>
    <cellStyle name="Normal 5 2 7 6 2 2 5" xfId="56730"/>
    <cellStyle name="Normal 5 2 7 6 2 3" xfId="7527"/>
    <cellStyle name="Normal 5 2 7 6 2 3 2" xfId="16922"/>
    <cellStyle name="Normal 5 2 7 6 2 3 2 2" xfId="35719"/>
    <cellStyle name="Normal 5 2 7 6 2 3 2 3" xfId="56735"/>
    <cellStyle name="Normal 5 2 7 6 2 3 3" xfId="26316"/>
    <cellStyle name="Normal 5 2 7 6 2 3 4" xfId="56734"/>
    <cellStyle name="Normal 5 2 7 6 2 4" xfId="12225"/>
    <cellStyle name="Normal 5 2 7 6 2 4 2" xfId="31015"/>
    <cellStyle name="Normal 5 2 7 6 2 4 3" xfId="56736"/>
    <cellStyle name="Normal 5 2 7 6 2 5" xfId="21612"/>
    <cellStyle name="Normal 5 2 7 6 2 6" xfId="56729"/>
    <cellStyle name="Normal 5 2 7 6 3" xfId="3732"/>
    <cellStyle name="Normal 5 2 7 6 3 2" xfId="8458"/>
    <cellStyle name="Normal 5 2 7 6 3 2 2" xfId="17853"/>
    <cellStyle name="Normal 5 2 7 6 3 2 2 2" xfId="36650"/>
    <cellStyle name="Normal 5 2 7 6 3 2 2 3" xfId="56739"/>
    <cellStyle name="Normal 5 2 7 6 3 2 3" xfId="27247"/>
    <cellStyle name="Normal 5 2 7 6 3 2 4" xfId="56738"/>
    <cellStyle name="Normal 5 2 7 6 3 3" xfId="13156"/>
    <cellStyle name="Normal 5 2 7 6 3 3 2" xfId="31946"/>
    <cellStyle name="Normal 5 2 7 6 3 3 3" xfId="56740"/>
    <cellStyle name="Normal 5 2 7 6 3 4" xfId="22543"/>
    <cellStyle name="Normal 5 2 7 6 3 5" xfId="56737"/>
    <cellStyle name="Normal 5 2 7 6 4" xfId="4663"/>
    <cellStyle name="Normal 5 2 7 6 4 2" xfId="9388"/>
    <cellStyle name="Normal 5 2 7 6 4 2 2" xfId="18783"/>
    <cellStyle name="Normal 5 2 7 6 4 2 2 2" xfId="37580"/>
    <cellStyle name="Normal 5 2 7 6 4 2 2 3" xfId="56743"/>
    <cellStyle name="Normal 5 2 7 6 4 2 3" xfId="28177"/>
    <cellStyle name="Normal 5 2 7 6 4 2 4" xfId="56742"/>
    <cellStyle name="Normal 5 2 7 6 4 3" xfId="14086"/>
    <cellStyle name="Normal 5 2 7 6 4 3 2" xfId="32877"/>
    <cellStyle name="Normal 5 2 7 6 4 3 3" xfId="56744"/>
    <cellStyle name="Normal 5 2 7 6 4 4" xfId="23474"/>
    <cellStyle name="Normal 5 2 7 6 4 5" xfId="56741"/>
    <cellStyle name="Normal 5 2 7 6 5" xfId="6598"/>
    <cellStyle name="Normal 5 2 7 6 5 2" xfId="15993"/>
    <cellStyle name="Normal 5 2 7 6 5 2 2" xfId="34790"/>
    <cellStyle name="Normal 5 2 7 6 5 2 3" xfId="56746"/>
    <cellStyle name="Normal 5 2 7 6 5 3" xfId="25387"/>
    <cellStyle name="Normal 5 2 7 6 5 4" xfId="56745"/>
    <cellStyle name="Normal 5 2 7 6 6" xfId="11296"/>
    <cellStyle name="Normal 5 2 7 6 6 2" xfId="30084"/>
    <cellStyle name="Normal 5 2 7 6 6 3" xfId="56747"/>
    <cellStyle name="Normal 5 2 7 6 7" xfId="20681"/>
    <cellStyle name="Normal 5 2 7 6 8" xfId="39877"/>
    <cellStyle name="Normal 5 2 7 6 9" xfId="56728"/>
    <cellStyle name="Normal 5 2 7 7" xfId="1354"/>
    <cellStyle name="Normal 5 2 7 7 2" xfId="5128"/>
    <cellStyle name="Normal 5 2 7 7 2 2" xfId="9853"/>
    <cellStyle name="Normal 5 2 7 7 2 2 2" xfId="19248"/>
    <cellStyle name="Normal 5 2 7 7 2 2 2 2" xfId="38045"/>
    <cellStyle name="Normal 5 2 7 7 2 2 2 3" xfId="56751"/>
    <cellStyle name="Normal 5 2 7 7 2 2 3" xfId="28642"/>
    <cellStyle name="Normal 5 2 7 7 2 2 4" xfId="56750"/>
    <cellStyle name="Normal 5 2 7 7 2 3" xfId="14551"/>
    <cellStyle name="Normal 5 2 7 7 2 3 2" xfId="33342"/>
    <cellStyle name="Normal 5 2 7 7 2 3 3" xfId="56752"/>
    <cellStyle name="Normal 5 2 7 7 2 4" xfId="23939"/>
    <cellStyle name="Normal 5 2 7 7 2 5" xfId="56749"/>
    <cellStyle name="Normal 5 2 7 7 3" xfId="7062"/>
    <cellStyle name="Normal 5 2 7 7 3 2" xfId="16457"/>
    <cellStyle name="Normal 5 2 7 7 3 2 2" xfId="35254"/>
    <cellStyle name="Normal 5 2 7 7 3 2 3" xfId="56754"/>
    <cellStyle name="Normal 5 2 7 7 3 3" xfId="25851"/>
    <cellStyle name="Normal 5 2 7 7 3 4" xfId="56753"/>
    <cellStyle name="Normal 5 2 7 7 4" xfId="11760"/>
    <cellStyle name="Normal 5 2 7 7 4 2" xfId="30549"/>
    <cellStyle name="Normal 5 2 7 7 4 3" xfId="56755"/>
    <cellStyle name="Normal 5 2 7 7 5" xfId="21146"/>
    <cellStyle name="Normal 5 2 7 7 6" xfId="56748"/>
    <cellStyle name="Normal 5 2 7 7 7" xfId="2335"/>
    <cellStyle name="Normal 5 2 7 8" xfId="3266"/>
    <cellStyle name="Normal 5 2 7 8 2" xfId="7992"/>
    <cellStyle name="Normal 5 2 7 8 2 2" xfId="17387"/>
    <cellStyle name="Normal 5 2 7 8 2 2 2" xfId="36184"/>
    <cellStyle name="Normal 5 2 7 8 2 2 3" xfId="56758"/>
    <cellStyle name="Normal 5 2 7 8 2 3" xfId="26781"/>
    <cellStyle name="Normal 5 2 7 8 2 4" xfId="56757"/>
    <cellStyle name="Normal 5 2 7 8 3" xfId="12690"/>
    <cellStyle name="Normal 5 2 7 8 3 2" xfId="31480"/>
    <cellStyle name="Normal 5 2 7 8 3 3" xfId="56759"/>
    <cellStyle name="Normal 5 2 7 8 4" xfId="22077"/>
    <cellStyle name="Normal 5 2 7 8 5" xfId="56756"/>
    <cellStyle name="Normal 5 2 7 9" xfId="4197"/>
    <cellStyle name="Normal 5 2 7 9 2" xfId="8922"/>
    <cellStyle name="Normal 5 2 7 9 2 2" xfId="18317"/>
    <cellStyle name="Normal 5 2 7 9 2 2 2" xfId="37114"/>
    <cellStyle name="Normal 5 2 7 9 2 2 3" xfId="56762"/>
    <cellStyle name="Normal 5 2 7 9 2 3" xfId="27711"/>
    <cellStyle name="Normal 5 2 7 9 2 4" xfId="56761"/>
    <cellStyle name="Normal 5 2 7 9 3" xfId="13620"/>
    <cellStyle name="Normal 5 2 7 9 3 2" xfId="32411"/>
    <cellStyle name="Normal 5 2 7 9 3 3" xfId="56763"/>
    <cellStyle name="Normal 5 2 7 9 4" xfId="23008"/>
    <cellStyle name="Normal 5 2 7 9 5" xfId="56760"/>
    <cellStyle name="Normal 5 2 8" xfId="687"/>
    <cellStyle name="Normal 5 2 8 10" xfId="6084"/>
    <cellStyle name="Normal 5 2 8 10 2" xfId="10789"/>
    <cellStyle name="Normal 5 2 8 10 2 2" xfId="20184"/>
    <cellStyle name="Normal 5 2 8 10 2 2 2" xfId="38981"/>
    <cellStyle name="Normal 5 2 8 10 2 2 3" xfId="56767"/>
    <cellStyle name="Normal 5 2 8 10 2 3" xfId="29578"/>
    <cellStyle name="Normal 5 2 8 10 2 4" xfId="56766"/>
    <cellStyle name="Normal 5 2 8 10 3" xfId="15487"/>
    <cellStyle name="Normal 5 2 8 10 3 2" xfId="34283"/>
    <cellStyle name="Normal 5 2 8 10 3 3" xfId="56768"/>
    <cellStyle name="Normal 5 2 8 10 4" xfId="24880"/>
    <cellStyle name="Normal 5 2 8 10 5" xfId="56765"/>
    <cellStyle name="Normal 5 2 8 11" xfId="6132"/>
    <cellStyle name="Normal 5 2 8 11 2" xfId="15528"/>
    <cellStyle name="Normal 5 2 8 11 2 2" xfId="34325"/>
    <cellStyle name="Normal 5 2 8 11 2 3" xfId="56770"/>
    <cellStyle name="Normal 5 2 8 11 3" xfId="24922"/>
    <cellStyle name="Normal 5 2 8 11 4" xfId="56769"/>
    <cellStyle name="Normal 5 2 8 12" xfId="10830"/>
    <cellStyle name="Normal 5 2 8 12 2" xfId="29642"/>
    <cellStyle name="Normal 5 2 8 12 3" xfId="56771"/>
    <cellStyle name="Normal 5 2 8 13" xfId="20239"/>
    <cellStyle name="Normal 5 2 8 14" xfId="39291"/>
    <cellStyle name="Normal 5 2 8 15" xfId="56764"/>
    <cellStyle name="Normal 5 2 8 16" xfId="58747"/>
    <cellStyle name="Normal 5 2 8 17" xfId="58837"/>
    <cellStyle name="Normal 5 2 8 18" xfId="58895"/>
    <cellStyle name="Normal 5 2 8 19" xfId="58951"/>
    <cellStyle name="Normal 5 2 8 2" xfId="688"/>
    <cellStyle name="Normal 5 2 8 2 10" xfId="39878"/>
    <cellStyle name="Normal 5 2 8 2 11" xfId="56772"/>
    <cellStyle name="Normal 5 2 8 2 12" xfId="1482"/>
    <cellStyle name="Normal 5 2 8 2 2" xfId="1096"/>
    <cellStyle name="Normal 5 2 8 2 2 10" xfId="56773"/>
    <cellStyle name="Normal 5 2 8 2 2 11" xfId="1747"/>
    <cellStyle name="Normal 5 2 8 2 2 2" xfId="2213"/>
    <cellStyle name="Normal 5 2 8 2 2 2 2" xfId="3144"/>
    <cellStyle name="Normal 5 2 8 2 2 2 2 2" xfId="5937"/>
    <cellStyle name="Normal 5 2 8 2 2 2 2 2 2" xfId="10662"/>
    <cellStyle name="Normal 5 2 8 2 2 2 2 2 2 2" xfId="20057"/>
    <cellStyle name="Normal 5 2 8 2 2 2 2 2 2 2 2" xfId="38854"/>
    <cellStyle name="Normal 5 2 8 2 2 2 2 2 2 2 3" xfId="56778"/>
    <cellStyle name="Normal 5 2 8 2 2 2 2 2 2 3" xfId="29451"/>
    <cellStyle name="Normal 5 2 8 2 2 2 2 2 2 4" xfId="56777"/>
    <cellStyle name="Normal 5 2 8 2 2 2 2 2 3" xfId="15360"/>
    <cellStyle name="Normal 5 2 8 2 2 2 2 2 3 2" xfId="34151"/>
    <cellStyle name="Normal 5 2 8 2 2 2 2 2 3 3" xfId="56779"/>
    <cellStyle name="Normal 5 2 8 2 2 2 2 2 4" xfId="24748"/>
    <cellStyle name="Normal 5 2 8 2 2 2 2 2 5" xfId="56776"/>
    <cellStyle name="Normal 5 2 8 2 2 2 2 3" xfId="7870"/>
    <cellStyle name="Normal 5 2 8 2 2 2 2 3 2" xfId="17265"/>
    <cellStyle name="Normal 5 2 8 2 2 2 2 3 2 2" xfId="36062"/>
    <cellStyle name="Normal 5 2 8 2 2 2 2 3 2 3" xfId="56781"/>
    <cellStyle name="Normal 5 2 8 2 2 2 2 3 3" xfId="26659"/>
    <cellStyle name="Normal 5 2 8 2 2 2 2 3 4" xfId="56780"/>
    <cellStyle name="Normal 5 2 8 2 2 2 2 4" xfId="12568"/>
    <cellStyle name="Normal 5 2 8 2 2 2 2 4 2" xfId="31358"/>
    <cellStyle name="Normal 5 2 8 2 2 2 2 4 3" xfId="56782"/>
    <cellStyle name="Normal 5 2 8 2 2 2 2 5" xfId="21955"/>
    <cellStyle name="Normal 5 2 8 2 2 2 2 6" xfId="56775"/>
    <cellStyle name="Normal 5 2 8 2 2 2 3" xfId="4075"/>
    <cellStyle name="Normal 5 2 8 2 2 2 3 2" xfId="8800"/>
    <cellStyle name="Normal 5 2 8 2 2 2 3 2 2" xfId="18195"/>
    <cellStyle name="Normal 5 2 8 2 2 2 3 2 2 2" xfId="36992"/>
    <cellStyle name="Normal 5 2 8 2 2 2 3 2 2 3" xfId="56785"/>
    <cellStyle name="Normal 5 2 8 2 2 2 3 2 3" xfId="27589"/>
    <cellStyle name="Normal 5 2 8 2 2 2 3 2 4" xfId="56784"/>
    <cellStyle name="Normal 5 2 8 2 2 2 3 3" xfId="13498"/>
    <cellStyle name="Normal 5 2 8 2 2 2 3 3 2" xfId="32289"/>
    <cellStyle name="Normal 5 2 8 2 2 2 3 3 3" xfId="56786"/>
    <cellStyle name="Normal 5 2 8 2 2 2 3 4" xfId="22886"/>
    <cellStyle name="Normal 5 2 8 2 2 2 3 5" xfId="56783"/>
    <cellStyle name="Normal 5 2 8 2 2 2 4" xfId="5006"/>
    <cellStyle name="Normal 5 2 8 2 2 2 4 2" xfId="9731"/>
    <cellStyle name="Normal 5 2 8 2 2 2 4 2 2" xfId="19126"/>
    <cellStyle name="Normal 5 2 8 2 2 2 4 2 2 2" xfId="37923"/>
    <cellStyle name="Normal 5 2 8 2 2 2 4 2 2 3" xfId="56789"/>
    <cellStyle name="Normal 5 2 8 2 2 2 4 2 3" xfId="28520"/>
    <cellStyle name="Normal 5 2 8 2 2 2 4 2 4" xfId="56788"/>
    <cellStyle name="Normal 5 2 8 2 2 2 4 3" xfId="14429"/>
    <cellStyle name="Normal 5 2 8 2 2 2 4 3 2" xfId="33220"/>
    <cellStyle name="Normal 5 2 8 2 2 2 4 3 3" xfId="56790"/>
    <cellStyle name="Normal 5 2 8 2 2 2 4 4" xfId="23817"/>
    <cellStyle name="Normal 5 2 8 2 2 2 4 5" xfId="56787"/>
    <cellStyle name="Normal 5 2 8 2 2 2 5" xfId="6940"/>
    <cellStyle name="Normal 5 2 8 2 2 2 5 2" xfId="16335"/>
    <cellStyle name="Normal 5 2 8 2 2 2 5 2 2" xfId="35132"/>
    <cellStyle name="Normal 5 2 8 2 2 2 5 2 3" xfId="56792"/>
    <cellStyle name="Normal 5 2 8 2 2 2 5 3" xfId="25729"/>
    <cellStyle name="Normal 5 2 8 2 2 2 5 4" xfId="56791"/>
    <cellStyle name="Normal 5 2 8 2 2 2 6" xfId="11638"/>
    <cellStyle name="Normal 5 2 8 2 2 2 6 2" xfId="30427"/>
    <cellStyle name="Normal 5 2 8 2 2 2 6 3" xfId="56793"/>
    <cellStyle name="Normal 5 2 8 2 2 2 7" xfId="21024"/>
    <cellStyle name="Normal 5 2 8 2 2 2 8" xfId="39880"/>
    <cellStyle name="Normal 5 2 8 2 2 2 9" xfId="56774"/>
    <cellStyle name="Normal 5 2 8 2 2 3" xfId="2678"/>
    <cellStyle name="Normal 5 2 8 2 2 3 2" xfId="5471"/>
    <cellStyle name="Normal 5 2 8 2 2 3 2 2" xfId="10196"/>
    <cellStyle name="Normal 5 2 8 2 2 3 2 2 2" xfId="19591"/>
    <cellStyle name="Normal 5 2 8 2 2 3 2 2 2 2" xfId="38388"/>
    <cellStyle name="Normal 5 2 8 2 2 3 2 2 2 3" xfId="56797"/>
    <cellStyle name="Normal 5 2 8 2 2 3 2 2 3" xfId="28985"/>
    <cellStyle name="Normal 5 2 8 2 2 3 2 2 4" xfId="56796"/>
    <cellStyle name="Normal 5 2 8 2 2 3 2 3" xfId="14894"/>
    <cellStyle name="Normal 5 2 8 2 2 3 2 3 2" xfId="33685"/>
    <cellStyle name="Normal 5 2 8 2 2 3 2 3 3" xfId="56798"/>
    <cellStyle name="Normal 5 2 8 2 2 3 2 4" xfId="24282"/>
    <cellStyle name="Normal 5 2 8 2 2 3 2 5" xfId="56795"/>
    <cellStyle name="Normal 5 2 8 2 2 3 3" xfId="7405"/>
    <cellStyle name="Normal 5 2 8 2 2 3 3 2" xfId="16800"/>
    <cellStyle name="Normal 5 2 8 2 2 3 3 2 2" xfId="35597"/>
    <cellStyle name="Normal 5 2 8 2 2 3 3 2 3" xfId="56800"/>
    <cellStyle name="Normal 5 2 8 2 2 3 3 3" xfId="26194"/>
    <cellStyle name="Normal 5 2 8 2 2 3 3 4" xfId="56799"/>
    <cellStyle name="Normal 5 2 8 2 2 3 4" xfId="12103"/>
    <cellStyle name="Normal 5 2 8 2 2 3 4 2" xfId="30892"/>
    <cellStyle name="Normal 5 2 8 2 2 3 4 3" xfId="56801"/>
    <cellStyle name="Normal 5 2 8 2 2 3 5" xfId="21489"/>
    <cellStyle name="Normal 5 2 8 2 2 3 6" xfId="56794"/>
    <cellStyle name="Normal 5 2 8 2 2 4" xfId="3609"/>
    <cellStyle name="Normal 5 2 8 2 2 4 2" xfId="8335"/>
    <cellStyle name="Normal 5 2 8 2 2 4 2 2" xfId="17730"/>
    <cellStyle name="Normal 5 2 8 2 2 4 2 2 2" xfId="36527"/>
    <cellStyle name="Normal 5 2 8 2 2 4 2 2 3" xfId="56804"/>
    <cellStyle name="Normal 5 2 8 2 2 4 2 3" xfId="27124"/>
    <cellStyle name="Normal 5 2 8 2 2 4 2 4" xfId="56803"/>
    <cellStyle name="Normal 5 2 8 2 2 4 3" xfId="13033"/>
    <cellStyle name="Normal 5 2 8 2 2 4 3 2" xfId="31823"/>
    <cellStyle name="Normal 5 2 8 2 2 4 3 3" xfId="56805"/>
    <cellStyle name="Normal 5 2 8 2 2 4 4" xfId="22420"/>
    <cellStyle name="Normal 5 2 8 2 2 4 5" xfId="56802"/>
    <cellStyle name="Normal 5 2 8 2 2 5" xfId="4540"/>
    <cellStyle name="Normal 5 2 8 2 2 5 2" xfId="9265"/>
    <cellStyle name="Normal 5 2 8 2 2 5 2 2" xfId="18660"/>
    <cellStyle name="Normal 5 2 8 2 2 5 2 2 2" xfId="37457"/>
    <cellStyle name="Normal 5 2 8 2 2 5 2 2 3" xfId="56808"/>
    <cellStyle name="Normal 5 2 8 2 2 5 2 3" xfId="28054"/>
    <cellStyle name="Normal 5 2 8 2 2 5 2 4" xfId="56807"/>
    <cellStyle name="Normal 5 2 8 2 2 5 3" xfId="13963"/>
    <cellStyle name="Normal 5 2 8 2 2 5 3 2" xfId="32754"/>
    <cellStyle name="Normal 5 2 8 2 2 5 3 3" xfId="56809"/>
    <cellStyle name="Normal 5 2 8 2 2 5 4" xfId="23351"/>
    <cellStyle name="Normal 5 2 8 2 2 5 5" xfId="56806"/>
    <cellStyle name="Normal 5 2 8 2 2 6" xfId="6150"/>
    <cellStyle name="Normal 5 2 8 2 2 6 2" xfId="15546"/>
    <cellStyle name="Normal 5 2 8 2 2 6 2 2" xfId="34343"/>
    <cellStyle name="Normal 5 2 8 2 2 6 2 3" xfId="56811"/>
    <cellStyle name="Normal 5 2 8 2 2 6 3" xfId="24940"/>
    <cellStyle name="Normal 5 2 8 2 2 6 4" xfId="56810"/>
    <cellStyle name="Normal 5 2 8 2 2 7" xfId="11174"/>
    <cellStyle name="Normal 5 2 8 2 2 7 2" xfId="29961"/>
    <cellStyle name="Normal 5 2 8 2 2 7 3" xfId="56812"/>
    <cellStyle name="Normal 5 2 8 2 2 8" xfId="20558"/>
    <cellStyle name="Normal 5 2 8 2 2 9" xfId="39879"/>
    <cellStyle name="Normal 5 2 8 2 3" xfId="1227"/>
    <cellStyle name="Normal 5 2 8 2 3 10" xfId="1952"/>
    <cellStyle name="Normal 5 2 8 2 3 2" xfId="2883"/>
    <cellStyle name="Normal 5 2 8 2 3 2 2" xfId="5676"/>
    <cellStyle name="Normal 5 2 8 2 3 2 2 2" xfId="10401"/>
    <cellStyle name="Normal 5 2 8 2 3 2 2 2 2" xfId="19796"/>
    <cellStyle name="Normal 5 2 8 2 3 2 2 2 2 2" xfId="38593"/>
    <cellStyle name="Normal 5 2 8 2 3 2 2 2 2 3" xfId="56817"/>
    <cellStyle name="Normal 5 2 8 2 3 2 2 2 3" xfId="29190"/>
    <cellStyle name="Normal 5 2 8 2 3 2 2 2 4" xfId="56816"/>
    <cellStyle name="Normal 5 2 8 2 3 2 2 3" xfId="15099"/>
    <cellStyle name="Normal 5 2 8 2 3 2 2 3 2" xfId="33890"/>
    <cellStyle name="Normal 5 2 8 2 3 2 2 3 3" xfId="56818"/>
    <cellStyle name="Normal 5 2 8 2 3 2 2 4" xfId="24487"/>
    <cellStyle name="Normal 5 2 8 2 3 2 2 5" xfId="56815"/>
    <cellStyle name="Normal 5 2 8 2 3 2 3" xfId="7609"/>
    <cellStyle name="Normal 5 2 8 2 3 2 3 2" xfId="17004"/>
    <cellStyle name="Normal 5 2 8 2 3 2 3 2 2" xfId="35801"/>
    <cellStyle name="Normal 5 2 8 2 3 2 3 2 3" xfId="56820"/>
    <cellStyle name="Normal 5 2 8 2 3 2 3 3" xfId="26398"/>
    <cellStyle name="Normal 5 2 8 2 3 2 3 4" xfId="56819"/>
    <cellStyle name="Normal 5 2 8 2 3 2 4" xfId="12307"/>
    <cellStyle name="Normal 5 2 8 2 3 2 4 2" xfId="31097"/>
    <cellStyle name="Normal 5 2 8 2 3 2 4 3" xfId="56821"/>
    <cellStyle name="Normal 5 2 8 2 3 2 5" xfId="21694"/>
    <cellStyle name="Normal 5 2 8 2 3 2 6" xfId="56814"/>
    <cellStyle name="Normal 5 2 8 2 3 3" xfId="3814"/>
    <cellStyle name="Normal 5 2 8 2 3 3 2" xfId="8540"/>
    <cellStyle name="Normal 5 2 8 2 3 3 2 2" xfId="17935"/>
    <cellStyle name="Normal 5 2 8 2 3 3 2 2 2" xfId="36732"/>
    <cellStyle name="Normal 5 2 8 2 3 3 2 2 3" xfId="56824"/>
    <cellStyle name="Normal 5 2 8 2 3 3 2 3" xfId="27329"/>
    <cellStyle name="Normal 5 2 8 2 3 3 2 4" xfId="56823"/>
    <cellStyle name="Normal 5 2 8 2 3 3 3" xfId="13238"/>
    <cellStyle name="Normal 5 2 8 2 3 3 3 2" xfId="32028"/>
    <cellStyle name="Normal 5 2 8 2 3 3 3 3" xfId="56825"/>
    <cellStyle name="Normal 5 2 8 2 3 3 4" xfId="22625"/>
    <cellStyle name="Normal 5 2 8 2 3 3 5" xfId="56822"/>
    <cellStyle name="Normal 5 2 8 2 3 4" xfId="4745"/>
    <cellStyle name="Normal 5 2 8 2 3 4 2" xfId="9470"/>
    <cellStyle name="Normal 5 2 8 2 3 4 2 2" xfId="18865"/>
    <cellStyle name="Normal 5 2 8 2 3 4 2 2 2" xfId="37662"/>
    <cellStyle name="Normal 5 2 8 2 3 4 2 2 3" xfId="56828"/>
    <cellStyle name="Normal 5 2 8 2 3 4 2 3" xfId="28259"/>
    <cellStyle name="Normal 5 2 8 2 3 4 2 4" xfId="56827"/>
    <cellStyle name="Normal 5 2 8 2 3 4 3" xfId="14168"/>
    <cellStyle name="Normal 5 2 8 2 3 4 3 2" xfId="32959"/>
    <cellStyle name="Normal 5 2 8 2 3 4 3 3" xfId="56829"/>
    <cellStyle name="Normal 5 2 8 2 3 4 4" xfId="23556"/>
    <cellStyle name="Normal 5 2 8 2 3 4 5" xfId="56826"/>
    <cellStyle name="Normal 5 2 8 2 3 5" xfId="6680"/>
    <cellStyle name="Normal 5 2 8 2 3 5 2" xfId="16075"/>
    <cellStyle name="Normal 5 2 8 2 3 5 2 2" xfId="34872"/>
    <cellStyle name="Normal 5 2 8 2 3 5 2 3" xfId="56831"/>
    <cellStyle name="Normal 5 2 8 2 3 5 3" xfId="25469"/>
    <cellStyle name="Normal 5 2 8 2 3 5 4" xfId="56830"/>
    <cellStyle name="Normal 5 2 8 2 3 6" xfId="11378"/>
    <cellStyle name="Normal 5 2 8 2 3 6 2" xfId="30166"/>
    <cellStyle name="Normal 5 2 8 2 3 6 3" xfId="56832"/>
    <cellStyle name="Normal 5 2 8 2 3 7" xfId="20763"/>
    <cellStyle name="Normal 5 2 8 2 3 8" xfId="39881"/>
    <cellStyle name="Normal 5 2 8 2 3 9" xfId="56813"/>
    <cellStyle name="Normal 5 2 8 2 4" xfId="963"/>
    <cellStyle name="Normal 5 2 8 2 4 2" xfId="5210"/>
    <cellStyle name="Normal 5 2 8 2 4 2 2" xfId="9935"/>
    <cellStyle name="Normal 5 2 8 2 4 2 2 2" xfId="19330"/>
    <cellStyle name="Normal 5 2 8 2 4 2 2 2 2" xfId="38127"/>
    <cellStyle name="Normal 5 2 8 2 4 2 2 2 3" xfId="56836"/>
    <cellStyle name="Normal 5 2 8 2 4 2 2 3" xfId="28724"/>
    <cellStyle name="Normal 5 2 8 2 4 2 2 4" xfId="56835"/>
    <cellStyle name="Normal 5 2 8 2 4 2 3" xfId="14633"/>
    <cellStyle name="Normal 5 2 8 2 4 2 3 2" xfId="33424"/>
    <cellStyle name="Normal 5 2 8 2 4 2 3 3" xfId="56837"/>
    <cellStyle name="Normal 5 2 8 2 4 2 4" xfId="24021"/>
    <cellStyle name="Normal 5 2 8 2 4 2 5" xfId="56834"/>
    <cellStyle name="Normal 5 2 8 2 4 3" xfId="7144"/>
    <cellStyle name="Normal 5 2 8 2 4 3 2" xfId="16539"/>
    <cellStyle name="Normal 5 2 8 2 4 3 2 2" xfId="35336"/>
    <cellStyle name="Normal 5 2 8 2 4 3 2 3" xfId="56839"/>
    <cellStyle name="Normal 5 2 8 2 4 3 3" xfId="25933"/>
    <cellStyle name="Normal 5 2 8 2 4 3 4" xfId="56838"/>
    <cellStyle name="Normal 5 2 8 2 4 4" xfId="11842"/>
    <cellStyle name="Normal 5 2 8 2 4 4 2" xfId="30631"/>
    <cellStyle name="Normal 5 2 8 2 4 4 3" xfId="56840"/>
    <cellStyle name="Normal 5 2 8 2 4 5" xfId="21228"/>
    <cellStyle name="Normal 5 2 8 2 4 6" xfId="56833"/>
    <cellStyle name="Normal 5 2 8 2 4 7" xfId="2417"/>
    <cellStyle name="Normal 5 2 8 2 5" xfId="1357"/>
    <cellStyle name="Normal 5 2 8 2 5 2" xfId="8074"/>
    <cellStyle name="Normal 5 2 8 2 5 2 2" xfId="17469"/>
    <cellStyle name="Normal 5 2 8 2 5 2 2 2" xfId="36266"/>
    <cellStyle name="Normal 5 2 8 2 5 2 2 3" xfId="56843"/>
    <cellStyle name="Normal 5 2 8 2 5 2 3" xfId="26863"/>
    <cellStyle name="Normal 5 2 8 2 5 2 4" xfId="56842"/>
    <cellStyle name="Normal 5 2 8 2 5 3" xfId="12772"/>
    <cellStyle name="Normal 5 2 8 2 5 3 2" xfId="31562"/>
    <cellStyle name="Normal 5 2 8 2 5 3 3" xfId="56844"/>
    <cellStyle name="Normal 5 2 8 2 5 4" xfId="22159"/>
    <cellStyle name="Normal 5 2 8 2 5 5" xfId="56841"/>
    <cellStyle name="Normal 5 2 8 2 5 6" xfId="3348"/>
    <cellStyle name="Normal 5 2 8 2 6" xfId="4279"/>
    <cellStyle name="Normal 5 2 8 2 6 2" xfId="9004"/>
    <cellStyle name="Normal 5 2 8 2 6 2 2" xfId="18399"/>
    <cellStyle name="Normal 5 2 8 2 6 2 2 2" xfId="37196"/>
    <cellStyle name="Normal 5 2 8 2 6 2 2 3" xfId="56847"/>
    <cellStyle name="Normal 5 2 8 2 6 2 3" xfId="27793"/>
    <cellStyle name="Normal 5 2 8 2 6 2 4" xfId="56846"/>
    <cellStyle name="Normal 5 2 8 2 6 3" xfId="13702"/>
    <cellStyle name="Normal 5 2 8 2 6 3 2" xfId="32493"/>
    <cellStyle name="Normal 5 2 8 2 6 3 3" xfId="56848"/>
    <cellStyle name="Normal 5 2 8 2 6 4" xfId="23090"/>
    <cellStyle name="Normal 5 2 8 2 6 5" xfId="56845"/>
    <cellStyle name="Normal 5 2 8 2 7" xfId="6446"/>
    <cellStyle name="Normal 5 2 8 2 7 2" xfId="15841"/>
    <cellStyle name="Normal 5 2 8 2 7 2 2" xfId="34638"/>
    <cellStyle name="Normal 5 2 8 2 7 2 3" xfId="56850"/>
    <cellStyle name="Normal 5 2 8 2 7 3" xfId="25235"/>
    <cellStyle name="Normal 5 2 8 2 7 4" xfId="56849"/>
    <cellStyle name="Normal 5 2 8 2 8" xfId="10916"/>
    <cellStyle name="Normal 5 2 8 2 8 2" xfId="29700"/>
    <cellStyle name="Normal 5 2 8 2 8 3" xfId="56851"/>
    <cellStyle name="Normal 5 2 8 2 9" xfId="20297"/>
    <cellStyle name="Normal 5 2 8 20" xfId="59007"/>
    <cellStyle name="Normal 5 2 8 21" xfId="59063"/>
    <cellStyle name="Normal 5 2 8 22" xfId="59125"/>
    <cellStyle name="Normal 5 2 8 23" xfId="59714"/>
    <cellStyle name="Normal 5 2 8 24" xfId="1423"/>
    <cellStyle name="Normal 5 2 8 3" xfId="1095"/>
    <cellStyle name="Normal 5 2 8 3 10" xfId="39882"/>
    <cellStyle name="Normal 5 2 8 3 11" xfId="56852"/>
    <cellStyle name="Normal 5 2 8 3 12" xfId="1541"/>
    <cellStyle name="Normal 5 2 8 3 2" xfId="1805"/>
    <cellStyle name="Normal 5 2 8 3 2 10" xfId="56853"/>
    <cellStyle name="Normal 5 2 8 3 2 2" xfId="2271"/>
    <cellStyle name="Normal 5 2 8 3 2 2 2" xfId="3202"/>
    <cellStyle name="Normal 5 2 8 3 2 2 2 2" xfId="5995"/>
    <cellStyle name="Normal 5 2 8 3 2 2 2 2 2" xfId="10720"/>
    <cellStyle name="Normal 5 2 8 3 2 2 2 2 2 2" xfId="20115"/>
    <cellStyle name="Normal 5 2 8 3 2 2 2 2 2 2 2" xfId="38912"/>
    <cellStyle name="Normal 5 2 8 3 2 2 2 2 2 2 3" xfId="56858"/>
    <cellStyle name="Normal 5 2 8 3 2 2 2 2 2 3" xfId="29509"/>
    <cellStyle name="Normal 5 2 8 3 2 2 2 2 2 4" xfId="56857"/>
    <cellStyle name="Normal 5 2 8 3 2 2 2 2 3" xfId="15418"/>
    <cellStyle name="Normal 5 2 8 3 2 2 2 2 3 2" xfId="34209"/>
    <cellStyle name="Normal 5 2 8 3 2 2 2 2 3 3" xfId="56859"/>
    <cellStyle name="Normal 5 2 8 3 2 2 2 2 4" xfId="24806"/>
    <cellStyle name="Normal 5 2 8 3 2 2 2 2 5" xfId="56856"/>
    <cellStyle name="Normal 5 2 8 3 2 2 2 3" xfId="7928"/>
    <cellStyle name="Normal 5 2 8 3 2 2 2 3 2" xfId="17323"/>
    <cellStyle name="Normal 5 2 8 3 2 2 2 3 2 2" xfId="36120"/>
    <cellStyle name="Normal 5 2 8 3 2 2 2 3 2 3" xfId="56861"/>
    <cellStyle name="Normal 5 2 8 3 2 2 2 3 3" xfId="26717"/>
    <cellStyle name="Normal 5 2 8 3 2 2 2 3 4" xfId="56860"/>
    <cellStyle name="Normal 5 2 8 3 2 2 2 4" xfId="12626"/>
    <cellStyle name="Normal 5 2 8 3 2 2 2 4 2" xfId="31416"/>
    <cellStyle name="Normal 5 2 8 3 2 2 2 4 3" xfId="56862"/>
    <cellStyle name="Normal 5 2 8 3 2 2 2 5" xfId="22013"/>
    <cellStyle name="Normal 5 2 8 3 2 2 2 6" xfId="56855"/>
    <cellStyle name="Normal 5 2 8 3 2 2 3" xfId="4133"/>
    <cellStyle name="Normal 5 2 8 3 2 2 3 2" xfId="8858"/>
    <cellStyle name="Normal 5 2 8 3 2 2 3 2 2" xfId="18253"/>
    <cellStyle name="Normal 5 2 8 3 2 2 3 2 2 2" xfId="37050"/>
    <cellStyle name="Normal 5 2 8 3 2 2 3 2 2 3" xfId="56865"/>
    <cellStyle name="Normal 5 2 8 3 2 2 3 2 3" xfId="27647"/>
    <cellStyle name="Normal 5 2 8 3 2 2 3 2 4" xfId="56864"/>
    <cellStyle name="Normal 5 2 8 3 2 2 3 3" xfId="13556"/>
    <cellStyle name="Normal 5 2 8 3 2 2 3 3 2" xfId="32347"/>
    <cellStyle name="Normal 5 2 8 3 2 2 3 3 3" xfId="56866"/>
    <cellStyle name="Normal 5 2 8 3 2 2 3 4" xfId="22944"/>
    <cellStyle name="Normal 5 2 8 3 2 2 3 5" xfId="56863"/>
    <cellStyle name="Normal 5 2 8 3 2 2 4" xfId="5064"/>
    <cellStyle name="Normal 5 2 8 3 2 2 4 2" xfId="9789"/>
    <cellStyle name="Normal 5 2 8 3 2 2 4 2 2" xfId="19184"/>
    <cellStyle name="Normal 5 2 8 3 2 2 4 2 2 2" xfId="37981"/>
    <cellStyle name="Normal 5 2 8 3 2 2 4 2 2 3" xfId="56869"/>
    <cellStyle name="Normal 5 2 8 3 2 2 4 2 3" xfId="28578"/>
    <cellStyle name="Normal 5 2 8 3 2 2 4 2 4" xfId="56868"/>
    <cellStyle name="Normal 5 2 8 3 2 2 4 3" xfId="14487"/>
    <cellStyle name="Normal 5 2 8 3 2 2 4 3 2" xfId="33278"/>
    <cellStyle name="Normal 5 2 8 3 2 2 4 3 3" xfId="56870"/>
    <cellStyle name="Normal 5 2 8 3 2 2 4 4" xfId="23875"/>
    <cellStyle name="Normal 5 2 8 3 2 2 4 5" xfId="56867"/>
    <cellStyle name="Normal 5 2 8 3 2 2 5" xfId="6998"/>
    <cellStyle name="Normal 5 2 8 3 2 2 5 2" xfId="16393"/>
    <cellStyle name="Normal 5 2 8 3 2 2 5 2 2" xfId="35190"/>
    <cellStyle name="Normal 5 2 8 3 2 2 5 2 3" xfId="56872"/>
    <cellStyle name="Normal 5 2 8 3 2 2 5 3" xfId="25787"/>
    <cellStyle name="Normal 5 2 8 3 2 2 5 4" xfId="56871"/>
    <cellStyle name="Normal 5 2 8 3 2 2 6" xfId="11696"/>
    <cellStyle name="Normal 5 2 8 3 2 2 6 2" xfId="30485"/>
    <cellStyle name="Normal 5 2 8 3 2 2 6 3" xfId="56873"/>
    <cellStyle name="Normal 5 2 8 3 2 2 7" xfId="21082"/>
    <cellStyle name="Normal 5 2 8 3 2 2 8" xfId="39884"/>
    <cellStyle name="Normal 5 2 8 3 2 2 9" xfId="56854"/>
    <cellStyle name="Normal 5 2 8 3 2 3" xfId="2736"/>
    <cellStyle name="Normal 5 2 8 3 2 3 2" xfId="5529"/>
    <cellStyle name="Normal 5 2 8 3 2 3 2 2" xfId="10254"/>
    <cellStyle name="Normal 5 2 8 3 2 3 2 2 2" xfId="19649"/>
    <cellStyle name="Normal 5 2 8 3 2 3 2 2 2 2" xfId="38446"/>
    <cellStyle name="Normal 5 2 8 3 2 3 2 2 2 3" xfId="56877"/>
    <cellStyle name="Normal 5 2 8 3 2 3 2 2 3" xfId="29043"/>
    <cellStyle name="Normal 5 2 8 3 2 3 2 2 4" xfId="56876"/>
    <cellStyle name="Normal 5 2 8 3 2 3 2 3" xfId="14952"/>
    <cellStyle name="Normal 5 2 8 3 2 3 2 3 2" xfId="33743"/>
    <cellStyle name="Normal 5 2 8 3 2 3 2 3 3" xfId="56878"/>
    <cellStyle name="Normal 5 2 8 3 2 3 2 4" xfId="24340"/>
    <cellStyle name="Normal 5 2 8 3 2 3 2 5" xfId="56875"/>
    <cellStyle name="Normal 5 2 8 3 2 3 3" xfId="7463"/>
    <cellStyle name="Normal 5 2 8 3 2 3 3 2" xfId="16858"/>
    <cellStyle name="Normal 5 2 8 3 2 3 3 2 2" xfId="35655"/>
    <cellStyle name="Normal 5 2 8 3 2 3 3 2 3" xfId="56880"/>
    <cellStyle name="Normal 5 2 8 3 2 3 3 3" xfId="26252"/>
    <cellStyle name="Normal 5 2 8 3 2 3 3 4" xfId="56879"/>
    <cellStyle name="Normal 5 2 8 3 2 3 4" xfId="12161"/>
    <cellStyle name="Normal 5 2 8 3 2 3 4 2" xfId="30950"/>
    <cellStyle name="Normal 5 2 8 3 2 3 4 3" xfId="56881"/>
    <cellStyle name="Normal 5 2 8 3 2 3 5" xfId="21547"/>
    <cellStyle name="Normal 5 2 8 3 2 3 6" xfId="56874"/>
    <cellStyle name="Normal 5 2 8 3 2 4" xfId="3667"/>
    <cellStyle name="Normal 5 2 8 3 2 4 2" xfId="8393"/>
    <cellStyle name="Normal 5 2 8 3 2 4 2 2" xfId="17788"/>
    <cellStyle name="Normal 5 2 8 3 2 4 2 2 2" xfId="36585"/>
    <cellStyle name="Normal 5 2 8 3 2 4 2 2 3" xfId="56884"/>
    <cellStyle name="Normal 5 2 8 3 2 4 2 3" xfId="27182"/>
    <cellStyle name="Normal 5 2 8 3 2 4 2 4" xfId="56883"/>
    <cellStyle name="Normal 5 2 8 3 2 4 3" xfId="13091"/>
    <cellStyle name="Normal 5 2 8 3 2 4 3 2" xfId="31881"/>
    <cellStyle name="Normal 5 2 8 3 2 4 3 3" xfId="56885"/>
    <cellStyle name="Normal 5 2 8 3 2 4 4" xfId="22478"/>
    <cellStyle name="Normal 5 2 8 3 2 4 5" xfId="56882"/>
    <cellStyle name="Normal 5 2 8 3 2 5" xfId="4598"/>
    <cellStyle name="Normal 5 2 8 3 2 5 2" xfId="9323"/>
    <cellStyle name="Normal 5 2 8 3 2 5 2 2" xfId="18718"/>
    <cellStyle name="Normal 5 2 8 3 2 5 2 2 2" xfId="37515"/>
    <cellStyle name="Normal 5 2 8 3 2 5 2 2 3" xfId="56888"/>
    <cellStyle name="Normal 5 2 8 3 2 5 2 3" xfId="28112"/>
    <cellStyle name="Normal 5 2 8 3 2 5 2 4" xfId="56887"/>
    <cellStyle name="Normal 5 2 8 3 2 5 3" xfId="14021"/>
    <cellStyle name="Normal 5 2 8 3 2 5 3 2" xfId="32812"/>
    <cellStyle name="Normal 5 2 8 3 2 5 3 3" xfId="56889"/>
    <cellStyle name="Normal 5 2 8 3 2 5 4" xfId="23409"/>
    <cellStyle name="Normal 5 2 8 3 2 5 5" xfId="56886"/>
    <cellStyle name="Normal 5 2 8 3 2 6" xfId="6534"/>
    <cellStyle name="Normal 5 2 8 3 2 6 2" xfId="15929"/>
    <cellStyle name="Normal 5 2 8 3 2 6 2 2" xfId="34726"/>
    <cellStyle name="Normal 5 2 8 3 2 6 2 3" xfId="56891"/>
    <cellStyle name="Normal 5 2 8 3 2 6 3" xfId="25323"/>
    <cellStyle name="Normal 5 2 8 3 2 6 4" xfId="56890"/>
    <cellStyle name="Normal 5 2 8 3 2 7" xfId="11232"/>
    <cellStyle name="Normal 5 2 8 3 2 7 2" xfId="30019"/>
    <cellStyle name="Normal 5 2 8 3 2 7 3" xfId="56892"/>
    <cellStyle name="Normal 5 2 8 3 2 8" xfId="20616"/>
    <cellStyle name="Normal 5 2 8 3 2 9" xfId="39883"/>
    <cellStyle name="Normal 5 2 8 3 3" xfId="2010"/>
    <cellStyle name="Normal 5 2 8 3 3 2" xfId="2941"/>
    <cellStyle name="Normal 5 2 8 3 3 2 2" xfId="5734"/>
    <cellStyle name="Normal 5 2 8 3 3 2 2 2" xfId="10459"/>
    <cellStyle name="Normal 5 2 8 3 3 2 2 2 2" xfId="19854"/>
    <cellStyle name="Normal 5 2 8 3 3 2 2 2 2 2" xfId="38651"/>
    <cellStyle name="Normal 5 2 8 3 3 2 2 2 2 3" xfId="56897"/>
    <cellStyle name="Normal 5 2 8 3 3 2 2 2 3" xfId="29248"/>
    <cellStyle name="Normal 5 2 8 3 3 2 2 2 4" xfId="56896"/>
    <cellStyle name="Normal 5 2 8 3 3 2 2 3" xfId="15157"/>
    <cellStyle name="Normal 5 2 8 3 3 2 2 3 2" xfId="33948"/>
    <cellStyle name="Normal 5 2 8 3 3 2 2 3 3" xfId="56898"/>
    <cellStyle name="Normal 5 2 8 3 3 2 2 4" xfId="24545"/>
    <cellStyle name="Normal 5 2 8 3 3 2 2 5" xfId="56895"/>
    <cellStyle name="Normal 5 2 8 3 3 2 3" xfId="7667"/>
    <cellStyle name="Normal 5 2 8 3 3 2 3 2" xfId="17062"/>
    <cellStyle name="Normal 5 2 8 3 3 2 3 2 2" xfId="35859"/>
    <cellStyle name="Normal 5 2 8 3 3 2 3 2 3" xfId="56900"/>
    <cellStyle name="Normal 5 2 8 3 3 2 3 3" xfId="26456"/>
    <cellStyle name="Normal 5 2 8 3 3 2 3 4" xfId="56899"/>
    <cellStyle name="Normal 5 2 8 3 3 2 4" xfId="12365"/>
    <cellStyle name="Normal 5 2 8 3 3 2 4 2" xfId="31155"/>
    <cellStyle name="Normal 5 2 8 3 3 2 4 3" xfId="56901"/>
    <cellStyle name="Normal 5 2 8 3 3 2 5" xfId="21752"/>
    <cellStyle name="Normal 5 2 8 3 3 2 6" xfId="56894"/>
    <cellStyle name="Normal 5 2 8 3 3 3" xfId="3872"/>
    <cellStyle name="Normal 5 2 8 3 3 3 2" xfId="8598"/>
    <cellStyle name="Normal 5 2 8 3 3 3 2 2" xfId="17993"/>
    <cellStyle name="Normal 5 2 8 3 3 3 2 2 2" xfId="36790"/>
    <cellStyle name="Normal 5 2 8 3 3 3 2 2 3" xfId="56904"/>
    <cellStyle name="Normal 5 2 8 3 3 3 2 3" xfId="27387"/>
    <cellStyle name="Normal 5 2 8 3 3 3 2 4" xfId="56903"/>
    <cellStyle name="Normal 5 2 8 3 3 3 3" xfId="13296"/>
    <cellStyle name="Normal 5 2 8 3 3 3 3 2" xfId="32086"/>
    <cellStyle name="Normal 5 2 8 3 3 3 3 3" xfId="56905"/>
    <cellStyle name="Normal 5 2 8 3 3 3 4" xfId="22683"/>
    <cellStyle name="Normal 5 2 8 3 3 3 5" xfId="56902"/>
    <cellStyle name="Normal 5 2 8 3 3 4" xfId="4803"/>
    <cellStyle name="Normal 5 2 8 3 3 4 2" xfId="9528"/>
    <cellStyle name="Normal 5 2 8 3 3 4 2 2" xfId="18923"/>
    <cellStyle name="Normal 5 2 8 3 3 4 2 2 2" xfId="37720"/>
    <cellStyle name="Normal 5 2 8 3 3 4 2 2 3" xfId="56908"/>
    <cellStyle name="Normal 5 2 8 3 3 4 2 3" xfId="28317"/>
    <cellStyle name="Normal 5 2 8 3 3 4 2 4" xfId="56907"/>
    <cellStyle name="Normal 5 2 8 3 3 4 3" xfId="14226"/>
    <cellStyle name="Normal 5 2 8 3 3 4 3 2" xfId="33017"/>
    <cellStyle name="Normal 5 2 8 3 3 4 3 3" xfId="56909"/>
    <cellStyle name="Normal 5 2 8 3 3 4 4" xfId="23614"/>
    <cellStyle name="Normal 5 2 8 3 3 4 5" xfId="56906"/>
    <cellStyle name="Normal 5 2 8 3 3 5" xfId="6738"/>
    <cellStyle name="Normal 5 2 8 3 3 5 2" xfId="16133"/>
    <cellStyle name="Normal 5 2 8 3 3 5 2 2" xfId="34930"/>
    <cellStyle name="Normal 5 2 8 3 3 5 2 3" xfId="56911"/>
    <cellStyle name="Normal 5 2 8 3 3 5 3" xfId="25527"/>
    <cellStyle name="Normal 5 2 8 3 3 5 4" xfId="56910"/>
    <cellStyle name="Normal 5 2 8 3 3 6" xfId="11436"/>
    <cellStyle name="Normal 5 2 8 3 3 6 2" xfId="30224"/>
    <cellStyle name="Normal 5 2 8 3 3 6 3" xfId="56912"/>
    <cellStyle name="Normal 5 2 8 3 3 7" xfId="20821"/>
    <cellStyle name="Normal 5 2 8 3 3 8" xfId="39885"/>
    <cellStyle name="Normal 5 2 8 3 3 9" xfId="56893"/>
    <cellStyle name="Normal 5 2 8 3 4" xfId="2475"/>
    <cellStyle name="Normal 5 2 8 3 4 2" xfId="5268"/>
    <cellStyle name="Normal 5 2 8 3 4 2 2" xfId="9993"/>
    <cellStyle name="Normal 5 2 8 3 4 2 2 2" xfId="19388"/>
    <cellStyle name="Normal 5 2 8 3 4 2 2 2 2" xfId="38185"/>
    <cellStyle name="Normal 5 2 8 3 4 2 2 2 3" xfId="56916"/>
    <cellStyle name="Normal 5 2 8 3 4 2 2 3" xfId="28782"/>
    <cellStyle name="Normal 5 2 8 3 4 2 2 4" xfId="56915"/>
    <cellStyle name="Normal 5 2 8 3 4 2 3" xfId="14691"/>
    <cellStyle name="Normal 5 2 8 3 4 2 3 2" xfId="33482"/>
    <cellStyle name="Normal 5 2 8 3 4 2 3 3" xfId="56917"/>
    <cellStyle name="Normal 5 2 8 3 4 2 4" xfId="24079"/>
    <cellStyle name="Normal 5 2 8 3 4 2 5" xfId="56914"/>
    <cellStyle name="Normal 5 2 8 3 4 3" xfId="7202"/>
    <cellStyle name="Normal 5 2 8 3 4 3 2" xfId="16597"/>
    <cellStyle name="Normal 5 2 8 3 4 3 2 2" xfId="35394"/>
    <cellStyle name="Normal 5 2 8 3 4 3 2 3" xfId="56919"/>
    <cellStyle name="Normal 5 2 8 3 4 3 3" xfId="25991"/>
    <cellStyle name="Normal 5 2 8 3 4 3 4" xfId="56918"/>
    <cellStyle name="Normal 5 2 8 3 4 4" xfId="11900"/>
    <cellStyle name="Normal 5 2 8 3 4 4 2" xfId="30689"/>
    <cellStyle name="Normal 5 2 8 3 4 4 3" xfId="56920"/>
    <cellStyle name="Normal 5 2 8 3 4 5" xfId="21286"/>
    <cellStyle name="Normal 5 2 8 3 4 6" xfId="56913"/>
    <cellStyle name="Normal 5 2 8 3 5" xfId="3406"/>
    <cellStyle name="Normal 5 2 8 3 5 2" xfId="8132"/>
    <cellStyle name="Normal 5 2 8 3 5 2 2" xfId="17527"/>
    <cellStyle name="Normal 5 2 8 3 5 2 2 2" xfId="36324"/>
    <cellStyle name="Normal 5 2 8 3 5 2 2 3" xfId="56923"/>
    <cellStyle name="Normal 5 2 8 3 5 2 3" xfId="26921"/>
    <cellStyle name="Normal 5 2 8 3 5 2 4" xfId="56922"/>
    <cellStyle name="Normal 5 2 8 3 5 3" xfId="12830"/>
    <cellStyle name="Normal 5 2 8 3 5 3 2" xfId="31620"/>
    <cellStyle name="Normal 5 2 8 3 5 3 3" xfId="56924"/>
    <cellStyle name="Normal 5 2 8 3 5 4" xfId="22217"/>
    <cellStyle name="Normal 5 2 8 3 5 5" xfId="56921"/>
    <cellStyle name="Normal 5 2 8 3 6" xfId="4337"/>
    <cellStyle name="Normal 5 2 8 3 6 2" xfId="9062"/>
    <cellStyle name="Normal 5 2 8 3 6 2 2" xfId="18457"/>
    <cellStyle name="Normal 5 2 8 3 6 2 2 2" xfId="37254"/>
    <cellStyle name="Normal 5 2 8 3 6 2 2 3" xfId="56927"/>
    <cellStyle name="Normal 5 2 8 3 6 2 3" xfId="27851"/>
    <cellStyle name="Normal 5 2 8 3 6 2 4" xfId="56926"/>
    <cellStyle name="Normal 5 2 8 3 6 3" xfId="13760"/>
    <cellStyle name="Normal 5 2 8 3 6 3 2" xfId="32551"/>
    <cellStyle name="Normal 5 2 8 3 6 3 3" xfId="56928"/>
    <cellStyle name="Normal 5 2 8 3 6 4" xfId="23148"/>
    <cellStyle name="Normal 5 2 8 3 6 5" xfId="56925"/>
    <cellStyle name="Normal 5 2 8 3 7" xfId="6407"/>
    <cellStyle name="Normal 5 2 8 3 7 2" xfId="15803"/>
    <cellStyle name="Normal 5 2 8 3 7 2 2" xfId="34600"/>
    <cellStyle name="Normal 5 2 8 3 7 2 3" xfId="56930"/>
    <cellStyle name="Normal 5 2 8 3 7 3" xfId="25197"/>
    <cellStyle name="Normal 5 2 8 3 7 4" xfId="56929"/>
    <cellStyle name="Normal 5 2 8 3 8" xfId="10973"/>
    <cellStyle name="Normal 5 2 8 3 8 2" xfId="29758"/>
    <cellStyle name="Normal 5 2 8 3 8 3" xfId="56931"/>
    <cellStyle name="Normal 5 2 8 3 9" xfId="20355"/>
    <cellStyle name="Normal 5 2 8 4" xfId="1226"/>
    <cellStyle name="Normal 5 2 8 4 10" xfId="56932"/>
    <cellStyle name="Normal 5 2 8 4 11" xfId="1686"/>
    <cellStyle name="Normal 5 2 8 4 2" xfId="2155"/>
    <cellStyle name="Normal 5 2 8 4 2 2" xfId="3086"/>
    <cellStyle name="Normal 5 2 8 4 2 2 2" xfId="5879"/>
    <cellStyle name="Normal 5 2 8 4 2 2 2 2" xfId="10604"/>
    <cellStyle name="Normal 5 2 8 4 2 2 2 2 2" xfId="19999"/>
    <cellStyle name="Normal 5 2 8 4 2 2 2 2 2 2" xfId="38796"/>
    <cellStyle name="Normal 5 2 8 4 2 2 2 2 2 3" xfId="56937"/>
    <cellStyle name="Normal 5 2 8 4 2 2 2 2 3" xfId="29393"/>
    <cellStyle name="Normal 5 2 8 4 2 2 2 2 4" xfId="56936"/>
    <cellStyle name="Normal 5 2 8 4 2 2 2 3" xfId="15302"/>
    <cellStyle name="Normal 5 2 8 4 2 2 2 3 2" xfId="34093"/>
    <cellStyle name="Normal 5 2 8 4 2 2 2 3 3" xfId="56938"/>
    <cellStyle name="Normal 5 2 8 4 2 2 2 4" xfId="24690"/>
    <cellStyle name="Normal 5 2 8 4 2 2 2 5" xfId="56935"/>
    <cellStyle name="Normal 5 2 8 4 2 2 3" xfId="7812"/>
    <cellStyle name="Normal 5 2 8 4 2 2 3 2" xfId="17207"/>
    <cellStyle name="Normal 5 2 8 4 2 2 3 2 2" xfId="36004"/>
    <cellStyle name="Normal 5 2 8 4 2 2 3 2 3" xfId="56940"/>
    <cellStyle name="Normal 5 2 8 4 2 2 3 3" xfId="26601"/>
    <cellStyle name="Normal 5 2 8 4 2 2 3 4" xfId="56939"/>
    <cellStyle name="Normal 5 2 8 4 2 2 4" xfId="12510"/>
    <cellStyle name="Normal 5 2 8 4 2 2 4 2" xfId="31300"/>
    <cellStyle name="Normal 5 2 8 4 2 2 4 3" xfId="56941"/>
    <cellStyle name="Normal 5 2 8 4 2 2 5" xfId="21897"/>
    <cellStyle name="Normal 5 2 8 4 2 2 6" xfId="56934"/>
    <cellStyle name="Normal 5 2 8 4 2 3" xfId="4017"/>
    <cellStyle name="Normal 5 2 8 4 2 3 2" xfId="8742"/>
    <cellStyle name="Normal 5 2 8 4 2 3 2 2" xfId="18137"/>
    <cellStyle name="Normal 5 2 8 4 2 3 2 2 2" xfId="36934"/>
    <cellStyle name="Normal 5 2 8 4 2 3 2 2 3" xfId="56944"/>
    <cellStyle name="Normal 5 2 8 4 2 3 2 3" xfId="27531"/>
    <cellStyle name="Normal 5 2 8 4 2 3 2 4" xfId="56943"/>
    <cellStyle name="Normal 5 2 8 4 2 3 3" xfId="13440"/>
    <cellStyle name="Normal 5 2 8 4 2 3 3 2" xfId="32231"/>
    <cellStyle name="Normal 5 2 8 4 2 3 3 3" xfId="56945"/>
    <cellStyle name="Normal 5 2 8 4 2 3 4" xfId="22828"/>
    <cellStyle name="Normal 5 2 8 4 2 3 5" xfId="56942"/>
    <cellStyle name="Normal 5 2 8 4 2 4" xfId="4948"/>
    <cellStyle name="Normal 5 2 8 4 2 4 2" xfId="9673"/>
    <cellStyle name="Normal 5 2 8 4 2 4 2 2" xfId="19068"/>
    <cellStyle name="Normal 5 2 8 4 2 4 2 2 2" xfId="37865"/>
    <cellStyle name="Normal 5 2 8 4 2 4 2 2 3" xfId="56948"/>
    <cellStyle name="Normal 5 2 8 4 2 4 2 3" xfId="28462"/>
    <cellStyle name="Normal 5 2 8 4 2 4 2 4" xfId="56947"/>
    <cellStyle name="Normal 5 2 8 4 2 4 3" xfId="14371"/>
    <cellStyle name="Normal 5 2 8 4 2 4 3 2" xfId="33162"/>
    <cellStyle name="Normal 5 2 8 4 2 4 3 3" xfId="56949"/>
    <cellStyle name="Normal 5 2 8 4 2 4 4" xfId="23759"/>
    <cellStyle name="Normal 5 2 8 4 2 4 5" xfId="56946"/>
    <cellStyle name="Normal 5 2 8 4 2 5" xfId="6882"/>
    <cellStyle name="Normal 5 2 8 4 2 5 2" xfId="16277"/>
    <cellStyle name="Normal 5 2 8 4 2 5 2 2" xfId="35074"/>
    <cellStyle name="Normal 5 2 8 4 2 5 2 3" xfId="56951"/>
    <cellStyle name="Normal 5 2 8 4 2 5 3" xfId="25671"/>
    <cellStyle name="Normal 5 2 8 4 2 5 4" xfId="56950"/>
    <cellStyle name="Normal 5 2 8 4 2 6" xfId="11580"/>
    <cellStyle name="Normal 5 2 8 4 2 6 2" xfId="30369"/>
    <cellStyle name="Normal 5 2 8 4 2 6 3" xfId="56952"/>
    <cellStyle name="Normal 5 2 8 4 2 7" xfId="20966"/>
    <cellStyle name="Normal 5 2 8 4 2 8" xfId="39887"/>
    <cellStyle name="Normal 5 2 8 4 2 9" xfId="56933"/>
    <cellStyle name="Normal 5 2 8 4 3" xfId="2620"/>
    <cellStyle name="Normal 5 2 8 4 3 2" xfId="5413"/>
    <cellStyle name="Normal 5 2 8 4 3 2 2" xfId="10138"/>
    <cellStyle name="Normal 5 2 8 4 3 2 2 2" xfId="19533"/>
    <cellStyle name="Normal 5 2 8 4 3 2 2 2 2" xfId="38330"/>
    <cellStyle name="Normal 5 2 8 4 3 2 2 2 3" xfId="56956"/>
    <cellStyle name="Normal 5 2 8 4 3 2 2 3" xfId="28927"/>
    <cellStyle name="Normal 5 2 8 4 3 2 2 4" xfId="56955"/>
    <cellStyle name="Normal 5 2 8 4 3 2 3" xfId="14836"/>
    <cellStyle name="Normal 5 2 8 4 3 2 3 2" xfId="33627"/>
    <cellStyle name="Normal 5 2 8 4 3 2 3 3" xfId="56957"/>
    <cellStyle name="Normal 5 2 8 4 3 2 4" xfId="24224"/>
    <cellStyle name="Normal 5 2 8 4 3 2 5" xfId="56954"/>
    <cellStyle name="Normal 5 2 8 4 3 3" xfId="7347"/>
    <cellStyle name="Normal 5 2 8 4 3 3 2" xfId="16742"/>
    <cellStyle name="Normal 5 2 8 4 3 3 2 2" xfId="35539"/>
    <cellStyle name="Normal 5 2 8 4 3 3 2 3" xfId="56959"/>
    <cellStyle name="Normal 5 2 8 4 3 3 3" xfId="26136"/>
    <cellStyle name="Normal 5 2 8 4 3 3 4" xfId="56958"/>
    <cellStyle name="Normal 5 2 8 4 3 4" xfId="12045"/>
    <cellStyle name="Normal 5 2 8 4 3 4 2" xfId="30834"/>
    <cellStyle name="Normal 5 2 8 4 3 4 3" xfId="56960"/>
    <cellStyle name="Normal 5 2 8 4 3 5" xfId="21431"/>
    <cellStyle name="Normal 5 2 8 4 3 6" xfId="56953"/>
    <cellStyle name="Normal 5 2 8 4 4" xfId="3551"/>
    <cellStyle name="Normal 5 2 8 4 4 2" xfId="8277"/>
    <cellStyle name="Normal 5 2 8 4 4 2 2" xfId="17672"/>
    <cellStyle name="Normal 5 2 8 4 4 2 2 2" xfId="36469"/>
    <cellStyle name="Normal 5 2 8 4 4 2 2 3" xfId="56963"/>
    <cellStyle name="Normal 5 2 8 4 4 2 3" xfId="27066"/>
    <cellStyle name="Normal 5 2 8 4 4 2 4" xfId="56962"/>
    <cellStyle name="Normal 5 2 8 4 4 3" xfId="12975"/>
    <cellStyle name="Normal 5 2 8 4 4 3 2" xfId="31765"/>
    <cellStyle name="Normal 5 2 8 4 4 3 3" xfId="56964"/>
    <cellStyle name="Normal 5 2 8 4 4 4" xfId="22362"/>
    <cellStyle name="Normal 5 2 8 4 4 5" xfId="56961"/>
    <cellStyle name="Normal 5 2 8 4 5" xfId="4482"/>
    <cellStyle name="Normal 5 2 8 4 5 2" xfId="9207"/>
    <cellStyle name="Normal 5 2 8 4 5 2 2" xfId="18602"/>
    <cellStyle name="Normal 5 2 8 4 5 2 2 2" xfId="37399"/>
    <cellStyle name="Normal 5 2 8 4 5 2 2 3" xfId="56967"/>
    <cellStyle name="Normal 5 2 8 4 5 2 3" xfId="27996"/>
    <cellStyle name="Normal 5 2 8 4 5 2 4" xfId="56966"/>
    <cellStyle name="Normal 5 2 8 4 5 3" xfId="13905"/>
    <cellStyle name="Normal 5 2 8 4 5 3 2" xfId="32696"/>
    <cellStyle name="Normal 5 2 8 4 5 3 3" xfId="56968"/>
    <cellStyle name="Normal 5 2 8 4 5 4" xfId="23293"/>
    <cellStyle name="Normal 5 2 8 4 5 5" xfId="56965"/>
    <cellStyle name="Normal 5 2 8 4 6" xfId="6241"/>
    <cellStyle name="Normal 5 2 8 4 6 2" xfId="15637"/>
    <cellStyle name="Normal 5 2 8 4 6 2 2" xfId="34434"/>
    <cellStyle name="Normal 5 2 8 4 6 2 3" xfId="56970"/>
    <cellStyle name="Normal 5 2 8 4 6 3" xfId="25031"/>
    <cellStyle name="Normal 5 2 8 4 6 4" xfId="56969"/>
    <cellStyle name="Normal 5 2 8 4 7" xfId="11116"/>
    <cellStyle name="Normal 5 2 8 4 7 2" xfId="29903"/>
    <cellStyle name="Normal 5 2 8 4 7 3" xfId="56971"/>
    <cellStyle name="Normal 5 2 8 4 8" xfId="20500"/>
    <cellStyle name="Normal 5 2 8 4 9" xfId="39886"/>
    <cellStyle name="Normal 5 2 8 5" xfId="962"/>
    <cellStyle name="Normal 5 2 8 5 10" xfId="56972"/>
    <cellStyle name="Normal 5 2 8 5 11" xfId="1628"/>
    <cellStyle name="Normal 5 2 8 5 2" xfId="2097"/>
    <cellStyle name="Normal 5 2 8 5 2 2" xfId="3028"/>
    <cellStyle name="Normal 5 2 8 5 2 2 2" xfId="5821"/>
    <cellStyle name="Normal 5 2 8 5 2 2 2 2" xfId="10546"/>
    <cellStyle name="Normal 5 2 8 5 2 2 2 2 2" xfId="19941"/>
    <cellStyle name="Normal 5 2 8 5 2 2 2 2 2 2" xfId="38738"/>
    <cellStyle name="Normal 5 2 8 5 2 2 2 2 2 3" xfId="56977"/>
    <cellStyle name="Normal 5 2 8 5 2 2 2 2 3" xfId="29335"/>
    <cellStyle name="Normal 5 2 8 5 2 2 2 2 4" xfId="56976"/>
    <cellStyle name="Normal 5 2 8 5 2 2 2 3" xfId="15244"/>
    <cellStyle name="Normal 5 2 8 5 2 2 2 3 2" xfId="34035"/>
    <cellStyle name="Normal 5 2 8 5 2 2 2 3 3" xfId="56978"/>
    <cellStyle name="Normal 5 2 8 5 2 2 2 4" xfId="24632"/>
    <cellStyle name="Normal 5 2 8 5 2 2 2 5" xfId="56975"/>
    <cellStyle name="Normal 5 2 8 5 2 2 3" xfId="7754"/>
    <cellStyle name="Normal 5 2 8 5 2 2 3 2" xfId="17149"/>
    <cellStyle name="Normal 5 2 8 5 2 2 3 2 2" xfId="35946"/>
    <cellStyle name="Normal 5 2 8 5 2 2 3 2 3" xfId="56980"/>
    <cellStyle name="Normal 5 2 8 5 2 2 3 3" xfId="26543"/>
    <cellStyle name="Normal 5 2 8 5 2 2 3 4" xfId="56979"/>
    <cellStyle name="Normal 5 2 8 5 2 2 4" xfId="12452"/>
    <cellStyle name="Normal 5 2 8 5 2 2 4 2" xfId="31242"/>
    <cellStyle name="Normal 5 2 8 5 2 2 4 3" xfId="56981"/>
    <cellStyle name="Normal 5 2 8 5 2 2 5" xfId="21839"/>
    <cellStyle name="Normal 5 2 8 5 2 2 6" xfId="56974"/>
    <cellStyle name="Normal 5 2 8 5 2 3" xfId="3959"/>
    <cellStyle name="Normal 5 2 8 5 2 3 2" xfId="8684"/>
    <cellStyle name="Normal 5 2 8 5 2 3 2 2" xfId="18079"/>
    <cellStyle name="Normal 5 2 8 5 2 3 2 2 2" xfId="36876"/>
    <cellStyle name="Normal 5 2 8 5 2 3 2 2 3" xfId="56984"/>
    <cellStyle name="Normal 5 2 8 5 2 3 2 3" xfId="27473"/>
    <cellStyle name="Normal 5 2 8 5 2 3 2 4" xfId="56983"/>
    <cellStyle name="Normal 5 2 8 5 2 3 3" xfId="13382"/>
    <cellStyle name="Normal 5 2 8 5 2 3 3 2" xfId="32173"/>
    <cellStyle name="Normal 5 2 8 5 2 3 3 3" xfId="56985"/>
    <cellStyle name="Normal 5 2 8 5 2 3 4" xfId="22770"/>
    <cellStyle name="Normal 5 2 8 5 2 3 5" xfId="56982"/>
    <cellStyle name="Normal 5 2 8 5 2 4" xfId="4890"/>
    <cellStyle name="Normal 5 2 8 5 2 4 2" xfId="9615"/>
    <cellStyle name="Normal 5 2 8 5 2 4 2 2" xfId="19010"/>
    <cellStyle name="Normal 5 2 8 5 2 4 2 2 2" xfId="37807"/>
    <cellStyle name="Normal 5 2 8 5 2 4 2 2 3" xfId="56988"/>
    <cellStyle name="Normal 5 2 8 5 2 4 2 3" xfId="28404"/>
    <cellStyle name="Normal 5 2 8 5 2 4 2 4" xfId="56987"/>
    <cellStyle name="Normal 5 2 8 5 2 4 3" xfId="14313"/>
    <cellStyle name="Normal 5 2 8 5 2 4 3 2" xfId="33104"/>
    <cellStyle name="Normal 5 2 8 5 2 4 3 3" xfId="56989"/>
    <cellStyle name="Normal 5 2 8 5 2 4 4" xfId="23701"/>
    <cellStyle name="Normal 5 2 8 5 2 4 5" xfId="56986"/>
    <cellStyle name="Normal 5 2 8 5 2 5" xfId="6824"/>
    <cellStyle name="Normal 5 2 8 5 2 5 2" xfId="16219"/>
    <cellStyle name="Normal 5 2 8 5 2 5 2 2" xfId="35016"/>
    <cellStyle name="Normal 5 2 8 5 2 5 2 3" xfId="56991"/>
    <cellStyle name="Normal 5 2 8 5 2 5 3" xfId="25613"/>
    <cellStyle name="Normal 5 2 8 5 2 5 4" xfId="56990"/>
    <cellStyle name="Normal 5 2 8 5 2 6" xfId="11522"/>
    <cellStyle name="Normal 5 2 8 5 2 6 2" xfId="30311"/>
    <cellStyle name="Normal 5 2 8 5 2 6 3" xfId="56992"/>
    <cellStyle name="Normal 5 2 8 5 2 7" xfId="20908"/>
    <cellStyle name="Normal 5 2 8 5 2 8" xfId="39889"/>
    <cellStyle name="Normal 5 2 8 5 2 9" xfId="56973"/>
    <cellStyle name="Normal 5 2 8 5 3" xfId="2562"/>
    <cellStyle name="Normal 5 2 8 5 3 2" xfId="5355"/>
    <cellStyle name="Normal 5 2 8 5 3 2 2" xfId="10080"/>
    <cellStyle name="Normal 5 2 8 5 3 2 2 2" xfId="19475"/>
    <cellStyle name="Normal 5 2 8 5 3 2 2 2 2" xfId="38272"/>
    <cellStyle name="Normal 5 2 8 5 3 2 2 2 3" xfId="56996"/>
    <cellStyle name="Normal 5 2 8 5 3 2 2 3" xfId="28869"/>
    <cellStyle name="Normal 5 2 8 5 3 2 2 4" xfId="56995"/>
    <cellStyle name="Normal 5 2 8 5 3 2 3" xfId="14778"/>
    <cellStyle name="Normal 5 2 8 5 3 2 3 2" xfId="33569"/>
    <cellStyle name="Normal 5 2 8 5 3 2 3 3" xfId="56997"/>
    <cellStyle name="Normal 5 2 8 5 3 2 4" xfId="24166"/>
    <cellStyle name="Normal 5 2 8 5 3 2 5" xfId="56994"/>
    <cellStyle name="Normal 5 2 8 5 3 3" xfId="7289"/>
    <cellStyle name="Normal 5 2 8 5 3 3 2" xfId="16684"/>
    <cellStyle name="Normal 5 2 8 5 3 3 2 2" xfId="35481"/>
    <cellStyle name="Normal 5 2 8 5 3 3 2 3" xfId="56999"/>
    <cellStyle name="Normal 5 2 8 5 3 3 3" xfId="26078"/>
    <cellStyle name="Normal 5 2 8 5 3 3 4" xfId="56998"/>
    <cellStyle name="Normal 5 2 8 5 3 4" xfId="11987"/>
    <cellStyle name="Normal 5 2 8 5 3 4 2" xfId="30776"/>
    <cellStyle name="Normal 5 2 8 5 3 4 3" xfId="57000"/>
    <cellStyle name="Normal 5 2 8 5 3 5" xfId="21373"/>
    <cellStyle name="Normal 5 2 8 5 3 6" xfId="56993"/>
    <cellStyle name="Normal 5 2 8 5 4" xfId="3493"/>
    <cellStyle name="Normal 5 2 8 5 4 2" xfId="8219"/>
    <cellStyle name="Normal 5 2 8 5 4 2 2" xfId="17614"/>
    <cellStyle name="Normal 5 2 8 5 4 2 2 2" xfId="36411"/>
    <cellStyle name="Normal 5 2 8 5 4 2 2 3" xfId="57003"/>
    <cellStyle name="Normal 5 2 8 5 4 2 3" xfId="27008"/>
    <cellStyle name="Normal 5 2 8 5 4 2 4" xfId="57002"/>
    <cellStyle name="Normal 5 2 8 5 4 3" xfId="12917"/>
    <cellStyle name="Normal 5 2 8 5 4 3 2" xfId="31707"/>
    <cellStyle name="Normal 5 2 8 5 4 3 3" xfId="57004"/>
    <cellStyle name="Normal 5 2 8 5 4 4" xfId="22304"/>
    <cellStyle name="Normal 5 2 8 5 4 5" xfId="57001"/>
    <cellStyle name="Normal 5 2 8 5 5" xfId="4424"/>
    <cellStyle name="Normal 5 2 8 5 5 2" xfId="9149"/>
    <cellStyle name="Normal 5 2 8 5 5 2 2" xfId="18544"/>
    <cellStyle name="Normal 5 2 8 5 5 2 2 2" xfId="37341"/>
    <cellStyle name="Normal 5 2 8 5 5 2 2 3" xfId="57007"/>
    <cellStyle name="Normal 5 2 8 5 5 2 3" xfId="27938"/>
    <cellStyle name="Normal 5 2 8 5 5 2 4" xfId="57006"/>
    <cellStyle name="Normal 5 2 8 5 5 3" xfId="13847"/>
    <cellStyle name="Normal 5 2 8 5 5 3 2" xfId="32638"/>
    <cellStyle name="Normal 5 2 8 5 5 3 3" xfId="57008"/>
    <cellStyle name="Normal 5 2 8 5 5 4" xfId="23235"/>
    <cellStyle name="Normal 5 2 8 5 5 5" xfId="57005"/>
    <cellStyle name="Normal 5 2 8 5 6" xfId="6360"/>
    <cellStyle name="Normal 5 2 8 5 6 2" xfId="15756"/>
    <cellStyle name="Normal 5 2 8 5 6 2 2" xfId="34553"/>
    <cellStyle name="Normal 5 2 8 5 6 2 3" xfId="57010"/>
    <cellStyle name="Normal 5 2 8 5 6 3" xfId="25150"/>
    <cellStyle name="Normal 5 2 8 5 6 4" xfId="57009"/>
    <cellStyle name="Normal 5 2 8 5 7" xfId="11058"/>
    <cellStyle name="Normal 5 2 8 5 7 2" xfId="29845"/>
    <cellStyle name="Normal 5 2 8 5 7 3" xfId="57011"/>
    <cellStyle name="Normal 5 2 8 5 8" xfId="20442"/>
    <cellStyle name="Normal 5 2 8 5 9" xfId="39888"/>
    <cellStyle name="Normal 5 2 8 6" xfId="1356"/>
    <cellStyle name="Normal 5 2 8 6 10" xfId="1894"/>
    <cellStyle name="Normal 5 2 8 6 2" xfId="2825"/>
    <cellStyle name="Normal 5 2 8 6 2 2" xfId="5618"/>
    <cellStyle name="Normal 5 2 8 6 2 2 2" xfId="10343"/>
    <cellStyle name="Normal 5 2 8 6 2 2 2 2" xfId="19738"/>
    <cellStyle name="Normal 5 2 8 6 2 2 2 2 2" xfId="38535"/>
    <cellStyle name="Normal 5 2 8 6 2 2 2 2 3" xfId="57016"/>
    <cellStyle name="Normal 5 2 8 6 2 2 2 3" xfId="29132"/>
    <cellStyle name="Normal 5 2 8 6 2 2 2 4" xfId="57015"/>
    <cellStyle name="Normal 5 2 8 6 2 2 3" xfId="15041"/>
    <cellStyle name="Normal 5 2 8 6 2 2 3 2" xfId="33832"/>
    <cellStyle name="Normal 5 2 8 6 2 2 3 3" xfId="57017"/>
    <cellStyle name="Normal 5 2 8 6 2 2 4" xfId="24429"/>
    <cellStyle name="Normal 5 2 8 6 2 2 5" xfId="57014"/>
    <cellStyle name="Normal 5 2 8 6 2 3" xfId="7551"/>
    <cellStyle name="Normal 5 2 8 6 2 3 2" xfId="16946"/>
    <cellStyle name="Normal 5 2 8 6 2 3 2 2" xfId="35743"/>
    <cellStyle name="Normal 5 2 8 6 2 3 2 3" xfId="57019"/>
    <cellStyle name="Normal 5 2 8 6 2 3 3" xfId="26340"/>
    <cellStyle name="Normal 5 2 8 6 2 3 4" xfId="57018"/>
    <cellStyle name="Normal 5 2 8 6 2 4" xfId="12249"/>
    <cellStyle name="Normal 5 2 8 6 2 4 2" xfId="31039"/>
    <cellStyle name="Normal 5 2 8 6 2 4 3" xfId="57020"/>
    <cellStyle name="Normal 5 2 8 6 2 5" xfId="21636"/>
    <cellStyle name="Normal 5 2 8 6 2 6" xfId="57013"/>
    <cellStyle name="Normal 5 2 8 6 3" xfId="3756"/>
    <cellStyle name="Normal 5 2 8 6 3 2" xfId="8482"/>
    <cellStyle name="Normal 5 2 8 6 3 2 2" xfId="17877"/>
    <cellStyle name="Normal 5 2 8 6 3 2 2 2" xfId="36674"/>
    <cellStyle name="Normal 5 2 8 6 3 2 2 3" xfId="57023"/>
    <cellStyle name="Normal 5 2 8 6 3 2 3" xfId="27271"/>
    <cellStyle name="Normal 5 2 8 6 3 2 4" xfId="57022"/>
    <cellStyle name="Normal 5 2 8 6 3 3" xfId="13180"/>
    <cellStyle name="Normal 5 2 8 6 3 3 2" xfId="31970"/>
    <cellStyle name="Normal 5 2 8 6 3 3 3" xfId="57024"/>
    <cellStyle name="Normal 5 2 8 6 3 4" xfId="22567"/>
    <cellStyle name="Normal 5 2 8 6 3 5" xfId="57021"/>
    <cellStyle name="Normal 5 2 8 6 4" xfId="4687"/>
    <cellStyle name="Normal 5 2 8 6 4 2" xfId="9412"/>
    <cellStyle name="Normal 5 2 8 6 4 2 2" xfId="18807"/>
    <cellStyle name="Normal 5 2 8 6 4 2 2 2" xfId="37604"/>
    <cellStyle name="Normal 5 2 8 6 4 2 2 3" xfId="57027"/>
    <cellStyle name="Normal 5 2 8 6 4 2 3" xfId="28201"/>
    <cellStyle name="Normal 5 2 8 6 4 2 4" xfId="57026"/>
    <cellStyle name="Normal 5 2 8 6 4 3" xfId="14110"/>
    <cellStyle name="Normal 5 2 8 6 4 3 2" xfId="32901"/>
    <cellStyle name="Normal 5 2 8 6 4 3 3" xfId="57028"/>
    <cellStyle name="Normal 5 2 8 6 4 4" xfId="23498"/>
    <cellStyle name="Normal 5 2 8 6 4 5" xfId="57025"/>
    <cellStyle name="Normal 5 2 8 6 5" xfId="6622"/>
    <cellStyle name="Normal 5 2 8 6 5 2" xfId="16017"/>
    <cellStyle name="Normal 5 2 8 6 5 2 2" xfId="34814"/>
    <cellStyle name="Normal 5 2 8 6 5 2 3" xfId="57030"/>
    <cellStyle name="Normal 5 2 8 6 5 3" xfId="25411"/>
    <cellStyle name="Normal 5 2 8 6 5 4" xfId="57029"/>
    <cellStyle name="Normal 5 2 8 6 6" xfId="11320"/>
    <cellStyle name="Normal 5 2 8 6 6 2" xfId="30108"/>
    <cellStyle name="Normal 5 2 8 6 6 3" xfId="57031"/>
    <cellStyle name="Normal 5 2 8 6 7" xfId="20705"/>
    <cellStyle name="Normal 5 2 8 6 8" xfId="39890"/>
    <cellStyle name="Normal 5 2 8 6 9" xfId="57012"/>
    <cellStyle name="Normal 5 2 8 7" xfId="2359"/>
    <cellStyle name="Normal 5 2 8 7 2" xfId="5152"/>
    <cellStyle name="Normal 5 2 8 7 2 2" xfId="9877"/>
    <cellStyle name="Normal 5 2 8 7 2 2 2" xfId="19272"/>
    <cellStyle name="Normal 5 2 8 7 2 2 2 2" xfId="38069"/>
    <cellStyle name="Normal 5 2 8 7 2 2 2 3" xfId="57035"/>
    <cellStyle name="Normal 5 2 8 7 2 2 3" xfId="28666"/>
    <cellStyle name="Normal 5 2 8 7 2 2 4" xfId="57034"/>
    <cellStyle name="Normal 5 2 8 7 2 3" xfId="14575"/>
    <cellStyle name="Normal 5 2 8 7 2 3 2" xfId="33366"/>
    <cellStyle name="Normal 5 2 8 7 2 3 3" xfId="57036"/>
    <cellStyle name="Normal 5 2 8 7 2 4" xfId="23963"/>
    <cellStyle name="Normal 5 2 8 7 2 5" xfId="57033"/>
    <cellStyle name="Normal 5 2 8 7 3" xfId="7086"/>
    <cellStyle name="Normal 5 2 8 7 3 2" xfId="16481"/>
    <cellStyle name="Normal 5 2 8 7 3 2 2" xfId="35278"/>
    <cellStyle name="Normal 5 2 8 7 3 2 3" xfId="57038"/>
    <cellStyle name="Normal 5 2 8 7 3 3" xfId="25875"/>
    <cellStyle name="Normal 5 2 8 7 3 4" xfId="57037"/>
    <cellStyle name="Normal 5 2 8 7 4" xfId="11784"/>
    <cellStyle name="Normal 5 2 8 7 4 2" xfId="30573"/>
    <cellStyle name="Normal 5 2 8 7 4 3" xfId="57039"/>
    <cellStyle name="Normal 5 2 8 7 5" xfId="21170"/>
    <cellStyle name="Normal 5 2 8 7 6" xfId="57032"/>
    <cellStyle name="Normal 5 2 8 8" xfId="3290"/>
    <cellStyle name="Normal 5 2 8 8 2" xfId="8016"/>
    <cellStyle name="Normal 5 2 8 8 2 2" xfId="17411"/>
    <cellStyle name="Normal 5 2 8 8 2 2 2" xfId="36208"/>
    <cellStyle name="Normal 5 2 8 8 2 2 3" xfId="57042"/>
    <cellStyle name="Normal 5 2 8 8 2 3" xfId="26805"/>
    <cellStyle name="Normal 5 2 8 8 2 4" xfId="57041"/>
    <cellStyle name="Normal 5 2 8 8 3" xfId="12714"/>
    <cellStyle name="Normal 5 2 8 8 3 2" xfId="31504"/>
    <cellStyle name="Normal 5 2 8 8 3 3" xfId="57043"/>
    <cellStyle name="Normal 5 2 8 8 4" xfId="22101"/>
    <cellStyle name="Normal 5 2 8 8 5" xfId="57040"/>
    <cellStyle name="Normal 5 2 8 9" xfId="4221"/>
    <cellStyle name="Normal 5 2 8 9 2" xfId="8946"/>
    <cellStyle name="Normal 5 2 8 9 2 2" xfId="18341"/>
    <cellStyle name="Normal 5 2 8 9 2 2 2" xfId="37138"/>
    <cellStyle name="Normal 5 2 8 9 2 2 3" xfId="57046"/>
    <cellStyle name="Normal 5 2 8 9 2 3" xfId="27735"/>
    <cellStyle name="Normal 5 2 8 9 2 4" xfId="57045"/>
    <cellStyle name="Normal 5 2 8 9 3" xfId="13644"/>
    <cellStyle name="Normal 5 2 8 9 3 2" xfId="32435"/>
    <cellStyle name="Normal 5 2 8 9 3 3" xfId="57047"/>
    <cellStyle name="Normal 5 2 8 9 4" xfId="23032"/>
    <cellStyle name="Normal 5 2 8 9 5" xfId="57044"/>
    <cellStyle name="Normal 5 2 9" xfId="689"/>
    <cellStyle name="Normal 5 2 9 10" xfId="20275"/>
    <cellStyle name="Normal 5 2 9 10 2" xfId="57048"/>
    <cellStyle name="Normal 5 2 9 11" xfId="39891"/>
    <cellStyle name="Normal 5 2 9 12" xfId="1460"/>
    <cellStyle name="Normal 5 2 9 2" xfId="1725"/>
    <cellStyle name="Normal 5 2 9 2 10" xfId="57049"/>
    <cellStyle name="Normal 5 2 9 2 2" xfId="2191"/>
    <cellStyle name="Normal 5 2 9 2 2 2" xfId="3122"/>
    <cellStyle name="Normal 5 2 9 2 2 2 2" xfId="5915"/>
    <cellStyle name="Normal 5 2 9 2 2 2 2 2" xfId="10640"/>
    <cellStyle name="Normal 5 2 9 2 2 2 2 2 2" xfId="20035"/>
    <cellStyle name="Normal 5 2 9 2 2 2 2 2 2 2" xfId="38832"/>
    <cellStyle name="Normal 5 2 9 2 2 2 2 2 2 3" xfId="57054"/>
    <cellStyle name="Normal 5 2 9 2 2 2 2 2 3" xfId="29429"/>
    <cellStyle name="Normal 5 2 9 2 2 2 2 2 4" xfId="57053"/>
    <cellStyle name="Normal 5 2 9 2 2 2 2 3" xfId="15338"/>
    <cellStyle name="Normal 5 2 9 2 2 2 2 3 2" xfId="34129"/>
    <cellStyle name="Normal 5 2 9 2 2 2 2 3 3" xfId="57055"/>
    <cellStyle name="Normal 5 2 9 2 2 2 2 4" xfId="24726"/>
    <cellStyle name="Normal 5 2 9 2 2 2 2 5" xfId="57052"/>
    <cellStyle name="Normal 5 2 9 2 2 2 3" xfId="7848"/>
    <cellStyle name="Normal 5 2 9 2 2 2 3 2" xfId="17243"/>
    <cellStyle name="Normal 5 2 9 2 2 2 3 2 2" xfId="36040"/>
    <cellStyle name="Normal 5 2 9 2 2 2 3 2 3" xfId="57057"/>
    <cellStyle name="Normal 5 2 9 2 2 2 3 3" xfId="26637"/>
    <cellStyle name="Normal 5 2 9 2 2 2 3 4" xfId="57056"/>
    <cellStyle name="Normal 5 2 9 2 2 2 4" xfId="12546"/>
    <cellStyle name="Normal 5 2 9 2 2 2 4 2" xfId="31336"/>
    <cellStyle name="Normal 5 2 9 2 2 2 4 3" xfId="57058"/>
    <cellStyle name="Normal 5 2 9 2 2 2 5" xfId="21933"/>
    <cellStyle name="Normal 5 2 9 2 2 2 6" xfId="57051"/>
    <cellStyle name="Normal 5 2 9 2 2 3" xfId="4053"/>
    <cellStyle name="Normal 5 2 9 2 2 3 2" xfId="8778"/>
    <cellStyle name="Normal 5 2 9 2 2 3 2 2" xfId="18173"/>
    <cellStyle name="Normal 5 2 9 2 2 3 2 2 2" xfId="36970"/>
    <cellStyle name="Normal 5 2 9 2 2 3 2 2 3" xfId="57061"/>
    <cellStyle name="Normal 5 2 9 2 2 3 2 3" xfId="27567"/>
    <cellStyle name="Normal 5 2 9 2 2 3 2 4" xfId="57060"/>
    <cellStyle name="Normal 5 2 9 2 2 3 3" xfId="13476"/>
    <cellStyle name="Normal 5 2 9 2 2 3 3 2" xfId="32267"/>
    <cellStyle name="Normal 5 2 9 2 2 3 3 3" xfId="57062"/>
    <cellStyle name="Normal 5 2 9 2 2 3 4" xfId="22864"/>
    <cellStyle name="Normal 5 2 9 2 2 3 5" xfId="57059"/>
    <cellStyle name="Normal 5 2 9 2 2 4" xfId="4984"/>
    <cellStyle name="Normal 5 2 9 2 2 4 2" xfId="9709"/>
    <cellStyle name="Normal 5 2 9 2 2 4 2 2" xfId="19104"/>
    <cellStyle name="Normal 5 2 9 2 2 4 2 2 2" xfId="37901"/>
    <cellStyle name="Normal 5 2 9 2 2 4 2 2 3" xfId="57065"/>
    <cellStyle name="Normal 5 2 9 2 2 4 2 3" xfId="28498"/>
    <cellStyle name="Normal 5 2 9 2 2 4 2 4" xfId="57064"/>
    <cellStyle name="Normal 5 2 9 2 2 4 3" xfId="14407"/>
    <cellStyle name="Normal 5 2 9 2 2 4 3 2" xfId="33198"/>
    <cellStyle name="Normal 5 2 9 2 2 4 3 3" xfId="57066"/>
    <cellStyle name="Normal 5 2 9 2 2 4 4" xfId="23795"/>
    <cellStyle name="Normal 5 2 9 2 2 4 5" xfId="57063"/>
    <cellStyle name="Normal 5 2 9 2 2 5" xfId="6918"/>
    <cellStyle name="Normal 5 2 9 2 2 5 2" xfId="16313"/>
    <cellStyle name="Normal 5 2 9 2 2 5 2 2" xfId="35110"/>
    <cellStyle name="Normal 5 2 9 2 2 5 2 3" xfId="57068"/>
    <cellStyle name="Normal 5 2 9 2 2 5 3" xfId="25707"/>
    <cellStyle name="Normal 5 2 9 2 2 5 4" xfId="57067"/>
    <cellStyle name="Normal 5 2 9 2 2 6" xfId="11616"/>
    <cellStyle name="Normal 5 2 9 2 2 6 2" xfId="30405"/>
    <cellStyle name="Normal 5 2 9 2 2 6 3" xfId="57069"/>
    <cellStyle name="Normal 5 2 9 2 2 7" xfId="21002"/>
    <cellStyle name="Normal 5 2 9 2 2 8" xfId="39893"/>
    <cellStyle name="Normal 5 2 9 2 2 9" xfId="57050"/>
    <cellStyle name="Normal 5 2 9 2 3" xfId="2656"/>
    <cellStyle name="Normal 5 2 9 2 3 2" xfId="5449"/>
    <cellStyle name="Normal 5 2 9 2 3 2 2" xfId="10174"/>
    <cellStyle name="Normal 5 2 9 2 3 2 2 2" xfId="19569"/>
    <cellStyle name="Normal 5 2 9 2 3 2 2 2 2" xfId="38366"/>
    <cellStyle name="Normal 5 2 9 2 3 2 2 2 3" xfId="57073"/>
    <cellStyle name="Normal 5 2 9 2 3 2 2 3" xfId="28963"/>
    <cellStyle name="Normal 5 2 9 2 3 2 2 4" xfId="57072"/>
    <cellStyle name="Normal 5 2 9 2 3 2 3" xfId="14872"/>
    <cellStyle name="Normal 5 2 9 2 3 2 3 2" xfId="33663"/>
    <cellStyle name="Normal 5 2 9 2 3 2 3 3" xfId="57074"/>
    <cellStyle name="Normal 5 2 9 2 3 2 4" xfId="24260"/>
    <cellStyle name="Normal 5 2 9 2 3 2 5" xfId="57071"/>
    <cellStyle name="Normal 5 2 9 2 3 3" xfId="7383"/>
    <cellStyle name="Normal 5 2 9 2 3 3 2" xfId="16778"/>
    <cellStyle name="Normal 5 2 9 2 3 3 2 2" xfId="35575"/>
    <cellStyle name="Normal 5 2 9 2 3 3 2 3" xfId="57076"/>
    <cellStyle name="Normal 5 2 9 2 3 3 3" xfId="26172"/>
    <cellStyle name="Normal 5 2 9 2 3 3 4" xfId="57075"/>
    <cellStyle name="Normal 5 2 9 2 3 4" xfId="12081"/>
    <cellStyle name="Normal 5 2 9 2 3 4 2" xfId="30870"/>
    <cellStyle name="Normal 5 2 9 2 3 4 3" xfId="57077"/>
    <cellStyle name="Normal 5 2 9 2 3 5" xfId="21467"/>
    <cellStyle name="Normal 5 2 9 2 3 6" xfId="57070"/>
    <cellStyle name="Normal 5 2 9 2 4" xfId="3587"/>
    <cellStyle name="Normal 5 2 9 2 4 2" xfId="8313"/>
    <cellStyle name="Normal 5 2 9 2 4 2 2" xfId="17708"/>
    <cellStyle name="Normal 5 2 9 2 4 2 2 2" xfId="36505"/>
    <cellStyle name="Normal 5 2 9 2 4 2 2 3" xfId="57080"/>
    <cellStyle name="Normal 5 2 9 2 4 2 3" xfId="27102"/>
    <cellStyle name="Normal 5 2 9 2 4 2 4" xfId="57079"/>
    <cellStyle name="Normal 5 2 9 2 4 3" xfId="13011"/>
    <cellStyle name="Normal 5 2 9 2 4 3 2" xfId="31801"/>
    <cellStyle name="Normal 5 2 9 2 4 3 3" xfId="57081"/>
    <cellStyle name="Normal 5 2 9 2 4 4" xfId="22398"/>
    <cellStyle name="Normal 5 2 9 2 4 5" xfId="57078"/>
    <cellStyle name="Normal 5 2 9 2 5" xfId="4518"/>
    <cellStyle name="Normal 5 2 9 2 5 2" xfId="9243"/>
    <cellStyle name="Normal 5 2 9 2 5 2 2" xfId="18638"/>
    <cellStyle name="Normal 5 2 9 2 5 2 2 2" xfId="37435"/>
    <cellStyle name="Normal 5 2 9 2 5 2 2 3" xfId="57084"/>
    <cellStyle name="Normal 5 2 9 2 5 2 3" xfId="28032"/>
    <cellStyle name="Normal 5 2 9 2 5 2 4" xfId="57083"/>
    <cellStyle name="Normal 5 2 9 2 5 3" xfId="13941"/>
    <cellStyle name="Normal 5 2 9 2 5 3 2" xfId="32732"/>
    <cellStyle name="Normal 5 2 9 2 5 3 3" xfId="57085"/>
    <cellStyle name="Normal 5 2 9 2 5 4" xfId="23329"/>
    <cellStyle name="Normal 5 2 9 2 5 5" xfId="57082"/>
    <cellStyle name="Normal 5 2 9 2 6" xfId="6285"/>
    <cellStyle name="Normal 5 2 9 2 6 2" xfId="15681"/>
    <cellStyle name="Normal 5 2 9 2 6 2 2" xfId="34478"/>
    <cellStyle name="Normal 5 2 9 2 6 2 3" xfId="57087"/>
    <cellStyle name="Normal 5 2 9 2 6 3" xfId="25075"/>
    <cellStyle name="Normal 5 2 9 2 6 4" xfId="57086"/>
    <cellStyle name="Normal 5 2 9 2 7" xfId="11152"/>
    <cellStyle name="Normal 5 2 9 2 7 2" xfId="29939"/>
    <cellStyle name="Normal 5 2 9 2 7 3" xfId="57088"/>
    <cellStyle name="Normal 5 2 9 2 8" xfId="20536"/>
    <cellStyle name="Normal 5 2 9 2 9" xfId="39892"/>
    <cellStyle name="Normal 5 2 9 3" xfId="1930"/>
    <cellStyle name="Normal 5 2 9 3 2" xfId="2861"/>
    <cellStyle name="Normal 5 2 9 3 2 2" xfId="5654"/>
    <cellStyle name="Normal 5 2 9 3 2 2 2" xfId="10379"/>
    <cellStyle name="Normal 5 2 9 3 2 2 2 2" xfId="19774"/>
    <cellStyle name="Normal 5 2 9 3 2 2 2 2 2" xfId="38571"/>
    <cellStyle name="Normal 5 2 9 3 2 2 2 2 3" xfId="57093"/>
    <cellStyle name="Normal 5 2 9 3 2 2 2 3" xfId="29168"/>
    <cellStyle name="Normal 5 2 9 3 2 2 2 4" xfId="57092"/>
    <cellStyle name="Normal 5 2 9 3 2 2 3" xfId="15077"/>
    <cellStyle name="Normal 5 2 9 3 2 2 3 2" xfId="33868"/>
    <cellStyle name="Normal 5 2 9 3 2 2 3 3" xfId="57094"/>
    <cellStyle name="Normal 5 2 9 3 2 2 4" xfId="24465"/>
    <cellStyle name="Normal 5 2 9 3 2 2 5" xfId="57091"/>
    <cellStyle name="Normal 5 2 9 3 2 3" xfId="7587"/>
    <cellStyle name="Normal 5 2 9 3 2 3 2" xfId="16982"/>
    <cellStyle name="Normal 5 2 9 3 2 3 2 2" xfId="35779"/>
    <cellStyle name="Normal 5 2 9 3 2 3 2 3" xfId="57096"/>
    <cellStyle name="Normal 5 2 9 3 2 3 3" xfId="26376"/>
    <cellStyle name="Normal 5 2 9 3 2 3 4" xfId="57095"/>
    <cellStyle name="Normal 5 2 9 3 2 4" xfId="12285"/>
    <cellStyle name="Normal 5 2 9 3 2 4 2" xfId="31075"/>
    <cellStyle name="Normal 5 2 9 3 2 4 3" xfId="57097"/>
    <cellStyle name="Normal 5 2 9 3 2 5" xfId="21672"/>
    <cellStyle name="Normal 5 2 9 3 2 6" xfId="57090"/>
    <cellStyle name="Normal 5 2 9 3 3" xfId="3792"/>
    <cellStyle name="Normal 5 2 9 3 3 2" xfId="8518"/>
    <cellStyle name="Normal 5 2 9 3 3 2 2" xfId="17913"/>
    <cellStyle name="Normal 5 2 9 3 3 2 2 2" xfId="36710"/>
    <cellStyle name="Normal 5 2 9 3 3 2 2 3" xfId="57100"/>
    <cellStyle name="Normal 5 2 9 3 3 2 3" xfId="27307"/>
    <cellStyle name="Normal 5 2 9 3 3 2 4" xfId="57099"/>
    <cellStyle name="Normal 5 2 9 3 3 3" xfId="13216"/>
    <cellStyle name="Normal 5 2 9 3 3 3 2" xfId="32006"/>
    <cellStyle name="Normal 5 2 9 3 3 3 3" xfId="57101"/>
    <cellStyle name="Normal 5 2 9 3 3 4" xfId="22603"/>
    <cellStyle name="Normal 5 2 9 3 3 5" xfId="57098"/>
    <cellStyle name="Normal 5 2 9 3 4" xfId="4723"/>
    <cellStyle name="Normal 5 2 9 3 4 2" xfId="9448"/>
    <cellStyle name="Normal 5 2 9 3 4 2 2" xfId="18843"/>
    <cellStyle name="Normal 5 2 9 3 4 2 2 2" xfId="37640"/>
    <cellStyle name="Normal 5 2 9 3 4 2 2 3" xfId="57104"/>
    <cellStyle name="Normal 5 2 9 3 4 2 3" xfId="28237"/>
    <cellStyle name="Normal 5 2 9 3 4 2 4" xfId="57103"/>
    <cellStyle name="Normal 5 2 9 3 4 3" xfId="14146"/>
    <cellStyle name="Normal 5 2 9 3 4 3 2" xfId="32937"/>
    <cellStyle name="Normal 5 2 9 3 4 3 3" xfId="57105"/>
    <cellStyle name="Normal 5 2 9 3 4 4" xfId="23534"/>
    <cellStyle name="Normal 5 2 9 3 4 5" xfId="57102"/>
    <cellStyle name="Normal 5 2 9 3 5" xfId="6658"/>
    <cellStyle name="Normal 5 2 9 3 5 2" xfId="16053"/>
    <cellStyle name="Normal 5 2 9 3 5 2 2" xfId="34850"/>
    <cellStyle name="Normal 5 2 9 3 5 2 3" xfId="57107"/>
    <cellStyle name="Normal 5 2 9 3 5 3" xfId="25447"/>
    <cellStyle name="Normal 5 2 9 3 5 4" xfId="57106"/>
    <cellStyle name="Normal 5 2 9 3 6" xfId="11356"/>
    <cellStyle name="Normal 5 2 9 3 6 2" xfId="30144"/>
    <cellStyle name="Normal 5 2 9 3 6 3" xfId="57108"/>
    <cellStyle name="Normal 5 2 9 3 7" xfId="20741"/>
    <cellStyle name="Normal 5 2 9 3 8" xfId="39894"/>
    <cellStyle name="Normal 5 2 9 3 9" xfId="57089"/>
    <cellStyle name="Normal 5 2 9 4" xfId="2395"/>
    <cellStyle name="Normal 5 2 9 4 2" xfId="5188"/>
    <cellStyle name="Normal 5 2 9 4 2 2" xfId="9913"/>
    <cellStyle name="Normal 5 2 9 4 2 2 2" xfId="19308"/>
    <cellStyle name="Normal 5 2 9 4 2 2 2 2" xfId="38105"/>
    <cellStyle name="Normal 5 2 9 4 2 2 2 3" xfId="57112"/>
    <cellStyle name="Normal 5 2 9 4 2 2 3" xfId="28702"/>
    <cellStyle name="Normal 5 2 9 4 2 2 4" xfId="57111"/>
    <cellStyle name="Normal 5 2 9 4 2 3" xfId="14611"/>
    <cellStyle name="Normal 5 2 9 4 2 3 2" xfId="33402"/>
    <cellStyle name="Normal 5 2 9 4 2 3 3" xfId="57113"/>
    <cellStyle name="Normal 5 2 9 4 2 4" xfId="23999"/>
    <cellStyle name="Normal 5 2 9 4 2 5" xfId="57110"/>
    <cellStyle name="Normal 5 2 9 4 3" xfId="7122"/>
    <cellStyle name="Normal 5 2 9 4 3 2" xfId="16517"/>
    <cellStyle name="Normal 5 2 9 4 3 2 2" xfId="35314"/>
    <cellStyle name="Normal 5 2 9 4 3 2 3" xfId="57115"/>
    <cellStyle name="Normal 5 2 9 4 3 3" xfId="25911"/>
    <cellStyle name="Normal 5 2 9 4 3 4" xfId="57114"/>
    <cellStyle name="Normal 5 2 9 4 4" xfId="11820"/>
    <cellStyle name="Normal 5 2 9 4 4 2" xfId="30609"/>
    <cellStyle name="Normal 5 2 9 4 4 3" xfId="57116"/>
    <cellStyle name="Normal 5 2 9 4 5" xfId="21206"/>
    <cellStyle name="Normal 5 2 9 4 6" xfId="57109"/>
    <cellStyle name="Normal 5 2 9 5" xfId="3326"/>
    <cellStyle name="Normal 5 2 9 5 2" xfId="8052"/>
    <cellStyle name="Normal 5 2 9 5 2 2" xfId="17447"/>
    <cellStyle name="Normal 5 2 9 5 2 2 2" xfId="36244"/>
    <cellStyle name="Normal 5 2 9 5 2 2 3" xfId="57119"/>
    <cellStyle name="Normal 5 2 9 5 2 3" xfId="26841"/>
    <cellStyle name="Normal 5 2 9 5 2 4" xfId="57118"/>
    <cellStyle name="Normal 5 2 9 5 3" xfId="12750"/>
    <cellStyle name="Normal 5 2 9 5 3 2" xfId="31540"/>
    <cellStyle name="Normal 5 2 9 5 3 3" xfId="57120"/>
    <cellStyle name="Normal 5 2 9 5 4" xfId="22137"/>
    <cellStyle name="Normal 5 2 9 5 5" xfId="57117"/>
    <cellStyle name="Normal 5 2 9 6" xfId="4257"/>
    <cellStyle name="Normal 5 2 9 6 2" xfId="8982"/>
    <cellStyle name="Normal 5 2 9 6 2 2" xfId="18377"/>
    <cellStyle name="Normal 5 2 9 6 2 2 2" xfId="37174"/>
    <cellStyle name="Normal 5 2 9 6 2 2 3" xfId="57123"/>
    <cellStyle name="Normal 5 2 9 6 2 3" xfId="27771"/>
    <cellStyle name="Normal 5 2 9 6 2 4" xfId="57122"/>
    <cellStyle name="Normal 5 2 9 6 3" xfId="13680"/>
    <cellStyle name="Normal 5 2 9 6 3 2" xfId="32471"/>
    <cellStyle name="Normal 5 2 9 6 3 3" xfId="57124"/>
    <cellStyle name="Normal 5 2 9 6 4" xfId="23068"/>
    <cellStyle name="Normal 5 2 9 6 5" xfId="57121"/>
    <cellStyle name="Normal 5 2 9 7" xfId="6085"/>
    <cellStyle name="Normal 5 2 9 8" xfId="6179"/>
    <cellStyle name="Normal 5 2 9 8 2" xfId="15575"/>
    <cellStyle name="Normal 5 2 9 8 2 2" xfId="34372"/>
    <cellStyle name="Normal 5 2 9 8 2 3" xfId="57126"/>
    <cellStyle name="Normal 5 2 9 8 3" xfId="24969"/>
    <cellStyle name="Normal 5 2 9 8 4" xfId="57125"/>
    <cellStyle name="Normal 5 2 9 9" xfId="10894"/>
    <cellStyle name="Normal 5 2 9 9 2" xfId="29678"/>
    <cellStyle name="Normal 5 2 9 9 3" xfId="57127"/>
    <cellStyle name="Normal 5 3" xfId="690"/>
    <cellStyle name="Normal 5 3 2" xfId="691"/>
    <cellStyle name="Normal 5 3 2 10" xfId="3250"/>
    <cellStyle name="Normal 5 3 2 10 2" xfId="7976"/>
    <cellStyle name="Normal 5 3 2 10 2 2" xfId="17371"/>
    <cellStyle name="Normal 5 3 2 10 2 2 2" xfId="36168"/>
    <cellStyle name="Normal 5 3 2 10 2 2 3" xfId="57131"/>
    <cellStyle name="Normal 5 3 2 10 2 3" xfId="26765"/>
    <cellStyle name="Normal 5 3 2 10 2 4" xfId="57130"/>
    <cellStyle name="Normal 5 3 2 10 3" xfId="12674"/>
    <cellStyle name="Normal 5 3 2 10 3 2" xfId="31464"/>
    <cellStyle name="Normal 5 3 2 10 3 3" xfId="57132"/>
    <cellStyle name="Normal 5 3 2 10 4" xfId="22061"/>
    <cellStyle name="Normal 5 3 2 10 5" xfId="57129"/>
    <cellStyle name="Normal 5 3 2 11" xfId="4181"/>
    <cellStyle name="Normal 5 3 2 11 2" xfId="8906"/>
    <cellStyle name="Normal 5 3 2 11 2 2" xfId="18301"/>
    <cellStyle name="Normal 5 3 2 11 2 2 2" xfId="37098"/>
    <cellStyle name="Normal 5 3 2 11 2 2 3" xfId="57135"/>
    <cellStyle name="Normal 5 3 2 11 2 3" xfId="27695"/>
    <cellStyle name="Normal 5 3 2 11 2 4" xfId="57134"/>
    <cellStyle name="Normal 5 3 2 11 3" xfId="13604"/>
    <cellStyle name="Normal 5 3 2 11 3 2" xfId="32395"/>
    <cellStyle name="Normal 5 3 2 11 3 3" xfId="57136"/>
    <cellStyle name="Normal 5 3 2 11 4" xfId="22992"/>
    <cellStyle name="Normal 5 3 2 11 5" xfId="57133"/>
    <cellStyle name="Normal 5 3 2 12" xfId="6047"/>
    <cellStyle name="Normal 5 3 2 12 2" xfId="10772"/>
    <cellStyle name="Normal 5 3 2 12 2 2" xfId="20167"/>
    <cellStyle name="Normal 5 3 2 12 2 2 2" xfId="38964"/>
    <cellStyle name="Normal 5 3 2 12 2 2 3" xfId="57139"/>
    <cellStyle name="Normal 5 3 2 12 2 3" xfId="29561"/>
    <cellStyle name="Normal 5 3 2 12 2 4" xfId="57138"/>
    <cellStyle name="Normal 5 3 2 12 3" xfId="15470"/>
    <cellStyle name="Normal 5 3 2 12 3 2" xfId="34261"/>
    <cellStyle name="Normal 5 3 2 12 3 3" xfId="57140"/>
    <cellStyle name="Normal 5 3 2 12 4" xfId="24858"/>
    <cellStyle name="Normal 5 3 2 12 5" xfId="57137"/>
    <cellStyle name="Normal 5 3 2 13" xfId="6110"/>
    <cellStyle name="Normal 5 3 2 13 2" xfId="15506"/>
    <cellStyle name="Normal 5 3 2 13 2 2" xfId="34303"/>
    <cellStyle name="Normal 5 3 2 13 2 3" xfId="57142"/>
    <cellStyle name="Normal 5 3 2 13 3" xfId="24900"/>
    <cellStyle name="Normal 5 3 2 13 4" xfId="57141"/>
    <cellStyle name="Normal 5 3 2 14" xfId="10808"/>
    <cellStyle name="Normal 5 3 2 14 2" xfId="29602"/>
    <cellStyle name="Normal 5 3 2 14 3" xfId="57143"/>
    <cellStyle name="Normal 5 3 2 15" xfId="20199"/>
    <cellStyle name="Normal 5 3 2 16" xfId="39294"/>
    <cellStyle name="Normal 5 3 2 17" xfId="57128"/>
    <cellStyle name="Normal 5 3 2 18" xfId="58721"/>
    <cellStyle name="Normal 5 3 2 19" xfId="58815"/>
    <cellStyle name="Normal 5 3 2 2" xfId="692"/>
    <cellStyle name="Normal 5 3 2 2 10" xfId="6260"/>
    <cellStyle name="Normal 5 3 2 2 10 2" xfId="15656"/>
    <cellStyle name="Normal 5 3 2 2 10 2 2" xfId="34453"/>
    <cellStyle name="Normal 5 3 2 2 10 2 3" xfId="57146"/>
    <cellStyle name="Normal 5 3 2 2 10 3" xfId="25050"/>
    <cellStyle name="Normal 5 3 2 2 10 4" xfId="57145"/>
    <cellStyle name="Normal 5 3 2 2 11" xfId="10847"/>
    <cellStyle name="Normal 5 3 2 2 11 2" xfId="29630"/>
    <cellStyle name="Normal 5 3 2 2 11 3" xfId="57147"/>
    <cellStyle name="Normal 5 3 2 2 12" xfId="20227"/>
    <cellStyle name="Normal 5 3 2 2 13" xfId="39895"/>
    <cellStyle name="Normal 5 3 2 2 14" xfId="57144"/>
    <cellStyle name="Normal 5 3 2 2 15" xfId="59717"/>
    <cellStyle name="Normal 5 3 2 2 16" xfId="1411"/>
    <cellStyle name="Normal 5 3 2 2 2" xfId="1099"/>
    <cellStyle name="Normal 5 3 2 2 2 10" xfId="39896"/>
    <cellStyle name="Normal 5 3 2 2 2 11" xfId="57148"/>
    <cellStyle name="Normal 5 3 2 2 2 12" xfId="1484"/>
    <cellStyle name="Normal 5 3 2 2 2 2" xfId="1749"/>
    <cellStyle name="Normal 5 3 2 2 2 2 10" xfId="57149"/>
    <cellStyle name="Normal 5 3 2 2 2 2 2" xfId="2215"/>
    <cellStyle name="Normal 5 3 2 2 2 2 2 2" xfId="3146"/>
    <cellStyle name="Normal 5 3 2 2 2 2 2 2 2" xfId="5939"/>
    <cellStyle name="Normal 5 3 2 2 2 2 2 2 2 2" xfId="10664"/>
    <cellStyle name="Normal 5 3 2 2 2 2 2 2 2 2 2" xfId="20059"/>
    <cellStyle name="Normal 5 3 2 2 2 2 2 2 2 2 2 2" xfId="38856"/>
    <cellStyle name="Normal 5 3 2 2 2 2 2 2 2 2 2 3" xfId="57154"/>
    <cellStyle name="Normal 5 3 2 2 2 2 2 2 2 2 3" xfId="29453"/>
    <cellStyle name="Normal 5 3 2 2 2 2 2 2 2 2 4" xfId="57153"/>
    <cellStyle name="Normal 5 3 2 2 2 2 2 2 2 3" xfId="15362"/>
    <cellStyle name="Normal 5 3 2 2 2 2 2 2 2 3 2" xfId="34153"/>
    <cellStyle name="Normal 5 3 2 2 2 2 2 2 2 3 3" xfId="57155"/>
    <cellStyle name="Normal 5 3 2 2 2 2 2 2 2 4" xfId="24750"/>
    <cellStyle name="Normal 5 3 2 2 2 2 2 2 2 5" xfId="57152"/>
    <cellStyle name="Normal 5 3 2 2 2 2 2 2 3" xfId="7872"/>
    <cellStyle name="Normal 5 3 2 2 2 2 2 2 3 2" xfId="17267"/>
    <cellStyle name="Normal 5 3 2 2 2 2 2 2 3 2 2" xfId="36064"/>
    <cellStyle name="Normal 5 3 2 2 2 2 2 2 3 2 3" xfId="57157"/>
    <cellStyle name="Normal 5 3 2 2 2 2 2 2 3 3" xfId="26661"/>
    <cellStyle name="Normal 5 3 2 2 2 2 2 2 3 4" xfId="57156"/>
    <cellStyle name="Normal 5 3 2 2 2 2 2 2 4" xfId="12570"/>
    <cellStyle name="Normal 5 3 2 2 2 2 2 2 4 2" xfId="31360"/>
    <cellStyle name="Normal 5 3 2 2 2 2 2 2 4 3" xfId="57158"/>
    <cellStyle name="Normal 5 3 2 2 2 2 2 2 5" xfId="21957"/>
    <cellStyle name="Normal 5 3 2 2 2 2 2 2 6" xfId="57151"/>
    <cellStyle name="Normal 5 3 2 2 2 2 2 3" xfId="4077"/>
    <cellStyle name="Normal 5 3 2 2 2 2 2 3 2" xfId="8802"/>
    <cellStyle name="Normal 5 3 2 2 2 2 2 3 2 2" xfId="18197"/>
    <cellStyle name="Normal 5 3 2 2 2 2 2 3 2 2 2" xfId="36994"/>
    <cellStyle name="Normal 5 3 2 2 2 2 2 3 2 2 3" xfId="57161"/>
    <cellStyle name="Normal 5 3 2 2 2 2 2 3 2 3" xfId="27591"/>
    <cellStyle name="Normal 5 3 2 2 2 2 2 3 2 4" xfId="57160"/>
    <cellStyle name="Normal 5 3 2 2 2 2 2 3 3" xfId="13500"/>
    <cellStyle name="Normal 5 3 2 2 2 2 2 3 3 2" xfId="32291"/>
    <cellStyle name="Normal 5 3 2 2 2 2 2 3 3 3" xfId="57162"/>
    <cellStyle name="Normal 5 3 2 2 2 2 2 3 4" xfId="22888"/>
    <cellStyle name="Normal 5 3 2 2 2 2 2 3 5" xfId="57159"/>
    <cellStyle name="Normal 5 3 2 2 2 2 2 4" xfId="5008"/>
    <cellStyle name="Normal 5 3 2 2 2 2 2 4 2" xfId="9733"/>
    <cellStyle name="Normal 5 3 2 2 2 2 2 4 2 2" xfId="19128"/>
    <cellStyle name="Normal 5 3 2 2 2 2 2 4 2 2 2" xfId="37925"/>
    <cellStyle name="Normal 5 3 2 2 2 2 2 4 2 2 3" xfId="57165"/>
    <cellStyle name="Normal 5 3 2 2 2 2 2 4 2 3" xfId="28522"/>
    <cellStyle name="Normal 5 3 2 2 2 2 2 4 2 4" xfId="57164"/>
    <cellStyle name="Normal 5 3 2 2 2 2 2 4 3" xfId="14431"/>
    <cellStyle name="Normal 5 3 2 2 2 2 2 4 3 2" xfId="33222"/>
    <cellStyle name="Normal 5 3 2 2 2 2 2 4 3 3" xfId="57166"/>
    <cellStyle name="Normal 5 3 2 2 2 2 2 4 4" xfId="23819"/>
    <cellStyle name="Normal 5 3 2 2 2 2 2 4 5" xfId="57163"/>
    <cellStyle name="Normal 5 3 2 2 2 2 2 5" xfId="6942"/>
    <cellStyle name="Normal 5 3 2 2 2 2 2 5 2" xfId="16337"/>
    <cellStyle name="Normal 5 3 2 2 2 2 2 5 2 2" xfId="35134"/>
    <cellStyle name="Normal 5 3 2 2 2 2 2 5 2 3" xfId="57168"/>
    <cellStyle name="Normal 5 3 2 2 2 2 2 5 3" xfId="25731"/>
    <cellStyle name="Normal 5 3 2 2 2 2 2 5 4" xfId="57167"/>
    <cellStyle name="Normal 5 3 2 2 2 2 2 6" xfId="11640"/>
    <cellStyle name="Normal 5 3 2 2 2 2 2 6 2" xfId="30429"/>
    <cellStyle name="Normal 5 3 2 2 2 2 2 6 3" xfId="57169"/>
    <cellStyle name="Normal 5 3 2 2 2 2 2 7" xfId="21026"/>
    <cellStyle name="Normal 5 3 2 2 2 2 2 8" xfId="39898"/>
    <cellStyle name="Normal 5 3 2 2 2 2 2 9" xfId="57150"/>
    <cellStyle name="Normal 5 3 2 2 2 2 3" xfId="2680"/>
    <cellStyle name="Normal 5 3 2 2 2 2 3 2" xfId="5473"/>
    <cellStyle name="Normal 5 3 2 2 2 2 3 2 2" xfId="10198"/>
    <cellStyle name="Normal 5 3 2 2 2 2 3 2 2 2" xfId="19593"/>
    <cellStyle name="Normal 5 3 2 2 2 2 3 2 2 2 2" xfId="38390"/>
    <cellStyle name="Normal 5 3 2 2 2 2 3 2 2 2 3" xfId="57173"/>
    <cellStyle name="Normal 5 3 2 2 2 2 3 2 2 3" xfId="28987"/>
    <cellStyle name="Normal 5 3 2 2 2 2 3 2 2 4" xfId="57172"/>
    <cellStyle name="Normal 5 3 2 2 2 2 3 2 3" xfId="14896"/>
    <cellStyle name="Normal 5 3 2 2 2 2 3 2 3 2" xfId="33687"/>
    <cellStyle name="Normal 5 3 2 2 2 2 3 2 3 3" xfId="57174"/>
    <cellStyle name="Normal 5 3 2 2 2 2 3 2 4" xfId="24284"/>
    <cellStyle name="Normal 5 3 2 2 2 2 3 2 5" xfId="57171"/>
    <cellStyle name="Normal 5 3 2 2 2 2 3 3" xfId="7407"/>
    <cellStyle name="Normal 5 3 2 2 2 2 3 3 2" xfId="16802"/>
    <cellStyle name="Normal 5 3 2 2 2 2 3 3 2 2" xfId="35599"/>
    <cellStyle name="Normal 5 3 2 2 2 2 3 3 2 3" xfId="57176"/>
    <cellStyle name="Normal 5 3 2 2 2 2 3 3 3" xfId="26196"/>
    <cellStyle name="Normal 5 3 2 2 2 2 3 3 4" xfId="57175"/>
    <cellStyle name="Normal 5 3 2 2 2 2 3 4" xfId="12105"/>
    <cellStyle name="Normal 5 3 2 2 2 2 3 4 2" xfId="30894"/>
    <cellStyle name="Normal 5 3 2 2 2 2 3 4 3" xfId="57177"/>
    <cellStyle name="Normal 5 3 2 2 2 2 3 5" xfId="21491"/>
    <cellStyle name="Normal 5 3 2 2 2 2 3 6" xfId="57170"/>
    <cellStyle name="Normal 5 3 2 2 2 2 4" xfId="3611"/>
    <cellStyle name="Normal 5 3 2 2 2 2 4 2" xfId="8337"/>
    <cellStyle name="Normal 5 3 2 2 2 2 4 2 2" xfId="17732"/>
    <cellStyle name="Normal 5 3 2 2 2 2 4 2 2 2" xfId="36529"/>
    <cellStyle name="Normal 5 3 2 2 2 2 4 2 2 3" xfId="57180"/>
    <cellStyle name="Normal 5 3 2 2 2 2 4 2 3" xfId="27126"/>
    <cellStyle name="Normal 5 3 2 2 2 2 4 2 4" xfId="57179"/>
    <cellStyle name="Normal 5 3 2 2 2 2 4 3" xfId="13035"/>
    <cellStyle name="Normal 5 3 2 2 2 2 4 3 2" xfId="31825"/>
    <cellStyle name="Normal 5 3 2 2 2 2 4 3 3" xfId="57181"/>
    <cellStyle name="Normal 5 3 2 2 2 2 4 4" xfId="22422"/>
    <cellStyle name="Normal 5 3 2 2 2 2 4 5" xfId="57178"/>
    <cellStyle name="Normal 5 3 2 2 2 2 5" xfId="4542"/>
    <cellStyle name="Normal 5 3 2 2 2 2 5 2" xfId="9267"/>
    <cellStyle name="Normal 5 3 2 2 2 2 5 2 2" xfId="18662"/>
    <cellStyle name="Normal 5 3 2 2 2 2 5 2 2 2" xfId="37459"/>
    <cellStyle name="Normal 5 3 2 2 2 2 5 2 2 3" xfId="57184"/>
    <cellStyle name="Normal 5 3 2 2 2 2 5 2 3" xfId="28056"/>
    <cellStyle name="Normal 5 3 2 2 2 2 5 2 4" xfId="57183"/>
    <cellStyle name="Normal 5 3 2 2 2 2 5 3" xfId="13965"/>
    <cellStyle name="Normal 5 3 2 2 2 2 5 3 2" xfId="32756"/>
    <cellStyle name="Normal 5 3 2 2 2 2 5 3 3" xfId="57185"/>
    <cellStyle name="Normal 5 3 2 2 2 2 5 4" xfId="23353"/>
    <cellStyle name="Normal 5 3 2 2 2 2 5 5" xfId="57182"/>
    <cellStyle name="Normal 5 3 2 2 2 2 6" xfId="6296"/>
    <cellStyle name="Normal 5 3 2 2 2 2 6 2" xfId="15692"/>
    <cellStyle name="Normal 5 3 2 2 2 2 6 2 2" xfId="34489"/>
    <cellStyle name="Normal 5 3 2 2 2 2 6 2 3" xfId="57187"/>
    <cellStyle name="Normal 5 3 2 2 2 2 6 3" xfId="25086"/>
    <cellStyle name="Normal 5 3 2 2 2 2 6 4" xfId="57186"/>
    <cellStyle name="Normal 5 3 2 2 2 2 7" xfId="11176"/>
    <cellStyle name="Normal 5 3 2 2 2 2 7 2" xfId="29963"/>
    <cellStyle name="Normal 5 3 2 2 2 2 7 3" xfId="57188"/>
    <cellStyle name="Normal 5 3 2 2 2 2 8" xfId="20560"/>
    <cellStyle name="Normal 5 3 2 2 2 2 9" xfId="39897"/>
    <cellStyle name="Normal 5 3 2 2 2 3" xfId="1954"/>
    <cellStyle name="Normal 5 3 2 2 2 3 2" xfId="2885"/>
    <cellStyle name="Normal 5 3 2 2 2 3 2 2" xfId="5678"/>
    <cellStyle name="Normal 5 3 2 2 2 3 2 2 2" xfId="10403"/>
    <cellStyle name="Normal 5 3 2 2 2 3 2 2 2 2" xfId="19798"/>
    <cellStyle name="Normal 5 3 2 2 2 3 2 2 2 2 2" xfId="38595"/>
    <cellStyle name="Normal 5 3 2 2 2 3 2 2 2 2 3" xfId="57193"/>
    <cellStyle name="Normal 5 3 2 2 2 3 2 2 2 3" xfId="29192"/>
    <cellStyle name="Normal 5 3 2 2 2 3 2 2 2 4" xfId="57192"/>
    <cellStyle name="Normal 5 3 2 2 2 3 2 2 3" xfId="15101"/>
    <cellStyle name="Normal 5 3 2 2 2 3 2 2 3 2" xfId="33892"/>
    <cellStyle name="Normal 5 3 2 2 2 3 2 2 3 3" xfId="57194"/>
    <cellStyle name="Normal 5 3 2 2 2 3 2 2 4" xfId="24489"/>
    <cellStyle name="Normal 5 3 2 2 2 3 2 2 5" xfId="57191"/>
    <cellStyle name="Normal 5 3 2 2 2 3 2 3" xfId="7611"/>
    <cellStyle name="Normal 5 3 2 2 2 3 2 3 2" xfId="17006"/>
    <cellStyle name="Normal 5 3 2 2 2 3 2 3 2 2" xfId="35803"/>
    <cellStyle name="Normal 5 3 2 2 2 3 2 3 2 3" xfId="57196"/>
    <cellStyle name="Normal 5 3 2 2 2 3 2 3 3" xfId="26400"/>
    <cellStyle name="Normal 5 3 2 2 2 3 2 3 4" xfId="57195"/>
    <cellStyle name="Normal 5 3 2 2 2 3 2 4" xfId="12309"/>
    <cellStyle name="Normal 5 3 2 2 2 3 2 4 2" xfId="31099"/>
    <cellStyle name="Normal 5 3 2 2 2 3 2 4 3" xfId="57197"/>
    <cellStyle name="Normal 5 3 2 2 2 3 2 5" xfId="21696"/>
    <cellStyle name="Normal 5 3 2 2 2 3 2 6" xfId="57190"/>
    <cellStyle name="Normal 5 3 2 2 2 3 3" xfId="3816"/>
    <cellStyle name="Normal 5 3 2 2 2 3 3 2" xfId="8542"/>
    <cellStyle name="Normal 5 3 2 2 2 3 3 2 2" xfId="17937"/>
    <cellStyle name="Normal 5 3 2 2 2 3 3 2 2 2" xfId="36734"/>
    <cellStyle name="Normal 5 3 2 2 2 3 3 2 2 3" xfId="57200"/>
    <cellStyle name="Normal 5 3 2 2 2 3 3 2 3" xfId="27331"/>
    <cellStyle name="Normal 5 3 2 2 2 3 3 2 4" xfId="57199"/>
    <cellStyle name="Normal 5 3 2 2 2 3 3 3" xfId="13240"/>
    <cellStyle name="Normal 5 3 2 2 2 3 3 3 2" xfId="32030"/>
    <cellStyle name="Normal 5 3 2 2 2 3 3 3 3" xfId="57201"/>
    <cellStyle name="Normal 5 3 2 2 2 3 3 4" xfId="22627"/>
    <cellStyle name="Normal 5 3 2 2 2 3 3 5" xfId="57198"/>
    <cellStyle name="Normal 5 3 2 2 2 3 4" xfId="4747"/>
    <cellStyle name="Normal 5 3 2 2 2 3 4 2" xfId="9472"/>
    <cellStyle name="Normal 5 3 2 2 2 3 4 2 2" xfId="18867"/>
    <cellStyle name="Normal 5 3 2 2 2 3 4 2 2 2" xfId="37664"/>
    <cellStyle name="Normal 5 3 2 2 2 3 4 2 2 3" xfId="57204"/>
    <cellStyle name="Normal 5 3 2 2 2 3 4 2 3" xfId="28261"/>
    <cellStyle name="Normal 5 3 2 2 2 3 4 2 4" xfId="57203"/>
    <cellStyle name="Normal 5 3 2 2 2 3 4 3" xfId="14170"/>
    <cellStyle name="Normal 5 3 2 2 2 3 4 3 2" xfId="32961"/>
    <cellStyle name="Normal 5 3 2 2 2 3 4 3 3" xfId="57205"/>
    <cellStyle name="Normal 5 3 2 2 2 3 4 4" xfId="23558"/>
    <cellStyle name="Normal 5 3 2 2 2 3 4 5" xfId="57202"/>
    <cellStyle name="Normal 5 3 2 2 2 3 5" xfId="6682"/>
    <cellStyle name="Normal 5 3 2 2 2 3 5 2" xfId="16077"/>
    <cellStyle name="Normal 5 3 2 2 2 3 5 2 2" xfId="34874"/>
    <cellStyle name="Normal 5 3 2 2 2 3 5 2 3" xfId="57207"/>
    <cellStyle name="Normal 5 3 2 2 2 3 5 3" xfId="25471"/>
    <cellStyle name="Normal 5 3 2 2 2 3 5 4" xfId="57206"/>
    <cellStyle name="Normal 5 3 2 2 2 3 6" xfId="11380"/>
    <cellStyle name="Normal 5 3 2 2 2 3 6 2" xfId="30168"/>
    <cellStyle name="Normal 5 3 2 2 2 3 6 3" xfId="57208"/>
    <cellStyle name="Normal 5 3 2 2 2 3 7" xfId="20765"/>
    <cellStyle name="Normal 5 3 2 2 2 3 8" xfId="39899"/>
    <cellStyle name="Normal 5 3 2 2 2 3 9" xfId="57189"/>
    <cellStyle name="Normal 5 3 2 2 2 4" xfId="2419"/>
    <cellStyle name="Normal 5 3 2 2 2 4 2" xfId="5212"/>
    <cellStyle name="Normal 5 3 2 2 2 4 2 2" xfId="9937"/>
    <cellStyle name="Normal 5 3 2 2 2 4 2 2 2" xfId="19332"/>
    <cellStyle name="Normal 5 3 2 2 2 4 2 2 2 2" xfId="38129"/>
    <cellStyle name="Normal 5 3 2 2 2 4 2 2 2 3" xfId="57212"/>
    <cellStyle name="Normal 5 3 2 2 2 4 2 2 3" xfId="28726"/>
    <cellStyle name="Normal 5 3 2 2 2 4 2 2 4" xfId="57211"/>
    <cellStyle name="Normal 5 3 2 2 2 4 2 3" xfId="14635"/>
    <cellStyle name="Normal 5 3 2 2 2 4 2 3 2" xfId="33426"/>
    <cellStyle name="Normal 5 3 2 2 2 4 2 3 3" xfId="57213"/>
    <cellStyle name="Normal 5 3 2 2 2 4 2 4" xfId="24023"/>
    <cellStyle name="Normal 5 3 2 2 2 4 2 5" xfId="57210"/>
    <cellStyle name="Normal 5 3 2 2 2 4 3" xfId="7146"/>
    <cellStyle name="Normal 5 3 2 2 2 4 3 2" xfId="16541"/>
    <cellStyle name="Normal 5 3 2 2 2 4 3 2 2" xfId="35338"/>
    <cellStyle name="Normal 5 3 2 2 2 4 3 2 3" xfId="57215"/>
    <cellStyle name="Normal 5 3 2 2 2 4 3 3" xfId="25935"/>
    <cellStyle name="Normal 5 3 2 2 2 4 3 4" xfId="57214"/>
    <cellStyle name="Normal 5 3 2 2 2 4 4" xfId="11844"/>
    <cellStyle name="Normal 5 3 2 2 2 4 4 2" xfId="30633"/>
    <cellStyle name="Normal 5 3 2 2 2 4 4 3" xfId="57216"/>
    <cellStyle name="Normal 5 3 2 2 2 4 5" xfId="21230"/>
    <cellStyle name="Normal 5 3 2 2 2 4 6" xfId="57209"/>
    <cellStyle name="Normal 5 3 2 2 2 5" xfId="3350"/>
    <cellStyle name="Normal 5 3 2 2 2 5 2" xfId="8076"/>
    <cellStyle name="Normal 5 3 2 2 2 5 2 2" xfId="17471"/>
    <cellStyle name="Normal 5 3 2 2 2 5 2 2 2" xfId="36268"/>
    <cellStyle name="Normal 5 3 2 2 2 5 2 2 3" xfId="57219"/>
    <cellStyle name="Normal 5 3 2 2 2 5 2 3" xfId="26865"/>
    <cellStyle name="Normal 5 3 2 2 2 5 2 4" xfId="57218"/>
    <cellStyle name="Normal 5 3 2 2 2 5 3" xfId="12774"/>
    <cellStyle name="Normal 5 3 2 2 2 5 3 2" xfId="31564"/>
    <cellStyle name="Normal 5 3 2 2 2 5 3 3" xfId="57220"/>
    <cellStyle name="Normal 5 3 2 2 2 5 4" xfId="22161"/>
    <cellStyle name="Normal 5 3 2 2 2 5 5" xfId="57217"/>
    <cellStyle name="Normal 5 3 2 2 2 6" xfId="4281"/>
    <cellStyle name="Normal 5 3 2 2 2 6 2" xfId="9006"/>
    <cellStyle name="Normal 5 3 2 2 2 6 2 2" xfId="18401"/>
    <cellStyle name="Normal 5 3 2 2 2 6 2 2 2" xfId="37198"/>
    <cellStyle name="Normal 5 3 2 2 2 6 2 2 3" xfId="57223"/>
    <cellStyle name="Normal 5 3 2 2 2 6 2 3" xfId="27795"/>
    <cellStyle name="Normal 5 3 2 2 2 6 2 4" xfId="57222"/>
    <cellStyle name="Normal 5 3 2 2 2 6 3" xfId="13704"/>
    <cellStyle name="Normal 5 3 2 2 2 6 3 2" xfId="32495"/>
    <cellStyle name="Normal 5 3 2 2 2 6 3 3" xfId="57224"/>
    <cellStyle name="Normal 5 3 2 2 2 6 4" xfId="23092"/>
    <cellStyle name="Normal 5 3 2 2 2 6 5" xfId="57221"/>
    <cellStyle name="Normal 5 3 2 2 2 7" xfId="6444"/>
    <cellStyle name="Normal 5 3 2 2 2 7 2" xfId="15839"/>
    <cellStyle name="Normal 5 3 2 2 2 7 2 2" xfId="34636"/>
    <cellStyle name="Normal 5 3 2 2 2 7 2 3" xfId="57226"/>
    <cellStyle name="Normal 5 3 2 2 2 7 3" xfId="25233"/>
    <cellStyle name="Normal 5 3 2 2 2 7 4" xfId="57225"/>
    <cellStyle name="Normal 5 3 2 2 2 8" xfId="10918"/>
    <cellStyle name="Normal 5 3 2 2 2 8 2" xfId="29702"/>
    <cellStyle name="Normal 5 3 2 2 2 8 3" xfId="57227"/>
    <cellStyle name="Normal 5 3 2 2 2 9" xfId="20299"/>
    <cellStyle name="Normal 5 3 2 2 3" xfId="1230"/>
    <cellStyle name="Normal 5 3 2 2 3 10" xfId="39900"/>
    <cellStyle name="Normal 5 3 2 2 3 11" xfId="57228"/>
    <cellStyle name="Normal 5 3 2 2 3 12" xfId="1529"/>
    <cellStyle name="Normal 5 3 2 2 3 2" xfId="1793"/>
    <cellStyle name="Normal 5 3 2 2 3 2 10" xfId="57229"/>
    <cellStyle name="Normal 5 3 2 2 3 2 2" xfId="2259"/>
    <cellStyle name="Normal 5 3 2 2 3 2 2 2" xfId="3190"/>
    <cellStyle name="Normal 5 3 2 2 3 2 2 2 2" xfId="5983"/>
    <cellStyle name="Normal 5 3 2 2 3 2 2 2 2 2" xfId="10708"/>
    <cellStyle name="Normal 5 3 2 2 3 2 2 2 2 2 2" xfId="20103"/>
    <cellStyle name="Normal 5 3 2 2 3 2 2 2 2 2 2 2" xfId="38900"/>
    <cellStyle name="Normal 5 3 2 2 3 2 2 2 2 2 2 3" xfId="57234"/>
    <cellStyle name="Normal 5 3 2 2 3 2 2 2 2 2 3" xfId="29497"/>
    <cellStyle name="Normal 5 3 2 2 3 2 2 2 2 2 4" xfId="57233"/>
    <cellStyle name="Normal 5 3 2 2 3 2 2 2 2 3" xfId="15406"/>
    <cellStyle name="Normal 5 3 2 2 3 2 2 2 2 3 2" xfId="34197"/>
    <cellStyle name="Normal 5 3 2 2 3 2 2 2 2 3 3" xfId="57235"/>
    <cellStyle name="Normal 5 3 2 2 3 2 2 2 2 4" xfId="24794"/>
    <cellStyle name="Normal 5 3 2 2 3 2 2 2 2 5" xfId="57232"/>
    <cellStyle name="Normal 5 3 2 2 3 2 2 2 3" xfId="7916"/>
    <cellStyle name="Normal 5 3 2 2 3 2 2 2 3 2" xfId="17311"/>
    <cellStyle name="Normal 5 3 2 2 3 2 2 2 3 2 2" xfId="36108"/>
    <cellStyle name="Normal 5 3 2 2 3 2 2 2 3 2 3" xfId="57237"/>
    <cellStyle name="Normal 5 3 2 2 3 2 2 2 3 3" xfId="26705"/>
    <cellStyle name="Normal 5 3 2 2 3 2 2 2 3 4" xfId="57236"/>
    <cellStyle name="Normal 5 3 2 2 3 2 2 2 4" xfId="12614"/>
    <cellStyle name="Normal 5 3 2 2 3 2 2 2 4 2" xfId="31404"/>
    <cellStyle name="Normal 5 3 2 2 3 2 2 2 4 3" xfId="57238"/>
    <cellStyle name="Normal 5 3 2 2 3 2 2 2 5" xfId="22001"/>
    <cellStyle name="Normal 5 3 2 2 3 2 2 2 6" xfId="57231"/>
    <cellStyle name="Normal 5 3 2 2 3 2 2 3" xfId="4121"/>
    <cellStyle name="Normal 5 3 2 2 3 2 2 3 2" xfId="8846"/>
    <cellStyle name="Normal 5 3 2 2 3 2 2 3 2 2" xfId="18241"/>
    <cellStyle name="Normal 5 3 2 2 3 2 2 3 2 2 2" xfId="37038"/>
    <cellStyle name="Normal 5 3 2 2 3 2 2 3 2 2 3" xfId="57241"/>
    <cellStyle name="Normal 5 3 2 2 3 2 2 3 2 3" xfId="27635"/>
    <cellStyle name="Normal 5 3 2 2 3 2 2 3 2 4" xfId="57240"/>
    <cellStyle name="Normal 5 3 2 2 3 2 2 3 3" xfId="13544"/>
    <cellStyle name="Normal 5 3 2 2 3 2 2 3 3 2" xfId="32335"/>
    <cellStyle name="Normal 5 3 2 2 3 2 2 3 3 3" xfId="57242"/>
    <cellStyle name="Normal 5 3 2 2 3 2 2 3 4" xfId="22932"/>
    <cellStyle name="Normal 5 3 2 2 3 2 2 3 5" xfId="57239"/>
    <cellStyle name="Normal 5 3 2 2 3 2 2 4" xfId="5052"/>
    <cellStyle name="Normal 5 3 2 2 3 2 2 4 2" xfId="9777"/>
    <cellStyle name="Normal 5 3 2 2 3 2 2 4 2 2" xfId="19172"/>
    <cellStyle name="Normal 5 3 2 2 3 2 2 4 2 2 2" xfId="37969"/>
    <cellStyle name="Normal 5 3 2 2 3 2 2 4 2 2 3" xfId="57245"/>
    <cellStyle name="Normal 5 3 2 2 3 2 2 4 2 3" xfId="28566"/>
    <cellStyle name="Normal 5 3 2 2 3 2 2 4 2 4" xfId="57244"/>
    <cellStyle name="Normal 5 3 2 2 3 2 2 4 3" xfId="14475"/>
    <cellStyle name="Normal 5 3 2 2 3 2 2 4 3 2" xfId="33266"/>
    <cellStyle name="Normal 5 3 2 2 3 2 2 4 3 3" xfId="57246"/>
    <cellStyle name="Normal 5 3 2 2 3 2 2 4 4" xfId="23863"/>
    <cellStyle name="Normal 5 3 2 2 3 2 2 4 5" xfId="57243"/>
    <cellStyle name="Normal 5 3 2 2 3 2 2 5" xfId="6986"/>
    <cellStyle name="Normal 5 3 2 2 3 2 2 5 2" xfId="16381"/>
    <cellStyle name="Normal 5 3 2 2 3 2 2 5 2 2" xfId="35178"/>
    <cellStyle name="Normal 5 3 2 2 3 2 2 5 2 3" xfId="57248"/>
    <cellStyle name="Normal 5 3 2 2 3 2 2 5 3" xfId="25775"/>
    <cellStyle name="Normal 5 3 2 2 3 2 2 5 4" xfId="57247"/>
    <cellStyle name="Normal 5 3 2 2 3 2 2 6" xfId="11684"/>
    <cellStyle name="Normal 5 3 2 2 3 2 2 6 2" xfId="30473"/>
    <cellStyle name="Normal 5 3 2 2 3 2 2 6 3" xfId="57249"/>
    <cellStyle name="Normal 5 3 2 2 3 2 2 7" xfId="21070"/>
    <cellStyle name="Normal 5 3 2 2 3 2 2 8" xfId="39902"/>
    <cellStyle name="Normal 5 3 2 2 3 2 2 9" xfId="57230"/>
    <cellStyle name="Normal 5 3 2 2 3 2 3" xfId="2724"/>
    <cellStyle name="Normal 5 3 2 2 3 2 3 2" xfId="5517"/>
    <cellStyle name="Normal 5 3 2 2 3 2 3 2 2" xfId="10242"/>
    <cellStyle name="Normal 5 3 2 2 3 2 3 2 2 2" xfId="19637"/>
    <cellStyle name="Normal 5 3 2 2 3 2 3 2 2 2 2" xfId="38434"/>
    <cellStyle name="Normal 5 3 2 2 3 2 3 2 2 2 3" xfId="57253"/>
    <cellStyle name="Normal 5 3 2 2 3 2 3 2 2 3" xfId="29031"/>
    <cellStyle name="Normal 5 3 2 2 3 2 3 2 2 4" xfId="57252"/>
    <cellStyle name="Normal 5 3 2 2 3 2 3 2 3" xfId="14940"/>
    <cellStyle name="Normal 5 3 2 2 3 2 3 2 3 2" xfId="33731"/>
    <cellStyle name="Normal 5 3 2 2 3 2 3 2 3 3" xfId="57254"/>
    <cellStyle name="Normal 5 3 2 2 3 2 3 2 4" xfId="24328"/>
    <cellStyle name="Normal 5 3 2 2 3 2 3 2 5" xfId="57251"/>
    <cellStyle name="Normal 5 3 2 2 3 2 3 3" xfId="7451"/>
    <cellStyle name="Normal 5 3 2 2 3 2 3 3 2" xfId="16846"/>
    <cellStyle name="Normal 5 3 2 2 3 2 3 3 2 2" xfId="35643"/>
    <cellStyle name="Normal 5 3 2 2 3 2 3 3 2 3" xfId="57256"/>
    <cellStyle name="Normal 5 3 2 2 3 2 3 3 3" xfId="26240"/>
    <cellStyle name="Normal 5 3 2 2 3 2 3 3 4" xfId="57255"/>
    <cellStyle name="Normal 5 3 2 2 3 2 3 4" xfId="12149"/>
    <cellStyle name="Normal 5 3 2 2 3 2 3 4 2" xfId="30938"/>
    <cellStyle name="Normal 5 3 2 2 3 2 3 4 3" xfId="57257"/>
    <cellStyle name="Normal 5 3 2 2 3 2 3 5" xfId="21535"/>
    <cellStyle name="Normal 5 3 2 2 3 2 3 6" xfId="57250"/>
    <cellStyle name="Normal 5 3 2 2 3 2 4" xfId="3655"/>
    <cellStyle name="Normal 5 3 2 2 3 2 4 2" xfId="8381"/>
    <cellStyle name="Normal 5 3 2 2 3 2 4 2 2" xfId="17776"/>
    <cellStyle name="Normal 5 3 2 2 3 2 4 2 2 2" xfId="36573"/>
    <cellStyle name="Normal 5 3 2 2 3 2 4 2 2 3" xfId="57260"/>
    <cellStyle name="Normal 5 3 2 2 3 2 4 2 3" xfId="27170"/>
    <cellStyle name="Normal 5 3 2 2 3 2 4 2 4" xfId="57259"/>
    <cellStyle name="Normal 5 3 2 2 3 2 4 3" xfId="13079"/>
    <cellStyle name="Normal 5 3 2 2 3 2 4 3 2" xfId="31869"/>
    <cellStyle name="Normal 5 3 2 2 3 2 4 3 3" xfId="57261"/>
    <cellStyle name="Normal 5 3 2 2 3 2 4 4" xfId="22466"/>
    <cellStyle name="Normal 5 3 2 2 3 2 4 5" xfId="57258"/>
    <cellStyle name="Normal 5 3 2 2 3 2 5" xfId="4586"/>
    <cellStyle name="Normal 5 3 2 2 3 2 5 2" xfId="9311"/>
    <cellStyle name="Normal 5 3 2 2 3 2 5 2 2" xfId="18706"/>
    <cellStyle name="Normal 5 3 2 2 3 2 5 2 2 2" xfId="37503"/>
    <cellStyle name="Normal 5 3 2 2 3 2 5 2 2 3" xfId="57264"/>
    <cellStyle name="Normal 5 3 2 2 3 2 5 2 3" xfId="28100"/>
    <cellStyle name="Normal 5 3 2 2 3 2 5 2 4" xfId="57263"/>
    <cellStyle name="Normal 5 3 2 2 3 2 5 3" xfId="14009"/>
    <cellStyle name="Normal 5 3 2 2 3 2 5 3 2" xfId="32800"/>
    <cellStyle name="Normal 5 3 2 2 3 2 5 3 3" xfId="57265"/>
    <cellStyle name="Normal 5 3 2 2 3 2 5 4" xfId="23397"/>
    <cellStyle name="Normal 5 3 2 2 3 2 5 5" xfId="57262"/>
    <cellStyle name="Normal 5 3 2 2 3 2 6" xfId="6522"/>
    <cellStyle name="Normal 5 3 2 2 3 2 6 2" xfId="15917"/>
    <cellStyle name="Normal 5 3 2 2 3 2 6 2 2" xfId="34714"/>
    <cellStyle name="Normal 5 3 2 2 3 2 6 2 3" xfId="57267"/>
    <cellStyle name="Normal 5 3 2 2 3 2 6 3" xfId="25311"/>
    <cellStyle name="Normal 5 3 2 2 3 2 6 4" xfId="57266"/>
    <cellStyle name="Normal 5 3 2 2 3 2 7" xfId="11220"/>
    <cellStyle name="Normal 5 3 2 2 3 2 7 2" xfId="30007"/>
    <cellStyle name="Normal 5 3 2 2 3 2 7 3" xfId="57268"/>
    <cellStyle name="Normal 5 3 2 2 3 2 8" xfId="20604"/>
    <cellStyle name="Normal 5 3 2 2 3 2 9" xfId="39901"/>
    <cellStyle name="Normal 5 3 2 2 3 3" xfId="1998"/>
    <cellStyle name="Normal 5 3 2 2 3 3 2" xfId="2929"/>
    <cellStyle name="Normal 5 3 2 2 3 3 2 2" xfId="5722"/>
    <cellStyle name="Normal 5 3 2 2 3 3 2 2 2" xfId="10447"/>
    <cellStyle name="Normal 5 3 2 2 3 3 2 2 2 2" xfId="19842"/>
    <cellStyle name="Normal 5 3 2 2 3 3 2 2 2 2 2" xfId="38639"/>
    <cellStyle name="Normal 5 3 2 2 3 3 2 2 2 2 3" xfId="57273"/>
    <cellStyle name="Normal 5 3 2 2 3 3 2 2 2 3" xfId="29236"/>
    <cellStyle name="Normal 5 3 2 2 3 3 2 2 2 4" xfId="57272"/>
    <cellStyle name="Normal 5 3 2 2 3 3 2 2 3" xfId="15145"/>
    <cellStyle name="Normal 5 3 2 2 3 3 2 2 3 2" xfId="33936"/>
    <cellStyle name="Normal 5 3 2 2 3 3 2 2 3 3" xfId="57274"/>
    <cellStyle name="Normal 5 3 2 2 3 3 2 2 4" xfId="24533"/>
    <cellStyle name="Normal 5 3 2 2 3 3 2 2 5" xfId="57271"/>
    <cellStyle name="Normal 5 3 2 2 3 3 2 3" xfId="7655"/>
    <cellStyle name="Normal 5 3 2 2 3 3 2 3 2" xfId="17050"/>
    <cellStyle name="Normal 5 3 2 2 3 3 2 3 2 2" xfId="35847"/>
    <cellStyle name="Normal 5 3 2 2 3 3 2 3 2 3" xfId="57276"/>
    <cellStyle name="Normal 5 3 2 2 3 3 2 3 3" xfId="26444"/>
    <cellStyle name="Normal 5 3 2 2 3 3 2 3 4" xfId="57275"/>
    <cellStyle name="Normal 5 3 2 2 3 3 2 4" xfId="12353"/>
    <cellStyle name="Normal 5 3 2 2 3 3 2 4 2" xfId="31143"/>
    <cellStyle name="Normal 5 3 2 2 3 3 2 4 3" xfId="57277"/>
    <cellStyle name="Normal 5 3 2 2 3 3 2 5" xfId="21740"/>
    <cellStyle name="Normal 5 3 2 2 3 3 2 6" xfId="57270"/>
    <cellStyle name="Normal 5 3 2 2 3 3 3" xfId="3860"/>
    <cellStyle name="Normal 5 3 2 2 3 3 3 2" xfId="8586"/>
    <cellStyle name="Normal 5 3 2 2 3 3 3 2 2" xfId="17981"/>
    <cellStyle name="Normal 5 3 2 2 3 3 3 2 2 2" xfId="36778"/>
    <cellStyle name="Normal 5 3 2 2 3 3 3 2 2 3" xfId="57280"/>
    <cellStyle name="Normal 5 3 2 2 3 3 3 2 3" xfId="27375"/>
    <cellStyle name="Normal 5 3 2 2 3 3 3 2 4" xfId="57279"/>
    <cellStyle name="Normal 5 3 2 2 3 3 3 3" xfId="13284"/>
    <cellStyle name="Normal 5 3 2 2 3 3 3 3 2" xfId="32074"/>
    <cellStyle name="Normal 5 3 2 2 3 3 3 3 3" xfId="57281"/>
    <cellStyle name="Normal 5 3 2 2 3 3 3 4" xfId="22671"/>
    <cellStyle name="Normal 5 3 2 2 3 3 3 5" xfId="57278"/>
    <cellStyle name="Normal 5 3 2 2 3 3 4" xfId="4791"/>
    <cellStyle name="Normal 5 3 2 2 3 3 4 2" xfId="9516"/>
    <cellStyle name="Normal 5 3 2 2 3 3 4 2 2" xfId="18911"/>
    <cellStyle name="Normal 5 3 2 2 3 3 4 2 2 2" xfId="37708"/>
    <cellStyle name="Normal 5 3 2 2 3 3 4 2 2 3" xfId="57284"/>
    <cellStyle name="Normal 5 3 2 2 3 3 4 2 3" xfId="28305"/>
    <cellStyle name="Normal 5 3 2 2 3 3 4 2 4" xfId="57283"/>
    <cellStyle name="Normal 5 3 2 2 3 3 4 3" xfId="14214"/>
    <cellStyle name="Normal 5 3 2 2 3 3 4 3 2" xfId="33005"/>
    <cellStyle name="Normal 5 3 2 2 3 3 4 3 3" xfId="57285"/>
    <cellStyle name="Normal 5 3 2 2 3 3 4 4" xfId="23602"/>
    <cellStyle name="Normal 5 3 2 2 3 3 4 5" xfId="57282"/>
    <cellStyle name="Normal 5 3 2 2 3 3 5" xfId="6726"/>
    <cellStyle name="Normal 5 3 2 2 3 3 5 2" xfId="16121"/>
    <cellStyle name="Normal 5 3 2 2 3 3 5 2 2" xfId="34918"/>
    <cellStyle name="Normal 5 3 2 2 3 3 5 2 3" xfId="57287"/>
    <cellStyle name="Normal 5 3 2 2 3 3 5 3" xfId="25515"/>
    <cellStyle name="Normal 5 3 2 2 3 3 5 4" xfId="57286"/>
    <cellStyle name="Normal 5 3 2 2 3 3 6" xfId="11424"/>
    <cellStyle name="Normal 5 3 2 2 3 3 6 2" xfId="30212"/>
    <cellStyle name="Normal 5 3 2 2 3 3 6 3" xfId="57288"/>
    <cellStyle name="Normal 5 3 2 2 3 3 7" xfId="20809"/>
    <cellStyle name="Normal 5 3 2 2 3 3 8" xfId="39903"/>
    <cellStyle name="Normal 5 3 2 2 3 3 9" xfId="57269"/>
    <cellStyle name="Normal 5 3 2 2 3 4" xfId="2463"/>
    <cellStyle name="Normal 5 3 2 2 3 4 2" xfId="5256"/>
    <cellStyle name="Normal 5 3 2 2 3 4 2 2" xfId="9981"/>
    <cellStyle name="Normal 5 3 2 2 3 4 2 2 2" xfId="19376"/>
    <cellStyle name="Normal 5 3 2 2 3 4 2 2 2 2" xfId="38173"/>
    <cellStyle name="Normal 5 3 2 2 3 4 2 2 2 3" xfId="57292"/>
    <cellStyle name="Normal 5 3 2 2 3 4 2 2 3" xfId="28770"/>
    <cellStyle name="Normal 5 3 2 2 3 4 2 2 4" xfId="57291"/>
    <cellStyle name="Normal 5 3 2 2 3 4 2 3" xfId="14679"/>
    <cellStyle name="Normal 5 3 2 2 3 4 2 3 2" xfId="33470"/>
    <cellStyle name="Normal 5 3 2 2 3 4 2 3 3" xfId="57293"/>
    <cellStyle name="Normal 5 3 2 2 3 4 2 4" xfId="24067"/>
    <cellStyle name="Normal 5 3 2 2 3 4 2 5" xfId="57290"/>
    <cellStyle name="Normal 5 3 2 2 3 4 3" xfId="7190"/>
    <cellStyle name="Normal 5 3 2 2 3 4 3 2" xfId="16585"/>
    <cellStyle name="Normal 5 3 2 2 3 4 3 2 2" xfId="35382"/>
    <cellStyle name="Normal 5 3 2 2 3 4 3 2 3" xfId="57295"/>
    <cellStyle name="Normal 5 3 2 2 3 4 3 3" xfId="25979"/>
    <cellStyle name="Normal 5 3 2 2 3 4 3 4" xfId="57294"/>
    <cellStyle name="Normal 5 3 2 2 3 4 4" xfId="11888"/>
    <cellStyle name="Normal 5 3 2 2 3 4 4 2" xfId="30677"/>
    <cellStyle name="Normal 5 3 2 2 3 4 4 3" xfId="57296"/>
    <cellStyle name="Normal 5 3 2 2 3 4 5" xfId="21274"/>
    <cellStyle name="Normal 5 3 2 2 3 4 6" xfId="57289"/>
    <cellStyle name="Normal 5 3 2 2 3 5" xfId="3394"/>
    <cellStyle name="Normal 5 3 2 2 3 5 2" xfId="8120"/>
    <cellStyle name="Normal 5 3 2 2 3 5 2 2" xfId="17515"/>
    <cellStyle name="Normal 5 3 2 2 3 5 2 2 2" xfId="36312"/>
    <cellStyle name="Normal 5 3 2 2 3 5 2 2 3" xfId="57299"/>
    <cellStyle name="Normal 5 3 2 2 3 5 2 3" xfId="26909"/>
    <cellStyle name="Normal 5 3 2 2 3 5 2 4" xfId="57298"/>
    <cellStyle name="Normal 5 3 2 2 3 5 3" xfId="12818"/>
    <cellStyle name="Normal 5 3 2 2 3 5 3 2" xfId="31608"/>
    <cellStyle name="Normal 5 3 2 2 3 5 3 3" xfId="57300"/>
    <cellStyle name="Normal 5 3 2 2 3 5 4" xfId="22205"/>
    <cellStyle name="Normal 5 3 2 2 3 5 5" xfId="57297"/>
    <cellStyle name="Normal 5 3 2 2 3 6" xfId="4325"/>
    <cellStyle name="Normal 5 3 2 2 3 6 2" xfId="9050"/>
    <cellStyle name="Normal 5 3 2 2 3 6 2 2" xfId="18445"/>
    <cellStyle name="Normal 5 3 2 2 3 6 2 2 2" xfId="37242"/>
    <cellStyle name="Normal 5 3 2 2 3 6 2 2 3" xfId="57303"/>
    <cellStyle name="Normal 5 3 2 2 3 6 2 3" xfId="27839"/>
    <cellStyle name="Normal 5 3 2 2 3 6 2 4" xfId="57302"/>
    <cellStyle name="Normal 5 3 2 2 3 6 3" xfId="13748"/>
    <cellStyle name="Normal 5 3 2 2 3 6 3 2" xfId="32539"/>
    <cellStyle name="Normal 5 3 2 2 3 6 3 3" xfId="57304"/>
    <cellStyle name="Normal 5 3 2 2 3 6 4" xfId="23136"/>
    <cellStyle name="Normal 5 3 2 2 3 6 5" xfId="57301"/>
    <cellStyle name="Normal 5 3 2 2 3 7" xfId="6415"/>
    <cellStyle name="Normal 5 3 2 2 3 7 2" xfId="15811"/>
    <cellStyle name="Normal 5 3 2 2 3 7 2 2" xfId="34608"/>
    <cellStyle name="Normal 5 3 2 2 3 7 2 3" xfId="57306"/>
    <cellStyle name="Normal 5 3 2 2 3 7 3" xfId="25205"/>
    <cellStyle name="Normal 5 3 2 2 3 7 4" xfId="57305"/>
    <cellStyle name="Normal 5 3 2 2 3 8" xfId="10961"/>
    <cellStyle name="Normal 5 3 2 2 3 8 2" xfId="29746"/>
    <cellStyle name="Normal 5 3 2 2 3 8 3" xfId="57307"/>
    <cellStyle name="Normal 5 3 2 2 3 9" xfId="20343"/>
    <cellStyle name="Normal 5 3 2 2 4" xfId="966"/>
    <cellStyle name="Normal 5 3 2 2 4 10" xfId="57308"/>
    <cellStyle name="Normal 5 3 2 2 4 11" xfId="1674"/>
    <cellStyle name="Normal 5 3 2 2 4 2" xfId="2143"/>
    <cellStyle name="Normal 5 3 2 2 4 2 2" xfId="3074"/>
    <cellStyle name="Normal 5 3 2 2 4 2 2 2" xfId="5867"/>
    <cellStyle name="Normal 5 3 2 2 4 2 2 2 2" xfId="10592"/>
    <cellStyle name="Normal 5 3 2 2 4 2 2 2 2 2" xfId="19987"/>
    <cellStyle name="Normal 5 3 2 2 4 2 2 2 2 2 2" xfId="38784"/>
    <cellStyle name="Normal 5 3 2 2 4 2 2 2 2 2 3" xfId="57313"/>
    <cellStyle name="Normal 5 3 2 2 4 2 2 2 2 3" xfId="29381"/>
    <cellStyle name="Normal 5 3 2 2 4 2 2 2 2 4" xfId="57312"/>
    <cellStyle name="Normal 5 3 2 2 4 2 2 2 3" xfId="15290"/>
    <cellStyle name="Normal 5 3 2 2 4 2 2 2 3 2" xfId="34081"/>
    <cellStyle name="Normal 5 3 2 2 4 2 2 2 3 3" xfId="57314"/>
    <cellStyle name="Normal 5 3 2 2 4 2 2 2 4" xfId="24678"/>
    <cellStyle name="Normal 5 3 2 2 4 2 2 2 5" xfId="57311"/>
    <cellStyle name="Normal 5 3 2 2 4 2 2 3" xfId="7800"/>
    <cellStyle name="Normal 5 3 2 2 4 2 2 3 2" xfId="17195"/>
    <cellStyle name="Normal 5 3 2 2 4 2 2 3 2 2" xfId="35992"/>
    <cellStyle name="Normal 5 3 2 2 4 2 2 3 2 3" xfId="57316"/>
    <cellStyle name="Normal 5 3 2 2 4 2 2 3 3" xfId="26589"/>
    <cellStyle name="Normal 5 3 2 2 4 2 2 3 4" xfId="57315"/>
    <cellStyle name="Normal 5 3 2 2 4 2 2 4" xfId="12498"/>
    <cellStyle name="Normal 5 3 2 2 4 2 2 4 2" xfId="31288"/>
    <cellStyle name="Normal 5 3 2 2 4 2 2 4 3" xfId="57317"/>
    <cellStyle name="Normal 5 3 2 2 4 2 2 5" xfId="21885"/>
    <cellStyle name="Normal 5 3 2 2 4 2 2 6" xfId="57310"/>
    <cellStyle name="Normal 5 3 2 2 4 2 3" xfId="4005"/>
    <cellStyle name="Normal 5 3 2 2 4 2 3 2" xfId="8730"/>
    <cellStyle name="Normal 5 3 2 2 4 2 3 2 2" xfId="18125"/>
    <cellStyle name="Normal 5 3 2 2 4 2 3 2 2 2" xfId="36922"/>
    <cellStyle name="Normal 5 3 2 2 4 2 3 2 2 3" xfId="57320"/>
    <cellStyle name="Normal 5 3 2 2 4 2 3 2 3" xfId="27519"/>
    <cellStyle name="Normal 5 3 2 2 4 2 3 2 4" xfId="57319"/>
    <cellStyle name="Normal 5 3 2 2 4 2 3 3" xfId="13428"/>
    <cellStyle name="Normal 5 3 2 2 4 2 3 3 2" xfId="32219"/>
    <cellStyle name="Normal 5 3 2 2 4 2 3 3 3" xfId="57321"/>
    <cellStyle name="Normal 5 3 2 2 4 2 3 4" xfId="22816"/>
    <cellStyle name="Normal 5 3 2 2 4 2 3 5" xfId="57318"/>
    <cellStyle name="Normal 5 3 2 2 4 2 4" xfId="4936"/>
    <cellStyle name="Normal 5 3 2 2 4 2 4 2" xfId="9661"/>
    <cellStyle name="Normal 5 3 2 2 4 2 4 2 2" xfId="19056"/>
    <cellStyle name="Normal 5 3 2 2 4 2 4 2 2 2" xfId="37853"/>
    <cellStyle name="Normal 5 3 2 2 4 2 4 2 2 3" xfId="57324"/>
    <cellStyle name="Normal 5 3 2 2 4 2 4 2 3" xfId="28450"/>
    <cellStyle name="Normal 5 3 2 2 4 2 4 2 4" xfId="57323"/>
    <cellStyle name="Normal 5 3 2 2 4 2 4 3" xfId="14359"/>
    <cellStyle name="Normal 5 3 2 2 4 2 4 3 2" xfId="33150"/>
    <cellStyle name="Normal 5 3 2 2 4 2 4 3 3" xfId="57325"/>
    <cellStyle name="Normal 5 3 2 2 4 2 4 4" xfId="23747"/>
    <cellStyle name="Normal 5 3 2 2 4 2 4 5" xfId="57322"/>
    <cellStyle name="Normal 5 3 2 2 4 2 5" xfId="6870"/>
    <cellStyle name="Normal 5 3 2 2 4 2 5 2" xfId="16265"/>
    <cellStyle name="Normal 5 3 2 2 4 2 5 2 2" xfId="35062"/>
    <cellStyle name="Normal 5 3 2 2 4 2 5 2 3" xfId="57327"/>
    <cellStyle name="Normal 5 3 2 2 4 2 5 3" xfId="25659"/>
    <cellStyle name="Normal 5 3 2 2 4 2 5 4" xfId="57326"/>
    <cellStyle name="Normal 5 3 2 2 4 2 6" xfId="11568"/>
    <cellStyle name="Normal 5 3 2 2 4 2 6 2" xfId="30357"/>
    <cellStyle name="Normal 5 3 2 2 4 2 6 3" xfId="57328"/>
    <cellStyle name="Normal 5 3 2 2 4 2 7" xfId="20954"/>
    <cellStyle name="Normal 5 3 2 2 4 2 8" xfId="39905"/>
    <cellStyle name="Normal 5 3 2 2 4 2 9" xfId="57309"/>
    <cellStyle name="Normal 5 3 2 2 4 3" xfId="2608"/>
    <cellStyle name="Normal 5 3 2 2 4 3 2" xfId="5401"/>
    <cellStyle name="Normal 5 3 2 2 4 3 2 2" xfId="10126"/>
    <cellStyle name="Normal 5 3 2 2 4 3 2 2 2" xfId="19521"/>
    <cellStyle name="Normal 5 3 2 2 4 3 2 2 2 2" xfId="38318"/>
    <cellStyle name="Normal 5 3 2 2 4 3 2 2 2 3" xfId="57332"/>
    <cellStyle name="Normal 5 3 2 2 4 3 2 2 3" xfId="28915"/>
    <cellStyle name="Normal 5 3 2 2 4 3 2 2 4" xfId="57331"/>
    <cellStyle name="Normal 5 3 2 2 4 3 2 3" xfId="14824"/>
    <cellStyle name="Normal 5 3 2 2 4 3 2 3 2" xfId="33615"/>
    <cellStyle name="Normal 5 3 2 2 4 3 2 3 3" xfId="57333"/>
    <cellStyle name="Normal 5 3 2 2 4 3 2 4" xfId="24212"/>
    <cellStyle name="Normal 5 3 2 2 4 3 2 5" xfId="57330"/>
    <cellStyle name="Normal 5 3 2 2 4 3 3" xfId="7335"/>
    <cellStyle name="Normal 5 3 2 2 4 3 3 2" xfId="16730"/>
    <cellStyle name="Normal 5 3 2 2 4 3 3 2 2" xfId="35527"/>
    <cellStyle name="Normal 5 3 2 2 4 3 3 2 3" xfId="57335"/>
    <cellStyle name="Normal 5 3 2 2 4 3 3 3" xfId="26124"/>
    <cellStyle name="Normal 5 3 2 2 4 3 3 4" xfId="57334"/>
    <cellStyle name="Normal 5 3 2 2 4 3 4" xfId="12033"/>
    <cellStyle name="Normal 5 3 2 2 4 3 4 2" xfId="30822"/>
    <cellStyle name="Normal 5 3 2 2 4 3 4 3" xfId="57336"/>
    <cellStyle name="Normal 5 3 2 2 4 3 5" xfId="21419"/>
    <cellStyle name="Normal 5 3 2 2 4 3 6" xfId="57329"/>
    <cellStyle name="Normal 5 3 2 2 4 4" xfId="3539"/>
    <cellStyle name="Normal 5 3 2 2 4 4 2" xfId="8265"/>
    <cellStyle name="Normal 5 3 2 2 4 4 2 2" xfId="17660"/>
    <cellStyle name="Normal 5 3 2 2 4 4 2 2 2" xfId="36457"/>
    <cellStyle name="Normal 5 3 2 2 4 4 2 2 3" xfId="57339"/>
    <cellStyle name="Normal 5 3 2 2 4 4 2 3" xfId="27054"/>
    <cellStyle name="Normal 5 3 2 2 4 4 2 4" xfId="57338"/>
    <cellStyle name="Normal 5 3 2 2 4 4 3" xfId="12963"/>
    <cellStyle name="Normal 5 3 2 2 4 4 3 2" xfId="31753"/>
    <cellStyle name="Normal 5 3 2 2 4 4 3 3" xfId="57340"/>
    <cellStyle name="Normal 5 3 2 2 4 4 4" xfId="22350"/>
    <cellStyle name="Normal 5 3 2 2 4 4 5" xfId="57337"/>
    <cellStyle name="Normal 5 3 2 2 4 5" xfId="4470"/>
    <cellStyle name="Normal 5 3 2 2 4 5 2" xfId="9195"/>
    <cellStyle name="Normal 5 3 2 2 4 5 2 2" xfId="18590"/>
    <cellStyle name="Normal 5 3 2 2 4 5 2 2 2" xfId="37387"/>
    <cellStyle name="Normal 5 3 2 2 4 5 2 2 3" xfId="57343"/>
    <cellStyle name="Normal 5 3 2 2 4 5 2 3" xfId="27984"/>
    <cellStyle name="Normal 5 3 2 2 4 5 2 4" xfId="57342"/>
    <cellStyle name="Normal 5 3 2 2 4 5 3" xfId="13893"/>
    <cellStyle name="Normal 5 3 2 2 4 5 3 2" xfId="32684"/>
    <cellStyle name="Normal 5 3 2 2 4 5 3 3" xfId="57344"/>
    <cellStyle name="Normal 5 3 2 2 4 5 4" xfId="23281"/>
    <cellStyle name="Normal 5 3 2 2 4 5 5" xfId="57341"/>
    <cellStyle name="Normal 5 3 2 2 4 6" xfId="6332"/>
    <cellStyle name="Normal 5 3 2 2 4 6 2" xfId="15728"/>
    <cellStyle name="Normal 5 3 2 2 4 6 2 2" xfId="34525"/>
    <cellStyle name="Normal 5 3 2 2 4 6 2 3" xfId="57346"/>
    <cellStyle name="Normal 5 3 2 2 4 6 3" xfId="25122"/>
    <cellStyle name="Normal 5 3 2 2 4 6 4" xfId="57345"/>
    <cellStyle name="Normal 5 3 2 2 4 7" xfId="11104"/>
    <cellStyle name="Normal 5 3 2 2 4 7 2" xfId="29891"/>
    <cellStyle name="Normal 5 3 2 2 4 7 3" xfId="57347"/>
    <cellStyle name="Normal 5 3 2 2 4 8" xfId="20488"/>
    <cellStyle name="Normal 5 3 2 2 4 9" xfId="39904"/>
    <cellStyle name="Normal 5 3 2 2 5" xfId="1360"/>
    <cellStyle name="Normal 5 3 2 2 5 10" xfId="57348"/>
    <cellStyle name="Normal 5 3 2 2 5 11" xfId="1616"/>
    <cellStyle name="Normal 5 3 2 2 5 2" xfId="2085"/>
    <cellStyle name="Normal 5 3 2 2 5 2 2" xfId="3016"/>
    <cellStyle name="Normal 5 3 2 2 5 2 2 2" xfId="5809"/>
    <cellStyle name="Normal 5 3 2 2 5 2 2 2 2" xfId="10534"/>
    <cellStyle name="Normal 5 3 2 2 5 2 2 2 2 2" xfId="19929"/>
    <cellStyle name="Normal 5 3 2 2 5 2 2 2 2 2 2" xfId="38726"/>
    <cellStyle name="Normal 5 3 2 2 5 2 2 2 2 2 3" xfId="57353"/>
    <cellStyle name="Normal 5 3 2 2 5 2 2 2 2 3" xfId="29323"/>
    <cellStyle name="Normal 5 3 2 2 5 2 2 2 2 4" xfId="57352"/>
    <cellStyle name="Normal 5 3 2 2 5 2 2 2 3" xfId="15232"/>
    <cellStyle name="Normal 5 3 2 2 5 2 2 2 3 2" xfId="34023"/>
    <cellStyle name="Normal 5 3 2 2 5 2 2 2 3 3" xfId="57354"/>
    <cellStyle name="Normal 5 3 2 2 5 2 2 2 4" xfId="24620"/>
    <cellStyle name="Normal 5 3 2 2 5 2 2 2 5" xfId="57351"/>
    <cellStyle name="Normal 5 3 2 2 5 2 2 3" xfId="7742"/>
    <cellStyle name="Normal 5 3 2 2 5 2 2 3 2" xfId="17137"/>
    <cellStyle name="Normal 5 3 2 2 5 2 2 3 2 2" xfId="35934"/>
    <cellStyle name="Normal 5 3 2 2 5 2 2 3 2 3" xfId="57356"/>
    <cellStyle name="Normal 5 3 2 2 5 2 2 3 3" xfId="26531"/>
    <cellStyle name="Normal 5 3 2 2 5 2 2 3 4" xfId="57355"/>
    <cellStyle name="Normal 5 3 2 2 5 2 2 4" xfId="12440"/>
    <cellStyle name="Normal 5 3 2 2 5 2 2 4 2" xfId="31230"/>
    <cellStyle name="Normal 5 3 2 2 5 2 2 4 3" xfId="57357"/>
    <cellStyle name="Normal 5 3 2 2 5 2 2 5" xfId="21827"/>
    <cellStyle name="Normal 5 3 2 2 5 2 2 6" xfId="57350"/>
    <cellStyle name="Normal 5 3 2 2 5 2 3" xfId="3947"/>
    <cellStyle name="Normal 5 3 2 2 5 2 3 2" xfId="8672"/>
    <cellStyle name="Normal 5 3 2 2 5 2 3 2 2" xfId="18067"/>
    <cellStyle name="Normal 5 3 2 2 5 2 3 2 2 2" xfId="36864"/>
    <cellStyle name="Normal 5 3 2 2 5 2 3 2 2 3" xfId="57360"/>
    <cellStyle name="Normal 5 3 2 2 5 2 3 2 3" xfId="27461"/>
    <cellStyle name="Normal 5 3 2 2 5 2 3 2 4" xfId="57359"/>
    <cellStyle name="Normal 5 3 2 2 5 2 3 3" xfId="13370"/>
    <cellStyle name="Normal 5 3 2 2 5 2 3 3 2" xfId="32161"/>
    <cellStyle name="Normal 5 3 2 2 5 2 3 3 3" xfId="57361"/>
    <cellStyle name="Normal 5 3 2 2 5 2 3 4" xfId="22758"/>
    <cellStyle name="Normal 5 3 2 2 5 2 3 5" xfId="57358"/>
    <cellStyle name="Normal 5 3 2 2 5 2 4" xfId="4878"/>
    <cellStyle name="Normal 5 3 2 2 5 2 4 2" xfId="9603"/>
    <cellStyle name="Normal 5 3 2 2 5 2 4 2 2" xfId="18998"/>
    <cellStyle name="Normal 5 3 2 2 5 2 4 2 2 2" xfId="37795"/>
    <cellStyle name="Normal 5 3 2 2 5 2 4 2 2 3" xfId="57364"/>
    <cellStyle name="Normal 5 3 2 2 5 2 4 2 3" xfId="28392"/>
    <cellStyle name="Normal 5 3 2 2 5 2 4 2 4" xfId="57363"/>
    <cellStyle name="Normal 5 3 2 2 5 2 4 3" xfId="14301"/>
    <cellStyle name="Normal 5 3 2 2 5 2 4 3 2" xfId="33092"/>
    <cellStyle name="Normal 5 3 2 2 5 2 4 3 3" xfId="57365"/>
    <cellStyle name="Normal 5 3 2 2 5 2 4 4" xfId="23689"/>
    <cellStyle name="Normal 5 3 2 2 5 2 4 5" xfId="57362"/>
    <cellStyle name="Normal 5 3 2 2 5 2 5" xfId="6812"/>
    <cellStyle name="Normal 5 3 2 2 5 2 5 2" xfId="16207"/>
    <cellStyle name="Normal 5 3 2 2 5 2 5 2 2" xfId="35004"/>
    <cellStyle name="Normal 5 3 2 2 5 2 5 2 3" xfId="57367"/>
    <cellStyle name="Normal 5 3 2 2 5 2 5 3" xfId="25601"/>
    <cellStyle name="Normal 5 3 2 2 5 2 5 4" xfId="57366"/>
    <cellStyle name="Normal 5 3 2 2 5 2 6" xfId="11510"/>
    <cellStyle name="Normal 5 3 2 2 5 2 6 2" xfId="30299"/>
    <cellStyle name="Normal 5 3 2 2 5 2 6 3" xfId="57368"/>
    <cellStyle name="Normal 5 3 2 2 5 2 7" xfId="20896"/>
    <cellStyle name="Normal 5 3 2 2 5 2 8" xfId="39907"/>
    <cellStyle name="Normal 5 3 2 2 5 2 9" xfId="57349"/>
    <cellStyle name="Normal 5 3 2 2 5 3" xfId="2550"/>
    <cellStyle name="Normal 5 3 2 2 5 3 2" xfId="5343"/>
    <cellStyle name="Normal 5 3 2 2 5 3 2 2" xfId="10068"/>
    <cellStyle name="Normal 5 3 2 2 5 3 2 2 2" xfId="19463"/>
    <cellStyle name="Normal 5 3 2 2 5 3 2 2 2 2" xfId="38260"/>
    <cellStyle name="Normal 5 3 2 2 5 3 2 2 2 3" xfId="57372"/>
    <cellStyle name="Normal 5 3 2 2 5 3 2 2 3" xfId="28857"/>
    <cellStyle name="Normal 5 3 2 2 5 3 2 2 4" xfId="57371"/>
    <cellStyle name="Normal 5 3 2 2 5 3 2 3" xfId="14766"/>
    <cellStyle name="Normal 5 3 2 2 5 3 2 3 2" xfId="33557"/>
    <cellStyle name="Normal 5 3 2 2 5 3 2 3 3" xfId="57373"/>
    <cellStyle name="Normal 5 3 2 2 5 3 2 4" xfId="24154"/>
    <cellStyle name="Normal 5 3 2 2 5 3 2 5" xfId="57370"/>
    <cellStyle name="Normal 5 3 2 2 5 3 3" xfId="7277"/>
    <cellStyle name="Normal 5 3 2 2 5 3 3 2" xfId="16672"/>
    <cellStyle name="Normal 5 3 2 2 5 3 3 2 2" xfId="35469"/>
    <cellStyle name="Normal 5 3 2 2 5 3 3 2 3" xfId="57375"/>
    <cellStyle name="Normal 5 3 2 2 5 3 3 3" xfId="26066"/>
    <cellStyle name="Normal 5 3 2 2 5 3 3 4" xfId="57374"/>
    <cellStyle name="Normal 5 3 2 2 5 3 4" xfId="11975"/>
    <cellStyle name="Normal 5 3 2 2 5 3 4 2" xfId="30764"/>
    <cellStyle name="Normal 5 3 2 2 5 3 4 3" xfId="57376"/>
    <cellStyle name="Normal 5 3 2 2 5 3 5" xfId="21361"/>
    <cellStyle name="Normal 5 3 2 2 5 3 6" xfId="57369"/>
    <cellStyle name="Normal 5 3 2 2 5 4" xfId="3481"/>
    <cellStyle name="Normal 5 3 2 2 5 4 2" xfId="8207"/>
    <cellStyle name="Normal 5 3 2 2 5 4 2 2" xfId="17602"/>
    <cellStyle name="Normal 5 3 2 2 5 4 2 2 2" xfId="36399"/>
    <cellStyle name="Normal 5 3 2 2 5 4 2 2 3" xfId="57379"/>
    <cellStyle name="Normal 5 3 2 2 5 4 2 3" xfId="26996"/>
    <cellStyle name="Normal 5 3 2 2 5 4 2 4" xfId="57378"/>
    <cellStyle name="Normal 5 3 2 2 5 4 3" xfId="12905"/>
    <cellStyle name="Normal 5 3 2 2 5 4 3 2" xfId="31695"/>
    <cellStyle name="Normal 5 3 2 2 5 4 3 3" xfId="57380"/>
    <cellStyle name="Normal 5 3 2 2 5 4 4" xfId="22292"/>
    <cellStyle name="Normal 5 3 2 2 5 4 5" xfId="57377"/>
    <cellStyle name="Normal 5 3 2 2 5 5" xfId="4412"/>
    <cellStyle name="Normal 5 3 2 2 5 5 2" xfId="9137"/>
    <cellStyle name="Normal 5 3 2 2 5 5 2 2" xfId="18532"/>
    <cellStyle name="Normal 5 3 2 2 5 5 2 2 2" xfId="37329"/>
    <cellStyle name="Normal 5 3 2 2 5 5 2 2 3" xfId="57383"/>
    <cellStyle name="Normal 5 3 2 2 5 5 2 3" xfId="27926"/>
    <cellStyle name="Normal 5 3 2 2 5 5 2 4" xfId="57382"/>
    <cellStyle name="Normal 5 3 2 2 5 5 3" xfId="13835"/>
    <cellStyle name="Normal 5 3 2 2 5 5 3 2" xfId="32626"/>
    <cellStyle name="Normal 5 3 2 2 5 5 3 3" xfId="57384"/>
    <cellStyle name="Normal 5 3 2 2 5 5 4" xfId="23223"/>
    <cellStyle name="Normal 5 3 2 2 5 5 5" xfId="57381"/>
    <cellStyle name="Normal 5 3 2 2 5 6" xfId="6164"/>
    <cellStyle name="Normal 5 3 2 2 5 6 2" xfId="15560"/>
    <cellStyle name="Normal 5 3 2 2 5 6 2 2" xfId="34357"/>
    <cellStyle name="Normal 5 3 2 2 5 6 2 3" xfId="57386"/>
    <cellStyle name="Normal 5 3 2 2 5 6 3" xfId="24954"/>
    <cellStyle name="Normal 5 3 2 2 5 6 4" xfId="57385"/>
    <cellStyle name="Normal 5 3 2 2 5 7" xfId="11046"/>
    <cellStyle name="Normal 5 3 2 2 5 7 2" xfId="29833"/>
    <cellStyle name="Normal 5 3 2 2 5 7 3" xfId="57387"/>
    <cellStyle name="Normal 5 3 2 2 5 8" xfId="20430"/>
    <cellStyle name="Normal 5 3 2 2 5 9" xfId="39906"/>
    <cellStyle name="Normal 5 3 2 2 6" xfId="1882"/>
    <cellStyle name="Normal 5 3 2 2 6 2" xfId="2813"/>
    <cellStyle name="Normal 5 3 2 2 6 2 2" xfId="5606"/>
    <cellStyle name="Normal 5 3 2 2 6 2 2 2" xfId="10331"/>
    <cellStyle name="Normal 5 3 2 2 6 2 2 2 2" xfId="19726"/>
    <cellStyle name="Normal 5 3 2 2 6 2 2 2 2 2" xfId="38523"/>
    <cellStyle name="Normal 5 3 2 2 6 2 2 2 2 3" xfId="57392"/>
    <cellStyle name="Normal 5 3 2 2 6 2 2 2 3" xfId="29120"/>
    <cellStyle name="Normal 5 3 2 2 6 2 2 2 4" xfId="57391"/>
    <cellStyle name="Normal 5 3 2 2 6 2 2 3" xfId="15029"/>
    <cellStyle name="Normal 5 3 2 2 6 2 2 3 2" xfId="33820"/>
    <cellStyle name="Normal 5 3 2 2 6 2 2 3 3" xfId="57393"/>
    <cellStyle name="Normal 5 3 2 2 6 2 2 4" xfId="24417"/>
    <cellStyle name="Normal 5 3 2 2 6 2 2 5" xfId="57390"/>
    <cellStyle name="Normal 5 3 2 2 6 2 3" xfId="7539"/>
    <cellStyle name="Normal 5 3 2 2 6 2 3 2" xfId="16934"/>
    <cellStyle name="Normal 5 3 2 2 6 2 3 2 2" xfId="35731"/>
    <cellStyle name="Normal 5 3 2 2 6 2 3 2 3" xfId="57395"/>
    <cellStyle name="Normal 5 3 2 2 6 2 3 3" xfId="26328"/>
    <cellStyle name="Normal 5 3 2 2 6 2 3 4" xfId="57394"/>
    <cellStyle name="Normal 5 3 2 2 6 2 4" xfId="12237"/>
    <cellStyle name="Normal 5 3 2 2 6 2 4 2" xfId="31027"/>
    <cellStyle name="Normal 5 3 2 2 6 2 4 3" xfId="57396"/>
    <cellStyle name="Normal 5 3 2 2 6 2 5" xfId="21624"/>
    <cellStyle name="Normal 5 3 2 2 6 2 6" xfId="57389"/>
    <cellStyle name="Normal 5 3 2 2 6 3" xfId="3744"/>
    <cellStyle name="Normal 5 3 2 2 6 3 2" xfId="8470"/>
    <cellStyle name="Normal 5 3 2 2 6 3 2 2" xfId="17865"/>
    <cellStyle name="Normal 5 3 2 2 6 3 2 2 2" xfId="36662"/>
    <cellStyle name="Normal 5 3 2 2 6 3 2 2 3" xfId="57399"/>
    <cellStyle name="Normal 5 3 2 2 6 3 2 3" xfId="27259"/>
    <cellStyle name="Normal 5 3 2 2 6 3 2 4" xfId="57398"/>
    <cellStyle name="Normal 5 3 2 2 6 3 3" xfId="13168"/>
    <cellStyle name="Normal 5 3 2 2 6 3 3 2" xfId="31958"/>
    <cellStyle name="Normal 5 3 2 2 6 3 3 3" xfId="57400"/>
    <cellStyle name="Normal 5 3 2 2 6 3 4" xfId="22555"/>
    <cellStyle name="Normal 5 3 2 2 6 3 5" xfId="57397"/>
    <cellStyle name="Normal 5 3 2 2 6 4" xfId="4675"/>
    <cellStyle name="Normal 5 3 2 2 6 4 2" xfId="9400"/>
    <cellStyle name="Normal 5 3 2 2 6 4 2 2" xfId="18795"/>
    <cellStyle name="Normal 5 3 2 2 6 4 2 2 2" xfId="37592"/>
    <cellStyle name="Normal 5 3 2 2 6 4 2 2 3" xfId="57403"/>
    <cellStyle name="Normal 5 3 2 2 6 4 2 3" xfId="28189"/>
    <cellStyle name="Normal 5 3 2 2 6 4 2 4" xfId="57402"/>
    <cellStyle name="Normal 5 3 2 2 6 4 3" xfId="14098"/>
    <cellStyle name="Normal 5 3 2 2 6 4 3 2" xfId="32889"/>
    <cellStyle name="Normal 5 3 2 2 6 4 3 3" xfId="57404"/>
    <cellStyle name="Normal 5 3 2 2 6 4 4" xfId="23486"/>
    <cellStyle name="Normal 5 3 2 2 6 4 5" xfId="57401"/>
    <cellStyle name="Normal 5 3 2 2 6 5" xfId="6610"/>
    <cellStyle name="Normal 5 3 2 2 6 5 2" xfId="16005"/>
    <cellStyle name="Normal 5 3 2 2 6 5 2 2" xfId="34802"/>
    <cellStyle name="Normal 5 3 2 2 6 5 2 3" xfId="57406"/>
    <cellStyle name="Normal 5 3 2 2 6 5 3" xfId="25399"/>
    <cellStyle name="Normal 5 3 2 2 6 5 4" xfId="57405"/>
    <cellStyle name="Normal 5 3 2 2 6 6" xfId="11308"/>
    <cellStyle name="Normal 5 3 2 2 6 6 2" xfId="30096"/>
    <cellStyle name="Normal 5 3 2 2 6 6 3" xfId="57407"/>
    <cellStyle name="Normal 5 3 2 2 6 7" xfId="20693"/>
    <cellStyle name="Normal 5 3 2 2 6 8" xfId="39908"/>
    <cellStyle name="Normal 5 3 2 2 6 9" xfId="57388"/>
    <cellStyle name="Normal 5 3 2 2 7" xfId="2347"/>
    <cellStyle name="Normal 5 3 2 2 7 2" xfId="5140"/>
    <cellStyle name="Normal 5 3 2 2 7 2 2" xfId="9865"/>
    <cellStyle name="Normal 5 3 2 2 7 2 2 2" xfId="19260"/>
    <cellStyle name="Normal 5 3 2 2 7 2 2 2 2" xfId="38057"/>
    <cellStyle name="Normal 5 3 2 2 7 2 2 2 3" xfId="57411"/>
    <cellStyle name="Normal 5 3 2 2 7 2 2 3" xfId="28654"/>
    <cellStyle name="Normal 5 3 2 2 7 2 2 4" xfId="57410"/>
    <cellStyle name="Normal 5 3 2 2 7 2 3" xfId="14563"/>
    <cellStyle name="Normal 5 3 2 2 7 2 3 2" xfId="33354"/>
    <cellStyle name="Normal 5 3 2 2 7 2 3 3" xfId="57412"/>
    <cellStyle name="Normal 5 3 2 2 7 2 4" xfId="23951"/>
    <cellStyle name="Normal 5 3 2 2 7 2 5" xfId="57409"/>
    <cellStyle name="Normal 5 3 2 2 7 3" xfId="7074"/>
    <cellStyle name="Normal 5 3 2 2 7 3 2" xfId="16469"/>
    <cellStyle name="Normal 5 3 2 2 7 3 2 2" xfId="35266"/>
    <cellStyle name="Normal 5 3 2 2 7 3 2 3" xfId="57414"/>
    <cellStyle name="Normal 5 3 2 2 7 3 3" xfId="25863"/>
    <cellStyle name="Normal 5 3 2 2 7 3 4" xfId="57413"/>
    <cellStyle name="Normal 5 3 2 2 7 4" xfId="11772"/>
    <cellStyle name="Normal 5 3 2 2 7 4 2" xfId="30561"/>
    <cellStyle name="Normal 5 3 2 2 7 4 3" xfId="57415"/>
    <cellStyle name="Normal 5 3 2 2 7 5" xfId="21158"/>
    <cellStyle name="Normal 5 3 2 2 7 6" xfId="57408"/>
    <cellStyle name="Normal 5 3 2 2 8" xfId="3278"/>
    <cellStyle name="Normal 5 3 2 2 8 2" xfId="8004"/>
    <cellStyle name="Normal 5 3 2 2 8 2 2" xfId="17399"/>
    <cellStyle name="Normal 5 3 2 2 8 2 2 2" xfId="36196"/>
    <cellStyle name="Normal 5 3 2 2 8 2 2 3" xfId="57418"/>
    <cellStyle name="Normal 5 3 2 2 8 2 3" xfId="26793"/>
    <cellStyle name="Normal 5 3 2 2 8 2 4" xfId="57417"/>
    <cellStyle name="Normal 5 3 2 2 8 3" xfId="12702"/>
    <cellStyle name="Normal 5 3 2 2 8 3 2" xfId="31492"/>
    <cellStyle name="Normal 5 3 2 2 8 3 3" xfId="57419"/>
    <cellStyle name="Normal 5 3 2 2 8 4" xfId="22089"/>
    <cellStyle name="Normal 5 3 2 2 8 5" xfId="57416"/>
    <cellStyle name="Normal 5 3 2 2 9" xfId="4209"/>
    <cellStyle name="Normal 5 3 2 2 9 2" xfId="8934"/>
    <cellStyle name="Normal 5 3 2 2 9 2 2" xfId="18329"/>
    <cellStyle name="Normal 5 3 2 2 9 2 2 2" xfId="37126"/>
    <cellStyle name="Normal 5 3 2 2 9 2 2 3" xfId="57422"/>
    <cellStyle name="Normal 5 3 2 2 9 2 3" xfId="27723"/>
    <cellStyle name="Normal 5 3 2 2 9 2 4" xfId="57421"/>
    <cellStyle name="Normal 5 3 2 2 9 3" xfId="13632"/>
    <cellStyle name="Normal 5 3 2 2 9 3 2" xfId="32423"/>
    <cellStyle name="Normal 5 3 2 2 9 3 3" xfId="57423"/>
    <cellStyle name="Normal 5 3 2 2 9 4" xfId="23020"/>
    <cellStyle name="Normal 5 3 2 2 9 5" xfId="57420"/>
    <cellStyle name="Normal 5 3 2 20" xfId="58873"/>
    <cellStyle name="Normal 5 3 2 21" xfId="58929"/>
    <cellStyle name="Normal 5 3 2 22" xfId="58985"/>
    <cellStyle name="Normal 5 3 2 23" xfId="59041"/>
    <cellStyle name="Normal 5 3 2 24" xfId="59100"/>
    <cellStyle name="Normal 5 3 2 25" xfId="59716"/>
    <cellStyle name="Normal 5 3 2 26" xfId="1383"/>
    <cellStyle name="Normal 5 3 2 3" xfId="1098"/>
    <cellStyle name="Normal 5 3 2 3 10" xfId="39909"/>
    <cellStyle name="Normal 5 3 2 3 11" xfId="57424"/>
    <cellStyle name="Normal 5 3 2 3 12" xfId="1483"/>
    <cellStyle name="Normal 5 3 2 3 2" xfId="1748"/>
    <cellStyle name="Normal 5 3 2 3 2 10" xfId="57425"/>
    <cellStyle name="Normal 5 3 2 3 2 2" xfId="2214"/>
    <cellStyle name="Normal 5 3 2 3 2 2 2" xfId="3145"/>
    <cellStyle name="Normal 5 3 2 3 2 2 2 2" xfId="5938"/>
    <cellStyle name="Normal 5 3 2 3 2 2 2 2 2" xfId="10663"/>
    <cellStyle name="Normal 5 3 2 3 2 2 2 2 2 2" xfId="20058"/>
    <cellStyle name="Normal 5 3 2 3 2 2 2 2 2 2 2" xfId="38855"/>
    <cellStyle name="Normal 5 3 2 3 2 2 2 2 2 2 3" xfId="57430"/>
    <cellStyle name="Normal 5 3 2 3 2 2 2 2 2 3" xfId="29452"/>
    <cellStyle name="Normal 5 3 2 3 2 2 2 2 2 4" xfId="57429"/>
    <cellStyle name="Normal 5 3 2 3 2 2 2 2 3" xfId="15361"/>
    <cellStyle name="Normal 5 3 2 3 2 2 2 2 3 2" xfId="34152"/>
    <cellStyle name="Normal 5 3 2 3 2 2 2 2 3 3" xfId="57431"/>
    <cellStyle name="Normal 5 3 2 3 2 2 2 2 4" xfId="24749"/>
    <cellStyle name="Normal 5 3 2 3 2 2 2 2 5" xfId="57428"/>
    <cellStyle name="Normal 5 3 2 3 2 2 2 3" xfId="7871"/>
    <cellStyle name="Normal 5 3 2 3 2 2 2 3 2" xfId="17266"/>
    <cellStyle name="Normal 5 3 2 3 2 2 2 3 2 2" xfId="36063"/>
    <cellStyle name="Normal 5 3 2 3 2 2 2 3 2 3" xfId="57433"/>
    <cellStyle name="Normal 5 3 2 3 2 2 2 3 3" xfId="26660"/>
    <cellStyle name="Normal 5 3 2 3 2 2 2 3 4" xfId="57432"/>
    <cellStyle name="Normal 5 3 2 3 2 2 2 4" xfId="12569"/>
    <cellStyle name="Normal 5 3 2 3 2 2 2 4 2" xfId="31359"/>
    <cellStyle name="Normal 5 3 2 3 2 2 2 4 3" xfId="57434"/>
    <cellStyle name="Normal 5 3 2 3 2 2 2 5" xfId="21956"/>
    <cellStyle name="Normal 5 3 2 3 2 2 2 6" xfId="57427"/>
    <cellStyle name="Normal 5 3 2 3 2 2 3" xfId="4076"/>
    <cellStyle name="Normal 5 3 2 3 2 2 3 2" xfId="8801"/>
    <cellStyle name="Normal 5 3 2 3 2 2 3 2 2" xfId="18196"/>
    <cellStyle name="Normal 5 3 2 3 2 2 3 2 2 2" xfId="36993"/>
    <cellStyle name="Normal 5 3 2 3 2 2 3 2 2 3" xfId="57437"/>
    <cellStyle name="Normal 5 3 2 3 2 2 3 2 3" xfId="27590"/>
    <cellStyle name="Normal 5 3 2 3 2 2 3 2 4" xfId="57436"/>
    <cellStyle name="Normal 5 3 2 3 2 2 3 3" xfId="13499"/>
    <cellStyle name="Normal 5 3 2 3 2 2 3 3 2" xfId="32290"/>
    <cellStyle name="Normal 5 3 2 3 2 2 3 3 3" xfId="57438"/>
    <cellStyle name="Normal 5 3 2 3 2 2 3 4" xfId="22887"/>
    <cellStyle name="Normal 5 3 2 3 2 2 3 5" xfId="57435"/>
    <cellStyle name="Normal 5 3 2 3 2 2 4" xfId="5007"/>
    <cellStyle name="Normal 5 3 2 3 2 2 4 2" xfId="9732"/>
    <cellStyle name="Normal 5 3 2 3 2 2 4 2 2" xfId="19127"/>
    <cellStyle name="Normal 5 3 2 3 2 2 4 2 2 2" xfId="37924"/>
    <cellStyle name="Normal 5 3 2 3 2 2 4 2 2 3" xfId="57441"/>
    <cellStyle name="Normal 5 3 2 3 2 2 4 2 3" xfId="28521"/>
    <cellStyle name="Normal 5 3 2 3 2 2 4 2 4" xfId="57440"/>
    <cellStyle name="Normal 5 3 2 3 2 2 4 3" xfId="14430"/>
    <cellStyle name="Normal 5 3 2 3 2 2 4 3 2" xfId="33221"/>
    <cellStyle name="Normal 5 3 2 3 2 2 4 3 3" xfId="57442"/>
    <cellStyle name="Normal 5 3 2 3 2 2 4 4" xfId="23818"/>
    <cellStyle name="Normal 5 3 2 3 2 2 4 5" xfId="57439"/>
    <cellStyle name="Normal 5 3 2 3 2 2 5" xfId="6941"/>
    <cellStyle name="Normal 5 3 2 3 2 2 5 2" xfId="16336"/>
    <cellStyle name="Normal 5 3 2 3 2 2 5 2 2" xfId="35133"/>
    <cellStyle name="Normal 5 3 2 3 2 2 5 2 3" xfId="57444"/>
    <cellStyle name="Normal 5 3 2 3 2 2 5 3" xfId="25730"/>
    <cellStyle name="Normal 5 3 2 3 2 2 5 4" xfId="57443"/>
    <cellStyle name="Normal 5 3 2 3 2 2 6" xfId="11639"/>
    <cellStyle name="Normal 5 3 2 3 2 2 6 2" xfId="30428"/>
    <cellStyle name="Normal 5 3 2 3 2 2 6 3" xfId="57445"/>
    <cellStyle name="Normal 5 3 2 3 2 2 7" xfId="21025"/>
    <cellStyle name="Normal 5 3 2 3 2 2 8" xfId="39911"/>
    <cellStyle name="Normal 5 3 2 3 2 2 9" xfId="57426"/>
    <cellStyle name="Normal 5 3 2 3 2 3" xfId="2679"/>
    <cellStyle name="Normal 5 3 2 3 2 3 2" xfId="5472"/>
    <cellStyle name="Normal 5 3 2 3 2 3 2 2" xfId="10197"/>
    <cellStyle name="Normal 5 3 2 3 2 3 2 2 2" xfId="19592"/>
    <cellStyle name="Normal 5 3 2 3 2 3 2 2 2 2" xfId="38389"/>
    <cellStyle name="Normal 5 3 2 3 2 3 2 2 2 3" xfId="57449"/>
    <cellStyle name="Normal 5 3 2 3 2 3 2 2 3" xfId="28986"/>
    <cellStyle name="Normal 5 3 2 3 2 3 2 2 4" xfId="57448"/>
    <cellStyle name="Normal 5 3 2 3 2 3 2 3" xfId="14895"/>
    <cellStyle name="Normal 5 3 2 3 2 3 2 3 2" xfId="33686"/>
    <cellStyle name="Normal 5 3 2 3 2 3 2 3 3" xfId="57450"/>
    <cellStyle name="Normal 5 3 2 3 2 3 2 4" xfId="24283"/>
    <cellStyle name="Normal 5 3 2 3 2 3 2 5" xfId="57447"/>
    <cellStyle name="Normal 5 3 2 3 2 3 3" xfId="7406"/>
    <cellStyle name="Normal 5 3 2 3 2 3 3 2" xfId="16801"/>
    <cellStyle name="Normal 5 3 2 3 2 3 3 2 2" xfId="35598"/>
    <cellStyle name="Normal 5 3 2 3 2 3 3 2 3" xfId="57452"/>
    <cellStyle name="Normal 5 3 2 3 2 3 3 3" xfId="26195"/>
    <cellStyle name="Normal 5 3 2 3 2 3 3 4" xfId="57451"/>
    <cellStyle name="Normal 5 3 2 3 2 3 4" xfId="12104"/>
    <cellStyle name="Normal 5 3 2 3 2 3 4 2" xfId="30893"/>
    <cellStyle name="Normal 5 3 2 3 2 3 4 3" xfId="57453"/>
    <cellStyle name="Normal 5 3 2 3 2 3 5" xfId="21490"/>
    <cellStyle name="Normal 5 3 2 3 2 3 6" xfId="57446"/>
    <cellStyle name="Normal 5 3 2 3 2 4" xfId="3610"/>
    <cellStyle name="Normal 5 3 2 3 2 4 2" xfId="8336"/>
    <cellStyle name="Normal 5 3 2 3 2 4 2 2" xfId="17731"/>
    <cellStyle name="Normal 5 3 2 3 2 4 2 2 2" xfId="36528"/>
    <cellStyle name="Normal 5 3 2 3 2 4 2 2 3" xfId="57456"/>
    <cellStyle name="Normal 5 3 2 3 2 4 2 3" xfId="27125"/>
    <cellStyle name="Normal 5 3 2 3 2 4 2 4" xfId="57455"/>
    <cellStyle name="Normal 5 3 2 3 2 4 3" xfId="13034"/>
    <cellStyle name="Normal 5 3 2 3 2 4 3 2" xfId="31824"/>
    <cellStyle name="Normal 5 3 2 3 2 4 3 3" xfId="57457"/>
    <cellStyle name="Normal 5 3 2 3 2 4 4" xfId="22421"/>
    <cellStyle name="Normal 5 3 2 3 2 4 5" xfId="57454"/>
    <cellStyle name="Normal 5 3 2 3 2 5" xfId="4541"/>
    <cellStyle name="Normal 5 3 2 3 2 5 2" xfId="9266"/>
    <cellStyle name="Normal 5 3 2 3 2 5 2 2" xfId="18661"/>
    <cellStyle name="Normal 5 3 2 3 2 5 2 2 2" xfId="37458"/>
    <cellStyle name="Normal 5 3 2 3 2 5 2 2 3" xfId="57460"/>
    <cellStyle name="Normal 5 3 2 3 2 5 2 3" xfId="28055"/>
    <cellStyle name="Normal 5 3 2 3 2 5 2 4" xfId="57459"/>
    <cellStyle name="Normal 5 3 2 3 2 5 3" xfId="13964"/>
    <cellStyle name="Normal 5 3 2 3 2 5 3 2" xfId="32755"/>
    <cellStyle name="Normal 5 3 2 3 2 5 3 3" xfId="57461"/>
    <cellStyle name="Normal 5 3 2 3 2 5 4" xfId="23352"/>
    <cellStyle name="Normal 5 3 2 3 2 5 5" xfId="57458"/>
    <cellStyle name="Normal 5 3 2 3 2 6" xfId="6141"/>
    <cellStyle name="Normal 5 3 2 3 2 6 2" xfId="15537"/>
    <cellStyle name="Normal 5 3 2 3 2 6 2 2" xfId="34334"/>
    <cellStyle name="Normal 5 3 2 3 2 6 2 3" xfId="57463"/>
    <cellStyle name="Normal 5 3 2 3 2 6 3" xfId="24931"/>
    <cellStyle name="Normal 5 3 2 3 2 6 4" xfId="57462"/>
    <cellStyle name="Normal 5 3 2 3 2 7" xfId="11175"/>
    <cellStyle name="Normal 5 3 2 3 2 7 2" xfId="29962"/>
    <cellStyle name="Normal 5 3 2 3 2 7 3" xfId="57464"/>
    <cellStyle name="Normal 5 3 2 3 2 8" xfId="20559"/>
    <cellStyle name="Normal 5 3 2 3 2 9" xfId="39910"/>
    <cellStyle name="Normal 5 3 2 3 3" xfId="1953"/>
    <cellStyle name="Normal 5 3 2 3 3 2" xfId="2884"/>
    <cellStyle name="Normal 5 3 2 3 3 2 2" xfId="5677"/>
    <cellStyle name="Normal 5 3 2 3 3 2 2 2" xfId="10402"/>
    <cellStyle name="Normal 5 3 2 3 3 2 2 2 2" xfId="19797"/>
    <cellStyle name="Normal 5 3 2 3 3 2 2 2 2 2" xfId="38594"/>
    <cellStyle name="Normal 5 3 2 3 3 2 2 2 2 3" xfId="57469"/>
    <cellStyle name="Normal 5 3 2 3 3 2 2 2 3" xfId="29191"/>
    <cellStyle name="Normal 5 3 2 3 3 2 2 2 4" xfId="57468"/>
    <cellStyle name="Normal 5 3 2 3 3 2 2 3" xfId="15100"/>
    <cellStyle name="Normal 5 3 2 3 3 2 2 3 2" xfId="33891"/>
    <cellStyle name="Normal 5 3 2 3 3 2 2 3 3" xfId="57470"/>
    <cellStyle name="Normal 5 3 2 3 3 2 2 4" xfId="24488"/>
    <cellStyle name="Normal 5 3 2 3 3 2 2 5" xfId="57467"/>
    <cellStyle name="Normal 5 3 2 3 3 2 3" xfId="7610"/>
    <cellStyle name="Normal 5 3 2 3 3 2 3 2" xfId="17005"/>
    <cellStyle name="Normal 5 3 2 3 3 2 3 2 2" xfId="35802"/>
    <cellStyle name="Normal 5 3 2 3 3 2 3 2 3" xfId="57472"/>
    <cellStyle name="Normal 5 3 2 3 3 2 3 3" xfId="26399"/>
    <cellStyle name="Normal 5 3 2 3 3 2 3 4" xfId="57471"/>
    <cellStyle name="Normal 5 3 2 3 3 2 4" xfId="12308"/>
    <cellStyle name="Normal 5 3 2 3 3 2 4 2" xfId="31098"/>
    <cellStyle name="Normal 5 3 2 3 3 2 4 3" xfId="57473"/>
    <cellStyle name="Normal 5 3 2 3 3 2 5" xfId="21695"/>
    <cellStyle name="Normal 5 3 2 3 3 2 6" xfId="57466"/>
    <cellStyle name="Normal 5 3 2 3 3 3" xfId="3815"/>
    <cellStyle name="Normal 5 3 2 3 3 3 2" xfId="8541"/>
    <cellStyle name="Normal 5 3 2 3 3 3 2 2" xfId="17936"/>
    <cellStyle name="Normal 5 3 2 3 3 3 2 2 2" xfId="36733"/>
    <cellStyle name="Normal 5 3 2 3 3 3 2 2 3" xfId="57476"/>
    <cellStyle name="Normal 5 3 2 3 3 3 2 3" xfId="27330"/>
    <cellStyle name="Normal 5 3 2 3 3 3 2 4" xfId="57475"/>
    <cellStyle name="Normal 5 3 2 3 3 3 3" xfId="13239"/>
    <cellStyle name="Normal 5 3 2 3 3 3 3 2" xfId="32029"/>
    <cellStyle name="Normal 5 3 2 3 3 3 3 3" xfId="57477"/>
    <cellStyle name="Normal 5 3 2 3 3 3 4" xfId="22626"/>
    <cellStyle name="Normal 5 3 2 3 3 3 5" xfId="57474"/>
    <cellStyle name="Normal 5 3 2 3 3 4" xfId="4746"/>
    <cellStyle name="Normal 5 3 2 3 3 4 2" xfId="9471"/>
    <cellStyle name="Normal 5 3 2 3 3 4 2 2" xfId="18866"/>
    <cellStyle name="Normal 5 3 2 3 3 4 2 2 2" xfId="37663"/>
    <cellStyle name="Normal 5 3 2 3 3 4 2 2 3" xfId="57480"/>
    <cellStyle name="Normal 5 3 2 3 3 4 2 3" xfId="28260"/>
    <cellStyle name="Normal 5 3 2 3 3 4 2 4" xfId="57479"/>
    <cellStyle name="Normal 5 3 2 3 3 4 3" xfId="14169"/>
    <cellStyle name="Normal 5 3 2 3 3 4 3 2" xfId="32960"/>
    <cellStyle name="Normal 5 3 2 3 3 4 3 3" xfId="57481"/>
    <cellStyle name="Normal 5 3 2 3 3 4 4" xfId="23557"/>
    <cellStyle name="Normal 5 3 2 3 3 4 5" xfId="57478"/>
    <cellStyle name="Normal 5 3 2 3 3 5" xfId="6681"/>
    <cellStyle name="Normal 5 3 2 3 3 5 2" xfId="16076"/>
    <cellStyle name="Normal 5 3 2 3 3 5 2 2" xfId="34873"/>
    <cellStyle name="Normal 5 3 2 3 3 5 2 3" xfId="57483"/>
    <cellStyle name="Normal 5 3 2 3 3 5 3" xfId="25470"/>
    <cellStyle name="Normal 5 3 2 3 3 5 4" xfId="57482"/>
    <cellStyle name="Normal 5 3 2 3 3 6" xfId="11379"/>
    <cellStyle name="Normal 5 3 2 3 3 6 2" xfId="30167"/>
    <cellStyle name="Normal 5 3 2 3 3 6 3" xfId="57484"/>
    <cellStyle name="Normal 5 3 2 3 3 7" xfId="20764"/>
    <cellStyle name="Normal 5 3 2 3 3 8" xfId="39912"/>
    <cellStyle name="Normal 5 3 2 3 3 9" xfId="57465"/>
    <cellStyle name="Normal 5 3 2 3 4" xfId="2418"/>
    <cellStyle name="Normal 5 3 2 3 4 2" xfId="5211"/>
    <cellStyle name="Normal 5 3 2 3 4 2 2" xfId="9936"/>
    <cellStyle name="Normal 5 3 2 3 4 2 2 2" xfId="19331"/>
    <cellStyle name="Normal 5 3 2 3 4 2 2 2 2" xfId="38128"/>
    <cellStyle name="Normal 5 3 2 3 4 2 2 2 3" xfId="57488"/>
    <cellStyle name="Normal 5 3 2 3 4 2 2 3" xfId="28725"/>
    <cellStyle name="Normal 5 3 2 3 4 2 2 4" xfId="57487"/>
    <cellStyle name="Normal 5 3 2 3 4 2 3" xfId="14634"/>
    <cellStyle name="Normal 5 3 2 3 4 2 3 2" xfId="33425"/>
    <cellStyle name="Normal 5 3 2 3 4 2 3 3" xfId="57489"/>
    <cellStyle name="Normal 5 3 2 3 4 2 4" xfId="24022"/>
    <cellStyle name="Normal 5 3 2 3 4 2 5" xfId="57486"/>
    <cellStyle name="Normal 5 3 2 3 4 3" xfId="7145"/>
    <cellStyle name="Normal 5 3 2 3 4 3 2" xfId="16540"/>
    <cellStyle name="Normal 5 3 2 3 4 3 2 2" xfId="35337"/>
    <cellStyle name="Normal 5 3 2 3 4 3 2 3" xfId="57491"/>
    <cellStyle name="Normal 5 3 2 3 4 3 3" xfId="25934"/>
    <cellStyle name="Normal 5 3 2 3 4 3 4" xfId="57490"/>
    <cellStyle name="Normal 5 3 2 3 4 4" xfId="11843"/>
    <cellStyle name="Normal 5 3 2 3 4 4 2" xfId="30632"/>
    <cellStyle name="Normal 5 3 2 3 4 4 3" xfId="57492"/>
    <cellStyle name="Normal 5 3 2 3 4 5" xfId="21229"/>
    <cellStyle name="Normal 5 3 2 3 4 6" xfId="57485"/>
    <cellStyle name="Normal 5 3 2 3 5" xfId="3349"/>
    <cellStyle name="Normal 5 3 2 3 5 2" xfId="8075"/>
    <cellStyle name="Normal 5 3 2 3 5 2 2" xfId="17470"/>
    <cellStyle name="Normal 5 3 2 3 5 2 2 2" xfId="36267"/>
    <cellStyle name="Normal 5 3 2 3 5 2 2 3" xfId="57495"/>
    <cellStyle name="Normal 5 3 2 3 5 2 3" xfId="26864"/>
    <cellStyle name="Normal 5 3 2 3 5 2 4" xfId="57494"/>
    <cellStyle name="Normal 5 3 2 3 5 3" xfId="12773"/>
    <cellStyle name="Normal 5 3 2 3 5 3 2" xfId="31563"/>
    <cellStyle name="Normal 5 3 2 3 5 3 3" xfId="57496"/>
    <cellStyle name="Normal 5 3 2 3 5 4" xfId="22160"/>
    <cellStyle name="Normal 5 3 2 3 5 5" xfId="57493"/>
    <cellStyle name="Normal 5 3 2 3 6" xfId="4280"/>
    <cellStyle name="Normal 5 3 2 3 6 2" xfId="9005"/>
    <cellStyle name="Normal 5 3 2 3 6 2 2" xfId="18400"/>
    <cellStyle name="Normal 5 3 2 3 6 2 2 2" xfId="37197"/>
    <cellStyle name="Normal 5 3 2 3 6 2 2 3" xfId="57499"/>
    <cellStyle name="Normal 5 3 2 3 6 2 3" xfId="27794"/>
    <cellStyle name="Normal 5 3 2 3 6 2 4" xfId="57498"/>
    <cellStyle name="Normal 5 3 2 3 6 3" xfId="13703"/>
    <cellStyle name="Normal 5 3 2 3 6 3 2" xfId="32494"/>
    <cellStyle name="Normal 5 3 2 3 6 3 3" xfId="57500"/>
    <cellStyle name="Normal 5 3 2 3 6 4" xfId="23091"/>
    <cellStyle name="Normal 5 3 2 3 6 5" xfId="57497"/>
    <cellStyle name="Normal 5 3 2 3 7" xfId="6445"/>
    <cellStyle name="Normal 5 3 2 3 7 2" xfId="15840"/>
    <cellStyle name="Normal 5 3 2 3 7 2 2" xfId="34637"/>
    <cellStyle name="Normal 5 3 2 3 7 2 3" xfId="57502"/>
    <cellStyle name="Normal 5 3 2 3 7 3" xfId="25234"/>
    <cellStyle name="Normal 5 3 2 3 7 4" xfId="57501"/>
    <cellStyle name="Normal 5 3 2 3 8" xfId="10917"/>
    <cellStyle name="Normal 5 3 2 3 8 2" xfId="29701"/>
    <cellStyle name="Normal 5 3 2 3 8 3" xfId="57503"/>
    <cellStyle name="Normal 5 3 2 3 9" xfId="20298"/>
    <cellStyle name="Normal 5 3 2 4" xfId="1229"/>
    <cellStyle name="Normal 5 3 2 4 10" xfId="39913"/>
    <cellStyle name="Normal 5 3 2 4 11" xfId="57504"/>
    <cellStyle name="Normal 5 3 2 4 12" xfId="1501"/>
    <cellStyle name="Normal 5 3 2 4 2" xfId="1765"/>
    <cellStyle name="Normal 5 3 2 4 2 10" xfId="57505"/>
    <cellStyle name="Normal 5 3 2 4 2 2" xfId="2231"/>
    <cellStyle name="Normal 5 3 2 4 2 2 2" xfId="3162"/>
    <cellStyle name="Normal 5 3 2 4 2 2 2 2" xfId="5955"/>
    <cellStyle name="Normal 5 3 2 4 2 2 2 2 2" xfId="10680"/>
    <cellStyle name="Normal 5 3 2 4 2 2 2 2 2 2" xfId="20075"/>
    <cellStyle name="Normal 5 3 2 4 2 2 2 2 2 2 2" xfId="38872"/>
    <cellStyle name="Normal 5 3 2 4 2 2 2 2 2 2 3" xfId="57510"/>
    <cellStyle name="Normal 5 3 2 4 2 2 2 2 2 3" xfId="29469"/>
    <cellStyle name="Normal 5 3 2 4 2 2 2 2 2 4" xfId="57509"/>
    <cellStyle name="Normal 5 3 2 4 2 2 2 2 3" xfId="15378"/>
    <cellStyle name="Normal 5 3 2 4 2 2 2 2 3 2" xfId="34169"/>
    <cellStyle name="Normal 5 3 2 4 2 2 2 2 3 3" xfId="57511"/>
    <cellStyle name="Normal 5 3 2 4 2 2 2 2 4" xfId="24766"/>
    <cellStyle name="Normal 5 3 2 4 2 2 2 2 5" xfId="57508"/>
    <cellStyle name="Normal 5 3 2 4 2 2 2 3" xfId="7888"/>
    <cellStyle name="Normal 5 3 2 4 2 2 2 3 2" xfId="17283"/>
    <cellStyle name="Normal 5 3 2 4 2 2 2 3 2 2" xfId="36080"/>
    <cellStyle name="Normal 5 3 2 4 2 2 2 3 2 3" xfId="57513"/>
    <cellStyle name="Normal 5 3 2 4 2 2 2 3 3" xfId="26677"/>
    <cellStyle name="Normal 5 3 2 4 2 2 2 3 4" xfId="57512"/>
    <cellStyle name="Normal 5 3 2 4 2 2 2 4" xfId="12586"/>
    <cellStyle name="Normal 5 3 2 4 2 2 2 4 2" xfId="31376"/>
    <cellStyle name="Normal 5 3 2 4 2 2 2 4 3" xfId="57514"/>
    <cellStyle name="Normal 5 3 2 4 2 2 2 5" xfId="21973"/>
    <cellStyle name="Normal 5 3 2 4 2 2 2 6" xfId="57507"/>
    <cellStyle name="Normal 5 3 2 4 2 2 3" xfId="4093"/>
    <cellStyle name="Normal 5 3 2 4 2 2 3 2" xfId="8818"/>
    <cellStyle name="Normal 5 3 2 4 2 2 3 2 2" xfId="18213"/>
    <cellStyle name="Normal 5 3 2 4 2 2 3 2 2 2" xfId="37010"/>
    <cellStyle name="Normal 5 3 2 4 2 2 3 2 2 3" xfId="57517"/>
    <cellStyle name="Normal 5 3 2 4 2 2 3 2 3" xfId="27607"/>
    <cellStyle name="Normal 5 3 2 4 2 2 3 2 4" xfId="57516"/>
    <cellStyle name="Normal 5 3 2 4 2 2 3 3" xfId="13516"/>
    <cellStyle name="Normal 5 3 2 4 2 2 3 3 2" xfId="32307"/>
    <cellStyle name="Normal 5 3 2 4 2 2 3 3 3" xfId="57518"/>
    <cellStyle name="Normal 5 3 2 4 2 2 3 4" xfId="22904"/>
    <cellStyle name="Normal 5 3 2 4 2 2 3 5" xfId="57515"/>
    <cellStyle name="Normal 5 3 2 4 2 2 4" xfId="5024"/>
    <cellStyle name="Normal 5 3 2 4 2 2 4 2" xfId="9749"/>
    <cellStyle name="Normal 5 3 2 4 2 2 4 2 2" xfId="19144"/>
    <cellStyle name="Normal 5 3 2 4 2 2 4 2 2 2" xfId="37941"/>
    <cellStyle name="Normal 5 3 2 4 2 2 4 2 2 3" xfId="57521"/>
    <cellStyle name="Normal 5 3 2 4 2 2 4 2 3" xfId="28538"/>
    <cellStyle name="Normal 5 3 2 4 2 2 4 2 4" xfId="57520"/>
    <cellStyle name="Normal 5 3 2 4 2 2 4 3" xfId="14447"/>
    <cellStyle name="Normal 5 3 2 4 2 2 4 3 2" xfId="33238"/>
    <cellStyle name="Normal 5 3 2 4 2 2 4 3 3" xfId="57522"/>
    <cellStyle name="Normal 5 3 2 4 2 2 4 4" xfId="23835"/>
    <cellStyle name="Normal 5 3 2 4 2 2 4 5" xfId="57519"/>
    <cellStyle name="Normal 5 3 2 4 2 2 5" xfId="6958"/>
    <cellStyle name="Normal 5 3 2 4 2 2 5 2" xfId="16353"/>
    <cellStyle name="Normal 5 3 2 4 2 2 5 2 2" xfId="35150"/>
    <cellStyle name="Normal 5 3 2 4 2 2 5 2 3" xfId="57524"/>
    <cellStyle name="Normal 5 3 2 4 2 2 5 3" xfId="25747"/>
    <cellStyle name="Normal 5 3 2 4 2 2 5 4" xfId="57523"/>
    <cellStyle name="Normal 5 3 2 4 2 2 6" xfId="11656"/>
    <cellStyle name="Normal 5 3 2 4 2 2 6 2" xfId="30445"/>
    <cellStyle name="Normal 5 3 2 4 2 2 6 3" xfId="57525"/>
    <cellStyle name="Normal 5 3 2 4 2 2 7" xfId="21042"/>
    <cellStyle name="Normal 5 3 2 4 2 2 8" xfId="39915"/>
    <cellStyle name="Normal 5 3 2 4 2 2 9" xfId="57506"/>
    <cellStyle name="Normal 5 3 2 4 2 3" xfId="2696"/>
    <cellStyle name="Normal 5 3 2 4 2 3 2" xfId="5489"/>
    <cellStyle name="Normal 5 3 2 4 2 3 2 2" xfId="10214"/>
    <cellStyle name="Normal 5 3 2 4 2 3 2 2 2" xfId="19609"/>
    <cellStyle name="Normal 5 3 2 4 2 3 2 2 2 2" xfId="38406"/>
    <cellStyle name="Normal 5 3 2 4 2 3 2 2 2 3" xfId="57529"/>
    <cellStyle name="Normal 5 3 2 4 2 3 2 2 3" xfId="29003"/>
    <cellStyle name="Normal 5 3 2 4 2 3 2 2 4" xfId="57528"/>
    <cellStyle name="Normal 5 3 2 4 2 3 2 3" xfId="14912"/>
    <cellStyle name="Normal 5 3 2 4 2 3 2 3 2" xfId="33703"/>
    <cellStyle name="Normal 5 3 2 4 2 3 2 3 3" xfId="57530"/>
    <cellStyle name="Normal 5 3 2 4 2 3 2 4" xfId="24300"/>
    <cellStyle name="Normal 5 3 2 4 2 3 2 5" xfId="57527"/>
    <cellStyle name="Normal 5 3 2 4 2 3 3" xfId="7423"/>
    <cellStyle name="Normal 5 3 2 4 2 3 3 2" xfId="16818"/>
    <cellStyle name="Normal 5 3 2 4 2 3 3 2 2" xfId="35615"/>
    <cellStyle name="Normal 5 3 2 4 2 3 3 2 3" xfId="57532"/>
    <cellStyle name="Normal 5 3 2 4 2 3 3 3" xfId="26212"/>
    <cellStyle name="Normal 5 3 2 4 2 3 3 4" xfId="57531"/>
    <cellStyle name="Normal 5 3 2 4 2 3 4" xfId="12121"/>
    <cellStyle name="Normal 5 3 2 4 2 3 4 2" xfId="30910"/>
    <cellStyle name="Normal 5 3 2 4 2 3 4 3" xfId="57533"/>
    <cellStyle name="Normal 5 3 2 4 2 3 5" xfId="21507"/>
    <cellStyle name="Normal 5 3 2 4 2 3 6" xfId="57526"/>
    <cellStyle name="Normal 5 3 2 4 2 4" xfId="3627"/>
    <cellStyle name="Normal 5 3 2 4 2 4 2" xfId="8353"/>
    <cellStyle name="Normal 5 3 2 4 2 4 2 2" xfId="17748"/>
    <cellStyle name="Normal 5 3 2 4 2 4 2 2 2" xfId="36545"/>
    <cellStyle name="Normal 5 3 2 4 2 4 2 2 3" xfId="57536"/>
    <cellStyle name="Normal 5 3 2 4 2 4 2 3" xfId="27142"/>
    <cellStyle name="Normal 5 3 2 4 2 4 2 4" xfId="57535"/>
    <cellStyle name="Normal 5 3 2 4 2 4 3" xfId="13051"/>
    <cellStyle name="Normal 5 3 2 4 2 4 3 2" xfId="31841"/>
    <cellStyle name="Normal 5 3 2 4 2 4 3 3" xfId="57537"/>
    <cellStyle name="Normal 5 3 2 4 2 4 4" xfId="22438"/>
    <cellStyle name="Normal 5 3 2 4 2 4 5" xfId="57534"/>
    <cellStyle name="Normal 5 3 2 4 2 5" xfId="4558"/>
    <cellStyle name="Normal 5 3 2 4 2 5 2" xfId="9283"/>
    <cellStyle name="Normal 5 3 2 4 2 5 2 2" xfId="18678"/>
    <cellStyle name="Normal 5 3 2 4 2 5 2 2 2" xfId="37475"/>
    <cellStyle name="Normal 5 3 2 4 2 5 2 2 3" xfId="57540"/>
    <cellStyle name="Normal 5 3 2 4 2 5 2 3" xfId="28072"/>
    <cellStyle name="Normal 5 3 2 4 2 5 2 4" xfId="57539"/>
    <cellStyle name="Normal 5 3 2 4 2 5 3" xfId="13981"/>
    <cellStyle name="Normal 5 3 2 4 2 5 3 2" xfId="32772"/>
    <cellStyle name="Normal 5 3 2 4 2 5 3 3" xfId="57541"/>
    <cellStyle name="Normal 5 3 2 4 2 5 4" xfId="23369"/>
    <cellStyle name="Normal 5 3 2 4 2 5 5" xfId="57538"/>
    <cellStyle name="Normal 5 3 2 4 2 6" xfId="6494"/>
    <cellStyle name="Normal 5 3 2 4 2 6 2" xfId="15889"/>
    <cellStyle name="Normal 5 3 2 4 2 6 2 2" xfId="34686"/>
    <cellStyle name="Normal 5 3 2 4 2 6 2 3" xfId="57543"/>
    <cellStyle name="Normal 5 3 2 4 2 6 3" xfId="25283"/>
    <cellStyle name="Normal 5 3 2 4 2 6 4" xfId="57542"/>
    <cellStyle name="Normal 5 3 2 4 2 7" xfId="11192"/>
    <cellStyle name="Normal 5 3 2 4 2 7 2" xfId="29979"/>
    <cellStyle name="Normal 5 3 2 4 2 7 3" xfId="57544"/>
    <cellStyle name="Normal 5 3 2 4 2 8" xfId="20576"/>
    <cellStyle name="Normal 5 3 2 4 2 9" xfId="39914"/>
    <cellStyle name="Normal 5 3 2 4 3" xfId="1970"/>
    <cellStyle name="Normal 5 3 2 4 3 2" xfId="2901"/>
    <cellStyle name="Normal 5 3 2 4 3 2 2" xfId="5694"/>
    <cellStyle name="Normal 5 3 2 4 3 2 2 2" xfId="10419"/>
    <cellStyle name="Normal 5 3 2 4 3 2 2 2 2" xfId="19814"/>
    <cellStyle name="Normal 5 3 2 4 3 2 2 2 2 2" xfId="38611"/>
    <cellStyle name="Normal 5 3 2 4 3 2 2 2 2 3" xfId="57549"/>
    <cellStyle name="Normal 5 3 2 4 3 2 2 2 3" xfId="29208"/>
    <cellStyle name="Normal 5 3 2 4 3 2 2 2 4" xfId="57548"/>
    <cellStyle name="Normal 5 3 2 4 3 2 2 3" xfId="15117"/>
    <cellStyle name="Normal 5 3 2 4 3 2 2 3 2" xfId="33908"/>
    <cellStyle name="Normal 5 3 2 4 3 2 2 3 3" xfId="57550"/>
    <cellStyle name="Normal 5 3 2 4 3 2 2 4" xfId="24505"/>
    <cellStyle name="Normal 5 3 2 4 3 2 2 5" xfId="57547"/>
    <cellStyle name="Normal 5 3 2 4 3 2 3" xfId="7627"/>
    <cellStyle name="Normal 5 3 2 4 3 2 3 2" xfId="17022"/>
    <cellStyle name="Normal 5 3 2 4 3 2 3 2 2" xfId="35819"/>
    <cellStyle name="Normal 5 3 2 4 3 2 3 2 3" xfId="57552"/>
    <cellStyle name="Normal 5 3 2 4 3 2 3 3" xfId="26416"/>
    <cellStyle name="Normal 5 3 2 4 3 2 3 4" xfId="57551"/>
    <cellStyle name="Normal 5 3 2 4 3 2 4" xfId="12325"/>
    <cellStyle name="Normal 5 3 2 4 3 2 4 2" xfId="31115"/>
    <cellStyle name="Normal 5 3 2 4 3 2 4 3" xfId="57553"/>
    <cellStyle name="Normal 5 3 2 4 3 2 5" xfId="21712"/>
    <cellStyle name="Normal 5 3 2 4 3 2 6" xfId="57546"/>
    <cellStyle name="Normal 5 3 2 4 3 3" xfId="3832"/>
    <cellStyle name="Normal 5 3 2 4 3 3 2" xfId="8558"/>
    <cellStyle name="Normal 5 3 2 4 3 3 2 2" xfId="17953"/>
    <cellStyle name="Normal 5 3 2 4 3 3 2 2 2" xfId="36750"/>
    <cellStyle name="Normal 5 3 2 4 3 3 2 2 3" xfId="57556"/>
    <cellStyle name="Normal 5 3 2 4 3 3 2 3" xfId="27347"/>
    <cellStyle name="Normal 5 3 2 4 3 3 2 4" xfId="57555"/>
    <cellStyle name="Normal 5 3 2 4 3 3 3" xfId="13256"/>
    <cellStyle name="Normal 5 3 2 4 3 3 3 2" xfId="32046"/>
    <cellStyle name="Normal 5 3 2 4 3 3 3 3" xfId="57557"/>
    <cellStyle name="Normal 5 3 2 4 3 3 4" xfId="22643"/>
    <cellStyle name="Normal 5 3 2 4 3 3 5" xfId="57554"/>
    <cellStyle name="Normal 5 3 2 4 3 4" xfId="4763"/>
    <cellStyle name="Normal 5 3 2 4 3 4 2" xfId="9488"/>
    <cellStyle name="Normal 5 3 2 4 3 4 2 2" xfId="18883"/>
    <cellStyle name="Normal 5 3 2 4 3 4 2 2 2" xfId="37680"/>
    <cellStyle name="Normal 5 3 2 4 3 4 2 2 3" xfId="57560"/>
    <cellStyle name="Normal 5 3 2 4 3 4 2 3" xfId="28277"/>
    <cellStyle name="Normal 5 3 2 4 3 4 2 4" xfId="57559"/>
    <cellStyle name="Normal 5 3 2 4 3 4 3" xfId="14186"/>
    <cellStyle name="Normal 5 3 2 4 3 4 3 2" xfId="32977"/>
    <cellStyle name="Normal 5 3 2 4 3 4 3 3" xfId="57561"/>
    <cellStyle name="Normal 5 3 2 4 3 4 4" xfId="23574"/>
    <cellStyle name="Normal 5 3 2 4 3 4 5" xfId="57558"/>
    <cellStyle name="Normal 5 3 2 4 3 5" xfId="6698"/>
    <cellStyle name="Normal 5 3 2 4 3 5 2" xfId="16093"/>
    <cellStyle name="Normal 5 3 2 4 3 5 2 2" xfId="34890"/>
    <cellStyle name="Normal 5 3 2 4 3 5 2 3" xfId="57563"/>
    <cellStyle name="Normal 5 3 2 4 3 5 3" xfId="25487"/>
    <cellStyle name="Normal 5 3 2 4 3 5 4" xfId="57562"/>
    <cellStyle name="Normal 5 3 2 4 3 6" xfId="11396"/>
    <cellStyle name="Normal 5 3 2 4 3 6 2" xfId="30184"/>
    <cellStyle name="Normal 5 3 2 4 3 6 3" xfId="57564"/>
    <cellStyle name="Normal 5 3 2 4 3 7" xfId="20781"/>
    <cellStyle name="Normal 5 3 2 4 3 8" xfId="39916"/>
    <cellStyle name="Normal 5 3 2 4 3 9" xfId="57545"/>
    <cellStyle name="Normal 5 3 2 4 4" xfId="2435"/>
    <cellStyle name="Normal 5 3 2 4 4 2" xfId="5228"/>
    <cellStyle name="Normal 5 3 2 4 4 2 2" xfId="9953"/>
    <cellStyle name="Normal 5 3 2 4 4 2 2 2" xfId="19348"/>
    <cellStyle name="Normal 5 3 2 4 4 2 2 2 2" xfId="38145"/>
    <cellStyle name="Normal 5 3 2 4 4 2 2 2 3" xfId="57568"/>
    <cellStyle name="Normal 5 3 2 4 4 2 2 3" xfId="28742"/>
    <cellStyle name="Normal 5 3 2 4 4 2 2 4" xfId="57567"/>
    <cellStyle name="Normal 5 3 2 4 4 2 3" xfId="14651"/>
    <cellStyle name="Normal 5 3 2 4 4 2 3 2" xfId="33442"/>
    <cellStyle name="Normal 5 3 2 4 4 2 3 3" xfId="57569"/>
    <cellStyle name="Normal 5 3 2 4 4 2 4" xfId="24039"/>
    <cellStyle name="Normal 5 3 2 4 4 2 5" xfId="57566"/>
    <cellStyle name="Normal 5 3 2 4 4 3" xfId="7162"/>
    <cellStyle name="Normal 5 3 2 4 4 3 2" xfId="16557"/>
    <cellStyle name="Normal 5 3 2 4 4 3 2 2" xfId="35354"/>
    <cellStyle name="Normal 5 3 2 4 4 3 2 3" xfId="57571"/>
    <cellStyle name="Normal 5 3 2 4 4 3 3" xfId="25951"/>
    <cellStyle name="Normal 5 3 2 4 4 3 4" xfId="57570"/>
    <cellStyle name="Normal 5 3 2 4 4 4" xfId="11860"/>
    <cellStyle name="Normal 5 3 2 4 4 4 2" xfId="30649"/>
    <cellStyle name="Normal 5 3 2 4 4 4 3" xfId="57572"/>
    <cellStyle name="Normal 5 3 2 4 4 5" xfId="21246"/>
    <cellStyle name="Normal 5 3 2 4 4 6" xfId="57565"/>
    <cellStyle name="Normal 5 3 2 4 5" xfId="3366"/>
    <cellStyle name="Normal 5 3 2 4 5 2" xfId="8092"/>
    <cellStyle name="Normal 5 3 2 4 5 2 2" xfId="17487"/>
    <cellStyle name="Normal 5 3 2 4 5 2 2 2" xfId="36284"/>
    <cellStyle name="Normal 5 3 2 4 5 2 2 3" xfId="57575"/>
    <cellStyle name="Normal 5 3 2 4 5 2 3" xfId="26881"/>
    <cellStyle name="Normal 5 3 2 4 5 2 4" xfId="57574"/>
    <cellStyle name="Normal 5 3 2 4 5 3" xfId="12790"/>
    <cellStyle name="Normal 5 3 2 4 5 3 2" xfId="31580"/>
    <cellStyle name="Normal 5 3 2 4 5 3 3" xfId="57576"/>
    <cellStyle name="Normal 5 3 2 4 5 4" xfId="22177"/>
    <cellStyle name="Normal 5 3 2 4 5 5" xfId="57573"/>
    <cellStyle name="Normal 5 3 2 4 6" xfId="4297"/>
    <cellStyle name="Normal 5 3 2 4 6 2" xfId="9022"/>
    <cellStyle name="Normal 5 3 2 4 6 2 2" xfId="18417"/>
    <cellStyle name="Normal 5 3 2 4 6 2 2 2" xfId="37214"/>
    <cellStyle name="Normal 5 3 2 4 6 2 2 3" xfId="57579"/>
    <cellStyle name="Normal 5 3 2 4 6 2 3" xfId="27811"/>
    <cellStyle name="Normal 5 3 2 4 6 2 4" xfId="57578"/>
    <cellStyle name="Normal 5 3 2 4 6 3" xfId="13720"/>
    <cellStyle name="Normal 5 3 2 4 6 3 2" xfId="32511"/>
    <cellStyle name="Normal 5 3 2 4 6 3 3" xfId="57580"/>
    <cellStyle name="Normal 5 3 2 4 6 4" xfId="23108"/>
    <cellStyle name="Normal 5 3 2 4 6 5" xfId="57577"/>
    <cellStyle name="Normal 5 3 2 4 7" xfId="6432"/>
    <cellStyle name="Normal 5 3 2 4 7 2" xfId="15828"/>
    <cellStyle name="Normal 5 3 2 4 7 2 2" xfId="34625"/>
    <cellStyle name="Normal 5 3 2 4 7 2 3" xfId="57582"/>
    <cellStyle name="Normal 5 3 2 4 7 3" xfId="25222"/>
    <cellStyle name="Normal 5 3 2 4 7 4" xfId="57581"/>
    <cellStyle name="Normal 5 3 2 4 8" xfId="10934"/>
    <cellStyle name="Normal 5 3 2 4 8 2" xfId="29718"/>
    <cellStyle name="Normal 5 3 2 4 8 3" xfId="57583"/>
    <cellStyle name="Normal 5 3 2 4 9" xfId="20315"/>
    <cellStyle name="Normal 5 3 2 5" xfId="965"/>
    <cellStyle name="Normal 5 3 2 5 10" xfId="39917"/>
    <cellStyle name="Normal 5 3 2 5 11" xfId="57584"/>
    <cellStyle name="Normal 5 3 2 5 12" xfId="1562"/>
    <cellStyle name="Normal 5 3 2 5 2" xfId="1826"/>
    <cellStyle name="Normal 5 3 2 5 2 10" xfId="57585"/>
    <cellStyle name="Normal 5 3 2 5 2 2" xfId="2292"/>
    <cellStyle name="Normal 5 3 2 5 2 2 2" xfId="3223"/>
    <cellStyle name="Normal 5 3 2 5 2 2 2 2" xfId="6016"/>
    <cellStyle name="Normal 5 3 2 5 2 2 2 2 2" xfId="10741"/>
    <cellStyle name="Normal 5 3 2 5 2 2 2 2 2 2" xfId="20136"/>
    <cellStyle name="Normal 5 3 2 5 2 2 2 2 2 2 2" xfId="38933"/>
    <cellStyle name="Normal 5 3 2 5 2 2 2 2 2 2 3" xfId="57590"/>
    <cellStyle name="Normal 5 3 2 5 2 2 2 2 2 3" xfId="29530"/>
    <cellStyle name="Normal 5 3 2 5 2 2 2 2 2 4" xfId="57589"/>
    <cellStyle name="Normal 5 3 2 5 2 2 2 2 3" xfId="15439"/>
    <cellStyle name="Normal 5 3 2 5 2 2 2 2 3 2" xfId="34230"/>
    <cellStyle name="Normal 5 3 2 5 2 2 2 2 3 3" xfId="57591"/>
    <cellStyle name="Normal 5 3 2 5 2 2 2 2 4" xfId="24827"/>
    <cellStyle name="Normal 5 3 2 5 2 2 2 2 5" xfId="57588"/>
    <cellStyle name="Normal 5 3 2 5 2 2 2 3" xfId="7949"/>
    <cellStyle name="Normal 5 3 2 5 2 2 2 3 2" xfId="17344"/>
    <cellStyle name="Normal 5 3 2 5 2 2 2 3 2 2" xfId="36141"/>
    <cellStyle name="Normal 5 3 2 5 2 2 2 3 2 3" xfId="57593"/>
    <cellStyle name="Normal 5 3 2 5 2 2 2 3 3" xfId="26738"/>
    <cellStyle name="Normal 5 3 2 5 2 2 2 3 4" xfId="57592"/>
    <cellStyle name="Normal 5 3 2 5 2 2 2 4" xfId="12647"/>
    <cellStyle name="Normal 5 3 2 5 2 2 2 4 2" xfId="31437"/>
    <cellStyle name="Normal 5 3 2 5 2 2 2 4 3" xfId="57594"/>
    <cellStyle name="Normal 5 3 2 5 2 2 2 5" xfId="22034"/>
    <cellStyle name="Normal 5 3 2 5 2 2 2 6" xfId="57587"/>
    <cellStyle name="Normal 5 3 2 5 2 2 3" xfId="4154"/>
    <cellStyle name="Normal 5 3 2 5 2 2 3 2" xfId="8879"/>
    <cellStyle name="Normal 5 3 2 5 2 2 3 2 2" xfId="18274"/>
    <cellStyle name="Normal 5 3 2 5 2 2 3 2 2 2" xfId="37071"/>
    <cellStyle name="Normal 5 3 2 5 2 2 3 2 2 3" xfId="57597"/>
    <cellStyle name="Normal 5 3 2 5 2 2 3 2 3" xfId="27668"/>
    <cellStyle name="Normal 5 3 2 5 2 2 3 2 4" xfId="57596"/>
    <cellStyle name="Normal 5 3 2 5 2 2 3 3" xfId="13577"/>
    <cellStyle name="Normal 5 3 2 5 2 2 3 3 2" xfId="32368"/>
    <cellStyle name="Normal 5 3 2 5 2 2 3 3 3" xfId="57598"/>
    <cellStyle name="Normal 5 3 2 5 2 2 3 4" xfId="22965"/>
    <cellStyle name="Normal 5 3 2 5 2 2 3 5" xfId="57595"/>
    <cellStyle name="Normal 5 3 2 5 2 2 4" xfId="5085"/>
    <cellStyle name="Normal 5 3 2 5 2 2 4 2" xfId="9810"/>
    <cellStyle name="Normal 5 3 2 5 2 2 4 2 2" xfId="19205"/>
    <cellStyle name="Normal 5 3 2 5 2 2 4 2 2 2" xfId="38002"/>
    <cellStyle name="Normal 5 3 2 5 2 2 4 2 2 3" xfId="57601"/>
    <cellStyle name="Normal 5 3 2 5 2 2 4 2 3" xfId="28599"/>
    <cellStyle name="Normal 5 3 2 5 2 2 4 2 4" xfId="57600"/>
    <cellStyle name="Normal 5 3 2 5 2 2 4 3" xfId="14508"/>
    <cellStyle name="Normal 5 3 2 5 2 2 4 3 2" xfId="33299"/>
    <cellStyle name="Normal 5 3 2 5 2 2 4 3 3" xfId="57602"/>
    <cellStyle name="Normal 5 3 2 5 2 2 4 4" xfId="23896"/>
    <cellStyle name="Normal 5 3 2 5 2 2 4 5" xfId="57599"/>
    <cellStyle name="Normal 5 3 2 5 2 2 5" xfId="7019"/>
    <cellStyle name="Normal 5 3 2 5 2 2 5 2" xfId="16414"/>
    <cellStyle name="Normal 5 3 2 5 2 2 5 2 2" xfId="35211"/>
    <cellStyle name="Normal 5 3 2 5 2 2 5 2 3" xfId="57604"/>
    <cellStyle name="Normal 5 3 2 5 2 2 5 3" xfId="25808"/>
    <cellStyle name="Normal 5 3 2 5 2 2 5 4" xfId="57603"/>
    <cellStyle name="Normal 5 3 2 5 2 2 6" xfId="11717"/>
    <cellStyle name="Normal 5 3 2 5 2 2 6 2" xfId="30506"/>
    <cellStyle name="Normal 5 3 2 5 2 2 6 3" xfId="57605"/>
    <cellStyle name="Normal 5 3 2 5 2 2 7" xfId="21103"/>
    <cellStyle name="Normal 5 3 2 5 2 2 8" xfId="39919"/>
    <cellStyle name="Normal 5 3 2 5 2 2 9" xfId="57586"/>
    <cellStyle name="Normal 5 3 2 5 2 3" xfId="2757"/>
    <cellStyle name="Normal 5 3 2 5 2 3 2" xfId="5550"/>
    <cellStyle name="Normal 5 3 2 5 2 3 2 2" xfId="10275"/>
    <cellStyle name="Normal 5 3 2 5 2 3 2 2 2" xfId="19670"/>
    <cellStyle name="Normal 5 3 2 5 2 3 2 2 2 2" xfId="38467"/>
    <cellStyle name="Normal 5 3 2 5 2 3 2 2 2 3" xfId="57609"/>
    <cellStyle name="Normal 5 3 2 5 2 3 2 2 3" xfId="29064"/>
    <cellStyle name="Normal 5 3 2 5 2 3 2 2 4" xfId="57608"/>
    <cellStyle name="Normal 5 3 2 5 2 3 2 3" xfId="14973"/>
    <cellStyle name="Normal 5 3 2 5 2 3 2 3 2" xfId="33764"/>
    <cellStyle name="Normal 5 3 2 5 2 3 2 3 3" xfId="57610"/>
    <cellStyle name="Normal 5 3 2 5 2 3 2 4" xfId="24361"/>
    <cellStyle name="Normal 5 3 2 5 2 3 2 5" xfId="57607"/>
    <cellStyle name="Normal 5 3 2 5 2 3 3" xfId="7483"/>
    <cellStyle name="Normal 5 3 2 5 2 3 3 2" xfId="16878"/>
    <cellStyle name="Normal 5 3 2 5 2 3 3 2 2" xfId="35675"/>
    <cellStyle name="Normal 5 3 2 5 2 3 3 2 3" xfId="57612"/>
    <cellStyle name="Normal 5 3 2 5 2 3 3 3" xfId="26272"/>
    <cellStyle name="Normal 5 3 2 5 2 3 3 4" xfId="57611"/>
    <cellStyle name="Normal 5 3 2 5 2 3 4" xfId="12181"/>
    <cellStyle name="Normal 5 3 2 5 2 3 4 2" xfId="30971"/>
    <cellStyle name="Normal 5 3 2 5 2 3 4 3" xfId="57613"/>
    <cellStyle name="Normal 5 3 2 5 2 3 5" xfId="21568"/>
    <cellStyle name="Normal 5 3 2 5 2 3 6" xfId="57606"/>
    <cellStyle name="Normal 5 3 2 5 2 4" xfId="3688"/>
    <cellStyle name="Normal 5 3 2 5 2 4 2" xfId="8414"/>
    <cellStyle name="Normal 5 3 2 5 2 4 2 2" xfId="17809"/>
    <cellStyle name="Normal 5 3 2 5 2 4 2 2 2" xfId="36606"/>
    <cellStyle name="Normal 5 3 2 5 2 4 2 2 3" xfId="57616"/>
    <cellStyle name="Normal 5 3 2 5 2 4 2 3" xfId="27203"/>
    <cellStyle name="Normal 5 3 2 5 2 4 2 4" xfId="57615"/>
    <cellStyle name="Normal 5 3 2 5 2 4 3" xfId="13112"/>
    <cellStyle name="Normal 5 3 2 5 2 4 3 2" xfId="31902"/>
    <cellStyle name="Normal 5 3 2 5 2 4 3 3" xfId="57617"/>
    <cellStyle name="Normal 5 3 2 5 2 4 4" xfId="22499"/>
    <cellStyle name="Normal 5 3 2 5 2 4 5" xfId="57614"/>
    <cellStyle name="Normal 5 3 2 5 2 5" xfId="4619"/>
    <cellStyle name="Normal 5 3 2 5 2 5 2" xfId="9344"/>
    <cellStyle name="Normal 5 3 2 5 2 5 2 2" xfId="18739"/>
    <cellStyle name="Normal 5 3 2 5 2 5 2 2 2" xfId="37536"/>
    <cellStyle name="Normal 5 3 2 5 2 5 2 2 3" xfId="57620"/>
    <cellStyle name="Normal 5 3 2 5 2 5 2 3" xfId="28133"/>
    <cellStyle name="Normal 5 3 2 5 2 5 2 4" xfId="57619"/>
    <cellStyle name="Normal 5 3 2 5 2 5 3" xfId="14042"/>
    <cellStyle name="Normal 5 3 2 5 2 5 3 2" xfId="32833"/>
    <cellStyle name="Normal 5 3 2 5 2 5 3 3" xfId="57621"/>
    <cellStyle name="Normal 5 3 2 5 2 5 4" xfId="23430"/>
    <cellStyle name="Normal 5 3 2 5 2 5 5" xfId="57618"/>
    <cellStyle name="Normal 5 3 2 5 2 6" xfId="6554"/>
    <cellStyle name="Normal 5 3 2 5 2 6 2" xfId="15949"/>
    <cellStyle name="Normal 5 3 2 5 2 6 2 2" xfId="34746"/>
    <cellStyle name="Normal 5 3 2 5 2 6 2 3" xfId="57623"/>
    <cellStyle name="Normal 5 3 2 5 2 6 3" xfId="25343"/>
    <cellStyle name="Normal 5 3 2 5 2 6 4" xfId="57622"/>
    <cellStyle name="Normal 5 3 2 5 2 7" xfId="11252"/>
    <cellStyle name="Normal 5 3 2 5 2 7 2" xfId="30040"/>
    <cellStyle name="Normal 5 3 2 5 2 7 3" xfId="57624"/>
    <cellStyle name="Normal 5 3 2 5 2 8" xfId="20637"/>
    <cellStyle name="Normal 5 3 2 5 2 9" xfId="39918"/>
    <cellStyle name="Normal 5 3 2 5 3" xfId="2031"/>
    <cellStyle name="Normal 5 3 2 5 3 2" xfId="2962"/>
    <cellStyle name="Normal 5 3 2 5 3 2 2" xfId="5755"/>
    <cellStyle name="Normal 5 3 2 5 3 2 2 2" xfId="10480"/>
    <cellStyle name="Normal 5 3 2 5 3 2 2 2 2" xfId="19875"/>
    <cellStyle name="Normal 5 3 2 5 3 2 2 2 2 2" xfId="38672"/>
    <cellStyle name="Normal 5 3 2 5 3 2 2 2 2 3" xfId="57629"/>
    <cellStyle name="Normal 5 3 2 5 3 2 2 2 3" xfId="29269"/>
    <cellStyle name="Normal 5 3 2 5 3 2 2 2 4" xfId="57628"/>
    <cellStyle name="Normal 5 3 2 5 3 2 2 3" xfId="15178"/>
    <cellStyle name="Normal 5 3 2 5 3 2 2 3 2" xfId="33969"/>
    <cellStyle name="Normal 5 3 2 5 3 2 2 3 3" xfId="57630"/>
    <cellStyle name="Normal 5 3 2 5 3 2 2 4" xfId="24566"/>
    <cellStyle name="Normal 5 3 2 5 3 2 2 5" xfId="57627"/>
    <cellStyle name="Normal 5 3 2 5 3 2 3" xfId="7688"/>
    <cellStyle name="Normal 5 3 2 5 3 2 3 2" xfId="17083"/>
    <cellStyle name="Normal 5 3 2 5 3 2 3 2 2" xfId="35880"/>
    <cellStyle name="Normal 5 3 2 5 3 2 3 2 3" xfId="57632"/>
    <cellStyle name="Normal 5 3 2 5 3 2 3 3" xfId="26477"/>
    <cellStyle name="Normal 5 3 2 5 3 2 3 4" xfId="57631"/>
    <cellStyle name="Normal 5 3 2 5 3 2 4" xfId="12386"/>
    <cellStyle name="Normal 5 3 2 5 3 2 4 2" xfId="31176"/>
    <cellStyle name="Normal 5 3 2 5 3 2 4 3" xfId="57633"/>
    <cellStyle name="Normal 5 3 2 5 3 2 5" xfId="21773"/>
    <cellStyle name="Normal 5 3 2 5 3 2 6" xfId="57626"/>
    <cellStyle name="Normal 5 3 2 5 3 3" xfId="3893"/>
    <cellStyle name="Normal 5 3 2 5 3 3 2" xfId="8618"/>
    <cellStyle name="Normal 5 3 2 5 3 3 2 2" xfId="18013"/>
    <cellStyle name="Normal 5 3 2 5 3 3 2 2 2" xfId="36810"/>
    <cellStyle name="Normal 5 3 2 5 3 3 2 2 3" xfId="57636"/>
    <cellStyle name="Normal 5 3 2 5 3 3 2 3" xfId="27407"/>
    <cellStyle name="Normal 5 3 2 5 3 3 2 4" xfId="57635"/>
    <cellStyle name="Normal 5 3 2 5 3 3 3" xfId="13316"/>
    <cellStyle name="Normal 5 3 2 5 3 3 3 2" xfId="32107"/>
    <cellStyle name="Normal 5 3 2 5 3 3 3 3" xfId="57637"/>
    <cellStyle name="Normal 5 3 2 5 3 3 4" xfId="22704"/>
    <cellStyle name="Normal 5 3 2 5 3 3 5" xfId="57634"/>
    <cellStyle name="Normal 5 3 2 5 3 4" xfId="4824"/>
    <cellStyle name="Normal 5 3 2 5 3 4 2" xfId="9549"/>
    <cellStyle name="Normal 5 3 2 5 3 4 2 2" xfId="18944"/>
    <cellStyle name="Normal 5 3 2 5 3 4 2 2 2" xfId="37741"/>
    <cellStyle name="Normal 5 3 2 5 3 4 2 2 3" xfId="57640"/>
    <cellStyle name="Normal 5 3 2 5 3 4 2 3" xfId="28338"/>
    <cellStyle name="Normal 5 3 2 5 3 4 2 4" xfId="57639"/>
    <cellStyle name="Normal 5 3 2 5 3 4 3" xfId="14247"/>
    <cellStyle name="Normal 5 3 2 5 3 4 3 2" xfId="33038"/>
    <cellStyle name="Normal 5 3 2 5 3 4 3 3" xfId="57641"/>
    <cellStyle name="Normal 5 3 2 5 3 4 4" xfId="23635"/>
    <cellStyle name="Normal 5 3 2 5 3 4 5" xfId="57638"/>
    <cellStyle name="Normal 5 3 2 5 3 5" xfId="6758"/>
    <cellStyle name="Normal 5 3 2 5 3 5 2" xfId="16153"/>
    <cellStyle name="Normal 5 3 2 5 3 5 2 2" xfId="34950"/>
    <cellStyle name="Normal 5 3 2 5 3 5 2 3" xfId="57643"/>
    <cellStyle name="Normal 5 3 2 5 3 5 3" xfId="25547"/>
    <cellStyle name="Normal 5 3 2 5 3 5 4" xfId="57642"/>
    <cellStyle name="Normal 5 3 2 5 3 6" xfId="11456"/>
    <cellStyle name="Normal 5 3 2 5 3 6 2" xfId="30245"/>
    <cellStyle name="Normal 5 3 2 5 3 6 3" xfId="57644"/>
    <cellStyle name="Normal 5 3 2 5 3 7" xfId="20842"/>
    <cellStyle name="Normal 5 3 2 5 3 8" xfId="39920"/>
    <cellStyle name="Normal 5 3 2 5 3 9" xfId="57625"/>
    <cellStyle name="Normal 5 3 2 5 4" xfId="2496"/>
    <cellStyle name="Normal 5 3 2 5 4 2" xfId="5289"/>
    <cellStyle name="Normal 5 3 2 5 4 2 2" xfId="10014"/>
    <cellStyle name="Normal 5 3 2 5 4 2 2 2" xfId="19409"/>
    <cellStyle name="Normal 5 3 2 5 4 2 2 2 2" xfId="38206"/>
    <cellStyle name="Normal 5 3 2 5 4 2 2 2 3" xfId="57648"/>
    <cellStyle name="Normal 5 3 2 5 4 2 2 3" xfId="28803"/>
    <cellStyle name="Normal 5 3 2 5 4 2 2 4" xfId="57647"/>
    <cellStyle name="Normal 5 3 2 5 4 2 3" xfId="14712"/>
    <cellStyle name="Normal 5 3 2 5 4 2 3 2" xfId="33503"/>
    <cellStyle name="Normal 5 3 2 5 4 2 3 3" xfId="57649"/>
    <cellStyle name="Normal 5 3 2 5 4 2 4" xfId="24100"/>
    <cellStyle name="Normal 5 3 2 5 4 2 5" xfId="57646"/>
    <cellStyle name="Normal 5 3 2 5 4 3" xfId="7223"/>
    <cellStyle name="Normal 5 3 2 5 4 3 2" xfId="16618"/>
    <cellStyle name="Normal 5 3 2 5 4 3 2 2" xfId="35415"/>
    <cellStyle name="Normal 5 3 2 5 4 3 2 3" xfId="57651"/>
    <cellStyle name="Normal 5 3 2 5 4 3 3" xfId="26012"/>
    <cellStyle name="Normal 5 3 2 5 4 3 4" xfId="57650"/>
    <cellStyle name="Normal 5 3 2 5 4 4" xfId="11921"/>
    <cellStyle name="Normal 5 3 2 5 4 4 2" xfId="30710"/>
    <cellStyle name="Normal 5 3 2 5 4 4 3" xfId="57652"/>
    <cellStyle name="Normal 5 3 2 5 4 5" xfId="21307"/>
    <cellStyle name="Normal 5 3 2 5 4 6" xfId="57645"/>
    <cellStyle name="Normal 5 3 2 5 5" xfId="3427"/>
    <cellStyle name="Normal 5 3 2 5 5 2" xfId="8153"/>
    <cellStyle name="Normal 5 3 2 5 5 2 2" xfId="17548"/>
    <cellStyle name="Normal 5 3 2 5 5 2 2 2" xfId="36345"/>
    <cellStyle name="Normal 5 3 2 5 5 2 2 3" xfId="57655"/>
    <cellStyle name="Normal 5 3 2 5 5 2 3" xfId="26942"/>
    <cellStyle name="Normal 5 3 2 5 5 2 4" xfId="57654"/>
    <cellStyle name="Normal 5 3 2 5 5 3" xfId="12851"/>
    <cellStyle name="Normal 5 3 2 5 5 3 2" xfId="31641"/>
    <cellStyle name="Normal 5 3 2 5 5 3 3" xfId="57656"/>
    <cellStyle name="Normal 5 3 2 5 5 4" xfId="22238"/>
    <cellStyle name="Normal 5 3 2 5 5 5" xfId="57653"/>
    <cellStyle name="Normal 5 3 2 5 6" xfId="4358"/>
    <cellStyle name="Normal 5 3 2 5 6 2" xfId="9083"/>
    <cellStyle name="Normal 5 3 2 5 6 2 2" xfId="18478"/>
    <cellStyle name="Normal 5 3 2 5 6 2 2 2" xfId="37275"/>
    <cellStyle name="Normal 5 3 2 5 6 2 2 3" xfId="57659"/>
    <cellStyle name="Normal 5 3 2 5 6 2 3" xfId="27872"/>
    <cellStyle name="Normal 5 3 2 5 6 2 4" xfId="57658"/>
    <cellStyle name="Normal 5 3 2 5 6 3" xfId="13781"/>
    <cellStyle name="Normal 5 3 2 5 6 3 2" xfId="32572"/>
    <cellStyle name="Normal 5 3 2 5 6 3 3" xfId="57660"/>
    <cellStyle name="Normal 5 3 2 5 6 4" xfId="23169"/>
    <cellStyle name="Normal 5 3 2 5 6 5" xfId="57657"/>
    <cellStyle name="Normal 5 3 2 5 7" xfId="6400"/>
    <cellStyle name="Normal 5 3 2 5 7 2" xfId="15796"/>
    <cellStyle name="Normal 5 3 2 5 7 2 2" xfId="34593"/>
    <cellStyle name="Normal 5 3 2 5 7 2 3" xfId="57662"/>
    <cellStyle name="Normal 5 3 2 5 7 3" xfId="25190"/>
    <cellStyle name="Normal 5 3 2 5 7 4" xfId="57661"/>
    <cellStyle name="Normal 5 3 2 5 8" xfId="10992"/>
    <cellStyle name="Normal 5 3 2 5 8 2" xfId="29779"/>
    <cellStyle name="Normal 5 3 2 5 8 3" xfId="57663"/>
    <cellStyle name="Normal 5 3 2 5 9" xfId="20376"/>
    <cellStyle name="Normal 5 3 2 6" xfId="1359"/>
    <cellStyle name="Normal 5 3 2 6 10" xfId="57664"/>
    <cellStyle name="Normal 5 3 2 6 11" xfId="1646"/>
    <cellStyle name="Normal 5 3 2 6 2" xfId="2115"/>
    <cellStyle name="Normal 5 3 2 6 2 2" xfId="3046"/>
    <cellStyle name="Normal 5 3 2 6 2 2 2" xfId="5839"/>
    <cellStyle name="Normal 5 3 2 6 2 2 2 2" xfId="10564"/>
    <cellStyle name="Normal 5 3 2 6 2 2 2 2 2" xfId="19959"/>
    <cellStyle name="Normal 5 3 2 6 2 2 2 2 2 2" xfId="38756"/>
    <cellStyle name="Normal 5 3 2 6 2 2 2 2 2 3" xfId="57669"/>
    <cellStyle name="Normal 5 3 2 6 2 2 2 2 3" xfId="29353"/>
    <cellStyle name="Normal 5 3 2 6 2 2 2 2 4" xfId="57668"/>
    <cellStyle name="Normal 5 3 2 6 2 2 2 3" xfId="15262"/>
    <cellStyle name="Normal 5 3 2 6 2 2 2 3 2" xfId="34053"/>
    <cellStyle name="Normal 5 3 2 6 2 2 2 3 3" xfId="57670"/>
    <cellStyle name="Normal 5 3 2 6 2 2 2 4" xfId="24650"/>
    <cellStyle name="Normal 5 3 2 6 2 2 2 5" xfId="57667"/>
    <cellStyle name="Normal 5 3 2 6 2 2 3" xfId="7772"/>
    <cellStyle name="Normal 5 3 2 6 2 2 3 2" xfId="17167"/>
    <cellStyle name="Normal 5 3 2 6 2 2 3 2 2" xfId="35964"/>
    <cellStyle name="Normal 5 3 2 6 2 2 3 2 3" xfId="57672"/>
    <cellStyle name="Normal 5 3 2 6 2 2 3 3" xfId="26561"/>
    <cellStyle name="Normal 5 3 2 6 2 2 3 4" xfId="57671"/>
    <cellStyle name="Normal 5 3 2 6 2 2 4" xfId="12470"/>
    <cellStyle name="Normal 5 3 2 6 2 2 4 2" xfId="31260"/>
    <cellStyle name="Normal 5 3 2 6 2 2 4 3" xfId="57673"/>
    <cellStyle name="Normal 5 3 2 6 2 2 5" xfId="21857"/>
    <cellStyle name="Normal 5 3 2 6 2 2 6" xfId="57666"/>
    <cellStyle name="Normal 5 3 2 6 2 3" xfId="3977"/>
    <cellStyle name="Normal 5 3 2 6 2 3 2" xfId="8702"/>
    <cellStyle name="Normal 5 3 2 6 2 3 2 2" xfId="18097"/>
    <cellStyle name="Normal 5 3 2 6 2 3 2 2 2" xfId="36894"/>
    <cellStyle name="Normal 5 3 2 6 2 3 2 2 3" xfId="57676"/>
    <cellStyle name="Normal 5 3 2 6 2 3 2 3" xfId="27491"/>
    <cellStyle name="Normal 5 3 2 6 2 3 2 4" xfId="57675"/>
    <cellStyle name="Normal 5 3 2 6 2 3 3" xfId="13400"/>
    <cellStyle name="Normal 5 3 2 6 2 3 3 2" xfId="32191"/>
    <cellStyle name="Normal 5 3 2 6 2 3 3 3" xfId="57677"/>
    <cellStyle name="Normal 5 3 2 6 2 3 4" xfId="22788"/>
    <cellStyle name="Normal 5 3 2 6 2 3 5" xfId="57674"/>
    <cellStyle name="Normal 5 3 2 6 2 4" xfId="4908"/>
    <cellStyle name="Normal 5 3 2 6 2 4 2" xfId="9633"/>
    <cellStyle name="Normal 5 3 2 6 2 4 2 2" xfId="19028"/>
    <cellStyle name="Normal 5 3 2 6 2 4 2 2 2" xfId="37825"/>
    <cellStyle name="Normal 5 3 2 6 2 4 2 2 3" xfId="57680"/>
    <cellStyle name="Normal 5 3 2 6 2 4 2 3" xfId="28422"/>
    <cellStyle name="Normal 5 3 2 6 2 4 2 4" xfId="57679"/>
    <cellStyle name="Normal 5 3 2 6 2 4 3" xfId="14331"/>
    <cellStyle name="Normal 5 3 2 6 2 4 3 2" xfId="33122"/>
    <cellStyle name="Normal 5 3 2 6 2 4 3 3" xfId="57681"/>
    <cellStyle name="Normal 5 3 2 6 2 4 4" xfId="23719"/>
    <cellStyle name="Normal 5 3 2 6 2 4 5" xfId="57678"/>
    <cellStyle name="Normal 5 3 2 6 2 5" xfId="6842"/>
    <cellStyle name="Normal 5 3 2 6 2 5 2" xfId="16237"/>
    <cellStyle name="Normal 5 3 2 6 2 5 2 2" xfId="35034"/>
    <cellStyle name="Normal 5 3 2 6 2 5 2 3" xfId="57683"/>
    <cellStyle name="Normal 5 3 2 6 2 5 3" xfId="25631"/>
    <cellStyle name="Normal 5 3 2 6 2 5 4" xfId="57682"/>
    <cellStyle name="Normal 5 3 2 6 2 6" xfId="11540"/>
    <cellStyle name="Normal 5 3 2 6 2 6 2" xfId="30329"/>
    <cellStyle name="Normal 5 3 2 6 2 6 3" xfId="57684"/>
    <cellStyle name="Normal 5 3 2 6 2 7" xfId="20926"/>
    <cellStyle name="Normal 5 3 2 6 2 8" xfId="39922"/>
    <cellStyle name="Normal 5 3 2 6 2 9" xfId="57665"/>
    <cellStyle name="Normal 5 3 2 6 3" xfId="2580"/>
    <cellStyle name="Normal 5 3 2 6 3 2" xfId="5373"/>
    <cellStyle name="Normal 5 3 2 6 3 2 2" xfId="10098"/>
    <cellStyle name="Normal 5 3 2 6 3 2 2 2" xfId="19493"/>
    <cellStyle name="Normal 5 3 2 6 3 2 2 2 2" xfId="38290"/>
    <cellStyle name="Normal 5 3 2 6 3 2 2 2 3" xfId="57688"/>
    <cellStyle name="Normal 5 3 2 6 3 2 2 3" xfId="28887"/>
    <cellStyle name="Normal 5 3 2 6 3 2 2 4" xfId="57687"/>
    <cellStyle name="Normal 5 3 2 6 3 2 3" xfId="14796"/>
    <cellStyle name="Normal 5 3 2 6 3 2 3 2" xfId="33587"/>
    <cellStyle name="Normal 5 3 2 6 3 2 3 3" xfId="57689"/>
    <cellStyle name="Normal 5 3 2 6 3 2 4" xfId="24184"/>
    <cellStyle name="Normal 5 3 2 6 3 2 5" xfId="57686"/>
    <cellStyle name="Normal 5 3 2 6 3 3" xfId="7307"/>
    <cellStyle name="Normal 5 3 2 6 3 3 2" xfId="16702"/>
    <cellStyle name="Normal 5 3 2 6 3 3 2 2" xfId="35499"/>
    <cellStyle name="Normal 5 3 2 6 3 3 2 3" xfId="57691"/>
    <cellStyle name="Normal 5 3 2 6 3 3 3" xfId="26096"/>
    <cellStyle name="Normal 5 3 2 6 3 3 4" xfId="57690"/>
    <cellStyle name="Normal 5 3 2 6 3 4" xfId="12005"/>
    <cellStyle name="Normal 5 3 2 6 3 4 2" xfId="30794"/>
    <cellStyle name="Normal 5 3 2 6 3 4 3" xfId="57692"/>
    <cellStyle name="Normal 5 3 2 6 3 5" xfId="21391"/>
    <cellStyle name="Normal 5 3 2 6 3 6" xfId="57685"/>
    <cellStyle name="Normal 5 3 2 6 4" xfId="3511"/>
    <cellStyle name="Normal 5 3 2 6 4 2" xfId="8237"/>
    <cellStyle name="Normal 5 3 2 6 4 2 2" xfId="17632"/>
    <cellStyle name="Normal 5 3 2 6 4 2 2 2" xfId="36429"/>
    <cellStyle name="Normal 5 3 2 6 4 2 2 3" xfId="57695"/>
    <cellStyle name="Normal 5 3 2 6 4 2 3" xfId="27026"/>
    <cellStyle name="Normal 5 3 2 6 4 2 4" xfId="57694"/>
    <cellStyle name="Normal 5 3 2 6 4 3" xfId="12935"/>
    <cellStyle name="Normal 5 3 2 6 4 3 2" xfId="31725"/>
    <cellStyle name="Normal 5 3 2 6 4 3 3" xfId="57696"/>
    <cellStyle name="Normal 5 3 2 6 4 4" xfId="22322"/>
    <cellStyle name="Normal 5 3 2 6 4 5" xfId="57693"/>
    <cellStyle name="Normal 5 3 2 6 5" xfId="4442"/>
    <cellStyle name="Normal 5 3 2 6 5 2" xfId="9167"/>
    <cellStyle name="Normal 5 3 2 6 5 2 2" xfId="18562"/>
    <cellStyle name="Normal 5 3 2 6 5 2 2 2" xfId="37359"/>
    <cellStyle name="Normal 5 3 2 6 5 2 2 3" xfId="57699"/>
    <cellStyle name="Normal 5 3 2 6 5 2 3" xfId="27956"/>
    <cellStyle name="Normal 5 3 2 6 5 2 4" xfId="57698"/>
    <cellStyle name="Normal 5 3 2 6 5 3" xfId="13865"/>
    <cellStyle name="Normal 5 3 2 6 5 3 2" xfId="32656"/>
    <cellStyle name="Normal 5 3 2 6 5 3 3" xfId="57700"/>
    <cellStyle name="Normal 5 3 2 6 5 4" xfId="23253"/>
    <cellStyle name="Normal 5 3 2 6 5 5" xfId="57697"/>
    <cellStyle name="Normal 5 3 2 6 6" xfId="6348"/>
    <cellStyle name="Normal 5 3 2 6 6 2" xfId="15744"/>
    <cellStyle name="Normal 5 3 2 6 6 2 2" xfId="34541"/>
    <cellStyle name="Normal 5 3 2 6 6 2 3" xfId="57702"/>
    <cellStyle name="Normal 5 3 2 6 6 3" xfId="25138"/>
    <cellStyle name="Normal 5 3 2 6 6 4" xfId="57701"/>
    <cellStyle name="Normal 5 3 2 6 7" xfId="11076"/>
    <cellStyle name="Normal 5 3 2 6 7 2" xfId="29863"/>
    <cellStyle name="Normal 5 3 2 6 7 3" xfId="57703"/>
    <cellStyle name="Normal 5 3 2 6 8" xfId="20460"/>
    <cellStyle name="Normal 5 3 2 6 9" xfId="39921"/>
    <cellStyle name="Normal 5 3 2 7" xfId="1588"/>
    <cellStyle name="Normal 5 3 2 7 10" xfId="57704"/>
    <cellStyle name="Normal 5 3 2 7 2" xfId="2057"/>
    <cellStyle name="Normal 5 3 2 7 2 2" xfId="2988"/>
    <cellStyle name="Normal 5 3 2 7 2 2 2" xfId="5781"/>
    <cellStyle name="Normal 5 3 2 7 2 2 2 2" xfId="10506"/>
    <cellStyle name="Normal 5 3 2 7 2 2 2 2 2" xfId="19901"/>
    <cellStyle name="Normal 5 3 2 7 2 2 2 2 2 2" xfId="38698"/>
    <cellStyle name="Normal 5 3 2 7 2 2 2 2 2 3" xfId="57709"/>
    <cellStyle name="Normal 5 3 2 7 2 2 2 2 3" xfId="29295"/>
    <cellStyle name="Normal 5 3 2 7 2 2 2 2 4" xfId="57708"/>
    <cellStyle name="Normal 5 3 2 7 2 2 2 3" xfId="15204"/>
    <cellStyle name="Normal 5 3 2 7 2 2 2 3 2" xfId="33995"/>
    <cellStyle name="Normal 5 3 2 7 2 2 2 3 3" xfId="57710"/>
    <cellStyle name="Normal 5 3 2 7 2 2 2 4" xfId="24592"/>
    <cellStyle name="Normal 5 3 2 7 2 2 2 5" xfId="57707"/>
    <cellStyle name="Normal 5 3 2 7 2 2 3" xfId="7714"/>
    <cellStyle name="Normal 5 3 2 7 2 2 3 2" xfId="17109"/>
    <cellStyle name="Normal 5 3 2 7 2 2 3 2 2" xfId="35906"/>
    <cellStyle name="Normal 5 3 2 7 2 2 3 2 3" xfId="57712"/>
    <cellStyle name="Normal 5 3 2 7 2 2 3 3" xfId="26503"/>
    <cellStyle name="Normal 5 3 2 7 2 2 3 4" xfId="57711"/>
    <cellStyle name="Normal 5 3 2 7 2 2 4" xfId="12412"/>
    <cellStyle name="Normal 5 3 2 7 2 2 4 2" xfId="31202"/>
    <cellStyle name="Normal 5 3 2 7 2 2 4 3" xfId="57713"/>
    <cellStyle name="Normal 5 3 2 7 2 2 5" xfId="21799"/>
    <cellStyle name="Normal 5 3 2 7 2 2 6" xfId="57706"/>
    <cellStyle name="Normal 5 3 2 7 2 3" xfId="3919"/>
    <cellStyle name="Normal 5 3 2 7 2 3 2" xfId="8644"/>
    <cellStyle name="Normal 5 3 2 7 2 3 2 2" xfId="18039"/>
    <cellStyle name="Normal 5 3 2 7 2 3 2 2 2" xfId="36836"/>
    <cellStyle name="Normal 5 3 2 7 2 3 2 2 3" xfId="57716"/>
    <cellStyle name="Normal 5 3 2 7 2 3 2 3" xfId="27433"/>
    <cellStyle name="Normal 5 3 2 7 2 3 2 4" xfId="57715"/>
    <cellStyle name="Normal 5 3 2 7 2 3 3" xfId="13342"/>
    <cellStyle name="Normal 5 3 2 7 2 3 3 2" xfId="32133"/>
    <cellStyle name="Normal 5 3 2 7 2 3 3 3" xfId="57717"/>
    <cellStyle name="Normal 5 3 2 7 2 3 4" xfId="22730"/>
    <cellStyle name="Normal 5 3 2 7 2 3 5" xfId="57714"/>
    <cellStyle name="Normal 5 3 2 7 2 4" xfId="4850"/>
    <cellStyle name="Normal 5 3 2 7 2 4 2" xfId="9575"/>
    <cellStyle name="Normal 5 3 2 7 2 4 2 2" xfId="18970"/>
    <cellStyle name="Normal 5 3 2 7 2 4 2 2 2" xfId="37767"/>
    <cellStyle name="Normal 5 3 2 7 2 4 2 2 3" xfId="57720"/>
    <cellStyle name="Normal 5 3 2 7 2 4 2 3" xfId="28364"/>
    <cellStyle name="Normal 5 3 2 7 2 4 2 4" xfId="57719"/>
    <cellStyle name="Normal 5 3 2 7 2 4 3" xfId="14273"/>
    <cellStyle name="Normal 5 3 2 7 2 4 3 2" xfId="33064"/>
    <cellStyle name="Normal 5 3 2 7 2 4 3 3" xfId="57721"/>
    <cellStyle name="Normal 5 3 2 7 2 4 4" xfId="23661"/>
    <cellStyle name="Normal 5 3 2 7 2 4 5" xfId="57718"/>
    <cellStyle name="Normal 5 3 2 7 2 5" xfId="6784"/>
    <cellStyle name="Normal 5 3 2 7 2 5 2" xfId="16179"/>
    <cellStyle name="Normal 5 3 2 7 2 5 2 2" xfId="34976"/>
    <cellStyle name="Normal 5 3 2 7 2 5 2 3" xfId="57723"/>
    <cellStyle name="Normal 5 3 2 7 2 5 3" xfId="25573"/>
    <cellStyle name="Normal 5 3 2 7 2 5 4" xfId="57722"/>
    <cellStyle name="Normal 5 3 2 7 2 6" xfId="11482"/>
    <cellStyle name="Normal 5 3 2 7 2 6 2" xfId="30271"/>
    <cellStyle name="Normal 5 3 2 7 2 6 3" xfId="57724"/>
    <cellStyle name="Normal 5 3 2 7 2 7" xfId="20868"/>
    <cellStyle name="Normal 5 3 2 7 2 8" xfId="39924"/>
    <cellStyle name="Normal 5 3 2 7 2 9" xfId="57705"/>
    <cellStyle name="Normal 5 3 2 7 3" xfId="2522"/>
    <cellStyle name="Normal 5 3 2 7 3 2" xfId="5315"/>
    <cellStyle name="Normal 5 3 2 7 3 2 2" xfId="10040"/>
    <cellStyle name="Normal 5 3 2 7 3 2 2 2" xfId="19435"/>
    <cellStyle name="Normal 5 3 2 7 3 2 2 2 2" xfId="38232"/>
    <cellStyle name="Normal 5 3 2 7 3 2 2 2 3" xfId="57728"/>
    <cellStyle name="Normal 5 3 2 7 3 2 2 3" xfId="28829"/>
    <cellStyle name="Normal 5 3 2 7 3 2 2 4" xfId="57727"/>
    <cellStyle name="Normal 5 3 2 7 3 2 3" xfId="14738"/>
    <cellStyle name="Normal 5 3 2 7 3 2 3 2" xfId="33529"/>
    <cellStyle name="Normal 5 3 2 7 3 2 3 3" xfId="57729"/>
    <cellStyle name="Normal 5 3 2 7 3 2 4" xfId="24126"/>
    <cellStyle name="Normal 5 3 2 7 3 2 5" xfId="57726"/>
    <cellStyle name="Normal 5 3 2 7 3 3" xfId="7249"/>
    <cellStyle name="Normal 5 3 2 7 3 3 2" xfId="16644"/>
    <cellStyle name="Normal 5 3 2 7 3 3 2 2" xfId="35441"/>
    <cellStyle name="Normal 5 3 2 7 3 3 2 3" xfId="57731"/>
    <cellStyle name="Normal 5 3 2 7 3 3 3" xfId="26038"/>
    <cellStyle name="Normal 5 3 2 7 3 3 4" xfId="57730"/>
    <cellStyle name="Normal 5 3 2 7 3 4" xfId="11947"/>
    <cellStyle name="Normal 5 3 2 7 3 4 2" xfId="30736"/>
    <cellStyle name="Normal 5 3 2 7 3 4 3" xfId="57732"/>
    <cellStyle name="Normal 5 3 2 7 3 5" xfId="21333"/>
    <cellStyle name="Normal 5 3 2 7 3 6" xfId="57725"/>
    <cellStyle name="Normal 5 3 2 7 4" xfId="3453"/>
    <cellStyle name="Normal 5 3 2 7 4 2" xfId="8179"/>
    <cellStyle name="Normal 5 3 2 7 4 2 2" xfId="17574"/>
    <cellStyle name="Normal 5 3 2 7 4 2 2 2" xfId="36371"/>
    <cellStyle name="Normal 5 3 2 7 4 2 2 3" xfId="57735"/>
    <cellStyle name="Normal 5 3 2 7 4 2 3" xfId="26968"/>
    <cellStyle name="Normal 5 3 2 7 4 2 4" xfId="57734"/>
    <cellStyle name="Normal 5 3 2 7 4 3" xfId="12877"/>
    <cellStyle name="Normal 5 3 2 7 4 3 2" xfId="31667"/>
    <cellStyle name="Normal 5 3 2 7 4 3 3" xfId="57736"/>
    <cellStyle name="Normal 5 3 2 7 4 4" xfId="22264"/>
    <cellStyle name="Normal 5 3 2 7 4 5" xfId="57733"/>
    <cellStyle name="Normal 5 3 2 7 5" xfId="4384"/>
    <cellStyle name="Normal 5 3 2 7 5 2" xfId="9109"/>
    <cellStyle name="Normal 5 3 2 7 5 2 2" xfId="18504"/>
    <cellStyle name="Normal 5 3 2 7 5 2 2 2" xfId="37301"/>
    <cellStyle name="Normal 5 3 2 7 5 2 2 3" xfId="57739"/>
    <cellStyle name="Normal 5 3 2 7 5 2 3" xfId="27898"/>
    <cellStyle name="Normal 5 3 2 7 5 2 4" xfId="57738"/>
    <cellStyle name="Normal 5 3 2 7 5 3" xfId="13807"/>
    <cellStyle name="Normal 5 3 2 7 5 3 2" xfId="32598"/>
    <cellStyle name="Normal 5 3 2 7 5 3 3" xfId="57740"/>
    <cellStyle name="Normal 5 3 2 7 5 4" xfId="23195"/>
    <cellStyle name="Normal 5 3 2 7 5 5" xfId="57737"/>
    <cellStyle name="Normal 5 3 2 7 6" xfId="6382"/>
    <cellStyle name="Normal 5 3 2 7 6 2" xfId="15778"/>
    <cellStyle name="Normal 5 3 2 7 6 2 2" xfId="34575"/>
    <cellStyle name="Normal 5 3 2 7 6 2 3" xfId="57742"/>
    <cellStyle name="Normal 5 3 2 7 6 3" xfId="25172"/>
    <cellStyle name="Normal 5 3 2 7 6 4" xfId="57741"/>
    <cellStyle name="Normal 5 3 2 7 7" xfId="11018"/>
    <cellStyle name="Normal 5 3 2 7 7 2" xfId="29805"/>
    <cellStyle name="Normal 5 3 2 7 7 3" xfId="57743"/>
    <cellStyle name="Normal 5 3 2 7 8" xfId="20402"/>
    <cellStyle name="Normal 5 3 2 7 9" xfId="39923"/>
    <cellStyle name="Normal 5 3 2 8" xfId="1854"/>
    <cellStyle name="Normal 5 3 2 8 2" xfId="2785"/>
    <cellStyle name="Normal 5 3 2 8 2 2" xfId="5578"/>
    <cellStyle name="Normal 5 3 2 8 2 2 2" xfId="10303"/>
    <cellStyle name="Normal 5 3 2 8 2 2 2 2" xfId="19698"/>
    <cellStyle name="Normal 5 3 2 8 2 2 2 2 2" xfId="38495"/>
    <cellStyle name="Normal 5 3 2 8 2 2 2 2 3" xfId="57748"/>
    <cellStyle name="Normal 5 3 2 8 2 2 2 3" xfId="29092"/>
    <cellStyle name="Normal 5 3 2 8 2 2 2 4" xfId="57747"/>
    <cellStyle name="Normal 5 3 2 8 2 2 3" xfId="15001"/>
    <cellStyle name="Normal 5 3 2 8 2 2 3 2" xfId="33792"/>
    <cellStyle name="Normal 5 3 2 8 2 2 3 3" xfId="57749"/>
    <cellStyle name="Normal 5 3 2 8 2 2 4" xfId="24389"/>
    <cellStyle name="Normal 5 3 2 8 2 2 5" xfId="57746"/>
    <cellStyle name="Normal 5 3 2 8 2 3" xfId="7511"/>
    <cellStyle name="Normal 5 3 2 8 2 3 2" xfId="16906"/>
    <cellStyle name="Normal 5 3 2 8 2 3 2 2" xfId="35703"/>
    <cellStyle name="Normal 5 3 2 8 2 3 2 3" xfId="57751"/>
    <cellStyle name="Normal 5 3 2 8 2 3 3" xfId="26300"/>
    <cellStyle name="Normal 5 3 2 8 2 3 4" xfId="57750"/>
    <cellStyle name="Normal 5 3 2 8 2 4" xfId="12209"/>
    <cellStyle name="Normal 5 3 2 8 2 4 2" xfId="30999"/>
    <cellStyle name="Normal 5 3 2 8 2 4 3" xfId="57752"/>
    <cellStyle name="Normal 5 3 2 8 2 5" xfId="21596"/>
    <cellStyle name="Normal 5 3 2 8 2 6" xfId="57745"/>
    <cellStyle name="Normal 5 3 2 8 3" xfId="3716"/>
    <cellStyle name="Normal 5 3 2 8 3 2" xfId="8442"/>
    <cellStyle name="Normal 5 3 2 8 3 2 2" xfId="17837"/>
    <cellStyle name="Normal 5 3 2 8 3 2 2 2" xfId="36634"/>
    <cellStyle name="Normal 5 3 2 8 3 2 2 3" xfId="57755"/>
    <cellStyle name="Normal 5 3 2 8 3 2 3" xfId="27231"/>
    <cellStyle name="Normal 5 3 2 8 3 2 4" xfId="57754"/>
    <cellStyle name="Normal 5 3 2 8 3 3" xfId="13140"/>
    <cellStyle name="Normal 5 3 2 8 3 3 2" xfId="31930"/>
    <cellStyle name="Normal 5 3 2 8 3 3 3" xfId="57756"/>
    <cellStyle name="Normal 5 3 2 8 3 4" xfId="22527"/>
    <cellStyle name="Normal 5 3 2 8 3 5" xfId="57753"/>
    <cellStyle name="Normal 5 3 2 8 4" xfId="4647"/>
    <cellStyle name="Normal 5 3 2 8 4 2" xfId="9372"/>
    <cellStyle name="Normal 5 3 2 8 4 2 2" xfId="18767"/>
    <cellStyle name="Normal 5 3 2 8 4 2 2 2" xfId="37564"/>
    <cellStyle name="Normal 5 3 2 8 4 2 2 3" xfId="57759"/>
    <cellStyle name="Normal 5 3 2 8 4 2 3" xfId="28161"/>
    <cellStyle name="Normal 5 3 2 8 4 2 4" xfId="57758"/>
    <cellStyle name="Normal 5 3 2 8 4 3" xfId="14070"/>
    <cellStyle name="Normal 5 3 2 8 4 3 2" xfId="32861"/>
    <cellStyle name="Normal 5 3 2 8 4 3 3" xfId="57760"/>
    <cellStyle name="Normal 5 3 2 8 4 4" xfId="23458"/>
    <cellStyle name="Normal 5 3 2 8 4 5" xfId="57757"/>
    <cellStyle name="Normal 5 3 2 8 5" xfId="6582"/>
    <cellStyle name="Normal 5 3 2 8 5 2" xfId="15977"/>
    <cellStyle name="Normal 5 3 2 8 5 2 2" xfId="34774"/>
    <cellStyle name="Normal 5 3 2 8 5 2 3" xfId="57762"/>
    <cellStyle name="Normal 5 3 2 8 5 3" xfId="25371"/>
    <cellStyle name="Normal 5 3 2 8 5 4" xfId="57761"/>
    <cellStyle name="Normal 5 3 2 8 6" xfId="11280"/>
    <cellStyle name="Normal 5 3 2 8 6 2" xfId="30068"/>
    <cellStyle name="Normal 5 3 2 8 6 3" xfId="57763"/>
    <cellStyle name="Normal 5 3 2 8 7" xfId="20665"/>
    <cellStyle name="Normal 5 3 2 8 8" xfId="39925"/>
    <cellStyle name="Normal 5 3 2 8 9" xfId="57744"/>
    <cellStyle name="Normal 5 3 2 9" xfId="2319"/>
    <cellStyle name="Normal 5 3 2 9 2" xfId="5112"/>
    <cellStyle name="Normal 5 3 2 9 2 2" xfId="9837"/>
    <cellStyle name="Normal 5 3 2 9 2 2 2" xfId="19232"/>
    <cellStyle name="Normal 5 3 2 9 2 2 2 2" xfId="38029"/>
    <cellStyle name="Normal 5 3 2 9 2 2 2 3" xfId="57767"/>
    <cellStyle name="Normal 5 3 2 9 2 2 3" xfId="28626"/>
    <cellStyle name="Normal 5 3 2 9 2 2 4" xfId="57766"/>
    <cellStyle name="Normal 5 3 2 9 2 3" xfId="14535"/>
    <cellStyle name="Normal 5 3 2 9 2 3 2" xfId="33326"/>
    <cellStyle name="Normal 5 3 2 9 2 3 3" xfId="57768"/>
    <cellStyle name="Normal 5 3 2 9 2 4" xfId="23923"/>
    <cellStyle name="Normal 5 3 2 9 2 5" xfId="57765"/>
    <cellStyle name="Normal 5 3 2 9 3" xfId="7046"/>
    <cellStyle name="Normal 5 3 2 9 3 2" xfId="16441"/>
    <cellStyle name="Normal 5 3 2 9 3 2 2" xfId="35238"/>
    <cellStyle name="Normal 5 3 2 9 3 2 3" xfId="57770"/>
    <cellStyle name="Normal 5 3 2 9 3 3" xfId="25835"/>
    <cellStyle name="Normal 5 3 2 9 3 4" xfId="57769"/>
    <cellStyle name="Normal 5 3 2 9 4" xfId="11744"/>
    <cellStyle name="Normal 5 3 2 9 4 2" xfId="30533"/>
    <cellStyle name="Normal 5 3 2 9 4 3" xfId="57771"/>
    <cellStyle name="Normal 5 3 2 9 5" xfId="21130"/>
    <cellStyle name="Normal 5 3 2 9 6" xfId="57764"/>
    <cellStyle name="Normal 5 3 3" xfId="693"/>
    <cellStyle name="Normal 5 3 3 2" xfId="59718"/>
    <cellStyle name="Normal 5 3 4" xfId="694"/>
    <cellStyle name="Normal 5 3 4 10" xfId="6086"/>
    <cellStyle name="Normal 5 3 4 11" xfId="6146"/>
    <cellStyle name="Normal 5 3 4 11 2" xfId="15542"/>
    <cellStyle name="Normal 5 3 4 11 2 2" xfId="34339"/>
    <cellStyle name="Normal 5 3 4 11 2 3" xfId="57773"/>
    <cellStyle name="Normal 5 3 4 11 3" xfId="24936"/>
    <cellStyle name="Normal 5 3 4 11 4" xfId="57772"/>
    <cellStyle name="Normal 5 3 4 12" xfId="10860"/>
    <cellStyle name="Normal 5 3 4 12 2" xfId="29644"/>
    <cellStyle name="Normal 5 3 4 12 3" xfId="57774"/>
    <cellStyle name="Normal 5 3 4 13" xfId="20241"/>
    <cellStyle name="Normal 5 3 4 13 2" xfId="57775"/>
    <cellStyle name="Normal 5 3 4 14" xfId="39926"/>
    <cellStyle name="Normal 5 3 4 15" xfId="1425"/>
    <cellStyle name="Normal 5 3 4 2" xfId="1485"/>
    <cellStyle name="Normal 5 3 4 2 10" xfId="39927"/>
    <cellStyle name="Normal 5 3 4 2 11" xfId="57776"/>
    <cellStyle name="Normal 5 3 4 2 2" xfId="1750"/>
    <cellStyle name="Normal 5 3 4 2 2 10" xfId="57777"/>
    <cellStyle name="Normal 5 3 4 2 2 2" xfId="2216"/>
    <cellStyle name="Normal 5 3 4 2 2 2 2" xfId="3147"/>
    <cellStyle name="Normal 5 3 4 2 2 2 2 2" xfId="5940"/>
    <cellStyle name="Normal 5 3 4 2 2 2 2 2 2" xfId="10665"/>
    <cellStyle name="Normal 5 3 4 2 2 2 2 2 2 2" xfId="20060"/>
    <cellStyle name="Normal 5 3 4 2 2 2 2 2 2 2 2" xfId="38857"/>
    <cellStyle name="Normal 5 3 4 2 2 2 2 2 2 2 3" xfId="57782"/>
    <cellStyle name="Normal 5 3 4 2 2 2 2 2 2 3" xfId="29454"/>
    <cellStyle name="Normal 5 3 4 2 2 2 2 2 2 4" xfId="57781"/>
    <cellStyle name="Normal 5 3 4 2 2 2 2 2 3" xfId="15363"/>
    <cellStyle name="Normal 5 3 4 2 2 2 2 2 3 2" xfId="34154"/>
    <cellStyle name="Normal 5 3 4 2 2 2 2 2 3 3" xfId="57783"/>
    <cellStyle name="Normal 5 3 4 2 2 2 2 2 4" xfId="24751"/>
    <cellStyle name="Normal 5 3 4 2 2 2 2 2 5" xfId="57780"/>
    <cellStyle name="Normal 5 3 4 2 2 2 2 3" xfId="7873"/>
    <cellStyle name="Normal 5 3 4 2 2 2 2 3 2" xfId="17268"/>
    <cellStyle name="Normal 5 3 4 2 2 2 2 3 2 2" xfId="36065"/>
    <cellStyle name="Normal 5 3 4 2 2 2 2 3 2 3" xfId="57785"/>
    <cellStyle name="Normal 5 3 4 2 2 2 2 3 3" xfId="26662"/>
    <cellStyle name="Normal 5 3 4 2 2 2 2 3 4" xfId="57784"/>
    <cellStyle name="Normal 5 3 4 2 2 2 2 4" xfId="12571"/>
    <cellStyle name="Normal 5 3 4 2 2 2 2 4 2" xfId="31361"/>
    <cellStyle name="Normal 5 3 4 2 2 2 2 4 3" xfId="57786"/>
    <cellStyle name="Normal 5 3 4 2 2 2 2 5" xfId="21958"/>
    <cellStyle name="Normal 5 3 4 2 2 2 2 6" xfId="57779"/>
    <cellStyle name="Normal 5 3 4 2 2 2 3" xfId="4078"/>
    <cellStyle name="Normal 5 3 4 2 2 2 3 2" xfId="8803"/>
    <cellStyle name="Normal 5 3 4 2 2 2 3 2 2" xfId="18198"/>
    <cellStyle name="Normal 5 3 4 2 2 2 3 2 2 2" xfId="36995"/>
    <cellStyle name="Normal 5 3 4 2 2 2 3 2 2 3" xfId="57789"/>
    <cellStyle name="Normal 5 3 4 2 2 2 3 2 3" xfId="27592"/>
    <cellStyle name="Normal 5 3 4 2 2 2 3 2 4" xfId="57788"/>
    <cellStyle name="Normal 5 3 4 2 2 2 3 3" xfId="13501"/>
    <cellStyle name="Normal 5 3 4 2 2 2 3 3 2" xfId="32292"/>
    <cellStyle name="Normal 5 3 4 2 2 2 3 3 3" xfId="57790"/>
    <cellStyle name="Normal 5 3 4 2 2 2 3 4" xfId="22889"/>
    <cellStyle name="Normal 5 3 4 2 2 2 3 5" xfId="57787"/>
    <cellStyle name="Normal 5 3 4 2 2 2 4" xfId="5009"/>
    <cellStyle name="Normal 5 3 4 2 2 2 4 2" xfId="9734"/>
    <cellStyle name="Normal 5 3 4 2 2 2 4 2 2" xfId="19129"/>
    <cellStyle name="Normal 5 3 4 2 2 2 4 2 2 2" xfId="37926"/>
    <cellStyle name="Normal 5 3 4 2 2 2 4 2 2 3" xfId="57793"/>
    <cellStyle name="Normal 5 3 4 2 2 2 4 2 3" xfId="28523"/>
    <cellStyle name="Normal 5 3 4 2 2 2 4 2 4" xfId="57792"/>
    <cellStyle name="Normal 5 3 4 2 2 2 4 3" xfId="14432"/>
    <cellStyle name="Normal 5 3 4 2 2 2 4 3 2" xfId="33223"/>
    <cellStyle name="Normal 5 3 4 2 2 2 4 3 3" xfId="57794"/>
    <cellStyle name="Normal 5 3 4 2 2 2 4 4" xfId="23820"/>
    <cellStyle name="Normal 5 3 4 2 2 2 4 5" xfId="57791"/>
    <cellStyle name="Normal 5 3 4 2 2 2 5" xfId="6943"/>
    <cellStyle name="Normal 5 3 4 2 2 2 5 2" xfId="16338"/>
    <cellStyle name="Normal 5 3 4 2 2 2 5 2 2" xfId="35135"/>
    <cellStyle name="Normal 5 3 4 2 2 2 5 2 3" xfId="57796"/>
    <cellStyle name="Normal 5 3 4 2 2 2 5 3" xfId="25732"/>
    <cellStyle name="Normal 5 3 4 2 2 2 5 4" xfId="57795"/>
    <cellStyle name="Normal 5 3 4 2 2 2 6" xfId="11641"/>
    <cellStyle name="Normal 5 3 4 2 2 2 6 2" xfId="30430"/>
    <cellStyle name="Normal 5 3 4 2 2 2 6 3" xfId="57797"/>
    <cellStyle name="Normal 5 3 4 2 2 2 7" xfId="21027"/>
    <cellStyle name="Normal 5 3 4 2 2 2 8" xfId="39929"/>
    <cellStyle name="Normal 5 3 4 2 2 2 9" xfId="57778"/>
    <cellStyle name="Normal 5 3 4 2 2 3" xfId="2681"/>
    <cellStyle name="Normal 5 3 4 2 2 3 2" xfId="5474"/>
    <cellStyle name="Normal 5 3 4 2 2 3 2 2" xfId="10199"/>
    <cellStyle name="Normal 5 3 4 2 2 3 2 2 2" xfId="19594"/>
    <cellStyle name="Normal 5 3 4 2 2 3 2 2 2 2" xfId="38391"/>
    <cellStyle name="Normal 5 3 4 2 2 3 2 2 2 3" xfId="57801"/>
    <cellStyle name="Normal 5 3 4 2 2 3 2 2 3" xfId="28988"/>
    <cellStyle name="Normal 5 3 4 2 2 3 2 2 4" xfId="57800"/>
    <cellStyle name="Normal 5 3 4 2 2 3 2 3" xfId="14897"/>
    <cellStyle name="Normal 5 3 4 2 2 3 2 3 2" xfId="33688"/>
    <cellStyle name="Normal 5 3 4 2 2 3 2 3 3" xfId="57802"/>
    <cellStyle name="Normal 5 3 4 2 2 3 2 4" xfId="24285"/>
    <cellStyle name="Normal 5 3 4 2 2 3 2 5" xfId="57799"/>
    <cellStyle name="Normal 5 3 4 2 2 3 3" xfId="7408"/>
    <cellStyle name="Normal 5 3 4 2 2 3 3 2" xfId="16803"/>
    <cellStyle name="Normal 5 3 4 2 2 3 3 2 2" xfId="35600"/>
    <cellStyle name="Normal 5 3 4 2 2 3 3 2 3" xfId="57804"/>
    <cellStyle name="Normal 5 3 4 2 2 3 3 3" xfId="26197"/>
    <cellStyle name="Normal 5 3 4 2 2 3 3 4" xfId="57803"/>
    <cellStyle name="Normal 5 3 4 2 2 3 4" xfId="12106"/>
    <cellStyle name="Normal 5 3 4 2 2 3 4 2" xfId="30895"/>
    <cellStyle name="Normal 5 3 4 2 2 3 4 3" xfId="57805"/>
    <cellStyle name="Normal 5 3 4 2 2 3 5" xfId="21492"/>
    <cellStyle name="Normal 5 3 4 2 2 3 6" xfId="57798"/>
    <cellStyle name="Normal 5 3 4 2 2 4" xfId="3612"/>
    <cellStyle name="Normal 5 3 4 2 2 4 2" xfId="8338"/>
    <cellStyle name="Normal 5 3 4 2 2 4 2 2" xfId="17733"/>
    <cellStyle name="Normal 5 3 4 2 2 4 2 2 2" xfId="36530"/>
    <cellStyle name="Normal 5 3 4 2 2 4 2 2 3" xfId="57808"/>
    <cellStyle name="Normal 5 3 4 2 2 4 2 3" xfId="27127"/>
    <cellStyle name="Normal 5 3 4 2 2 4 2 4" xfId="57807"/>
    <cellStyle name="Normal 5 3 4 2 2 4 3" xfId="13036"/>
    <cellStyle name="Normal 5 3 4 2 2 4 3 2" xfId="31826"/>
    <cellStyle name="Normal 5 3 4 2 2 4 3 3" xfId="57809"/>
    <cellStyle name="Normal 5 3 4 2 2 4 4" xfId="22423"/>
    <cellStyle name="Normal 5 3 4 2 2 4 5" xfId="57806"/>
    <cellStyle name="Normal 5 3 4 2 2 5" xfId="4543"/>
    <cellStyle name="Normal 5 3 4 2 2 5 2" xfId="9268"/>
    <cellStyle name="Normal 5 3 4 2 2 5 2 2" xfId="18663"/>
    <cellStyle name="Normal 5 3 4 2 2 5 2 2 2" xfId="37460"/>
    <cellStyle name="Normal 5 3 4 2 2 5 2 2 3" xfId="57812"/>
    <cellStyle name="Normal 5 3 4 2 2 5 2 3" xfId="28057"/>
    <cellStyle name="Normal 5 3 4 2 2 5 2 4" xfId="57811"/>
    <cellStyle name="Normal 5 3 4 2 2 5 3" xfId="13966"/>
    <cellStyle name="Normal 5 3 4 2 2 5 3 2" xfId="32757"/>
    <cellStyle name="Normal 5 3 4 2 2 5 3 3" xfId="57813"/>
    <cellStyle name="Normal 5 3 4 2 2 5 4" xfId="23354"/>
    <cellStyle name="Normal 5 3 4 2 2 5 5" xfId="57810"/>
    <cellStyle name="Normal 5 3 4 2 2 6" xfId="6151"/>
    <cellStyle name="Normal 5 3 4 2 2 6 2" xfId="15547"/>
    <cellStyle name="Normal 5 3 4 2 2 6 2 2" xfId="34344"/>
    <cellStyle name="Normal 5 3 4 2 2 6 2 3" xfId="57815"/>
    <cellStyle name="Normal 5 3 4 2 2 6 3" xfId="24941"/>
    <cellStyle name="Normal 5 3 4 2 2 6 4" xfId="57814"/>
    <cellStyle name="Normal 5 3 4 2 2 7" xfId="11177"/>
    <cellStyle name="Normal 5 3 4 2 2 7 2" xfId="29964"/>
    <cellStyle name="Normal 5 3 4 2 2 7 3" xfId="57816"/>
    <cellStyle name="Normal 5 3 4 2 2 8" xfId="20561"/>
    <cellStyle name="Normal 5 3 4 2 2 9" xfId="39928"/>
    <cellStyle name="Normal 5 3 4 2 3" xfId="1955"/>
    <cellStyle name="Normal 5 3 4 2 3 2" xfId="2886"/>
    <cellStyle name="Normal 5 3 4 2 3 2 2" xfId="5679"/>
    <cellStyle name="Normal 5 3 4 2 3 2 2 2" xfId="10404"/>
    <cellStyle name="Normal 5 3 4 2 3 2 2 2 2" xfId="19799"/>
    <cellStyle name="Normal 5 3 4 2 3 2 2 2 2 2" xfId="38596"/>
    <cellStyle name="Normal 5 3 4 2 3 2 2 2 2 3" xfId="57821"/>
    <cellStyle name="Normal 5 3 4 2 3 2 2 2 3" xfId="29193"/>
    <cellStyle name="Normal 5 3 4 2 3 2 2 2 4" xfId="57820"/>
    <cellStyle name="Normal 5 3 4 2 3 2 2 3" xfId="15102"/>
    <cellStyle name="Normal 5 3 4 2 3 2 2 3 2" xfId="33893"/>
    <cellStyle name="Normal 5 3 4 2 3 2 2 3 3" xfId="57822"/>
    <cellStyle name="Normal 5 3 4 2 3 2 2 4" xfId="24490"/>
    <cellStyle name="Normal 5 3 4 2 3 2 2 5" xfId="57819"/>
    <cellStyle name="Normal 5 3 4 2 3 2 3" xfId="7612"/>
    <cellStyle name="Normal 5 3 4 2 3 2 3 2" xfId="17007"/>
    <cellStyle name="Normal 5 3 4 2 3 2 3 2 2" xfId="35804"/>
    <cellStyle name="Normal 5 3 4 2 3 2 3 2 3" xfId="57824"/>
    <cellStyle name="Normal 5 3 4 2 3 2 3 3" xfId="26401"/>
    <cellStyle name="Normal 5 3 4 2 3 2 3 4" xfId="57823"/>
    <cellStyle name="Normal 5 3 4 2 3 2 4" xfId="12310"/>
    <cellStyle name="Normal 5 3 4 2 3 2 4 2" xfId="31100"/>
    <cellStyle name="Normal 5 3 4 2 3 2 4 3" xfId="57825"/>
    <cellStyle name="Normal 5 3 4 2 3 2 5" xfId="21697"/>
    <cellStyle name="Normal 5 3 4 2 3 2 6" xfId="57818"/>
    <cellStyle name="Normal 5 3 4 2 3 3" xfId="3817"/>
    <cellStyle name="Normal 5 3 4 2 3 3 2" xfId="8543"/>
    <cellStyle name="Normal 5 3 4 2 3 3 2 2" xfId="17938"/>
    <cellStyle name="Normal 5 3 4 2 3 3 2 2 2" xfId="36735"/>
    <cellStyle name="Normal 5 3 4 2 3 3 2 2 3" xfId="57828"/>
    <cellStyle name="Normal 5 3 4 2 3 3 2 3" xfId="27332"/>
    <cellStyle name="Normal 5 3 4 2 3 3 2 4" xfId="57827"/>
    <cellStyle name="Normal 5 3 4 2 3 3 3" xfId="13241"/>
    <cellStyle name="Normal 5 3 4 2 3 3 3 2" xfId="32031"/>
    <cellStyle name="Normal 5 3 4 2 3 3 3 3" xfId="57829"/>
    <cellStyle name="Normal 5 3 4 2 3 3 4" xfId="22628"/>
    <cellStyle name="Normal 5 3 4 2 3 3 5" xfId="57826"/>
    <cellStyle name="Normal 5 3 4 2 3 4" xfId="4748"/>
    <cellStyle name="Normal 5 3 4 2 3 4 2" xfId="9473"/>
    <cellStyle name="Normal 5 3 4 2 3 4 2 2" xfId="18868"/>
    <cellStyle name="Normal 5 3 4 2 3 4 2 2 2" xfId="37665"/>
    <cellStyle name="Normal 5 3 4 2 3 4 2 2 3" xfId="57832"/>
    <cellStyle name="Normal 5 3 4 2 3 4 2 3" xfId="28262"/>
    <cellStyle name="Normal 5 3 4 2 3 4 2 4" xfId="57831"/>
    <cellStyle name="Normal 5 3 4 2 3 4 3" xfId="14171"/>
    <cellStyle name="Normal 5 3 4 2 3 4 3 2" xfId="32962"/>
    <cellStyle name="Normal 5 3 4 2 3 4 3 3" xfId="57833"/>
    <cellStyle name="Normal 5 3 4 2 3 4 4" xfId="23559"/>
    <cellStyle name="Normal 5 3 4 2 3 4 5" xfId="57830"/>
    <cellStyle name="Normal 5 3 4 2 3 5" xfId="6683"/>
    <cellStyle name="Normal 5 3 4 2 3 5 2" xfId="16078"/>
    <cellStyle name="Normal 5 3 4 2 3 5 2 2" xfId="34875"/>
    <cellStyle name="Normal 5 3 4 2 3 5 2 3" xfId="57835"/>
    <cellStyle name="Normal 5 3 4 2 3 5 3" xfId="25472"/>
    <cellStyle name="Normal 5 3 4 2 3 5 4" xfId="57834"/>
    <cellStyle name="Normal 5 3 4 2 3 6" xfId="11381"/>
    <cellStyle name="Normal 5 3 4 2 3 6 2" xfId="30169"/>
    <cellStyle name="Normal 5 3 4 2 3 6 3" xfId="57836"/>
    <cellStyle name="Normal 5 3 4 2 3 7" xfId="20766"/>
    <cellStyle name="Normal 5 3 4 2 3 8" xfId="39930"/>
    <cellStyle name="Normal 5 3 4 2 3 9" xfId="57817"/>
    <cellStyle name="Normal 5 3 4 2 4" xfId="2420"/>
    <cellStyle name="Normal 5 3 4 2 4 2" xfId="5213"/>
    <cellStyle name="Normal 5 3 4 2 4 2 2" xfId="9938"/>
    <cellStyle name="Normal 5 3 4 2 4 2 2 2" xfId="19333"/>
    <cellStyle name="Normal 5 3 4 2 4 2 2 2 2" xfId="38130"/>
    <cellStyle name="Normal 5 3 4 2 4 2 2 2 3" xfId="57840"/>
    <cellStyle name="Normal 5 3 4 2 4 2 2 3" xfId="28727"/>
    <cellStyle name="Normal 5 3 4 2 4 2 2 4" xfId="57839"/>
    <cellStyle name="Normal 5 3 4 2 4 2 3" xfId="14636"/>
    <cellStyle name="Normal 5 3 4 2 4 2 3 2" xfId="33427"/>
    <cellStyle name="Normal 5 3 4 2 4 2 3 3" xfId="57841"/>
    <cellStyle name="Normal 5 3 4 2 4 2 4" xfId="24024"/>
    <cellStyle name="Normal 5 3 4 2 4 2 5" xfId="57838"/>
    <cellStyle name="Normal 5 3 4 2 4 3" xfId="7147"/>
    <cellStyle name="Normal 5 3 4 2 4 3 2" xfId="16542"/>
    <cellStyle name="Normal 5 3 4 2 4 3 2 2" xfId="35339"/>
    <cellStyle name="Normal 5 3 4 2 4 3 2 3" xfId="57843"/>
    <cellStyle name="Normal 5 3 4 2 4 3 3" xfId="25936"/>
    <cellStyle name="Normal 5 3 4 2 4 3 4" xfId="57842"/>
    <cellStyle name="Normal 5 3 4 2 4 4" xfId="11845"/>
    <cellStyle name="Normal 5 3 4 2 4 4 2" xfId="30634"/>
    <cellStyle name="Normal 5 3 4 2 4 4 3" xfId="57844"/>
    <cellStyle name="Normal 5 3 4 2 4 5" xfId="21231"/>
    <cellStyle name="Normal 5 3 4 2 4 6" xfId="57837"/>
    <cellStyle name="Normal 5 3 4 2 5" xfId="3351"/>
    <cellStyle name="Normal 5 3 4 2 5 2" xfId="8077"/>
    <cellStyle name="Normal 5 3 4 2 5 2 2" xfId="17472"/>
    <cellStyle name="Normal 5 3 4 2 5 2 2 2" xfId="36269"/>
    <cellStyle name="Normal 5 3 4 2 5 2 2 3" xfId="57847"/>
    <cellStyle name="Normal 5 3 4 2 5 2 3" xfId="26866"/>
    <cellStyle name="Normal 5 3 4 2 5 2 4" xfId="57846"/>
    <cellStyle name="Normal 5 3 4 2 5 3" xfId="12775"/>
    <cellStyle name="Normal 5 3 4 2 5 3 2" xfId="31565"/>
    <cellStyle name="Normal 5 3 4 2 5 3 3" xfId="57848"/>
    <cellStyle name="Normal 5 3 4 2 5 4" xfId="22162"/>
    <cellStyle name="Normal 5 3 4 2 5 5" xfId="57845"/>
    <cellStyle name="Normal 5 3 4 2 6" xfId="4282"/>
    <cellStyle name="Normal 5 3 4 2 6 2" xfId="9007"/>
    <cellStyle name="Normal 5 3 4 2 6 2 2" xfId="18402"/>
    <cellStyle name="Normal 5 3 4 2 6 2 2 2" xfId="37199"/>
    <cellStyle name="Normal 5 3 4 2 6 2 2 3" xfId="57851"/>
    <cellStyle name="Normal 5 3 4 2 6 2 3" xfId="27796"/>
    <cellStyle name="Normal 5 3 4 2 6 2 4" xfId="57850"/>
    <cellStyle name="Normal 5 3 4 2 6 3" xfId="13705"/>
    <cellStyle name="Normal 5 3 4 2 6 3 2" xfId="32496"/>
    <cellStyle name="Normal 5 3 4 2 6 3 3" xfId="57852"/>
    <cellStyle name="Normal 5 3 4 2 6 4" xfId="23093"/>
    <cellStyle name="Normal 5 3 4 2 6 5" xfId="57849"/>
    <cellStyle name="Normal 5 3 4 2 7" xfId="6443"/>
    <cellStyle name="Normal 5 3 4 2 7 2" xfId="15838"/>
    <cellStyle name="Normal 5 3 4 2 7 2 2" xfId="34635"/>
    <cellStyle name="Normal 5 3 4 2 7 2 3" xfId="57854"/>
    <cellStyle name="Normal 5 3 4 2 7 3" xfId="25232"/>
    <cellStyle name="Normal 5 3 4 2 7 4" xfId="57853"/>
    <cellStyle name="Normal 5 3 4 2 8" xfId="10919"/>
    <cellStyle name="Normal 5 3 4 2 8 2" xfId="29703"/>
    <cellStyle name="Normal 5 3 4 2 8 3" xfId="57855"/>
    <cellStyle name="Normal 5 3 4 2 9" xfId="20300"/>
    <cellStyle name="Normal 5 3 4 3" xfId="1543"/>
    <cellStyle name="Normal 5 3 4 3 10" xfId="39931"/>
    <cellStyle name="Normal 5 3 4 3 11" xfId="57856"/>
    <cellStyle name="Normal 5 3 4 3 2" xfId="1807"/>
    <cellStyle name="Normal 5 3 4 3 2 10" xfId="57857"/>
    <cellStyle name="Normal 5 3 4 3 2 2" xfId="2273"/>
    <cellStyle name="Normal 5 3 4 3 2 2 2" xfId="3204"/>
    <cellStyle name="Normal 5 3 4 3 2 2 2 2" xfId="5997"/>
    <cellStyle name="Normal 5 3 4 3 2 2 2 2 2" xfId="10722"/>
    <cellStyle name="Normal 5 3 4 3 2 2 2 2 2 2" xfId="20117"/>
    <cellStyle name="Normal 5 3 4 3 2 2 2 2 2 2 2" xfId="38914"/>
    <cellStyle name="Normal 5 3 4 3 2 2 2 2 2 2 3" xfId="57862"/>
    <cellStyle name="Normal 5 3 4 3 2 2 2 2 2 3" xfId="29511"/>
    <cellStyle name="Normal 5 3 4 3 2 2 2 2 2 4" xfId="57861"/>
    <cellStyle name="Normal 5 3 4 3 2 2 2 2 3" xfId="15420"/>
    <cellStyle name="Normal 5 3 4 3 2 2 2 2 3 2" xfId="34211"/>
    <cellStyle name="Normal 5 3 4 3 2 2 2 2 3 3" xfId="57863"/>
    <cellStyle name="Normal 5 3 4 3 2 2 2 2 4" xfId="24808"/>
    <cellStyle name="Normal 5 3 4 3 2 2 2 2 5" xfId="57860"/>
    <cellStyle name="Normal 5 3 4 3 2 2 2 3" xfId="7930"/>
    <cellStyle name="Normal 5 3 4 3 2 2 2 3 2" xfId="17325"/>
    <cellStyle name="Normal 5 3 4 3 2 2 2 3 2 2" xfId="36122"/>
    <cellStyle name="Normal 5 3 4 3 2 2 2 3 2 3" xfId="57865"/>
    <cellStyle name="Normal 5 3 4 3 2 2 2 3 3" xfId="26719"/>
    <cellStyle name="Normal 5 3 4 3 2 2 2 3 4" xfId="57864"/>
    <cellStyle name="Normal 5 3 4 3 2 2 2 4" xfId="12628"/>
    <cellStyle name="Normal 5 3 4 3 2 2 2 4 2" xfId="31418"/>
    <cellStyle name="Normal 5 3 4 3 2 2 2 4 3" xfId="57866"/>
    <cellStyle name="Normal 5 3 4 3 2 2 2 5" xfId="22015"/>
    <cellStyle name="Normal 5 3 4 3 2 2 2 6" xfId="57859"/>
    <cellStyle name="Normal 5 3 4 3 2 2 3" xfId="4135"/>
    <cellStyle name="Normal 5 3 4 3 2 2 3 2" xfId="8860"/>
    <cellStyle name="Normal 5 3 4 3 2 2 3 2 2" xfId="18255"/>
    <cellStyle name="Normal 5 3 4 3 2 2 3 2 2 2" xfId="37052"/>
    <cellStyle name="Normal 5 3 4 3 2 2 3 2 2 3" xfId="57869"/>
    <cellStyle name="Normal 5 3 4 3 2 2 3 2 3" xfId="27649"/>
    <cellStyle name="Normal 5 3 4 3 2 2 3 2 4" xfId="57868"/>
    <cellStyle name="Normal 5 3 4 3 2 2 3 3" xfId="13558"/>
    <cellStyle name="Normal 5 3 4 3 2 2 3 3 2" xfId="32349"/>
    <cellStyle name="Normal 5 3 4 3 2 2 3 3 3" xfId="57870"/>
    <cellStyle name="Normal 5 3 4 3 2 2 3 4" xfId="22946"/>
    <cellStyle name="Normal 5 3 4 3 2 2 3 5" xfId="57867"/>
    <cellStyle name="Normal 5 3 4 3 2 2 4" xfId="5066"/>
    <cellStyle name="Normal 5 3 4 3 2 2 4 2" xfId="9791"/>
    <cellStyle name="Normal 5 3 4 3 2 2 4 2 2" xfId="19186"/>
    <cellStyle name="Normal 5 3 4 3 2 2 4 2 2 2" xfId="37983"/>
    <cellStyle name="Normal 5 3 4 3 2 2 4 2 2 3" xfId="57873"/>
    <cellStyle name="Normal 5 3 4 3 2 2 4 2 3" xfId="28580"/>
    <cellStyle name="Normal 5 3 4 3 2 2 4 2 4" xfId="57872"/>
    <cellStyle name="Normal 5 3 4 3 2 2 4 3" xfId="14489"/>
    <cellStyle name="Normal 5 3 4 3 2 2 4 3 2" xfId="33280"/>
    <cellStyle name="Normal 5 3 4 3 2 2 4 3 3" xfId="57874"/>
    <cellStyle name="Normal 5 3 4 3 2 2 4 4" xfId="23877"/>
    <cellStyle name="Normal 5 3 4 3 2 2 4 5" xfId="57871"/>
    <cellStyle name="Normal 5 3 4 3 2 2 5" xfId="7000"/>
    <cellStyle name="Normal 5 3 4 3 2 2 5 2" xfId="16395"/>
    <cellStyle name="Normal 5 3 4 3 2 2 5 2 2" xfId="35192"/>
    <cellStyle name="Normal 5 3 4 3 2 2 5 2 3" xfId="57876"/>
    <cellStyle name="Normal 5 3 4 3 2 2 5 3" xfId="25789"/>
    <cellStyle name="Normal 5 3 4 3 2 2 5 4" xfId="57875"/>
    <cellStyle name="Normal 5 3 4 3 2 2 6" xfId="11698"/>
    <cellStyle name="Normal 5 3 4 3 2 2 6 2" xfId="30487"/>
    <cellStyle name="Normal 5 3 4 3 2 2 6 3" xfId="57877"/>
    <cellStyle name="Normal 5 3 4 3 2 2 7" xfId="21084"/>
    <cellStyle name="Normal 5 3 4 3 2 2 8" xfId="39933"/>
    <cellStyle name="Normal 5 3 4 3 2 2 9" xfId="57858"/>
    <cellStyle name="Normal 5 3 4 3 2 3" xfId="2738"/>
    <cellStyle name="Normal 5 3 4 3 2 3 2" xfId="5531"/>
    <cellStyle name="Normal 5 3 4 3 2 3 2 2" xfId="10256"/>
    <cellStyle name="Normal 5 3 4 3 2 3 2 2 2" xfId="19651"/>
    <cellStyle name="Normal 5 3 4 3 2 3 2 2 2 2" xfId="38448"/>
    <cellStyle name="Normal 5 3 4 3 2 3 2 2 2 3" xfId="57881"/>
    <cellStyle name="Normal 5 3 4 3 2 3 2 2 3" xfId="29045"/>
    <cellStyle name="Normal 5 3 4 3 2 3 2 2 4" xfId="57880"/>
    <cellStyle name="Normal 5 3 4 3 2 3 2 3" xfId="14954"/>
    <cellStyle name="Normal 5 3 4 3 2 3 2 3 2" xfId="33745"/>
    <cellStyle name="Normal 5 3 4 3 2 3 2 3 3" xfId="57882"/>
    <cellStyle name="Normal 5 3 4 3 2 3 2 4" xfId="24342"/>
    <cellStyle name="Normal 5 3 4 3 2 3 2 5" xfId="57879"/>
    <cellStyle name="Normal 5 3 4 3 2 3 3" xfId="7465"/>
    <cellStyle name="Normal 5 3 4 3 2 3 3 2" xfId="16860"/>
    <cellStyle name="Normal 5 3 4 3 2 3 3 2 2" xfId="35657"/>
    <cellStyle name="Normal 5 3 4 3 2 3 3 2 3" xfId="57884"/>
    <cellStyle name="Normal 5 3 4 3 2 3 3 3" xfId="26254"/>
    <cellStyle name="Normal 5 3 4 3 2 3 3 4" xfId="57883"/>
    <cellStyle name="Normal 5 3 4 3 2 3 4" xfId="12163"/>
    <cellStyle name="Normal 5 3 4 3 2 3 4 2" xfId="30952"/>
    <cellStyle name="Normal 5 3 4 3 2 3 4 3" xfId="57885"/>
    <cellStyle name="Normal 5 3 4 3 2 3 5" xfId="21549"/>
    <cellStyle name="Normal 5 3 4 3 2 3 6" xfId="57878"/>
    <cellStyle name="Normal 5 3 4 3 2 4" xfId="3669"/>
    <cellStyle name="Normal 5 3 4 3 2 4 2" xfId="8395"/>
    <cellStyle name="Normal 5 3 4 3 2 4 2 2" xfId="17790"/>
    <cellStyle name="Normal 5 3 4 3 2 4 2 2 2" xfId="36587"/>
    <cellStyle name="Normal 5 3 4 3 2 4 2 2 3" xfId="57888"/>
    <cellStyle name="Normal 5 3 4 3 2 4 2 3" xfId="27184"/>
    <cellStyle name="Normal 5 3 4 3 2 4 2 4" xfId="57887"/>
    <cellStyle name="Normal 5 3 4 3 2 4 3" xfId="13093"/>
    <cellStyle name="Normal 5 3 4 3 2 4 3 2" xfId="31883"/>
    <cellStyle name="Normal 5 3 4 3 2 4 3 3" xfId="57889"/>
    <cellStyle name="Normal 5 3 4 3 2 4 4" xfId="22480"/>
    <cellStyle name="Normal 5 3 4 3 2 4 5" xfId="57886"/>
    <cellStyle name="Normal 5 3 4 3 2 5" xfId="4600"/>
    <cellStyle name="Normal 5 3 4 3 2 5 2" xfId="9325"/>
    <cellStyle name="Normal 5 3 4 3 2 5 2 2" xfId="18720"/>
    <cellStyle name="Normal 5 3 4 3 2 5 2 2 2" xfId="37517"/>
    <cellStyle name="Normal 5 3 4 3 2 5 2 2 3" xfId="57892"/>
    <cellStyle name="Normal 5 3 4 3 2 5 2 3" xfId="28114"/>
    <cellStyle name="Normal 5 3 4 3 2 5 2 4" xfId="57891"/>
    <cellStyle name="Normal 5 3 4 3 2 5 3" xfId="14023"/>
    <cellStyle name="Normal 5 3 4 3 2 5 3 2" xfId="32814"/>
    <cellStyle name="Normal 5 3 4 3 2 5 3 3" xfId="57893"/>
    <cellStyle name="Normal 5 3 4 3 2 5 4" xfId="23411"/>
    <cellStyle name="Normal 5 3 4 3 2 5 5" xfId="57890"/>
    <cellStyle name="Normal 5 3 4 3 2 6" xfId="6536"/>
    <cellStyle name="Normal 5 3 4 3 2 6 2" xfId="15931"/>
    <cellStyle name="Normal 5 3 4 3 2 6 2 2" xfId="34728"/>
    <cellStyle name="Normal 5 3 4 3 2 6 2 3" xfId="57895"/>
    <cellStyle name="Normal 5 3 4 3 2 6 3" xfId="25325"/>
    <cellStyle name="Normal 5 3 4 3 2 6 4" xfId="57894"/>
    <cellStyle name="Normal 5 3 4 3 2 7" xfId="11234"/>
    <cellStyle name="Normal 5 3 4 3 2 7 2" xfId="30021"/>
    <cellStyle name="Normal 5 3 4 3 2 7 3" xfId="57896"/>
    <cellStyle name="Normal 5 3 4 3 2 8" xfId="20618"/>
    <cellStyle name="Normal 5 3 4 3 2 9" xfId="39932"/>
    <cellStyle name="Normal 5 3 4 3 3" xfId="2012"/>
    <cellStyle name="Normal 5 3 4 3 3 2" xfId="2943"/>
    <cellStyle name="Normal 5 3 4 3 3 2 2" xfId="5736"/>
    <cellStyle name="Normal 5 3 4 3 3 2 2 2" xfId="10461"/>
    <cellStyle name="Normal 5 3 4 3 3 2 2 2 2" xfId="19856"/>
    <cellStyle name="Normal 5 3 4 3 3 2 2 2 2 2" xfId="38653"/>
    <cellStyle name="Normal 5 3 4 3 3 2 2 2 2 3" xfId="57901"/>
    <cellStyle name="Normal 5 3 4 3 3 2 2 2 3" xfId="29250"/>
    <cellStyle name="Normal 5 3 4 3 3 2 2 2 4" xfId="57900"/>
    <cellStyle name="Normal 5 3 4 3 3 2 2 3" xfId="15159"/>
    <cellStyle name="Normal 5 3 4 3 3 2 2 3 2" xfId="33950"/>
    <cellStyle name="Normal 5 3 4 3 3 2 2 3 3" xfId="57902"/>
    <cellStyle name="Normal 5 3 4 3 3 2 2 4" xfId="24547"/>
    <cellStyle name="Normal 5 3 4 3 3 2 2 5" xfId="57899"/>
    <cellStyle name="Normal 5 3 4 3 3 2 3" xfId="7669"/>
    <cellStyle name="Normal 5 3 4 3 3 2 3 2" xfId="17064"/>
    <cellStyle name="Normal 5 3 4 3 3 2 3 2 2" xfId="35861"/>
    <cellStyle name="Normal 5 3 4 3 3 2 3 2 3" xfId="57904"/>
    <cellStyle name="Normal 5 3 4 3 3 2 3 3" xfId="26458"/>
    <cellStyle name="Normal 5 3 4 3 3 2 3 4" xfId="57903"/>
    <cellStyle name="Normal 5 3 4 3 3 2 4" xfId="12367"/>
    <cellStyle name="Normal 5 3 4 3 3 2 4 2" xfId="31157"/>
    <cellStyle name="Normal 5 3 4 3 3 2 4 3" xfId="57905"/>
    <cellStyle name="Normal 5 3 4 3 3 2 5" xfId="21754"/>
    <cellStyle name="Normal 5 3 4 3 3 2 6" xfId="57898"/>
    <cellStyle name="Normal 5 3 4 3 3 3" xfId="3874"/>
    <cellStyle name="Normal 5 3 4 3 3 3 2" xfId="8600"/>
    <cellStyle name="Normal 5 3 4 3 3 3 2 2" xfId="17995"/>
    <cellStyle name="Normal 5 3 4 3 3 3 2 2 2" xfId="36792"/>
    <cellStyle name="Normal 5 3 4 3 3 3 2 2 3" xfId="57908"/>
    <cellStyle name="Normal 5 3 4 3 3 3 2 3" xfId="27389"/>
    <cellStyle name="Normal 5 3 4 3 3 3 2 4" xfId="57907"/>
    <cellStyle name="Normal 5 3 4 3 3 3 3" xfId="13298"/>
    <cellStyle name="Normal 5 3 4 3 3 3 3 2" xfId="32088"/>
    <cellStyle name="Normal 5 3 4 3 3 3 3 3" xfId="57909"/>
    <cellStyle name="Normal 5 3 4 3 3 3 4" xfId="22685"/>
    <cellStyle name="Normal 5 3 4 3 3 3 5" xfId="57906"/>
    <cellStyle name="Normal 5 3 4 3 3 4" xfId="4805"/>
    <cellStyle name="Normal 5 3 4 3 3 4 2" xfId="9530"/>
    <cellStyle name="Normal 5 3 4 3 3 4 2 2" xfId="18925"/>
    <cellStyle name="Normal 5 3 4 3 3 4 2 2 2" xfId="37722"/>
    <cellStyle name="Normal 5 3 4 3 3 4 2 2 3" xfId="57912"/>
    <cellStyle name="Normal 5 3 4 3 3 4 2 3" xfId="28319"/>
    <cellStyle name="Normal 5 3 4 3 3 4 2 4" xfId="57911"/>
    <cellStyle name="Normal 5 3 4 3 3 4 3" xfId="14228"/>
    <cellStyle name="Normal 5 3 4 3 3 4 3 2" xfId="33019"/>
    <cellStyle name="Normal 5 3 4 3 3 4 3 3" xfId="57913"/>
    <cellStyle name="Normal 5 3 4 3 3 4 4" xfId="23616"/>
    <cellStyle name="Normal 5 3 4 3 3 4 5" xfId="57910"/>
    <cellStyle name="Normal 5 3 4 3 3 5" xfId="6740"/>
    <cellStyle name="Normal 5 3 4 3 3 5 2" xfId="16135"/>
    <cellStyle name="Normal 5 3 4 3 3 5 2 2" xfId="34932"/>
    <cellStyle name="Normal 5 3 4 3 3 5 2 3" xfId="57915"/>
    <cellStyle name="Normal 5 3 4 3 3 5 3" xfId="25529"/>
    <cellStyle name="Normal 5 3 4 3 3 5 4" xfId="57914"/>
    <cellStyle name="Normal 5 3 4 3 3 6" xfId="11438"/>
    <cellStyle name="Normal 5 3 4 3 3 6 2" xfId="30226"/>
    <cellStyle name="Normal 5 3 4 3 3 6 3" xfId="57916"/>
    <cellStyle name="Normal 5 3 4 3 3 7" xfId="20823"/>
    <cellStyle name="Normal 5 3 4 3 3 8" xfId="39934"/>
    <cellStyle name="Normal 5 3 4 3 3 9" xfId="57897"/>
    <cellStyle name="Normal 5 3 4 3 4" xfId="2477"/>
    <cellStyle name="Normal 5 3 4 3 4 2" xfId="5270"/>
    <cellStyle name="Normal 5 3 4 3 4 2 2" xfId="9995"/>
    <cellStyle name="Normal 5 3 4 3 4 2 2 2" xfId="19390"/>
    <cellStyle name="Normal 5 3 4 3 4 2 2 2 2" xfId="38187"/>
    <cellStyle name="Normal 5 3 4 3 4 2 2 2 3" xfId="57920"/>
    <cellStyle name="Normal 5 3 4 3 4 2 2 3" xfId="28784"/>
    <cellStyle name="Normal 5 3 4 3 4 2 2 4" xfId="57919"/>
    <cellStyle name="Normal 5 3 4 3 4 2 3" xfId="14693"/>
    <cellStyle name="Normal 5 3 4 3 4 2 3 2" xfId="33484"/>
    <cellStyle name="Normal 5 3 4 3 4 2 3 3" xfId="57921"/>
    <cellStyle name="Normal 5 3 4 3 4 2 4" xfId="24081"/>
    <cellStyle name="Normal 5 3 4 3 4 2 5" xfId="57918"/>
    <cellStyle name="Normal 5 3 4 3 4 3" xfId="7204"/>
    <cellStyle name="Normal 5 3 4 3 4 3 2" xfId="16599"/>
    <cellStyle name="Normal 5 3 4 3 4 3 2 2" xfId="35396"/>
    <cellStyle name="Normal 5 3 4 3 4 3 2 3" xfId="57923"/>
    <cellStyle name="Normal 5 3 4 3 4 3 3" xfId="25993"/>
    <cellStyle name="Normal 5 3 4 3 4 3 4" xfId="57922"/>
    <cellStyle name="Normal 5 3 4 3 4 4" xfId="11902"/>
    <cellStyle name="Normal 5 3 4 3 4 4 2" xfId="30691"/>
    <cellStyle name="Normal 5 3 4 3 4 4 3" xfId="57924"/>
    <cellStyle name="Normal 5 3 4 3 4 5" xfId="21288"/>
    <cellStyle name="Normal 5 3 4 3 4 6" xfId="57917"/>
    <cellStyle name="Normal 5 3 4 3 5" xfId="3408"/>
    <cellStyle name="Normal 5 3 4 3 5 2" xfId="8134"/>
    <cellStyle name="Normal 5 3 4 3 5 2 2" xfId="17529"/>
    <cellStyle name="Normal 5 3 4 3 5 2 2 2" xfId="36326"/>
    <cellStyle name="Normal 5 3 4 3 5 2 2 3" xfId="57927"/>
    <cellStyle name="Normal 5 3 4 3 5 2 3" xfId="26923"/>
    <cellStyle name="Normal 5 3 4 3 5 2 4" xfId="57926"/>
    <cellStyle name="Normal 5 3 4 3 5 3" xfId="12832"/>
    <cellStyle name="Normal 5 3 4 3 5 3 2" xfId="31622"/>
    <cellStyle name="Normal 5 3 4 3 5 3 3" xfId="57928"/>
    <cellStyle name="Normal 5 3 4 3 5 4" xfId="22219"/>
    <cellStyle name="Normal 5 3 4 3 5 5" xfId="57925"/>
    <cellStyle name="Normal 5 3 4 3 6" xfId="4339"/>
    <cellStyle name="Normal 5 3 4 3 6 2" xfId="9064"/>
    <cellStyle name="Normal 5 3 4 3 6 2 2" xfId="18459"/>
    <cellStyle name="Normal 5 3 4 3 6 2 2 2" xfId="37256"/>
    <cellStyle name="Normal 5 3 4 3 6 2 2 3" xfId="57931"/>
    <cellStyle name="Normal 5 3 4 3 6 2 3" xfId="27853"/>
    <cellStyle name="Normal 5 3 4 3 6 2 4" xfId="57930"/>
    <cellStyle name="Normal 5 3 4 3 6 3" xfId="13762"/>
    <cellStyle name="Normal 5 3 4 3 6 3 2" xfId="32553"/>
    <cellStyle name="Normal 5 3 4 3 6 3 3" xfId="57932"/>
    <cellStyle name="Normal 5 3 4 3 6 4" xfId="23150"/>
    <cellStyle name="Normal 5 3 4 3 6 5" xfId="57929"/>
    <cellStyle name="Normal 5 3 4 3 7" xfId="6245"/>
    <cellStyle name="Normal 5 3 4 3 7 2" xfId="15641"/>
    <cellStyle name="Normal 5 3 4 3 7 2 2" xfId="34438"/>
    <cellStyle name="Normal 5 3 4 3 7 2 3" xfId="57934"/>
    <cellStyle name="Normal 5 3 4 3 7 3" xfId="25035"/>
    <cellStyle name="Normal 5 3 4 3 7 4" xfId="57933"/>
    <cellStyle name="Normal 5 3 4 3 8" xfId="10975"/>
    <cellStyle name="Normal 5 3 4 3 8 2" xfId="29760"/>
    <cellStyle name="Normal 5 3 4 3 8 3" xfId="57935"/>
    <cellStyle name="Normal 5 3 4 3 9" xfId="20357"/>
    <cellStyle name="Normal 5 3 4 4" xfId="1688"/>
    <cellStyle name="Normal 5 3 4 4 10" xfId="57936"/>
    <cellStyle name="Normal 5 3 4 4 2" xfId="2157"/>
    <cellStyle name="Normal 5 3 4 4 2 2" xfId="3088"/>
    <cellStyle name="Normal 5 3 4 4 2 2 2" xfId="5881"/>
    <cellStyle name="Normal 5 3 4 4 2 2 2 2" xfId="10606"/>
    <cellStyle name="Normal 5 3 4 4 2 2 2 2 2" xfId="20001"/>
    <cellStyle name="Normal 5 3 4 4 2 2 2 2 2 2" xfId="38798"/>
    <cellStyle name="Normal 5 3 4 4 2 2 2 2 2 3" xfId="57941"/>
    <cellStyle name="Normal 5 3 4 4 2 2 2 2 3" xfId="29395"/>
    <cellStyle name="Normal 5 3 4 4 2 2 2 2 4" xfId="57940"/>
    <cellStyle name="Normal 5 3 4 4 2 2 2 3" xfId="15304"/>
    <cellStyle name="Normal 5 3 4 4 2 2 2 3 2" xfId="34095"/>
    <cellStyle name="Normal 5 3 4 4 2 2 2 3 3" xfId="57942"/>
    <cellStyle name="Normal 5 3 4 4 2 2 2 4" xfId="24692"/>
    <cellStyle name="Normal 5 3 4 4 2 2 2 5" xfId="57939"/>
    <cellStyle name="Normal 5 3 4 4 2 2 3" xfId="7814"/>
    <cellStyle name="Normal 5 3 4 4 2 2 3 2" xfId="17209"/>
    <cellStyle name="Normal 5 3 4 4 2 2 3 2 2" xfId="36006"/>
    <cellStyle name="Normal 5 3 4 4 2 2 3 2 3" xfId="57944"/>
    <cellStyle name="Normal 5 3 4 4 2 2 3 3" xfId="26603"/>
    <cellStyle name="Normal 5 3 4 4 2 2 3 4" xfId="57943"/>
    <cellStyle name="Normal 5 3 4 4 2 2 4" xfId="12512"/>
    <cellStyle name="Normal 5 3 4 4 2 2 4 2" xfId="31302"/>
    <cellStyle name="Normal 5 3 4 4 2 2 4 3" xfId="57945"/>
    <cellStyle name="Normal 5 3 4 4 2 2 5" xfId="21899"/>
    <cellStyle name="Normal 5 3 4 4 2 2 6" xfId="57938"/>
    <cellStyle name="Normal 5 3 4 4 2 3" xfId="4019"/>
    <cellStyle name="Normal 5 3 4 4 2 3 2" xfId="8744"/>
    <cellStyle name="Normal 5 3 4 4 2 3 2 2" xfId="18139"/>
    <cellStyle name="Normal 5 3 4 4 2 3 2 2 2" xfId="36936"/>
    <cellStyle name="Normal 5 3 4 4 2 3 2 2 3" xfId="57948"/>
    <cellStyle name="Normal 5 3 4 4 2 3 2 3" xfId="27533"/>
    <cellStyle name="Normal 5 3 4 4 2 3 2 4" xfId="57947"/>
    <cellStyle name="Normal 5 3 4 4 2 3 3" xfId="13442"/>
    <cellStyle name="Normal 5 3 4 4 2 3 3 2" xfId="32233"/>
    <cellStyle name="Normal 5 3 4 4 2 3 3 3" xfId="57949"/>
    <cellStyle name="Normal 5 3 4 4 2 3 4" xfId="22830"/>
    <cellStyle name="Normal 5 3 4 4 2 3 5" xfId="57946"/>
    <cellStyle name="Normal 5 3 4 4 2 4" xfId="4950"/>
    <cellStyle name="Normal 5 3 4 4 2 4 2" xfId="9675"/>
    <cellStyle name="Normal 5 3 4 4 2 4 2 2" xfId="19070"/>
    <cellStyle name="Normal 5 3 4 4 2 4 2 2 2" xfId="37867"/>
    <cellStyle name="Normal 5 3 4 4 2 4 2 2 3" xfId="57952"/>
    <cellStyle name="Normal 5 3 4 4 2 4 2 3" xfId="28464"/>
    <cellStyle name="Normal 5 3 4 4 2 4 2 4" xfId="57951"/>
    <cellStyle name="Normal 5 3 4 4 2 4 3" xfId="14373"/>
    <cellStyle name="Normal 5 3 4 4 2 4 3 2" xfId="33164"/>
    <cellStyle name="Normal 5 3 4 4 2 4 3 3" xfId="57953"/>
    <cellStyle name="Normal 5 3 4 4 2 4 4" xfId="23761"/>
    <cellStyle name="Normal 5 3 4 4 2 4 5" xfId="57950"/>
    <cellStyle name="Normal 5 3 4 4 2 5" xfId="6884"/>
    <cellStyle name="Normal 5 3 4 4 2 5 2" xfId="16279"/>
    <cellStyle name="Normal 5 3 4 4 2 5 2 2" xfId="35076"/>
    <cellStyle name="Normal 5 3 4 4 2 5 2 3" xfId="57955"/>
    <cellStyle name="Normal 5 3 4 4 2 5 3" xfId="25673"/>
    <cellStyle name="Normal 5 3 4 4 2 5 4" xfId="57954"/>
    <cellStyle name="Normal 5 3 4 4 2 6" xfId="11582"/>
    <cellStyle name="Normal 5 3 4 4 2 6 2" xfId="30371"/>
    <cellStyle name="Normal 5 3 4 4 2 6 3" xfId="57956"/>
    <cellStyle name="Normal 5 3 4 4 2 7" xfId="20968"/>
    <cellStyle name="Normal 5 3 4 4 2 8" xfId="39936"/>
    <cellStyle name="Normal 5 3 4 4 2 9" xfId="57937"/>
    <cellStyle name="Normal 5 3 4 4 3" xfId="2622"/>
    <cellStyle name="Normal 5 3 4 4 3 2" xfId="5415"/>
    <cellStyle name="Normal 5 3 4 4 3 2 2" xfId="10140"/>
    <cellStyle name="Normal 5 3 4 4 3 2 2 2" xfId="19535"/>
    <cellStyle name="Normal 5 3 4 4 3 2 2 2 2" xfId="38332"/>
    <cellStyle name="Normal 5 3 4 4 3 2 2 2 3" xfId="57960"/>
    <cellStyle name="Normal 5 3 4 4 3 2 2 3" xfId="28929"/>
    <cellStyle name="Normal 5 3 4 4 3 2 2 4" xfId="57959"/>
    <cellStyle name="Normal 5 3 4 4 3 2 3" xfId="14838"/>
    <cellStyle name="Normal 5 3 4 4 3 2 3 2" xfId="33629"/>
    <cellStyle name="Normal 5 3 4 4 3 2 3 3" xfId="57961"/>
    <cellStyle name="Normal 5 3 4 4 3 2 4" xfId="24226"/>
    <cellStyle name="Normal 5 3 4 4 3 2 5" xfId="57958"/>
    <cellStyle name="Normal 5 3 4 4 3 3" xfId="7349"/>
    <cellStyle name="Normal 5 3 4 4 3 3 2" xfId="16744"/>
    <cellStyle name="Normal 5 3 4 4 3 3 2 2" xfId="35541"/>
    <cellStyle name="Normal 5 3 4 4 3 3 2 3" xfId="57963"/>
    <cellStyle name="Normal 5 3 4 4 3 3 3" xfId="26138"/>
    <cellStyle name="Normal 5 3 4 4 3 3 4" xfId="57962"/>
    <cellStyle name="Normal 5 3 4 4 3 4" xfId="12047"/>
    <cellStyle name="Normal 5 3 4 4 3 4 2" xfId="30836"/>
    <cellStyle name="Normal 5 3 4 4 3 4 3" xfId="57964"/>
    <cellStyle name="Normal 5 3 4 4 3 5" xfId="21433"/>
    <cellStyle name="Normal 5 3 4 4 3 6" xfId="57957"/>
    <cellStyle name="Normal 5 3 4 4 4" xfId="3553"/>
    <cellStyle name="Normal 5 3 4 4 4 2" xfId="8279"/>
    <cellStyle name="Normal 5 3 4 4 4 2 2" xfId="17674"/>
    <cellStyle name="Normal 5 3 4 4 4 2 2 2" xfId="36471"/>
    <cellStyle name="Normal 5 3 4 4 4 2 2 3" xfId="57967"/>
    <cellStyle name="Normal 5 3 4 4 4 2 3" xfId="27068"/>
    <cellStyle name="Normal 5 3 4 4 4 2 4" xfId="57966"/>
    <cellStyle name="Normal 5 3 4 4 4 3" xfId="12977"/>
    <cellStyle name="Normal 5 3 4 4 4 3 2" xfId="31767"/>
    <cellStyle name="Normal 5 3 4 4 4 3 3" xfId="57968"/>
    <cellStyle name="Normal 5 3 4 4 4 4" xfId="22364"/>
    <cellStyle name="Normal 5 3 4 4 4 5" xfId="57965"/>
    <cellStyle name="Normal 5 3 4 4 5" xfId="4484"/>
    <cellStyle name="Normal 5 3 4 4 5 2" xfId="9209"/>
    <cellStyle name="Normal 5 3 4 4 5 2 2" xfId="18604"/>
    <cellStyle name="Normal 5 3 4 4 5 2 2 2" xfId="37401"/>
    <cellStyle name="Normal 5 3 4 4 5 2 2 3" xfId="57971"/>
    <cellStyle name="Normal 5 3 4 4 5 2 3" xfId="27998"/>
    <cellStyle name="Normal 5 3 4 4 5 2 4" xfId="57970"/>
    <cellStyle name="Normal 5 3 4 4 5 3" xfId="13907"/>
    <cellStyle name="Normal 5 3 4 4 5 3 2" xfId="32698"/>
    <cellStyle name="Normal 5 3 4 4 5 3 3" xfId="57972"/>
    <cellStyle name="Normal 5 3 4 4 5 4" xfId="23295"/>
    <cellStyle name="Normal 5 3 4 4 5 5" xfId="57969"/>
    <cellStyle name="Normal 5 3 4 4 6" xfId="6324"/>
    <cellStyle name="Normal 5 3 4 4 6 2" xfId="15720"/>
    <cellStyle name="Normal 5 3 4 4 6 2 2" xfId="34517"/>
    <cellStyle name="Normal 5 3 4 4 6 2 3" xfId="57974"/>
    <cellStyle name="Normal 5 3 4 4 6 3" xfId="25114"/>
    <cellStyle name="Normal 5 3 4 4 6 4" xfId="57973"/>
    <cellStyle name="Normal 5 3 4 4 7" xfId="11118"/>
    <cellStyle name="Normal 5 3 4 4 7 2" xfId="29905"/>
    <cellStyle name="Normal 5 3 4 4 7 3" xfId="57975"/>
    <cellStyle name="Normal 5 3 4 4 8" xfId="20502"/>
    <cellStyle name="Normal 5 3 4 4 9" xfId="39935"/>
    <cellStyle name="Normal 5 3 4 5" xfId="1630"/>
    <cellStyle name="Normal 5 3 4 5 10" xfId="57976"/>
    <cellStyle name="Normal 5 3 4 5 2" xfId="2099"/>
    <cellStyle name="Normal 5 3 4 5 2 2" xfId="3030"/>
    <cellStyle name="Normal 5 3 4 5 2 2 2" xfId="5823"/>
    <cellStyle name="Normal 5 3 4 5 2 2 2 2" xfId="10548"/>
    <cellStyle name="Normal 5 3 4 5 2 2 2 2 2" xfId="19943"/>
    <cellStyle name="Normal 5 3 4 5 2 2 2 2 2 2" xfId="38740"/>
    <cellStyle name="Normal 5 3 4 5 2 2 2 2 2 3" xfId="57981"/>
    <cellStyle name="Normal 5 3 4 5 2 2 2 2 3" xfId="29337"/>
    <cellStyle name="Normal 5 3 4 5 2 2 2 2 4" xfId="57980"/>
    <cellStyle name="Normal 5 3 4 5 2 2 2 3" xfId="15246"/>
    <cellStyle name="Normal 5 3 4 5 2 2 2 3 2" xfId="34037"/>
    <cellStyle name="Normal 5 3 4 5 2 2 2 3 3" xfId="57982"/>
    <cellStyle name="Normal 5 3 4 5 2 2 2 4" xfId="24634"/>
    <cellStyle name="Normal 5 3 4 5 2 2 2 5" xfId="57979"/>
    <cellStyle name="Normal 5 3 4 5 2 2 3" xfId="7756"/>
    <cellStyle name="Normal 5 3 4 5 2 2 3 2" xfId="17151"/>
    <cellStyle name="Normal 5 3 4 5 2 2 3 2 2" xfId="35948"/>
    <cellStyle name="Normal 5 3 4 5 2 2 3 2 3" xfId="57984"/>
    <cellStyle name="Normal 5 3 4 5 2 2 3 3" xfId="26545"/>
    <cellStyle name="Normal 5 3 4 5 2 2 3 4" xfId="57983"/>
    <cellStyle name="Normal 5 3 4 5 2 2 4" xfId="12454"/>
    <cellStyle name="Normal 5 3 4 5 2 2 4 2" xfId="31244"/>
    <cellStyle name="Normal 5 3 4 5 2 2 4 3" xfId="57985"/>
    <cellStyle name="Normal 5 3 4 5 2 2 5" xfId="21841"/>
    <cellStyle name="Normal 5 3 4 5 2 2 6" xfId="57978"/>
    <cellStyle name="Normal 5 3 4 5 2 3" xfId="3961"/>
    <cellStyle name="Normal 5 3 4 5 2 3 2" xfId="8686"/>
    <cellStyle name="Normal 5 3 4 5 2 3 2 2" xfId="18081"/>
    <cellStyle name="Normal 5 3 4 5 2 3 2 2 2" xfId="36878"/>
    <cellStyle name="Normal 5 3 4 5 2 3 2 2 3" xfId="57988"/>
    <cellStyle name="Normal 5 3 4 5 2 3 2 3" xfId="27475"/>
    <cellStyle name="Normal 5 3 4 5 2 3 2 4" xfId="57987"/>
    <cellStyle name="Normal 5 3 4 5 2 3 3" xfId="13384"/>
    <cellStyle name="Normal 5 3 4 5 2 3 3 2" xfId="32175"/>
    <cellStyle name="Normal 5 3 4 5 2 3 3 3" xfId="57989"/>
    <cellStyle name="Normal 5 3 4 5 2 3 4" xfId="22772"/>
    <cellStyle name="Normal 5 3 4 5 2 3 5" xfId="57986"/>
    <cellStyle name="Normal 5 3 4 5 2 4" xfId="4892"/>
    <cellStyle name="Normal 5 3 4 5 2 4 2" xfId="9617"/>
    <cellStyle name="Normal 5 3 4 5 2 4 2 2" xfId="19012"/>
    <cellStyle name="Normal 5 3 4 5 2 4 2 2 2" xfId="37809"/>
    <cellStyle name="Normal 5 3 4 5 2 4 2 2 3" xfId="57992"/>
    <cellStyle name="Normal 5 3 4 5 2 4 2 3" xfId="28406"/>
    <cellStyle name="Normal 5 3 4 5 2 4 2 4" xfId="57991"/>
    <cellStyle name="Normal 5 3 4 5 2 4 3" xfId="14315"/>
    <cellStyle name="Normal 5 3 4 5 2 4 3 2" xfId="33106"/>
    <cellStyle name="Normal 5 3 4 5 2 4 3 3" xfId="57993"/>
    <cellStyle name="Normal 5 3 4 5 2 4 4" xfId="23703"/>
    <cellStyle name="Normal 5 3 4 5 2 4 5" xfId="57990"/>
    <cellStyle name="Normal 5 3 4 5 2 5" xfId="6826"/>
    <cellStyle name="Normal 5 3 4 5 2 5 2" xfId="16221"/>
    <cellStyle name="Normal 5 3 4 5 2 5 2 2" xfId="35018"/>
    <cellStyle name="Normal 5 3 4 5 2 5 2 3" xfId="57995"/>
    <cellStyle name="Normal 5 3 4 5 2 5 3" xfId="25615"/>
    <cellStyle name="Normal 5 3 4 5 2 5 4" xfId="57994"/>
    <cellStyle name="Normal 5 3 4 5 2 6" xfId="11524"/>
    <cellStyle name="Normal 5 3 4 5 2 6 2" xfId="30313"/>
    <cellStyle name="Normal 5 3 4 5 2 6 3" xfId="57996"/>
    <cellStyle name="Normal 5 3 4 5 2 7" xfId="20910"/>
    <cellStyle name="Normal 5 3 4 5 2 8" xfId="39938"/>
    <cellStyle name="Normal 5 3 4 5 2 9" xfId="57977"/>
    <cellStyle name="Normal 5 3 4 5 3" xfId="2564"/>
    <cellStyle name="Normal 5 3 4 5 3 2" xfId="5357"/>
    <cellStyle name="Normal 5 3 4 5 3 2 2" xfId="10082"/>
    <cellStyle name="Normal 5 3 4 5 3 2 2 2" xfId="19477"/>
    <cellStyle name="Normal 5 3 4 5 3 2 2 2 2" xfId="38274"/>
    <cellStyle name="Normal 5 3 4 5 3 2 2 2 3" xfId="58000"/>
    <cellStyle name="Normal 5 3 4 5 3 2 2 3" xfId="28871"/>
    <cellStyle name="Normal 5 3 4 5 3 2 2 4" xfId="57999"/>
    <cellStyle name="Normal 5 3 4 5 3 2 3" xfId="14780"/>
    <cellStyle name="Normal 5 3 4 5 3 2 3 2" xfId="33571"/>
    <cellStyle name="Normal 5 3 4 5 3 2 3 3" xfId="58001"/>
    <cellStyle name="Normal 5 3 4 5 3 2 4" xfId="24168"/>
    <cellStyle name="Normal 5 3 4 5 3 2 5" xfId="57998"/>
    <cellStyle name="Normal 5 3 4 5 3 3" xfId="7291"/>
    <cellStyle name="Normal 5 3 4 5 3 3 2" xfId="16686"/>
    <cellStyle name="Normal 5 3 4 5 3 3 2 2" xfId="35483"/>
    <cellStyle name="Normal 5 3 4 5 3 3 2 3" xfId="58003"/>
    <cellStyle name="Normal 5 3 4 5 3 3 3" xfId="26080"/>
    <cellStyle name="Normal 5 3 4 5 3 3 4" xfId="58002"/>
    <cellStyle name="Normal 5 3 4 5 3 4" xfId="11989"/>
    <cellStyle name="Normal 5 3 4 5 3 4 2" xfId="30778"/>
    <cellStyle name="Normal 5 3 4 5 3 4 3" xfId="58004"/>
    <cellStyle name="Normal 5 3 4 5 3 5" xfId="21375"/>
    <cellStyle name="Normal 5 3 4 5 3 6" xfId="57997"/>
    <cellStyle name="Normal 5 3 4 5 4" xfId="3495"/>
    <cellStyle name="Normal 5 3 4 5 4 2" xfId="8221"/>
    <cellStyle name="Normal 5 3 4 5 4 2 2" xfId="17616"/>
    <cellStyle name="Normal 5 3 4 5 4 2 2 2" xfId="36413"/>
    <cellStyle name="Normal 5 3 4 5 4 2 2 3" xfId="58007"/>
    <cellStyle name="Normal 5 3 4 5 4 2 3" xfId="27010"/>
    <cellStyle name="Normal 5 3 4 5 4 2 4" xfId="58006"/>
    <cellStyle name="Normal 5 3 4 5 4 3" xfId="12919"/>
    <cellStyle name="Normal 5 3 4 5 4 3 2" xfId="31709"/>
    <cellStyle name="Normal 5 3 4 5 4 3 3" xfId="58008"/>
    <cellStyle name="Normal 5 3 4 5 4 4" xfId="22306"/>
    <cellStyle name="Normal 5 3 4 5 4 5" xfId="58005"/>
    <cellStyle name="Normal 5 3 4 5 5" xfId="4426"/>
    <cellStyle name="Normal 5 3 4 5 5 2" xfId="9151"/>
    <cellStyle name="Normal 5 3 4 5 5 2 2" xfId="18546"/>
    <cellStyle name="Normal 5 3 4 5 5 2 2 2" xfId="37343"/>
    <cellStyle name="Normal 5 3 4 5 5 2 2 3" xfId="58011"/>
    <cellStyle name="Normal 5 3 4 5 5 2 3" xfId="27940"/>
    <cellStyle name="Normal 5 3 4 5 5 2 4" xfId="58010"/>
    <cellStyle name="Normal 5 3 4 5 5 3" xfId="13849"/>
    <cellStyle name="Normal 5 3 4 5 5 3 2" xfId="32640"/>
    <cellStyle name="Normal 5 3 4 5 5 3 3" xfId="58012"/>
    <cellStyle name="Normal 5 3 4 5 5 4" xfId="23237"/>
    <cellStyle name="Normal 5 3 4 5 5 5" xfId="58009"/>
    <cellStyle name="Normal 5 3 4 5 6" xfId="6358"/>
    <cellStyle name="Normal 5 3 4 5 6 2" xfId="15754"/>
    <cellStyle name="Normal 5 3 4 5 6 2 2" xfId="34551"/>
    <cellStyle name="Normal 5 3 4 5 6 2 3" xfId="58014"/>
    <cellStyle name="Normal 5 3 4 5 6 3" xfId="25148"/>
    <cellStyle name="Normal 5 3 4 5 6 4" xfId="58013"/>
    <cellStyle name="Normal 5 3 4 5 7" xfId="11060"/>
    <cellStyle name="Normal 5 3 4 5 7 2" xfId="29847"/>
    <cellStyle name="Normal 5 3 4 5 7 3" xfId="58015"/>
    <cellStyle name="Normal 5 3 4 5 8" xfId="20444"/>
    <cellStyle name="Normal 5 3 4 5 9" xfId="39937"/>
    <cellStyle name="Normal 5 3 4 6" xfId="1896"/>
    <cellStyle name="Normal 5 3 4 6 2" xfId="2827"/>
    <cellStyle name="Normal 5 3 4 6 2 2" xfId="5620"/>
    <cellStyle name="Normal 5 3 4 6 2 2 2" xfId="10345"/>
    <cellStyle name="Normal 5 3 4 6 2 2 2 2" xfId="19740"/>
    <cellStyle name="Normal 5 3 4 6 2 2 2 2 2" xfId="38537"/>
    <cellStyle name="Normal 5 3 4 6 2 2 2 2 3" xfId="58020"/>
    <cellStyle name="Normal 5 3 4 6 2 2 2 3" xfId="29134"/>
    <cellStyle name="Normal 5 3 4 6 2 2 2 4" xfId="58019"/>
    <cellStyle name="Normal 5 3 4 6 2 2 3" xfId="15043"/>
    <cellStyle name="Normal 5 3 4 6 2 2 3 2" xfId="33834"/>
    <cellStyle name="Normal 5 3 4 6 2 2 3 3" xfId="58021"/>
    <cellStyle name="Normal 5 3 4 6 2 2 4" xfId="24431"/>
    <cellStyle name="Normal 5 3 4 6 2 2 5" xfId="58018"/>
    <cellStyle name="Normal 5 3 4 6 2 3" xfId="7553"/>
    <cellStyle name="Normal 5 3 4 6 2 3 2" xfId="16948"/>
    <cellStyle name="Normal 5 3 4 6 2 3 2 2" xfId="35745"/>
    <cellStyle name="Normal 5 3 4 6 2 3 2 3" xfId="58023"/>
    <cellStyle name="Normal 5 3 4 6 2 3 3" xfId="26342"/>
    <cellStyle name="Normal 5 3 4 6 2 3 4" xfId="58022"/>
    <cellStyle name="Normal 5 3 4 6 2 4" xfId="12251"/>
    <cellStyle name="Normal 5 3 4 6 2 4 2" xfId="31041"/>
    <cellStyle name="Normal 5 3 4 6 2 4 3" xfId="58024"/>
    <cellStyle name="Normal 5 3 4 6 2 5" xfId="21638"/>
    <cellStyle name="Normal 5 3 4 6 2 6" xfId="58017"/>
    <cellStyle name="Normal 5 3 4 6 3" xfId="3758"/>
    <cellStyle name="Normal 5 3 4 6 3 2" xfId="8484"/>
    <cellStyle name="Normal 5 3 4 6 3 2 2" xfId="17879"/>
    <cellStyle name="Normal 5 3 4 6 3 2 2 2" xfId="36676"/>
    <cellStyle name="Normal 5 3 4 6 3 2 2 3" xfId="58027"/>
    <cellStyle name="Normal 5 3 4 6 3 2 3" xfId="27273"/>
    <cellStyle name="Normal 5 3 4 6 3 2 4" xfId="58026"/>
    <cellStyle name="Normal 5 3 4 6 3 3" xfId="13182"/>
    <cellStyle name="Normal 5 3 4 6 3 3 2" xfId="31972"/>
    <cellStyle name="Normal 5 3 4 6 3 3 3" xfId="58028"/>
    <cellStyle name="Normal 5 3 4 6 3 4" xfId="22569"/>
    <cellStyle name="Normal 5 3 4 6 3 5" xfId="58025"/>
    <cellStyle name="Normal 5 3 4 6 4" xfId="4689"/>
    <cellStyle name="Normal 5 3 4 6 4 2" xfId="9414"/>
    <cellStyle name="Normal 5 3 4 6 4 2 2" xfId="18809"/>
    <cellStyle name="Normal 5 3 4 6 4 2 2 2" xfId="37606"/>
    <cellStyle name="Normal 5 3 4 6 4 2 2 3" xfId="58031"/>
    <cellStyle name="Normal 5 3 4 6 4 2 3" xfId="28203"/>
    <cellStyle name="Normal 5 3 4 6 4 2 4" xfId="58030"/>
    <cellStyle name="Normal 5 3 4 6 4 3" xfId="14112"/>
    <cellStyle name="Normal 5 3 4 6 4 3 2" xfId="32903"/>
    <cellStyle name="Normal 5 3 4 6 4 3 3" xfId="58032"/>
    <cellStyle name="Normal 5 3 4 6 4 4" xfId="23500"/>
    <cellStyle name="Normal 5 3 4 6 4 5" xfId="58029"/>
    <cellStyle name="Normal 5 3 4 6 5" xfId="6624"/>
    <cellStyle name="Normal 5 3 4 6 5 2" xfId="16019"/>
    <cellStyle name="Normal 5 3 4 6 5 2 2" xfId="34816"/>
    <cellStyle name="Normal 5 3 4 6 5 2 3" xfId="58034"/>
    <cellStyle name="Normal 5 3 4 6 5 3" xfId="25413"/>
    <cellStyle name="Normal 5 3 4 6 5 4" xfId="58033"/>
    <cellStyle name="Normal 5 3 4 6 6" xfId="11322"/>
    <cellStyle name="Normal 5 3 4 6 6 2" xfId="30110"/>
    <cellStyle name="Normal 5 3 4 6 6 3" xfId="58035"/>
    <cellStyle name="Normal 5 3 4 6 7" xfId="20707"/>
    <cellStyle name="Normal 5 3 4 6 8" xfId="39939"/>
    <cellStyle name="Normal 5 3 4 6 9" xfId="58016"/>
    <cellStyle name="Normal 5 3 4 7" xfId="2361"/>
    <cellStyle name="Normal 5 3 4 7 2" xfId="5154"/>
    <cellStyle name="Normal 5 3 4 7 2 2" xfId="9879"/>
    <cellStyle name="Normal 5 3 4 7 2 2 2" xfId="19274"/>
    <cellStyle name="Normal 5 3 4 7 2 2 2 2" xfId="38071"/>
    <cellStyle name="Normal 5 3 4 7 2 2 2 3" xfId="58039"/>
    <cellStyle name="Normal 5 3 4 7 2 2 3" xfId="28668"/>
    <cellStyle name="Normal 5 3 4 7 2 2 4" xfId="58038"/>
    <cellStyle name="Normal 5 3 4 7 2 3" xfId="14577"/>
    <cellStyle name="Normal 5 3 4 7 2 3 2" xfId="33368"/>
    <cellStyle name="Normal 5 3 4 7 2 3 3" xfId="58040"/>
    <cellStyle name="Normal 5 3 4 7 2 4" xfId="23965"/>
    <cellStyle name="Normal 5 3 4 7 2 5" xfId="58037"/>
    <cellStyle name="Normal 5 3 4 7 3" xfId="7088"/>
    <cellStyle name="Normal 5 3 4 7 3 2" xfId="16483"/>
    <cellStyle name="Normal 5 3 4 7 3 2 2" xfId="35280"/>
    <cellStyle name="Normal 5 3 4 7 3 2 3" xfId="58042"/>
    <cellStyle name="Normal 5 3 4 7 3 3" xfId="25877"/>
    <cellStyle name="Normal 5 3 4 7 3 4" xfId="58041"/>
    <cellStyle name="Normal 5 3 4 7 4" xfId="11786"/>
    <cellStyle name="Normal 5 3 4 7 4 2" xfId="30575"/>
    <cellStyle name="Normal 5 3 4 7 4 3" xfId="58043"/>
    <cellStyle name="Normal 5 3 4 7 5" xfId="21172"/>
    <cellStyle name="Normal 5 3 4 7 6" xfId="58036"/>
    <cellStyle name="Normal 5 3 4 8" xfId="3292"/>
    <cellStyle name="Normal 5 3 4 8 2" xfId="8018"/>
    <cellStyle name="Normal 5 3 4 8 2 2" xfId="17413"/>
    <cellStyle name="Normal 5 3 4 8 2 2 2" xfId="36210"/>
    <cellStyle name="Normal 5 3 4 8 2 2 3" xfId="58046"/>
    <cellStyle name="Normal 5 3 4 8 2 3" xfId="26807"/>
    <cellStyle name="Normal 5 3 4 8 2 4" xfId="58045"/>
    <cellStyle name="Normal 5 3 4 8 3" xfId="12716"/>
    <cellStyle name="Normal 5 3 4 8 3 2" xfId="31506"/>
    <cellStyle name="Normal 5 3 4 8 3 3" xfId="58047"/>
    <cellStyle name="Normal 5 3 4 8 4" xfId="22103"/>
    <cellStyle name="Normal 5 3 4 8 5" xfId="58044"/>
    <cellStyle name="Normal 5 3 4 9" xfId="4223"/>
    <cellStyle name="Normal 5 3 4 9 2" xfId="8948"/>
    <cellStyle name="Normal 5 3 4 9 2 2" xfId="18343"/>
    <cellStyle name="Normal 5 3 4 9 2 2 2" xfId="37140"/>
    <cellStyle name="Normal 5 3 4 9 2 2 3" xfId="58050"/>
    <cellStyle name="Normal 5 3 4 9 2 3" xfId="27737"/>
    <cellStyle name="Normal 5 3 4 9 2 4" xfId="58049"/>
    <cellStyle name="Normal 5 3 4 9 3" xfId="13646"/>
    <cellStyle name="Normal 5 3 4 9 3 2" xfId="32437"/>
    <cellStyle name="Normal 5 3 4 9 3 3" xfId="58051"/>
    <cellStyle name="Normal 5 3 4 9 4" xfId="23034"/>
    <cellStyle name="Normal 5 3 4 9 5" xfId="58048"/>
    <cellStyle name="Normal 5 3 5" xfId="695"/>
    <cellStyle name="Normal 5 3 5 2" xfId="1100"/>
    <cellStyle name="Normal 5 3 5 2 2" xfId="39940"/>
    <cellStyle name="Normal 5 3 5 3" xfId="1231"/>
    <cellStyle name="Normal 5 3 5 4" xfId="967"/>
    <cellStyle name="Normal 5 3 5 5" xfId="1361"/>
    <cellStyle name="Normal 5 3 5 6" xfId="39293"/>
    <cellStyle name="Normal 5 3 6" xfId="1097"/>
    <cellStyle name="Normal 5 3 6 2" xfId="59715"/>
    <cellStyle name="Normal 5 3 7" xfId="1228"/>
    <cellStyle name="Normal 5 3 8" xfId="964"/>
    <cellStyle name="Normal 5 3 9" xfId="1358"/>
    <cellStyle name="Normal 5 4" xfId="696"/>
    <cellStyle name="Normal 5 5" xfId="697"/>
    <cellStyle name="Normal 5 6" xfId="698"/>
    <cellStyle name="Normal 5 6 2" xfId="6087"/>
    <cellStyle name="Normal 5 6 2 2" xfId="58052"/>
    <cellStyle name="Normal 5 6 3" xfId="6442"/>
    <cellStyle name="Normal 5 6 4" xfId="58053"/>
    <cellStyle name="Normal 5 6 5" xfId="1486"/>
    <cellStyle name="Normal 5 7" xfId="699"/>
    <cellStyle name="Normal 5 7 10" xfId="20274"/>
    <cellStyle name="Normal 5 7 10 2" xfId="58054"/>
    <cellStyle name="Normal 5 7 11" xfId="39941"/>
    <cellStyle name="Normal 5 7 12" xfId="1459"/>
    <cellStyle name="Normal 5 7 2" xfId="700"/>
    <cellStyle name="Normal 5 7 2 10" xfId="39942"/>
    <cellStyle name="Normal 5 7 2 11" xfId="1724"/>
    <cellStyle name="Normal 5 7 2 2" xfId="2190"/>
    <cellStyle name="Normal 5 7 2 2 2" xfId="3121"/>
    <cellStyle name="Normal 5 7 2 2 2 2" xfId="5914"/>
    <cellStyle name="Normal 5 7 2 2 2 2 2" xfId="10639"/>
    <cellStyle name="Normal 5 7 2 2 2 2 2 2" xfId="20034"/>
    <cellStyle name="Normal 5 7 2 2 2 2 2 2 2" xfId="38831"/>
    <cellStyle name="Normal 5 7 2 2 2 2 2 2 3" xfId="58059"/>
    <cellStyle name="Normal 5 7 2 2 2 2 2 3" xfId="29428"/>
    <cellStyle name="Normal 5 7 2 2 2 2 2 4" xfId="58058"/>
    <cellStyle name="Normal 5 7 2 2 2 2 3" xfId="15337"/>
    <cellStyle name="Normal 5 7 2 2 2 2 3 2" xfId="34128"/>
    <cellStyle name="Normal 5 7 2 2 2 2 3 3" xfId="58060"/>
    <cellStyle name="Normal 5 7 2 2 2 2 4" xfId="24725"/>
    <cellStyle name="Normal 5 7 2 2 2 2 5" xfId="58057"/>
    <cellStyle name="Normal 5 7 2 2 2 3" xfId="7847"/>
    <cellStyle name="Normal 5 7 2 2 2 3 2" xfId="17242"/>
    <cellStyle name="Normal 5 7 2 2 2 3 2 2" xfId="36039"/>
    <cellStyle name="Normal 5 7 2 2 2 3 2 3" xfId="58062"/>
    <cellStyle name="Normal 5 7 2 2 2 3 3" xfId="26636"/>
    <cellStyle name="Normal 5 7 2 2 2 3 4" xfId="58061"/>
    <cellStyle name="Normal 5 7 2 2 2 4" xfId="12545"/>
    <cellStyle name="Normal 5 7 2 2 2 4 2" xfId="31335"/>
    <cellStyle name="Normal 5 7 2 2 2 4 3" xfId="58063"/>
    <cellStyle name="Normal 5 7 2 2 2 5" xfId="21932"/>
    <cellStyle name="Normal 5 7 2 2 2 6" xfId="58056"/>
    <cellStyle name="Normal 5 7 2 2 3" xfId="4052"/>
    <cellStyle name="Normal 5 7 2 2 3 2" xfId="8777"/>
    <cellStyle name="Normal 5 7 2 2 3 2 2" xfId="18172"/>
    <cellStyle name="Normal 5 7 2 2 3 2 2 2" xfId="36969"/>
    <cellStyle name="Normal 5 7 2 2 3 2 2 3" xfId="58066"/>
    <cellStyle name="Normal 5 7 2 2 3 2 3" xfId="27566"/>
    <cellStyle name="Normal 5 7 2 2 3 2 4" xfId="58065"/>
    <cellStyle name="Normal 5 7 2 2 3 3" xfId="13475"/>
    <cellStyle name="Normal 5 7 2 2 3 3 2" xfId="32266"/>
    <cellStyle name="Normal 5 7 2 2 3 3 3" xfId="58067"/>
    <cellStyle name="Normal 5 7 2 2 3 4" xfId="22863"/>
    <cellStyle name="Normal 5 7 2 2 3 5" xfId="58064"/>
    <cellStyle name="Normal 5 7 2 2 4" xfId="4983"/>
    <cellStyle name="Normal 5 7 2 2 4 2" xfId="9708"/>
    <cellStyle name="Normal 5 7 2 2 4 2 2" xfId="19103"/>
    <cellStyle name="Normal 5 7 2 2 4 2 2 2" xfId="37900"/>
    <cellStyle name="Normal 5 7 2 2 4 2 2 3" xfId="58070"/>
    <cellStyle name="Normal 5 7 2 2 4 2 3" xfId="28497"/>
    <cellStyle name="Normal 5 7 2 2 4 2 4" xfId="58069"/>
    <cellStyle name="Normal 5 7 2 2 4 3" xfId="14406"/>
    <cellStyle name="Normal 5 7 2 2 4 3 2" xfId="33197"/>
    <cellStyle name="Normal 5 7 2 2 4 3 3" xfId="58071"/>
    <cellStyle name="Normal 5 7 2 2 4 4" xfId="23794"/>
    <cellStyle name="Normal 5 7 2 2 4 5" xfId="58068"/>
    <cellStyle name="Normal 5 7 2 2 5" xfId="6917"/>
    <cellStyle name="Normal 5 7 2 2 5 2" xfId="16312"/>
    <cellStyle name="Normal 5 7 2 2 5 2 2" xfId="35109"/>
    <cellStyle name="Normal 5 7 2 2 5 2 3" xfId="58073"/>
    <cellStyle name="Normal 5 7 2 2 5 3" xfId="25706"/>
    <cellStyle name="Normal 5 7 2 2 5 4" xfId="58072"/>
    <cellStyle name="Normal 5 7 2 2 6" xfId="11615"/>
    <cellStyle name="Normal 5 7 2 2 6 2" xfId="30404"/>
    <cellStyle name="Normal 5 7 2 2 6 3" xfId="58074"/>
    <cellStyle name="Normal 5 7 2 2 7" xfId="21001"/>
    <cellStyle name="Normal 5 7 2 2 8" xfId="39943"/>
    <cellStyle name="Normal 5 7 2 2 9" xfId="58055"/>
    <cellStyle name="Normal 5 7 2 3" xfId="2655"/>
    <cellStyle name="Normal 5 7 2 3 2" xfId="5448"/>
    <cellStyle name="Normal 5 7 2 3 2 2" xfId="10173"/>
    <cellStyle name="Normal 5 7 2 3 2 2 2" xfId="19568"/>
    <cellStyle name="Normal 5 7 2 3 2 2 2 2" xfId="38365"/>
    <cellStyle name="Normal 5 7 2 3 2 2 2 3" xfId="58078"/>
    <cellStyle name="Normal 5 7 2 3 2 2 3" xfId="28962"/>
    <cellStyle name="Normal 5 7 2 3 2 2 4" xfId="58077"/>
    <cellStyle name="Normal 5 7 2 3 2 3" xfId="14871"/>
    <cellStyle name="Normal 5 7 2 3 2 3 2" xfId="33662"/>
    <cellStyle name="Normal 5 7 2 3 2 3 3" xfId="58079"/>
    <cellStyle name="Normal 5 7 2 3 2 4" xfId="24259"/>
    <cellStyle name="Normal 5 7 2 3 2 5" xfId="58076"/>
    <cellStyle name="Normal 5 7 2 3 3" xfId="7382"/>
    <cellStyle name="Normal 5 7 2 3 3 2" xfId="16777"/>
    <cellStyle name="Normal 5 7 2 3 3 2 2" xfId="35574"/>
    <cellStyle name="Normal 5 7 2 3 3 2 3" xfId="58081"/>
    <cellStyle name="Normal 5 7 2 3 3 3" xfId="26171"/>
    <cellStyle name="Normal 5 7 2 3 3 4" xfId="58080"/>
    <cellStyle name="Normal 5 7 2 3 4" xfId="12080"/>
    <cellStyle name="Normal 5 7 2 3 4 2" xfId="30869"/>
    <cellStyle name="Normal 5 7 2 3 4 3" xfId="58082"/>
    <cellStyle name="Normal 5 7 2 3 5" xfId="21466"/>
    <cellStyle name="Normal 5 7 2 3 6" xfId="58075"/>
    <cellStyle name="Normal 5 7 2 4" xfId="3586"/>
    <cellStyle name="Normal 5 7 2 4 2" xfId="8312"/>
    <cellStyle name="Normal 5 7 2 4 2 2" xfId="17707"/>
    <cellStyle name="Normal 5 7 2 4 2 2 2" xfId="36504"/>
    <cellStyle name="Normal 5 7 2 4 2 2 3" xfId="58085"/>
    <cellStyle name="Normal 5 7 2 4 2 3" xfId="27101"/>
    <cellStyle name="Normal 5 7 2 4 2 4" xfId="58084"/>
    <cellStyle name="Normal 5 7 2 4 3" xfId="13010"/>
    <cellStyle name="Normal 5 7 2 4 3 2" xfId="31800"/>
    <cellStyle name="Normal 5 7 2 4 3 3" xfId="58086"/>
    <cellStyle name="Normal 5 7 2 4 4" xfId="22397"/>
    <cellStyle name="Normal 5 7 2 4 5" xfId="58083"/>
    <cellStyle name="Normal 5 7 2 5" xfId="4517"/>
    <cellStyle name="Normal 5 7 2 5 2" xfId="9242"/>
    <cellStyle name="Normal 5 7 2 5 2 2" xfId="18637"/>
    <cellStyle name="Normal 5 7 2 5 2 2 2" xfId="37434"/>
    <cellStyle name="Normal 5 7 2 5 2 2 3" xfId="58089"/>
    <cellStyle name="Normal 5 7 2 5 2 3" xfId="28031"/>
    <cellStyle name="Normal 5 7 2 5 2 4" xfId="58088"/>
    <cellStyle name="Normal 5 7 2 5 3" xfId="13940"/>
    <cellStyle name="Normal 5 7 2 5 3 2" xfId="32731"/>
    <cellStyle name="Normal 5 7 2 5 3 3" xfId="58090"/>
    <cellStyle name="Normal 5 7 2 5 4" xfId="23328"/>
    <cellStyle name="Normal 5 7 2 5 5" xfId="58087"/>
    <cellStyle name="Normal 5 7 2 6" xfId="6089"/>
    <cellStyle name="Normal 5 7 2 7" xfId="6284"/>
    <cellStyle name="Normal 5 7 2 7 2" xfId="15680"/>
    <cellStyle name="Normal 5 7 2 7 2 2" xfId="34477"/>
    <cellStyle name="Normal 5 7 2 7 2 3" xfId="58092"/>
    <cellStyle name="Normal 5 7 2 7 3" xfId="25074"/>
    <cellStyle name="Normal 5 7 2 7 4" xfId="58091"/>
    <cellStyle name="Normal 5 7 2 8" xfId="11151"/>
    <cellStyle name="Normal 5 7 2 8 2" xfId="29938"/>
    <cellStyle name="Normal 5 7 2 8 3" xfId="58093"/>
    <cellStyle name="Normal 5 7 2 9" xfId="20535"/>
    <cellStyle name="Normal 5 7 2 9 2" xfId="58094"/>
    <cellStyle name="Normal 5 7 3" xfId="701"/>
    <cellStyle name="Normal 5 7 3 10" xfId="58095"/>
    <cellStyle name="Normal 5 7 3 11" xfId="1929"/>
    <cellStyle name="Normal 5 7 3 2" xfId="2860"/>
    <cellStyle name="Normal 5 7 3 2 2" xfId="5653"/>
    <cellStyle name="Normal 5 7 3 2 2 2" xfId="10378"/>
    <cellStyle name="Normal 5 7 3 2 2 2 2" xfId="19773"/>
    <cellStyle name="Normal 5 7 3 2 2 2 2 2" xfId="38570"/>
    <cellStyle name="Normal 5 7 3 2 2 2 2 3" xfId="58099"/>
    <cellStyle name="Normal 5 7 3 2 2 2 3" xfId="29167"/>
    <cellStyle name="Normal 5 7 3 2 2 2 4" xfId="58098"/>
    <cellStyle name="Normal 5 7 3 2 2 3" xfId="15076"/>
    <cellStyle name="Normal 5 7 3 2 2 3 2" xfId="33867"/>
    <cellStyle name="Normal 5 7 3 2 2 3 3" xfId="58100"/>
    <cellStyle name="Normal 5 7 3 2 2 4" xfId="24464"/>
    <cellStyle name="Normal 5 7 3 2 2 5" xfId="58097"/>
    <cellStyle name="Normal 5 7 3 2 3" xfId="7586"/>
    <cellStyle name="Normal 5 7 3 2 3 2" xfId="16981"/>
    <cellStyle name="Normal 5 7 3 2 3 2 2" xfId="35778"/>
    <cellStyle name="Normal 5 7 3 2 3 2 3" xfId="58102"/>
    <cellStyle name="Normal 5 7 3 2 3 3" xfId="26375"/>
    <cellStyle name="Normal 5 7 3 2 3 4" xfId="58101"/>
    <cellStyle name="Normal 5 7 3 2 4" xfId="12284"/>
    <cellStyle name="Normal 5 7 3 2 4 2" xfId="31074"/>
    <cellStyle name="Normal 5 7 3 2 4 3" xfId="58103"/>
    <cellStyle name="Normal 5 7 3 2 5" xfId="21671"/>
    <cellStyle name="Normal 5 7 3 2 6" xfId="58096"/>
    <cellStyle name="Normal 5 7 3 3" xfId="3791"/>
    <cellStyle name="Normal 5 7 3 3 2" xfId="8517"/>
    <cellStyle name="Normal 5 7 3 3 2 2" xfId="17912"/>
    <cellStyle name="Normal 5 7 3 3 2 2 2" xfId="36709"/>
    <cellStyle name="Normal 5 7 3 3 2 2 3" xfId="58106"/>
    <cellStyle name="Normal 5 7 3 3 2 3" xfId="27306"/>
    <cellStyle name="Normal 5 7 3 3 2 4" xfId="58105"/>
    <cellStyle name="Normal 5 7 3 3 3" xfId="13215"/>
    <cellStyle name="Normal 5 7 3 3 3 2" xfId="32005"/>
    <cellStyle name="Normal 5 7 3 3 3 3" xfId="58107"/>
    <cellStyle name="Normal 5 7 3 3 4" xfId="22602"/>
    <cellStyle name="Normal 5 7 3 3 5" xfId="58104"/>
    <cellStyle name="Normal 5 7 3 4" xfId="4722"/>
    <cellStyle name="Normal 5 7 3 4 2" xfId="9447"/>
    <cellStyle name="Normal 5 7 3 4 2 2" xfId="18842"/>
    <cellStyle name="Normal 5 7 3 4 2 2 2" xfId="37639"/>
    <cellStyle name="Normal 5 7 3 4 2 2 3" xfId="58110"/>
    <cellStyle name="Normal 5 7 3 4 2 3" xfId="28236"/>
    <cellStyle name="Normal 5 7 3 4 2 4" xfId="58109"/>
    <cellStyle name="Normal 5 7 3 4 3" xfId="14145"/>
    <cellStyle name="Normal 5 7 3 4 3 2" xfId="32936"/>
    <cellStyle name="Normal 5 7 3 4 3 3" xfId="58111"/>
    <cellStyle name="Normal 5 7 3 4 4" xfId="23533"/>
    <cellStyle name="Normal 5 7 3 4 5" xfId="58108"/>
    <cellStyle name="Normal 5 7 3 5" xfId="6090"/>
    <cellStyle name="Normal 5 7 3 5 2" xfId="58112"/>
    <cellStyle name="Normal 5 7 3 6" xfId="6657"/>
    <cellStyle name="Normal 5 7 3 6 2" xfId="16052"/>
    <cellStyle name="Normal 5 7 3 6 2 2" xfId="34849"/>
    <cellStyle name="Normal 5 7 3 6 2 3" xfId="58114"/>
    <cellStyle name="Normal 5 7 3 6 3" xfId="25446"/>
    <cellStyle name="Normal 5 7 3 6 4" xfId="58113"/>
    <cellStyle name="Normal 5 7 3 7" xfId="11355"/>
    <cellStyle name="Normal 5 7 3 7 2" xfId="30143"/>
    <cellStyle name="Normal 5 7 3 7 3" xfId="58115"/>
    <cellStyle name="Normal 5 7 3 8" xfId="20740"/>
    <cellStyle name="Normal 5 7 3 8 2" xfId="58116"/>
    <cellStyle name="Normal 5 7 3 9" xfId="39944"/>
    <cellStyle name="Normal 5 7 4" xfId="2394"/>
    <cellStyle name="Normal 5 7 4 2" xfId="5187"/>
    <cellStyle name="Normal 5 7 4 2 2" xfId="9912"/>
    <cellStyle name="Normal 5 7 4 2 2 2" xfId="19307"/>
    <cellStyle name="Normal 5 7 4 2 2 2 2" xfId="38104"/>
    <cellStyle name="Normal 5 7 4 2 2 2 3" xfId="58120"/>
    <cellStyle name="Normal 5 7 4 2 2 3" xfId="28701"/>
    <cellStyle name="Normal 5 7 4 2 2 4" xfId="58119"/>
    <cellStyle name="Normal 5 7 4 2 3" xfId="14610"/>
    <cellStyle name="Normal 5 7 4 2 3 2" xfId="33401"/>
    <cellStyle name="Normal 5 7 4 2 3 3" xfId="58121"/>
    <cellStyle name="Normal 5 7 4 2 4" xfId="23998"/>
    <cellStyle name="Normal 5 7 4 2 5" xfId="58118"/>
    <cellStyle name="Normal 5 7 4 3" xfId="7121"/>
    <cellStyle name="Normal 5 7 4 3 2" xfId="16516"/>
    <cellStyle name="Normal 5 7 4 3 2 2" xfId="35313"/>
    <cellStyle name="Normal 5 7 4 3 2 3" xfId="58123"/>
    <cellStyle name="Normal 5 7 4 3 3" xfId="25910"/>
    <cellStyle name="Normal 5 7 4 3 4" xfId="58122"/>
    <cellStyle name="Normal 5 7 4 4" xfId="11819"/>
    <cellStyle name="Normal 5 7 4 4 2" xfId="30608"/>
    <cellStyle name="Normal 5 7 4 4 3" xfId="58124"/>
    <cellStyle name="Normal 5 7 4 5" xfId="21205"/>
    <cellStyle name="Normal 5 7 4 6" xfId="58117"/>
    <cellStyle name="Normal 5 7 5" xfId="3325"/>
    <cellStyle name="Normal 5 7 5 2" xfId="8051"/>
    <cellStyle name="Normal 5 7 5 2 2" xfId="17446"/>
    <cellStyle name="Normal 5 7 5 2 2 2" xfId="36243"/>
    <cellStyle name="Normal 5 7 5 2 2 3" xfId="58127"/>
    <cellStyle name="Normal 5 7 5 2 3" xfId="26840"/>
    <cellStyle name="Normal 5 7 5 2 4" xfId="58126"/>
    <cellStyle name="Normal 5 7 5 3" xfId="12749"/>
    <cellStyle name="Normal 5 7 5 3 2" xfId="31539"/>
    <cellStyle name="Normal 5 7 5 3 3" xfId="58128"/>
    <cellStyle name="Normal 5 7 5 4" xfId="22136"/>
    <cellStyle name="Normal 5 7 5 5" xfId="58125"/>
    <cellStyle name="Normal 5 7 6" xfId="4256"/>
    <cellStyle name="Normal 5 7 6 2" xfId="8981"/>
    <cellStyle name="Normal 5 7 6 2 2" xfId="18376"/>
    <cellStyle name="Normal 5 7 6 2 2 2" xfId="37173"/>
    <cellStyle name="Normal 5 7 6 2 2 3" xfId="58131"/>
    <cellStyle name="Normal 5 7 6 2 3" xfId="27770"/>
    <cellStyle name="Normal 5 7 6 2 4" xfId="58130"/>
    <cellStyle name="Normal 5 7 6 3" xfId="13679"/>
    <cellStyle name="Normal 5 7 6 3 2" xfId="32470"/>
    <cellStyle name="Normal 5 7 6 3 3" xfId="58132"/>
    <cellStyle name="Normal 5 7 6 4" xfId="23067"/>
    <cellStyle name="Normal 5 7 6 5" xfId="58129"/>
    <cellStyle name="Normal 5 7 7" xfId="6088"/>
    <cellStyle name="Normal 5 7 8" xfId="6460"/>
    <cellStyle name="Normal 5 7 8 2" xfId="15855"/>
    <cellStyle name="Normal 5 7 8 2 2" xfId="34652"/>
    <cellStyle name="Normal 5 7 8 2 3" xfId="58134"/>
    <cellStyle name="Normal 5 7 8 3" xfId="25249"/>
    <cellStyle name="Normal 5 7 8 4" xfId="58133"/>
    <cellStyle name="Normal 5 7 9" xfId="10893"/>
    <cellStyle name="Normal 5 7 9 2" xfId="29677"/>
    <cellStyle name="Normal 5 7 9 3" xfId="58135"/>
    <cellStyle name="Normal 5 8" xfId="702"/>
    <cellStyle name="Normal 5 9" xfId="703"/>
    <cellStyle name="Normal 6" xfId="704"/>
    <cellStyle name="Normal 6 2" xfId="705"/>
    <cellStyle name="Normal 6 2 10" xfId="59395"/>
    <cellStyle name="Normal 6 2 2" xfId="706"/>
    <cellStyle name="Normal 6 2 3" xfId="707"/>
    <cellStyle name="Normal 6 2 3 2" xfId="58136"/>
    <cellStyle name="Normal 6 2 4" xfId="708"/>
    <cellStyle name="Normal 6 2 4 2" xfId="58137"/>
    <cellStyle name="Normal 6 2 5" xfId="59235"/>
    <cellStyle name="Normal 6 2 6" xfId="59307"/>
    <cellStyle name="Normal 6 2 7" xfId="59329"/>
    <cellStyle name="Normal 6 2 8" xfId="59351"/>
    <cellStyle name="Normal 6 2 9" xfId="59373"/>
    <cellStyle name="Normal 6 3" xfId="709"/>
    <cellStyle name="Normal 6 3 2" xfId="59719"/>
    <cellStyle name="Normal 6 4" xfId="710"/>
    <cellStyle name="Normal 6 4 2" xfId="711"/>
    <cellStyle name="Normal 6 4 2 2" xfId="58138"/>
    <cellStyle name="Normal 7" xfId="712"/>
    <cellStyle name="Normal 7 10" xfId="10794"/>
    <cellStyle name="Normal 7 10 2" xfId="58790"/>
    <cellStyle name="Normal 7 10 3" xfId="58854"/>
    <cellStyle name="Normal 7 10 4" xfId="58910"/>
    <cellStyle name="Normal 7 10 5" xfId="58966"/>
    <cellStyle name="Normal 7 10 6" xfId="59022"/>
    <cellStyle name="Normal 7 10 7" xfId="59078"/>
    <cellStyle name="Normal 7 10 8" xfId="59140"/>
    <cellStyle name="Normal 7 10 9" xfId="59720"/>
    <cellStyle name="Normal 7 11" xfId="58707"/>
    <cellStyle name="Normal 7 12" xfId="58801"/>
    <cellStyle name="Normal 7 13" xfId="58859"/>
    <cellStyle name="Normal 7 14" xfId="58915"/>
    <cellStyle name="Normal 7 15" xfId="58971"/>
    <cellStyle name="Normal 7 16" xfId="59027"/>
    <cellStyle name="Normal 7 17" xfId="59083"/>
    <cellStyle name="Normal 7 2" xfId="713"/>
    <cellStyle name="Normal 7 2 2" xfId="59236"/>
    <cellStyle name="Normal 7 2 2 2" xfId="59721"/>
    <cellStyle name="Normal 7 2 3" xfId="59308"/>
    <cellStyle name="Normal 7 2 4" xfId="59330"/>
    <cellStyle name="Normal 7 2 5" xfId="59352"/>
    <cellStyle name="Normal 7 2 6" xfId="59374"/>
    <cellStyle name="Normal 7 2 7" xfId="59396"/>
    <cellStyle name="Normal 7 3" xfId="714"/>
    <cellStyle name="Normal 7 3 2" xfId="715"/>
    <cellStyle name="Normal 7 3 3" xfId="716"/>
    <cellStyle name="Normal 7 3 3 2" xfId="717"/>
    <cellStyle name="Normal 7 3 3 2 2" xfId="1102"/>
    <cellStyle name="Normal 7 3 3 2 3" xfId="1233"/>
    <cellStyle name="Normal 7 3 3 2 4" xfId="969"/>
    <cellStyle name="Normal 7 3 3 2 5" xfId="1363"/>
    <cellStyle name="Normal 7 3 3 2 6" xfId="58139"/>
    <cellStyle name="Normal 7 3 3 3" xfId="1101"/>
    <cellStyle name="Normal 7 3 3 3 2" xfId="58706"/>
    <cellStyle name="Normal 7 3 3 4" xfId="1232"/>
    <cellStyle name="Normal 7 3 3 4 2" xfId="59124"/>
    <cellStyle name="Normal 7 3 3 5" xfId="968"/>
    <cellStyle name="Normal 7 3 3 5 2" xfId="59722"/>
    <cellStyle name="Normal 7 3 3 6" xfId="1362"/>
    <cellStyle name="Normal 7 3 3 7" xfId="39314"/>
    <cellStyle name="Normal 7 4" xfId="718"/>
    <cellStyle name="Normal 7 5" xfId="719"/>
    <cellStyle name="Normal 7 5 10" xfId="4195"/>
    <cellStyle name="Normal 7 5 10 2" xfId="8920"/>
    <cellStyle name="Normal 7 5 10 2 2" xfId="18315"/>
    <cellStyle name="Normal 7 5 10 2 2 2" xfId="37112"/>
    <cellStyle name="Normal 7 5 10 2 2 3" xfId="58143"/>
    <cellStyle name="Normal 7 5 10 2 3" xfId="27709"/>
    <cellStyle name="Normal 7 5 10 2 4" xfId="58142"/>
    <cellStyle name="Normal 7 5 10 3" xfId="13618"/>
    <cellStyle name="Normal 7 5 10 3 2" xfId="32409"/>
    <cellStyle name="Normal 7 5 10 3 3" xfId="58144"/>
    <cellStyle name="Normal 7 5 10 4" xfId="23006"/>
    <cellStyle name="Normal 7 5 10 5" xfId="58141"/>
    <cellStyle name="Normal 7 5 11" xfId="6059"/>
    <cellStyle name="Normal 7 5 11 2" xfId="10784"/>
    <cellStyle name="Normal 7 5 11 2 2" xfId="20179"/>
    <cellStyle name="Normal 7 5 11 2 2 2" xfId="38976"/>
    <cellStyle name="Normal 7 5 11 2 2 3" xfId="58147"/>
    <cellStyle name="Normal 7 5 11 2 3" xfId="29573"/>
    <cellStyle name="Normal 7 5 11 2 4" xfId="58146"/>
    <cellStyle name="Normal 7 5 11 3" xfId="15482"/>
    <cellStyle name="Normal 7 5 11 3 2" xfId="34273"/>
    <cellStyle name="Normal 7 5 11 3 3" xfId="58148"/>
    <cellStyle name="Normal 7 5 11 4" xfId="24870"/>
    <cellStyle name="Normal 7 5 11 5" xfId="58145"/>
    <cellStyle name="Normal 7 5 12" xfId="6122"/>
    <cellStyle name="Normal 7 5 12 2" xfId="15518"/>
    <cellStyle name="Normal 7 5 12 2 2" xfId="34315"/>
    <cellStyle name="Normal 7 5 12 2 3" xfId="58150"/>
    <cellStyle name="Normal 7 5 12 3" xfId="24912"/>
    <cellStyle name="Normal 7 5 12 4" xfId="58149"/>
    <cellStyle name="Normal 7 5 13" xfId="10820"/>
    <cellStyle name="Normal 7 5 13 2" xfId="29616"/>
    <cellStyle name="Normal 7 5 13 3" xfId="58151"/>
    <cellStyle name="Normal 7 5 14" xfId="20213"/>
    <cellStyle name="Normal 7 5 15" xfId="39316"/>
    <cellStyle name="Normal 7 5 16" xfId="58140"/>
    <cellStyle name="Normal 7 5 17" xfId="58735"/>
    <cellStyle name="Normal 7 5 18" xfId="58827"/>
    <cellStyle name="Normal 7 5 19" xfId="58885"/>
    <cellStyle name="Normal 7 5 2" xfId="720"/>
    <cellStyle name="Normal 7 5 2 10" xfId="39946"/>
    <cellStyle name="Normal 7 5 2 11" xfId="58152"/>
    <cellStyle name="Normal 7 5 2 12" xfId="1487"/>
    <cellStyle name="Normal 7 5 2 2" xfId="1104"/>
    <cellStyle name="Normal 7 5 2 2 10" xfId="58153"/>
    <cellStyle name="Normal 7 5 2 2 11" xfId="1751"/>
    <cellStyle name="Normal 7 5 2 2 2" xfId="2217"/>
    <cellStyle name="Normal 7 5 2 2 2 2" xfId="3148"/>
    <cellStyle name="Normal 7 5 2 2 2 2 2" xfId="5941"/>
    <cellStyle name="Normal 7 5 2 2 2 2 2 2" xfId="10666"/>
    <cellStyle name="Normal 7 5 2 2 2 2 2 2 2" xfId="20061"/>
    <cellStyle name="Normal 7 5 2 2 2 2 2 2 2 2" xfId="38858"/>
    <cellStyle name="Normal 7 5 2 2 2 2 2 2 2 3" xfId="58158"/>
    <cellStyle name="Normal 7 5 2 2 2 2 2 2 3" xfId="29455"/>
    <cellStyle name="Normal 7 5 2 2 2 2 2 2 4" xfId="58157"/>
    <cellStyle name="Normal 7 5 2 2 2 2 2 3" xfId="15364"/>
    <cellStyle name="Normal 7 5 2 2 2 2 2 3 2" xfId="34155"/>
    <cellStyle name="Normal 7 5 2 2 2 2 2 3 3" xfId="58159"/>
    <cellStyle name="Normal 7 5 2 2 2 2 2 4" xfId="24752"/>
    <cellStyle name="Normal 7 5 2 2 2 2 2 5" xfId="58156"/>
    <cellStyle name="Normal 7 5 2 2 2 2 3" xfId="7874"/>
    <cellStyle name="Normal 7 5 2 2 2 2 3 2" xfId="17269"/>
    <cellStyle name="Normal 7 5 2 2 2 2 3 2 2" xfId="36066"/>
    <cellStyle name="Normal 7 5 2 2 2 2 3 2 3" xfId="58161"/>
    <cellStyle name="Normal 7 5 2 2 2 2 3 3" xfId="26663"/>
    <cellStyle name="Normal 7 5 2 2 2 2 3 4" xfId="58160"/>
    <cellStyle name="Normal 7 5 2 2 2 2 4" xfId="12572"/>
    <cellStyle name="Normal 7 5 2 2 2 2 4 2" xfId="31362"/>
    <cellStyle name="Normal 7 5 2 2 2 2 4 3" xfId="58162"/>
    <cellStyle name="Normal 7 5 2 2 2 2 5" xfId="21959"/>
    <cellStyle name="Normal 7 5 2 2 2 2 6" xfId="58155"/>
    <cellStyle name="Normal 7 5 2 2 2 3" xfId="4079"/>
    <cellStyle name="Normal 7 5 2 2 2 3 2" xfId="8804"/>
    <cellStyle name="Normal 7 5 2 2 2 3 2 2" xfId="18199"/>
    <cellStyle name="Normal 7 5 2 2 2 3 2 2 2" xfId="36996"/>
    <cellStyle name="Normal 7 5 2 2 2 3 2 2 3" xfId="58165"/>
    <cellStyle name="Normal 7 5 2 2 2 3 2 3" xfId="27593"/>
    <cellStyle name="Normal 7 5 2 2 2 3 2 4" xfId="58164"/>
    <cellStyle name="Normal 7 5 2 2 2 3 3" xfId="13502"/>
    <cellStyle name="Normal 7 5 2 2 2 3 3 2" xfId="32293"/>
    <cellStyle name="Normal 7 5 2 2 2 3 3 3" xfId="58166"/>
    <cellStyle name="Normal 7 5 2 2 2 3 4" xfId="22890"/>
    <cellStyle name="Normal 7 5 2 2 2 3 5" xfId="58163"/>
    <cellStyle name="Normal 7 5 2 2 2 4" xfId="5010"/>
    <cellStyle name="Normal 7 5 2 2 2 4 2" xfId="9735"/>
    <cellStyle name="Normal 7 5 2 2 2 4 2 2" xfId="19130"/>
    <cellStyle name="Normal 7 5 2 2 2 4 2 2 2" xfId="37927"/>
    <cellStyle name="Normal 7 5 2 2 2 4 2 2 3" xfId="58169"/>
    <cellStyle name="Normal 7 5 2 2 2 4 2 3" xfId="28524"/>
    <cellStyle name="Normal 7 5 2 2 2 4 2 4" xfId="58168"/>
    <cellStyle name="Normal 7 5 2 2 2 4 3" xfId="14433"/>
    <cellStyle name="Normal 7 5 2 2 2 4 3 2" xfId="33224"/>
    <cellStyle name="Normal 7 5 2 2 2 4 3 3" xfId="58170"/>
    <cellStyle name="Normal 7 5 2 2 2 4 4" xfId="23821"/>
    <cellStyle name="Normal 7 5 2 2 2 4 5" xfId="58167"/>
    <cellStyle name="Normal 7 5 2 2 2 5" xfId="6944"/>
    <cellStyle name="Normal 7 5 2 2 2 5 2" xfId="16339"/>
    <cellStyle name="Normal 7 5 2 2 2 5 2 2" xfId="35136"/>
    <cellStyle name="Normal 7 5 2 2 2 5 2 3" xfId="58172"/>
    <cellStyle name="Normal 7 5 2 2 2 5 3" xfId="25733"/>
    <cellStyle name="Normal 7 5 2 2 2 5 4" xfId="58171"/>
    <cellStyle name="Normal 7 5 2 2 2 6" xfId="11642"/>
    <cellStyle name="Normal 7 5 2 2 2 6 2" xfId="30431"/>
    <cellStyle name="Normal 7 5 2 2 2 6 3" xfId="58173"/>
    <cellStyle name="Normal 7 5 2 2 2 7" xfId="21028"/>
    <cellStyle name="Normal 7 5 2 2 2 8" xfId="39948"/>
    <cellStyle name="Normal 7 5 2 2 2 9" xfId="58154"/>
    <cellStyle name="Normal 7 5 2 2 3" xfId="2682"/>
    <cellStyle name="Normal 7 5 2 2 3 2" xfId="5475"/>
    <cellStyle name="Normal 7 5 2 2 3 2 2" xfId="10200"/>
    <cellStyle name="Normal 7 5 2 2 3 2 2 2" xfId="19595"/>
    <cellStyle name="Normal 7 5 2 2 3 2 2 2 2" xfId="38392"/>
    <cellStyle name="Normal 7 5 2 2 3 2 2 2 3" xfId="58177"/>
    <cellStyle name="Normal 7 5 2 2 3 2 2 3" xfId="28989"/>
    <cellStyle name="Normal 7 5 2 2 3 2 2 4" xfId="58176"/>
    <cellStyle name="Normal 7 5 2 2 3 2 3" xfId="14898"/>
    <cellStyle name="Normal 7 5 2 2 3 2 3 2" xfId="33689"/>
    <cellStyle name="Normal 7 5 2 2 3 2 3 3" xfId="58178"/>
    <cellStyle name="Normal 7 5 2 2 3 2 4" xfId="24286"/>
    <cellStyle name="Normal 7 5 2 2 3 2 5" xfId="58175"/>
    <cellStyle name="Normal 7 5 2 2 3 3" xfId="7409"/>
    <cellStyle name="Normal 7 5 2 2 3 3 2" xfId="16804"/>
    <cellStyle name="Normal 7 5 2 2 3 3 2 2" xfId="35601"/>
    <cellStyle name="Normal 7 5 2 2 3 3 2 3" xfId="58180"/>
    <cellStyle name="Normal 7 5 2 2 3 3 3" xfId="26198"/>
    <cellStyle name="Normal 7 5 2 2 3 3 4" xfId="58179"/>
    <cellStyle name="Normal 7 5 2 2 3 4" xfId="12107"/>
    <cellStyle name="Normal 7 5 2 2 3 4 2" xfId="30896"/>
    <cellStyle name="Normal 7 5 2 2 3 4 3" xfId="58181"/>
    <cellStyle name="Normal 7 5 2 2 3 5" xfId="21493"/>
    <cellStyle name="Normal 7 5 2 2 3 6" xfId="58174"/>
    <cellStyle name="Normal 7 5 2 2 4" xfId="3613"/>
    <cellStyle name="Normal 7 5 2 2 4 2" xfId="8339"/>
    <cellStyle name="Normal 7 5 2 2 4 2 2" xfId="17734"/>
    <cellStyle name="Normal 7 5 2 2 4 2 2 2" xfId="36531"/>
    <cellStyle name="Normal 7 5 2 2 4 2 2 3" xfId="58184"/>
    <cellStyle name="Normal 7 5 2 2 4 2 3" xfId="27128"/>
    <cellStyle name="Normal 7 5 2 2 4 2 4" xfId="58183"/>
    <cellStyle name="Normal 7 5 2 2 4 3" xfId="13037"/>
    <cellStyle name="Normal 7 5 2 2 4 3 2" xfId="31827"/>
    <cellStyle name="Normal 7 5 2 2 4 3 3" xfId="58185"/>
    <cellStyle name="Normal 7 5 2 2 4 4" xfId="22424"/>
    <cellStyle name="Normal 7 5 2 2 4 5" xfId="58182"/>
    <cellStyle name="Normal 7 5 2 2 5" xfId="4544"/>
    <cellStyle name="Normal 7 5 2 2 5 2" xfId="9269"/>
    <cellStyle name="Normal 7 5 2 2 5 2 2" xfId="18664"/>
    <cellStyle name="Normal 7 5 2 2 5 2 2 2" xfId="37461"/>
    <cellStyle name="Normal 7 5 2 2 5 2 2 3" xfId="58188"/>
    <cellStyle name="Normal 7 5 2 2 5 2 3" xfId="28058"/>
    <cellStyle name="Normal 7 5 2 2 5 2 4" xfId="58187"/>
    <cellStyle name="Normal 7 5 2 2 5 3" xfId="13967"/>
    <cellStyle name="Normal 7 5 2 2 5 3 2" xfId="32758"/>
    <cellStyle name="Normal 7 5 2 2 5 3 3" xfId="58189"/>
    <cellStyle name="Normal 7 5 2 2 5 4" xfId="23355"/>
    <cellStyle name="Normal 7 5 2 2 5 5" xfId="58186"/>
    <cellStyle name="Normal 7 5 2 2 6" xfId="6144"/>
    <cellStyle name="Normal 7 5 2 2 6 2" xfId="15540"/>
    <cellStyle name="Normal 7 5 2 2 6 2 2" xfId="34337"/>
    <cellStyle name="Normal 7 5 2 2 6 2 3" xfId="58191"/>
    <cellStyle name="Normal 7 5 2 2 6 3" xfId="24934"/>
    <cellStyle name="Normal 7 5 2 2 6 4" xfId="58190"/>
    <cellStyle name="Normal 7 5 2 2 7" xfId="11178"/>
    <cellStyle name="Normal 7 5 2 2 7 2" xfId="29965"/>
    <cellStyle name="Normal 7 5 2 2 7 3" xfId="58192"/>
    <cellStyle name="Normal 7 5 2 2 8" xfId="20562"/>
    <cellStyle name="Normal 7 5 2 2 9" xfId="39947"/>
    <cellStyle name="Normal 7 5 2 3" xfId="1235"/>
    <cellStyle name="Normal 7 5 2 3 10" xfId="1956"/>
    <cellStyle name="Normal 7 5 2 3 2" xfId="2887"/>
    <cellStyle name="Normal 7 5 2 3 2 2" xfId="5680"/>
    <cellStyle name="Normal 7 5 2 3 2 2 2" xfId="10405"/>
    <cellStyle name="Normal 7 5 2 3 2 2 2 2" xfId="19800"/>
    <cellStyle name="Normal 7 5 2 3 2 2 2 2 2" xfId="38597"/>
    <cellStyle name="Normal 7 5 2 3 2 2 2 2 3" xfId="58197"/>
    <cellStyle name="Normal 7 5 2 3 2 2 2 3" xfId="29194"/>
    <cellStyle name="Normal 7 5 2 3 2 2 2 4" xfId="58196"/>
    <cellStyle name="Normal 7 5 2 3 2 2 3" xfId="15103"/>
    <cellStyle name="Normal 7 5 2 3 2 2 3 2" xfId="33894"/>
    <cellStyle name="Normal 7 5 2 3 2 2 3 3" xfId="58198"/>
    <cellStyle name="Normal 7 5 2 3 2 2 4" xfId="24491"/>
    <cellStyle name="Normal 7 5 2 3 2 2 5" xfId="58195"/>
    <cellStyle name="Normal 7 5 2 3 2 3" xfId="7613"/>
    <cellStyle name="Normal 7 5 2 3 2 3 2" xfId="17008"/>
    <cellStyle name="Normal 7 5 2 3 2 3 2 2" xfId="35805"/>
    <cellStyle name="Normal 7 5 2 3 2 3 2 3" xfId="58200"/>
    <cellStyle name="Normal 7 5 2 3 2 3 3" xfId="26402"/>
    <cellStyle name="Normal 7 5 2 3 2 3 4" xfId="58199"/>
    <cellStyle name="Normal 7 5 2 3 2 4" xfId="12311"/>
    <cellStyle name="Normal 7 5 2 3 2 4 2" xfId="31101"/>
    <cellStyle name="Normal 7 5 2 3 2 4 3" xfId="58201"/>
    <cellStyle name="Normal 7 5 2 3 2 5" xfId="21698"/>
    <cellStyle name="Normal 7 5 2 3 2 6" xfId="58194"/>
    <cellStyle name="Normal 7 5 2 3 3" xfId="3818"/>
    <cellStyle name="Normal 7 5 2 3 3 2" xfId="8544"/>
    <cellStyle name="Normal 7 5 2 3 3 2 2" xfId="17939"/>
    <cellStyle name="Normal 7 5 2 3 3 2 2 2" xfId="36736"/>
    <cellStyle name="Normal 7 5 2 3 3 2 2 3" xfId="58204"/>
    <cellStyle name="Normal 7 5 2 3 3 2 3" xfId="27333"/>
    <cellStyle name="Normal 7 5 2 3 3 2 4" xfId="58203"/>
    <cellStyle name="Normal 7 5 2 3 3 3" xfId="13242"/>
    <cellStyle name="Normal 7 5 2 3 3 3 2" xfId="32032"/>
    <cellStyle name="Normal 7 5 2 3 3 3 3" xfId="58205"/>
    <cellStyle name="Normal 7 5 2 3 3 4" xfId="22629"/>
    <cellStyle name="Normal 7 5 2 3 3 5" xfId="58202"/>
    <cellStyle name="Normal 7 5 2 3 4" xfId="4749"/>
    <cellStyle name="Normal 7 5 2 3 4 2" xfId="9474"/>
    <cellStyle name="Normal 7 5 2 3 4 2 2" xfId="18869"/>
    <cellStyle name="Normal 7 5 2 3 4 2 2 2" xfId="37666"/>
    <cellStyle name="Normal 7 5 2 3 4 2 2 3" xfId="58208"/>
    <cellStyle name="Normal 7 5 2 3 4 2 3" xfId="28263"/>
    <cellStyle name="Normal 7 5 2 3 4 2 4" xfId="58207"/>
    <cellStyle name="Normal 7 5 2 3 4 3" xfId="14172"/>
    <cellStyle name="Normal 7 5 2 3 4 3 2" xfId="32963"/>
    <cellStyle name="Normal 7 5 2 3 4 3 3" xfId="58209"/>
    <cellStyle name="Normal 7 5 2 3 4 4" xfId="23560"/>
    <cellStyle name="Normal 7 5 2 3 4 5" xfId="58206"/>
    <cellStyle name="Normal 7 5 2 3 5" xfId="6684"/>
    <cellStyle name="Normal 7 5 2 3 5 2" xfId="16079"/>
    <cellStyle name="Normal 7 5 2 3 5 2 2" xfId="34876"/>
    <cellStyle name="Normal 7 5 2 3 5 2 3" xfId="58211"/>
    <cellStyle name="Normal 7 5 2 3 5 3" xfId="25473"/>
    <cellStyle name="Normal 7 5 2 3 5 4" xfId="58210"/>
    <cellStyle name="Normal 7 5 2 3 6" xfId="11382"/>
    <cellStyle name="Normal 7 5 2 3 6 2" xfId="30170"/>
    <cellStyle name="Normal 7 5 2 3 6 3" xfId="58212"/>
    <cellStyle name="Normal 7 5 2 3 7" xfId="20767"/>
    <cellStyle name="Normal 7 5 2 3 8" xfId="39949"/>
    <cellStyle name="Normal 7 5 2 3 9" xfId="58193"/>
    <cellStyle name="Normal 7 5 2 4" xfId="971"/>
    <cellStyle name="Normal 7 5 2 4 2" xfId="5214"/>
    <cellStyle name="Normal 7 5 2 4 2 2" xfId="9939"/>
    <cellStyle name="Normal 7 5 2 4 2 2 2" xfId="19334"/>
    <cellStyle name="Normal 7 5 2 4 2 2 2 2" xfId="38131"/>
    <cellStyle name="Normal 7 5 2 4 2 2 2 3" xfId="58216"/>
    <cellStyle name="Normal 7 5 2 4 2 2 3" xfId="28728"/>
    <cellStyle name="Normal 7 5 2 4 2 2 4" xfId="58215"/>
    <cellStyle name="Normal 7 5 2 4 2 3" xfId="14637"/>
    <cellStyle name="Normal 7 5 2 4 2 3 2" xfId="33428"/>
    <cellStyle name="Normal 7 5 2 4 2 3 3" xfId="58217"/>
    <cellStyle name="Normal 7 5 2 4 2 4" xfId="24025"/>
    <cellStyle name="Normal 7 5 2 4 2 5" xfId="58214"/>
    <cellStyle name="Normal 7 5 2 4 3" xfId="7148"/>
    <cellStyle name="Normal 7 5 2 4 3 2" xfId="16543"/>
    <cellStyle name="Normal 7 5 2 4 3 2 2" xfId="35340"/>
    <cellStyle name="Normal 7 5 2 4 3 2 3" xfId="58219"/>
    <cellStyle name="Normal 7 5 2 4 3 3" xfId="25937"/>
    <cellStyle name="Normal 7 5 2 4 3 4" xfId="58218"/>
    <cellStyle name="Normal 7 5 2 4 4" xfId="11846"/>
    <cellStyle name="Normal 7 5 2 4 4 2" xfId="30635"/>
    <cellStyle name="Normal 7 5 2 4 4 3" xfId="58220"/>
    <cellStyle name="Normal 7 5 2 4 5" xfId="21232"/>
    <cellStyle name="Normal 7 5 2 4 6" xfId="58213"/>
    <cellStyle name="Normal 7 5 2 4 7" xfId="2421"/>
    <cellStyle name="Normal 7 5 2 5" xfId="1365"/>
    <cellStyle name="Normal 7 5 2 5 2" xfId="8078"/>
    <cellStyle name="Normal 7 5 2 5 2 2" xfId="17473"/>
    <cellStyle name="Normal 7 5 2 5 2 2 2" xfId="36270"/>
    <cellStyle name="Normal 7 5 2 5 2 2 3" xfId="58223"/>
    <cellStyle name="Normal 7 5 2 5 2 3" xfId="26867"/>
    <cellStyle name="Normal 7 5 2 5 2 4" xfId="58222"/>
    <cellStyle name="Normal 7 5 2 5 3" xfId="12776"/>
    <cellStyle name="Normal 7 5 2 5 3 2" xfId="31566"/>
    <cellStyle name="Normal 7 5 2 5 3 3" xfId="58224"/>
    <cellStyle name="Normal 7 5 2 5 4" xfId="22163"/>
    <cellStyle name="Normal 7 5 2 5 5" xfId="58221"/>
    <cellStyle name="Normal 7 5 2 5 6" xfId="3352"/>
    <cellStyle name="Normal 7 5 2 6" xfId="4283"/>
    <cellStyle name="Normal 7 5 2 6 2" xfId="9008"/>
    <cellStyle name="Normal 7 5 2 6 2 2" xfId="18403"/>
    <cellStyle name="Normal 7 5 2 6 2 2 2" xfId="37200"/>
    <cellStyle name="Normal 7 5 2 6 2 2 3" xfId="58227"/>
    <cellStyle name="Normal 7 5 2 6 2 3" xfId="27797"/>
    <cellStyle name="Normal 7 5 2 6 2 4" xfId="58226"/>
    <cellStyle name="Normal 7 5 2 6 3" xfId="13706"/>
    <cellStyle name="Normal 7 5 2 6 3 2" xfId="32497"/>
    <cellStyle name="Normal 7 5 2 6 3 3" xfId="58228"/>
    <cellStyle name="Normal 7 5 2 6 4" xfId="23094"/>
    <cellStyle name="Normal 7 5 2 6 5" xfId="58225"/>
    <cellStyle name="Normal 7 5 2 7" xfId="6176"/>
    <cellStyle name="Normal 7 5 2 7 2" xfId="15572"/>
    <cellStyle name="Normal 7 5 2 7 2 2" xfId="34369"/>
    <cellStyle name="Normal 7 5 2 7 2 3" xfId="58230"/>
    <cellStyle name="Normal 7 5 2 7 3" xfId="24966"/>
    <cellStyle name="Normal 7 5 2 7 4" xfId="58229"/>
    <cellStyle name="Normal 7 5 2 8" xfId="10920"/>
    <cellStyle name="Normal 7 5 2 8 2" xfId="29704"/>
    <cellStyle name="Normal 7 5 2 8 3" xfId="58231"/>
    <cellStyle name="Normal 7 5 2 9" xfId="20301"/>
    <cellStyle name="Normal 7 5 20" xfId="58941"/>
    <cellStyle name="Normal 7 5 21" xfId="58997"/>
    <cellStyle name="Normal 7 5 22" xfId="59053"/>
    <cellStyle name="Normal 7 5 23" xfId="59112"/>
    <cellStyle name="Normal 7 5 24" xfId="59723"/>
    <cellStyle name="Normal 7 5 25" xfId="1397"/>
    <cellStyle name="Normal 7 5 3" xfId="1103"/>
    <cellStyle name="Normal 7 5 3 10" xfId="39950"/>
    <cellStyle name="Normal 7 5 3 11" xfId="58232"/>
    <cellStyle name="Normal 7 5 3 12" xfId="1515"/>
    <cellStyle name="Normal 7 5 3 2" xfId="1779"/>
    <cellStyle name="Normal 7 5 3 2 10" xfId="58233"/>
    <cellStyle name="Normal 7 5 3 2 2" xfId="2245"/>
    <cellStyle name="Normal 7 5 3 2 2 2" xfId="3176"/>
    <cellStyle name="Normal 7 5 3 2 2 2 2" xfId="5969"/>
    <cellStyle name="Normal 7 5 3 2 2 2 2 2" xfId="10694"/>
    <cellStyle name="Normal 7 5 3 2 2 2 2 2 2" xfId="20089"/>
    <cellStyle name="Normal 7 5 3 2 2 2 2 2 2 2" xfId="38886"/>
    <cellStyle name="Normal 7 5 3 2 2 2 2 2 2 3" xfId="58238"/>
    <cellStyle name="Normal 7 5 3 2 2 2 2 2 3" xfId="29483"/>
    <cellStyle name="Normal 7 5 3 2 2 2 2 2 4" xfId="58237"/>
    <cellStyle name="Normal 7 5 3 2 2 2 2 3" xfId="15392"/>
    <cellStyle name="Normal 7 5 3 2 2 2 2 3 2" xfId="34183"/>
    <cellStyle name="Normal 7 5 3 2 2 2 2 3 3" xfId="58239"/>
    <cellStyle name="Normal 7 5 3 2 2 2 2 4" xfId="24780"/>
    <cellStyle name="Normal 7 5 3 2 2 2 2 5" xfId="58236"/>
    <cellStyle name="Normal 7 5 3 2 2 2 3" xfId="7902"/>
    <cellStyle name="Normal 7 5 3 2 2 2 3 2" xfId="17297"/>
    <cellStyle name="Normal 7 5 3 2 2 2 3 2 2" xfId="36094"/>
    <cellStyle name="Normal 7 5 3 2 2 2 3 2 3" xfId="58241"/>
    <cellStyle name="Normal 7 5 3 2 2 2 3 3" xfId="26691"/>
    <cellStyle name="Normal 7 5 3 2 2 2 3 4" xfId="58240"/>
    <cellStyle name="Normal 7 5 3 2 2 2 4" xfId="12600"/>
    <cellStyle name="Normal 7 5 3 2 2 2 4 2" xfId="31390"/>
    <cellStyle name="Normal 7 5 3 2 2 2 4 3" xfId="58242"/>
    <cellStyle name="Normal 7 5 3 2 2 2 5" xfId="21987"/>
    <cellStyle name="Normal 7 5 3 2 2 2 6" xfId="58235"/>
    <cellStyle name="Normal 7 5 3 2 2 3" xfId="4107"/>
    <cellStyle name="Normal 7 5 3 2 2 3 2" xfId="8832"/>
    <cellStyle name="Normal 7 5 3 2 2 3 2 2" xfId="18227"/>
    <cellStyle name="Normal 7 5 3 2 2 3 2 2 2" xfId="37024"/>
    <cellStyle name="Normal 7 5 3 2 2 3 2 2 3" xfId="58245"/>
    <cellStyle name="Normal 7 5 3 2 2 3 2 3" xfId="27621"/>
    <cellStyle name="Normal 7 5 3 2 2 3 2 4" xfId="58244"/>
    <cellStyle name="Normal 7 5 3 2 2 3 3" xfId="13530"/>
    <cellStyle name="Normal 7 5 3 2 2 3 3 2" xfId="32321"/>
    <cellStyle name="Normal 7 5 3 2 2 3 3 3" xfId="58246"/>
    <cellStyle name="Normal 7 5 3 2 2 3 4" xfId="22918"/>
    <cellStyle name="Normal 7 5 3 2 2 3 5" xfId="58243"/>
    <cellStyle name="Normal 7 5 3 2 2 4" xfId="5038"/>
    <cellStyle name="Normal 7 5 3 2 2 4 2" xfId="9763"/>
    <cellStyle name="Normal 7 5 3 2 2 4 2 2" xfId="19158"/>
    <cellStyle name="Normal 7 5 3 2 2 4 2 2 2" xfId="37955"/>
    <cellStyle name="Normal 7 5 3 2 2 4 2 2 3" xfId="58249"/>
    <cellStyle name="Normal 7 5 3 2 2 4 2 3" xfId="28552"/>
    <cellStyle name="Normal 7 5 3 2 2 4 2 4" xfId="58248"/>
    <cellStyle name="Normal 7 5 3 2 2 4 3" xfId="14461"/>
    <cellStyle name="Normal 7 5 3 2 2 4 3 2" xfId="33252"/>
    <cellStyle name="Normal 7 5 3 2 2 4 3 3" xfId="58250"/>
    <cellStyle name="Normal 7 5 3 2 2 4 4" xfId="23849"/>
    <cellStyle name="Normal 7 5 3 2 2 4 5" xfId="58247"/>
    <cellStyle name="Normal 7 5 3 2 2 5" xfId="6972"/>
    <cellStyle name="Normal 7 5 3 2 2 5 2" xfId="16367"/>
    <cellStyle name="Normal 7 5 3 2 2 5 2 2" xfId="35164"/>
    <cellStyle name="Normal 7 5 3 2 2 5 2 3" xfId="58252"/>
    <cellStyle name="Normal 7 5 3 2 2 5 3" xfId="25761"/>
    <cellStyle name="Normal 7 5 3 2 2 5 4" xfId="58251"/>
    <cellStyle name="Normal 7 5 3 2 2 6" xfId="11670"/>
    <cellStyle name="Normal 7 5 3 2 2 6 2" xfId="30459"/>
    <cellStyle name="Normal 7 5 3 2 2 6 3" xfId="58253"/>
    <cellStyle name="Normal 7 5 3 2 2 7" xfId="21056"/>
    <cellStyle name="Normal 7 5 3 2 2 8" xfId="39952"/>
    <cellStyle name="Normal 7 5 3 2 2 9" xfId="58234"/>
    <cellStyle name="Normal 7 5 3 2 3" xfId="2710"/>
    <cellStyle name="Normal 7 5 3 2 3 2" xfId="5503"/>
    <cellStyle name="Normal 7 5 3 2 3 2 2" xfId="10228"/>
    <cellStyle name="Normal 7 5 3 2 3 2 2 2" xfId="19623"/>
    <cellStyle name="Normal 7 5 3 2 3 2 2 2 2" xfId="38420"/>
    <cellStyle name="Normal 7 5 3 2 3 2 2 2 3" xfId="58257"/>
    <cellStyle name="Normal 7 5 3 2 3 2 2 3" xfId="29017"/>
    <cellStyle name="Normal 7 5 3 2 3 2 2 4" xfId="58256"/>
    <cellStyle name="Normal 7 5 3 2 3 2 3" xfId="14926"/>
    <cellStyle name="Normal 7 5 3 2 3 2 3 2" xfId="33717"/>
    <cellStyle name="Normal 7 5 3 2 3 2 3 3" xfId="58258"/>
    <cellStyle name="Normal 7 5 3 2 3 2 4" xfId="24314"/>
    <cellStyle name="Normal 7 5 3 2 3 2 5" xfId="58255"/>
    <cellStyle name="Normal 7 5 3 2 3 3" xfId="7437"/>
    <cellStyle name="Normal 7 5 3 2 3 3 2" xfId="16832"/>
    <cellStyle name="Normal 7 5 3 2 3 3 2 2" xfId="35629"/>
    <cellStyle name="Normal 7 5 3 2 3 3 2 3" xfId="58260"/>
    <cellStyle name="Normal 7 5 3 2 3 3 3" xfId="26226"/>
    <cellStyle name="Normal 7 5 3 2 3 3 4" xfId="58259"/>
    <cellStyle name="Normal 7 5 3 2 3 4" xfId="12135"/>
    <cellStyle name="Normal 7 5 3 2 3 4 2" xfId="30924"/>
    <cellStyle name="Normal 7 5 3 2 3 4 3" xfId="58261"/>
    <cellStyle name="Normal 7 5 3 2 3 5" xfId="21521"/>
    <cellStyle name="Normal 7 5 3 2 3 6" xfId="58254"/>
    <cellStyle name="Normal 7 5 3 2 4" xfId="3641"/>
    <cellStyle name="Normal 7 5 3 2 4 2" xfId="8367"/>
    <cellStyle name="Normal 7 5 3 2 4 2 2" xfId="17762"/>
    <cellStyle name="Normal 7 5 3 2 4 2 2 2" xfId="36559"/>
    <cellStyle name="Normal 7 5 3 2 4 2 2 3" xfId="58264"/>
    <cellStyle name="Normal 7 5 3 2 4 2 3" xfId="27156"/>
    <cellStyle name="Normal 7 5 3 2 4 2 4" xfId="58263"/>
    <cellStyle name="Normal 7 5 3 2 4 3" xfId="13065"/>
    <cellStyle name="Normal 7 5 3 2 4 3 2" xfId="31855"/>
    <cellStyle name="Normal 7 5 3 2 4 3 3" xfId="58265"/>
    <cellStyle name="Normal 7 5 3 2 4 4" xfId="22452"/>
    <cellStyle name="Normal 7 5 3 2 4 5" xfId="58262"/>
    <cellStyle name="Normal 7 5 3 2 5" xfId="4572"/>
    <cellStyle name="Normal 7 5 3 2 5 2" xfId="9297"/>
    <cellStyle name="Normal 7 5 3 2 5 2 2" xfId="18692"/>
    <cellStyle name="Normal 7 5 3 2 5 2 2 2" xfId="37489"/>
    <cellStyle name="Normal 7 5 3 2 5 2 2 3" xfId="58268"/>
    <cellStyle name="Normal 7 5 3 2 5 2 3" xfId="28086"/>
    <cellStyle name="Normal 7 5 3 2 5 2 4" xfId="58267"/>
    <cellStyle name="Normal 7 5 3 2 5 3" xfId="13995"/>
    <cellStyle name="Normal 7 5 3 2 5 3 2" xfId="32786"/>
    <cellStyle name="Normal 7 5 3 2 5 3 3" xfId="58269"/>
    <cellStyle name="Normal 7 5 3 2 5 4" xfId="23383"/>
    <cellStyle name="Normal 7 5 3 2 5 5" xfId="58266"/>
    <cellStyle name="Normal 7 5 3 2 6" xfId="6508"/>
    <cellStyle name="Normal 7 5 3 2 6 2" xfId="15903"/>
    <cellStyle name="Normal 7 5 3 2 6 2 2" xfId="34700"/>
    <cellStyle name="Normal 7 5 3 2 6 2 3" xfId="58271"/>
    <cellStyle name="Normal 7 5 3 2 6 3" xfId="25297"/>
    <cellStyle name="Normal 7 5 3 2 6 4" xfId="58270"/>
    <cellStyle name="Normal 7 5 3 2 7" xfId="11206"/>
    <cellStyle name="Normal 7 5 3 2 7 2" xfId="29993"/>
    <cellStyle name="Normal 7 5 3 2 7 3" xfId="58272"/>
    <cellStyle name="Normal 7 5 3 2 8" xfId="20590"/>
    <cellStyle name="Normal 7 5 3 2 9" xfId="39951"/>
    <cellStyle name="Normal 7 5 3 3" xfId="1984"/>
    <cellStyle name="Normal 7 5 3 3 2" xfId="2915"/>
    <cellStyle name="Normal 7 5 3 3 2 2" xfId="5708"/>
    <cellStyle name="Normal 7 5 3 3 2 2 2" xfId="10433"/>
    <cellStyle name="Normal 7 5 3 3 2 2 2 2" xfId="19828"/>
    <cellStyle name="Normal 7 5 3 3 2 2 2 2 2" xfId="38625"/>
    <cellStyle name="Normal 7 5 3 3 2 2 2 2 3" xfId="58277"/>
    <cellStyle name="Normal 7 5 3 3 2 2 2 3" xfId="29222"/>
    <cellStyle name="Normal 7 5 3 3 2 2 2 4" xfId="58276"/>
    <cellStyle name="Normal 7 5 3 3 2 2 3" xfId="15131"/>
    <cellStyle name="Normal 7 5 3 3 2 2 3 2" xfId="33922"/>
    <cellStyle name="Normal 7 5 3 3 2 2 3 3" xfId="58278"/>
    <cellStyle name="Normal 7 5 3 3 2 2 4" xfId="24519"/>
    <cellStyle name="Normal 7 5 3 3 2 2 5" xfId="58275"/>
    <cellStyle name="Normal 7 5 3 3 2 3" xfId="7641"/>
    <cellStyle name="Normal 7 5 3 3 2 3 2" xfId="17036"/>
    <cellStyle name="Normal 7 5 3 3 2 3 2 2" xfId="35833"/>
    <cellStyle name="Normal 7 5 3 3 2 3 2 3" xfId="58280"/>
    <cellStyle name="Normal 7 5 3 3 2 3 3" xfId="26430"/>
    <cellStyle name="Normal 7 5 3 3 2 3 4" xfId="58279"/>
    <cellStyle name="Normal 7 5 3 3 2 4" xfId="12339"/>
    <cellStyle name="Normal 7 5 3 3 2 4 2" xfId="31129"/>
    <cellStyle name="Normal 7 5 3 3 2 4 3" xfId="58281"/>
    <cellStyle name="Normal 7 5 3 3 2 5" xfId="21726"/>
    <cellStyle name="Normal 7 5 3 3 2 6" xfId="58274"/>
    <cellStyle name="Normal 7 5 3 3 3" xfId="3846"/>
    <cellStyle name="Normal 7 5 3 3 3 2" xfId="8572"/>
    <cellStyle name="Normal 7 5 3 3 3 2 2" xfId="17967"/>
    <cellStyle name="Normal 7 5 3 3 3 2 2 2" xfId="36764"/>
    <cellStyle name="Normal 7 5 3 3 3 2 2 3" xfId="58284"/>
    <cellStyle name="Normal 7 5 3 3 3 2 3" xfId="27361"/>
    <cellStyle name="Normal 7 5 3 3 3 2 4" xfId="58283"/>
    <cellStyle name="Normal 7 5 3 3 3 3" xfId="13270"/>
    <cellStyle name="Normal 7 5 3 3 3 3 2" xfId="32060"/>
    <cellStyle name="Normal 7 5 3 3 3 3 3" xfId="58285"/>
    <cellStyle name="Normal 7 5 3 3 3 4" xfId="22657"/>
    <cellStyle name="Normal 7 5 3 3 3 5" xfId="58282"/>
    <cellStyle name="Normal 7 5 3 3 4" xfId="4777"/>
    <cellStyle name="Normal 7 5 3 3 4 2" xfId="9502"/>
    <cellStyle name="Normal 7 5 3 3 4 2 2" xfId="18897"/>
    <cellStyle name="Normal 7 5 3 3 4 2 2 2" xfId="37694"/>
    <cellStyle name="Normal 7 5 3 3 4 2 2 3" xfId="58288"/>
    <cellStyle name="Normal 7 5 3 3 4 2 3" xfId="28291"/>
    <cellStyle name="Normal 7 5 3 3 4 2 4" xfId="58287"/>
    <cellStyle name="Normal 7 5 3 3 4 3" xfId="14200"/>
    <cellStyle name="Normal 7 5 3 3 4 3 2" xfId="32991"/>
    <cellStyle name="Normal 7 5 3 3 4 3 3" xfId="58289"/>
    <cellStyle name="Normal 7 5 3 3 4 4" xfId="23588"/>
    <cellStyle name="Normal 7 5 3 3 4 5" xfId="58286"/>
    <cellStyle name="Normal 7 5 3 3 5" xfId="6712"/>
    <cellStyle name="Normal 7 5 3 3 5 2" xfId="16107"/>
    <cellStyle name="Normal 7 5 3 3 5 2 2" xfId="34904"/>
    <cellStyle name="Normal 7 5 3 3 5 2 3" xfId="58291"/>
    <cellStyle name="Normal 7 5 3 3 5 3" xfId="25501"/>
    <cellStyle name="Normal 7 5 3 3 5 4" xfId="58290"/>
    <cellStyle name="Normal 7 5 3 3 6" xfId="11410"/>
    <cellStyle name="Normal 7 5 3 3 6 2" xfId="30198"/>
    <cellStyle name="Normal 7 5 3 3 6 3" xfId="58292"/>
    <cellStyle name="Normal 7 5 3 3 7" xfId="20795"/>
    <cellStyle name="Normal 7 5 3 3 8" xfId="39953"/>
    <cellStyle name="Normal 7 5 3 3 9" xfId="58273"/>
    <cellStyle name="Normal 7 5 3 4" xfId="2449"/>
    <cellStyle name="Normal 7 5 3 4 2" xfId="5242"/>
    <cellStyle name="Normal 7 5 3 4 2 2" xfId="9967"/>
    <cellStyle name="Normal 7 5 3 4 2 2 2" xfId="19362"/>
    <cellStyle name="Normal 7 5 3 4 2 2 2 2" xfId="38159"/>
    <cellStyle name="Normal 7 5 3 4 2 2 2 3" xfId="58296"/>
    <cellStyle name="Normal 7 5 3 4 2 2 3" xfId="28756"/>
    <cellStyle name="Normal 7 5 3 4 2 2 4" xfId="58295"/>
    <cellStyle name="Normal 7 5 3 4 2 3" xfId="14665"/>
    <cellStyle name="Normal 7 5 3 4 2 3 2" xfId="33456"/>
    <cellStyle name="Normal 7 5 3 4 2 3 3" xfId="58297"/>
    <cellStyle name="Normal 7 5 3 4 2 4" xfId="24053"/>
    <cellStyle name="Normal 7 5 3 4 2 5" xfId="58294"/>
    <cellStyle name="Normal 7 5 3 4 3" xfId="7176"/>
    <cellStyle name="Normal 7 5 3 4 3 2" xfId="16571"/>
    <cellStyle name="Normal 7 5 3 4 3 2 2" xfId="35368"/>
    <cellStyle name="Normal 7 5 3 4 3 2 3" xfId="58299"/>
    <cellStyle name="Normal 7 5 3 4 3 3" xfId="25965"/>
    <cellStyle name="Normal 7 5 3 4 3 4" xfId="58298"/>
    <cellStyle name="Normal 7 5 3 4 4" xfId="11874"/>
    <cellStyle name="Normal 7 5 3 4 4 2" xfId="30663"/>
    <cellStyle name="Normal 7 5 3 4 4 3" xfId="58300"/>
    <cellStyle name="Normal 7 5 3 4 5" xfId="21260"/>
    <cellStyle name="Normal 7 5 3 4 6" xfId="58293"/>
    <cellStyle name="Normal 7 5 3 5" xfId="3380"/>
    <cellStyle name="Normal 7 5 3 5 2" xfId="8106"/>
    <cellStyle name="Normal 7 5 3 5 2 2" xfId="17501"/>
    <cellStyle name="Normal 7 5 3 5 2 2 2" xfId="36298"/>
    <cellStyle name="Normal 7 5 3 5 2 2 3" xfId="58303"/>
    <cellStyle name="Normal 7 5 3 5 2 3" xfId="26895"/>
    <cellStyle name="Normal 7 5 3 5 2 4" xfId="58302"/>
    <cellStyle name="Normal 7 5 3 5 3" xfId="12804"/>
    <cellStyle name="Normal 7 5 3 5 3 2" xfId="31594"/>
    <cellStyle name="Normal 7 5 3 5 3 3" xfId="58304"/>
    <cellStyle name="Normal 7 5 3 5 4" xfId="22191"/>
    <cellStyle name="Normal 7 5 3 5 5" xfId="58301"/>
    <cellStyle name="Normal 7 5 3 6" xfId="4311"/>
    <cellStyle name="Normal 7 5 3 6 2" xfId="9036"/>
    <cellStyle name="Normal 7 5 3 6 2 2" xfId="18431"/>
    <cellStyle name="Normal 7 5 3 6 2 2 2" xfId="37228"/>
    <cellStyle name="Normal 7 5 3 6 2 2 3" xfId="58307"/>
    <cellStyle name="Normal 7 5 3 6 2 3" xfId="27825"/>
    <cellStyle name="Normal 7 5 3 6 2 4" xfId="58306"/>
    <cellStyle name="Normal 7 5 3 6 3" xfId="13734"/>
    <cellStyle name="Normal 7 5 3 6 3 2" xfId="32525"/>
    <cellStyle name="Normal 7 5 3 6 3 3" xfId="58308"/>
    <cellStyle name="Normal 7 5 3 6 4" xfId="23122"/>
    <cellStyle name="Normal 7 5 3 6 5" xfId="58305"/>
    <cellStyle name="Normal 7 5 3 7" xfId="6249"/>
    <cellStyle name="Normal 7 5 3 7 2" xfId="15645"/>
    <cellStyle name="Normal 7 5 3 7 2 2" xfId="34442"/>
    <cellStyle name="Normal 7 5 3 7 2 3" xfId="58310"/>
    <cellStyle name="Normal 7 5 3 7 3" xfId="25039"/>
    <cellStyle name="Normal 7 5 3 7 4" xfId="58309"/>
    <cellStyle name="Normal 7 5 3 8" xfId="10947"/>
    <cellStyle name="Normal 7 5 3 8 2" xfId="29732"/>
    <cellStyle name="Normal 7 5 3 8 3" xfId="58311"/>
    <cellStyle name="Normal 7 5 3 9" xfId="20329"/>
    <cellStyle name="Normal 7 5 4" xfId="1234"/>
    <cellStyle name="Normal 7 5 4 10" xfId="39954"/>
    <cellStyle name="Normal 7 5 4 11" xfId="58312"/>
    <cellStyle name="Normal 7 5 4 12" xfId="1574"/>
    <cellStyle name="Normal 7 5 4 2" xfId="1838"/>
    <cellStyle name="Normal 7 5 4 2 10" xfId="58313"/>
    <cellStyle name="Normal 7 5 4 2 2" xfId="2304"/>
    <cellStyle name="Normal 7 5 4 2 2 2" xfId="3235"/>
    <cellStyle name="Normal 7 5 4 2 2 2 2" xfId="6028"/>
    <cellStyle name="Normal 7 5 4 2 2 2 2 2" xfId="10753"/>
    <cellStyle name="Normal 7 5 4 2 2 2 2 2 2" xfId="20148"/>
    <cellStyle name="Normal 7 5 4 2 2 2 2 2 2 2" xfId="38945"/>
    <cellStyle name="Normal 7 5 4 2 2 2 2 2 2 3" xfId="58318"/>
    <cellStyle name="Normal 7 5 4 2 2 2 2 2 3" xfId="29542"/>
    <cellStyle name="Normal 7 5 4 2 2 2 2 2 4" xfId="58317"/>
    <cellStyle name="Normal 7 5 4 2 2 2 2 3" xfId="15451"/>
    <cellStyle name="Normal 7 5 4 2 2 2 2 3 2" xfId="34242"/>
    <cellStyle name="Normal 7 5 4 2 2 2 2 3 3" xfId="58319"/>
    <cellStyle name="Normal 7 5 4 2 2 2 2 4" xfId="24839"/>
    <cellStyle name="Normal 7 5 4 2 2 2 2 5" xfId="58316"/>
    <cellStyle name="Normal 7 5 4 2 2 2 3" xfId="7961"/>
    <cellStyle name="Normal 7 5 4 2 2 2 3 2" xfId="17356"/>
    <cellStyle name="Normal 7 5 4 2 2 2 3 2 2" xfId="36153"/>
    <cellStyle name="Normal 7 5 4 2 2 2 3 2 3" xfId="58321"/>
    <cellStyle name="Normal 7 5 4 2 2 2 3 3" xfId="26750"/>
    <cellStyle name="Normal 7 5 4 2 2 2 3 4" xfId="58320"/>
    <cellStyle name="Normal 7 5 4 2 2 2 4" xfId="12659"/>
    <cellStyle name="Normal 7 5 4 2 2 2 4 2" xfId="31449"/>
    <cellStyle name="Normal 7 5 4 2 2 2 4 3" xfId="58322"/>
    <cellStyle name="Normal 7 5 4 2 2 2 5" xfId="22046"/>
    <cellStyle name="Normal 7 5 4 2 2 2 6" xfId="58315"/>
    <cellStyle name="Normal 7 5 4 2 2 3" xfId="4166"/>
    <cellStyle name="Normal 7 5 4 2 2 3 2" xfId="8891"/>
    <cellStyle name="Normal 7 5 4 2 2 3 2 2" xfId="18286"/>
    <cellStyle name="Normal 7 5 4 2 2 3 2 2 2" xfId="37083"/>
    <cellStyle name="Normal 7 5 4 2 2 3 2 2 3" xfId="58325"/>
    <cellStyle name="Normal 7 5 4 2 2 3 2 3" xfId="27680"/>
    <cellStyle name="Normal 7 5 4 2 2 3 2 4" xfId="58324"/>
    <cellStyle name="Normal 7 5 4 2 2 3 3" xfId="13589"/>
    <cellStyle name="Normal 7 5 4 2 2 3 3 2" xfId="32380"/>
    <cellStyle name="Normal 7 5 4 2 2 3 3 3" xfId="58326"/>
    <cellStyle name="Normal 7 5 4 2 2 3 4" xfId="22977"/>
    <cellStyle name="Normal 7 5 4 2 2 3 5" xfId="58323"/>
    <cellStyle name="Normal 7 5 4 2 2 4" xfId="5097"/>
    <cellStyle name="Normal 7 5 4 2 2 4 2" xfId="9822"/>
    <cellStyle name="Normal 7 5 4 2 2 4 2 2" xfId="19217"/>
    <cellStyle name="Normal 7 5 4 2 2 4 2 2 2" xfId="38014"/>
    <cellStyle name="Normal 7 5 4 2 2 4 2 2 3" xfId="58329"/>
    <cellStyle name="Normal 7 5 4 2 2 4 2 3" xfId="28611"/>
    <cellStyle name="Normal 7 5 4 2 2 4 2 4" xfId="58328"/>
    <cellStyle name="Normal 7 5 4 2 2 4 3" xfId="14520"/>
    <cellStyle name="Normal 7 5 4 2 2 4 3 2" xfId="33311"/>
    <cellStyle name="Normal 7 5 4 2 2 4 3 3" xfId="58330"/>
    <cellStyle name="Normal 7 5 4 2 2 4 4" xfId="23908"/>
    <cellStyle name="Normal 7 5 4 2 2 4 5" xfId="58327"/>
    <cellStyle name="Normal 7 5 4 2 2 5" xfId="7031"/>
    <cellStyle name="Normal 7 5 4 2 2 5 2" xfId="16426"/>
    <cellStyle name="Normal 7 5 4 2 2 5 2 2" xfId="35223"/>
    <cellStyle name="Normal 7 5 4 2 2 5 2 3" xfId="58332"/>
    <cellStyle name="Normal 7 5 4 2 2 5 3" xfId="25820"/>
    <cellStyle name="Normal 7 5 4 2 2 5 4" xfId="58331"/>
    <cellStyle name="Normal 7 5 4 2 2 6" xfId="11729"/>
    <cellStyle name="Normal 7 5 4 2 2 6 2" xfId="30518"/>
    <cellStyle name="Normal 7 5 4 2 2 6 3" xfId="58333"/>
    <cellStyle name="Normal 7 5 4 2 2 7" xfId="21115"/>
    <cellStyle name="Normal 7 5 4 2 2 8" xfId="39956"/>
    <cellStyle name="Normal 7 5 4 2 2 9" xfId="58314"/>
    <cellStyle name="Normal 7 5 4 2 3" xfId="2769"/>
    <cellStyle name="Normal 7 5 4 2 3 2" xfId="5562"/>
    <cellStyle name="Normal 7 5 4 2 3 2 2" xfId="10287"/>
    <cellStyle name="Normal 7 5 4 2 3 2 2 2" xfId="19682"/>
    <cellStyle name="Normal 7 5 4 2 3 2 2 2 2" xfId="38479"/>
    <cellStyle name="Normal 7 5 4 2 3 2 2 2 3" xfId="58337"/>
    <cellStyle name="Normal 7 5 4 2 3 2 2 3" xfId="29076"/>
    <cellStyle name="Normal 7 5 4 2 3 2 2 4" xfId="58336"/>
    <cellStyle name="Normal 7 5 4 2 3 2 3" xfId="14985"/>
    <cellStyle name="Normal 7 5 4 2 3 2 3 2" xfId="33776"/>
    <cellStyle name="Normal 7 5 4 2 3 2 3 3" xfId="58338"/>
    <cellStyle name="Normal 7 5 4 2 3 2 4" xfId="24373"/>
    <cellStyle name="Normal 7 5 4 2 3 2 5" xfId="58335"/>
    <cellStyle name="Normal 7 5 4 2 3 3" xfId="7495"/>
    <cellStyle name="Normal 7 5 4 2 3 3 2" xfId="16890"/>
    <cellStyle name="Normal 7 5 4 2 3 3 2 2" xfId="35687"/>
    <cellStyle name="Normal 7 5 4 2 3 3 2 3" xfId="58340"/>
    <cellStyle name="Normal 7 5 4 2 3 3 3" xfId="26284"/>
    <cellStyle name="Normal 7 5 4 2 3 3 4" xfId="58339"/>
    <cellStyle name="Normal 7 5 4 2 3 4" xfId="12193"/>
    <cellStyle name="Normal 7 5 4 2 3 4 2" xfId="30983"/>
    <cellStyle name="Normal 7 5 4 2 3 4 3" xfId="58341"/>
    <cellStyle name="Normal 7 5 4 2 3 5" xfId="21580"/>
    <cellStyle name="Normal 7 5 4 2 3 6" xfId="58334"/>
    <cellStyle name="Normal 7 5 4 2 4" xfId="3700"/>
    <cellStyle name="Normal 7 5 4 2 4 2" xfId="8426"/>
    <cellStyle name="Normal 7 5 4 2 4 2 2" xfId="17821"/>
    <cellStyle name="Normal 7 5 4 2 4 2 2 2" xfId="36618"/>
    <cellStyle name="Normal 7 5 4 2 4 2 2 3" xfId="58344"/>
    <cellStyle name="Normal 7 5 4 2 4 2 3" xfId="27215"/>
    <cellStyle name="Normal 7 5 4 2 4 2 4" xfId="58343"/>
    <cellStyle name="Normal 7 5 4 2 4 3" xfId="13124"/>
    <cellStyle name="Normal 7 5 4 2 4 3 2" xfId="31914"/>
    <cellStyle name="Normal 7 5 4 2 4 3 3" xfId="58345"/>
    <cellStyle name="Normal 7 5 4 2 4 4" xfId="22511"/>
    <cellStyle name="Normal 7 5 4 2 4 5" xfId="58342"/>
    <cellStyle name="Normal 7 5 4 2 5" xfId="4631"/>
    <cellStyle name="Normal 7 5 4 2 5 2" xfId="9356"/>
    <cellStyle name="Normal 7 5 4 2 5 2 2" xfId="18751"/>
    <cellStyle name="Normal 7 5 4 2 5 2 2 2" xfId="37548"/>
    <cellStyle name="Normal 7 5 4 2 5 2 2 3" xfId="58348"/>
    <cellStyle name="Normal 7 5 4 2 5 2 3" xfId="28145"/>
    <cellStyle name="Normal 7 5 4 2 5 2 4" xfId="58347"/>
    <cellStyle name="Normal 7 5 4 2 5 3" xfId="14054"/>
    <cellStyle name="Normal 7 5 4 2 5 3 2" xfId="32845"/>
    <cellStyle name="Normal 7 5 4 2 5 3 3" xfId="58349"/>
    <cellStyle name="Normal 7 5 4 2 5 4" xfId="23442"/>
    <cellStyle name="Normal 7 5 4 2 5 5" xfId="58346"/>
    <cellStyle name="Normal 7 5 4 2 6" xfId="6566"/>
    <cellStyle name="Normal 7 5 4 2 6 2" xfId="15961"/>
    <cellStyle name="Normal 7 5 4 2 6 2 2" xfId="34758"/>
    <cellStyle name="Normal 7 5 4 2 6 2 3" xfId="58351"/>
    <cellStyle name="Normal 7 5 4 2 6 3" xfId="25355"/>
    <cellStyle name="Normal 7 5 4 2 6 4" xfId="58350"/>
    <cellStyle name="Normal 7 5 4 2 7" xfId="11264"/>
    <cellStyle name="Normal 7 5 4 2 7 2" xfId="30052"/>
    <cellStyle name="Normal 7 5 4 2 7 3" xfId="58352"/>
    <cellStyle name="Normal 7 5 4 2 8" xfId="20649"/>
    <cellStyle name="Normal 7 5 4 2 9" xfId="39955"/>
    <cellStyle name="Normal 7 5 4 3" xfId="2043"/>
    <cellStyle name="Normal 7 5 4 3 2" xfId="2974"/>
    <cellStyle name="Normal 7 5 4 3 2 2" xfId="5767"/>
    <cellStyle name="Normal 7 5 4 3 2 2 2" xfId="10492"/>
    <cellStyle name="Normal 7 5 4 3 2 2 2 2" xfId="19887"/>
    <cellStyle name="Normal 7 5 4 3 2 2 2 2 2" xfId="38684"/>
    <cellStyle name="Normal 7 5 4 3 2 2 2 2 3" xfId="58357"/>
    <cellStyle name="Normal 7 5 4 3 2 2 2 3" xfId="29281"/>
    <cellStyle name="Normal 7 5 4 3 2 2 2 4" xfId="58356"/>
    <cellStyle name="Normal 7 5 4 3 2 2 3" xfId="15190"/>
    <cellStyle name="Normal 7 5 4 3 2 2 3 2" xfId="33981"/>
    <cellStyle name="Normal 7 5 4 3 2 2 3 3" xfId="58358"/>
    <cellStyle name="Normal 7 5 4 3 2 2 4" xfId="24578"/>
    <cellStyle name="Normal 7 5 4 3 2 2 5" xfId="58355"/>
    <cellStyle name="Normal 7 5 4 3 2 3" xfId="7700"/>
    <cellStyle name="Normal 7 5 4 3 2 3 2" xfId="17095"/>
    <cellStyle name="Normal 7 5 4 3 2 3 2 2" xfId="35892"/>
    <cellStyle name="Normal 7 5 4 3 2 3 2 3" xfId="58360"/>
    <cellStyle name="Normal 7 5 4 3 2 3 3" xfId="26489"/>
    <cellStyle name="Normal 7 5 4 3 2 3 4" xfId="58359"/>
    <cellStyle name="Normal 7 5 4 3 2 4" xfId="12398"/>
    <cellStyle name="Normal 7 5 4 3 2 4 2" xfId="31188"/>
    <cellStyle name="Normal 7 5 4 3 2 4 3" xfId="58361"/>
    <cellStyle name="Normal 7 5 4 3 2 5" xfId="21785"/>
    <cellStyle name="Normal 7 5 4 3 2 6" xfId="58354"/>
    <cellStyle name="Normal 7 5 4 3 3" xfId="3905"/>
    <cellStyle name="Normal 7 5 4 3 3 2" xfId="8630"/>
    <cellStyle name="Normal 7 5 4 3 3 2 2" xfId="18025"/>
    <cellStyle name="Normal 7 5 4 3 3 2 2 2" xfId="36822"/>
    <cellStyle name="Normal 7 5 4 3 3 2 2 3" xfId="58364"/>
    <cellStyle name="Normal 7 5 4 3 3 2 3" xfId="27419"/>
    <cellStyle name="Normal 7 5 4 3 3 2 4" xfId="58363"/>
    <cellStyle name="Normal 7 5 4 3 3 3" xfId="13328"/>
    <cellStyle name="Normal 7 5 4 3 3 3 2" xfId="32119"/>
    <cellStyle name="Normal 7 5 4 3 3 3 3" xfId="58365"/>
    <cellStyle name="Normal 7 5 4 3 3 4" xfId="22716"/>
    <cellStyle name="Normal 7 5 4 3 3 5" xfId="58362"/>
    <cellStyle name="Normal 7 5 4 3 4" xfId="4836"/>
    <cellStyle name="Normal 7 5 4 3 4 2" xfId="9561"/>
    <cellStyle name="Normal 7 5 4 3 4 2 2" xfId="18956"/>
    <cellStyle name="Normal 7 5 4 3 4 2 2 2" xfId="37753"/>
    <cellStyle name="Normal 7 5 4 3 4 2 2 3" xfId="58368"/>
    <cellStyle name="Normal 7 5 4 3 4 2 3" xfId="28350"/>
    <cellStyle name="Normal 7 5 4 3 4 2 4" xfId="58367"/>
    <cellStyle name="Normal 7 5 4 3 4 3" xfId="14259"/>
    <cellStyle name="Normal 7 5 4 3 4 3 2" xfId="33050"/>
    <cellStyle name="Normal 7 5 4 3 4 3 3" xfId="58369"/>
    <cellStyle name="Normal 7 5 4 3 4 4" xfId="23647"/>
    <cellStyle name="Normal 7 5 4 3 4 5" xfId="58366"/>
    <cellStyle name="Normal 7 5 4 3 5" xfId="6770"/>
    <cellStyle name="Normal 7 5 4 3 5 2" xfId="16165"/>
    <cellStyle name="Normal 7 5 4 3 5 2 2" xfId="34962"/>
    <cellStyle name="Normal 7 5 4 3 5 2 3" xfId="58371"/>
    <cellStyle name="Normal 7 5 4 3 5 3" xfId="25559"/>
    <cellStyle name="Normal 7 5 4 3 5 4" xfId="58370"/>
    <cellStyle name="Normal 7 5 4 3 6" xfId="11468"/>
    <cellStyle name="Normal 7 5 4 3 6 2" xfId="30257"/>
    <cellStyle name="Normal 7 5 4 3 6 3" xfId="58372"/>
    <cellStyle name="Normal 7 5 4 3 7" xfId="20854"/>
    <cellStyle name="Normal 7 5 4 3 8" xfId="39957"/>
    <cellStyle name="Normal 7 5 4 3 9" xfId="58353"/>
    <cellStyle name="Normal 7 5 4 4" xfId="2508"/>
    <cellStyle name="Normal 7 5 4 4 2" xfId="5301"/>
    <cellStyle name="Normal 7 5 4 4 2 2" xfId="10026"/>
    <cellStyle name="Normal 7 5 4 4 2 2 2" xfId="19421"/>
    <cellStyle name="Normal 7 5 4 4 2 2 2 2" xfId="38218"/>
    <cellStyle name="Normal 7 5 4 4 2 2 2 3" xfId="58376"/>
    <cellStyle name="Normal 7 5 4 4 2 2 3" xfId="28815"/>
    <cellStyle name="Normal 7 5 4 4 2 2 4" xfId="58375"/>
    <cellStyle name="Normal 7 5 4 4 2 3" xfId="14724"/>
    <cellStyle name="Normal 7 5 4 4 2 3 2" xfId="33515"/>
    <cellStyle name="Normal 7 5 4 4 2 3 3" xfId="58377"/>
    <cellStyle name="Normal 7 5 4 4 2 4" xfId="24112"/>
    <cellStyle name="Normal 7 5 4 4 2 5" xfId="58374"/>
    <cellStyle name="Normal 7 5 4 4 3" xfId="7235"/>
    <cellStyle name="Normal 7 5 4 4 3 2" xfId="16630"/>
    <cellStyle name="Normal 7 5 4 4 3 2 2" xfId="35427"/>
    <cellStyle name="Normal 7 5 4 4 3 2 3" xfId="58379"/>
    <cellStyle name="Normal 7 5 4 4 3 3" xfId="26024"/>
    <cellStyle name="Normal 7 5 4 4 3 4" xfId="58378"/>
    <cellStyle name="Normal 7 5 4 4 4" xfId="11933"/>
    <cellStyle name="Normal 7 5 4 4 4 2" xfId="30722"/>
    <cellStyle name="Normal 7 5 4 4 4 3" xfId="58380"/>
    <cellStyle name="Normal 7 5 4 4 5" xfId="21319"/>
    <cellStyle name="Normal 7 5 4 4 6" xfId="58373"/>
    <cellStyle name="Normal 7 5 4 5" xfId="3439"/>
    <cellStyle name="Normal 7 5 4 5 2" xfId="8165"/>
    <cellStyle name="Normal 7 5 4 5 2 2" xfId="17560"/>
    <cellStyle name="Normal 7 5 4 5 2 2 2" xfId="36357"/>
    <cellStyle name="Normal 7 5 4 5 2 2 3" xfId="58383"/>
    <cellStyle name="Normal 7 5 4 5 2 3" xfId="26954"/>
    <cellStyle name="Normal 7 5 4 5 2 4" xfId="58382"/>
    <cellStyle name="Normal 7 5 4 5 3" xfId="12863"/>
    <cellStyle name="Normal 7 5 4 5 3 2" xfId="31653"/>
    <cellStyle name="Normal 7 5 4 5 3 3" xfId="58384"/>
    <cellStyle name="Normal 7 5 4 5 4" xfId="22250"/>
    <cellStyle name="Normal 7 5 4 5 5" xfId="58381"/>
    <cellStyle name="Normal 7 5 4 6" xfId="4370"/>
    <cellStyle name="Normal 7 5 4 6 2" xfId="9095"/>
    <cellStyle name="Normal 7 5 4 6 2 2" xfId="18490"/>
    <cellStyle name="Normal 7 5 4 6 2 2 2" xfId="37287"/>
    <cellStyle name="Normal 7 5 4 6 2 2 3" xfId="58387"/>
    <cellStyle name="Normal 7 5 4 6 2 3" xfId="27884"/>
    <cellStyle name="Normal 7 5 4 6 2 4" xfId="58386"/>
    <cellStyle name="Normal 7 5 4 6 3" xfId="13793"/>
    <cellStyle name="Normal 7 5 4 6 3 2" xfId="32584"/>
    <cellStyle name="Normal 7 5 4 6 3 3" xfId="58388"/>
    <cellStyle name="Normal 7 5 4 6 4" xfId="23181"/>
    <cellStyle name="Normal 7 5 4 6 5" xfId="58385"/>
    <cellStyle name="Normal 7 5 4 7" xfId="6391"/>
    <cellStyle name="Normal 7 5 4 7 2" xfId="15787"/>
    <cellStyle name="Normal 7 5 4 7 2 2" xfId="34584"/>
    <cellStyle name="Normal 7 5 4 7 2 3" xfId="58390"/>
    <cellStyle name="Normal 7 5 4 7 3" xfId="25181"/>
    <cellStyle name="Normal 7 5 4 7 4" xfId="58389"/>
    <cellStyle name="Normal 7 5 4 8" xfId="11004"/>
    <cellStyle name="Normal 7 5 4 8 2" xfId="29791"/>
    <cellStyle name="Normal 7 5 4 8 3" xfId="58391"/>
    <cellStyle name="Normal 7 5 4 9" xfId="20388"/>
    <cellStyle name="Normal 7 5 5" xfId="970"/>
    <cellStyle name="Normal 7 5 5 10" xfId="58392"/>
    <cellStyle name="Normal 7 5 5 11" xfId="1660"/>
    <cellStyle name="Normal 7 5 5 2" xfId="2129"/>
    <cellStyle name="Normal 7 5 5 2 2" xfId="3060"/>
    <cellStyle name="Normal 7 5 5 2 2 2" xfId="5853"/>
    <cellStyle name="Normal 7 5 5 2 2 2 2" xfId="10578"/>
    <cellStyle name="Normal 7 5 5 2 2 2 2 2" xfId="19973"/>
    <cellStyle name="Normal 7 5 5 2 2 2 2 2 2" xfId="38770"/>
    <cellStyle name="Normal 7 5 5 2 2 2 2 2 3" xfId="58397"/>
    <cellStyle name="Normal 7 5 5 2 2 2 2 3" xfId="29367"/>
    <cellStyle name="Normal 7 5 5 2 2 2 2 4" xfId="58396"/>
    <cellStyle name="Normal 7 5 5 2 2 2 3" xfId="15276"/>
    <cellStyle name="Normal 7 5 5 2 2 2 3 2" xfId="34067"/>
    <cellStyle name="Normal 7 5 5 2 2 2 3 3" xfId="58398"/>
    <cellStyle name="Normal 7 5 5 2 2 2 4" xfId="24664"/>
    <cellStyle name="Normal 7 5 5 2 2 2 5" xfId="58395"/>
    <cellStyle name="Normal 7 5 5 2 2 3" xfId="7786"/>
    <cellStyle name="Normal 7 5 5 2 2 3 2" xfId="17181"/>
    <cellStyle name="Normal 7 5 5 2 2 3 2 2" xfId="35978"/>
    <cellStyle name="Normal 7 5 5 2 2 3 2 3" xfId="58400"/>
    <cellStyle name="Normal 7 5 5 2 2 3 3" xfId="26575"/>
    <cellStyle name="Normal 7 5 5 2 2 3 4" xfId="58399"/>
    <cellStyle name="Normal 7 5 5 2 2 4" xfId="12484"/>
    <cellStyle name="Normal 7 5 5 2 2 4 2" xfId="31274"/>
    <cellStyle name="Normal 7 5 5 2 2 4 3" xfId="58401"/>
    <cellStyle name="Normal 7 5 5 2 2 5" xfId="21871"/>
    <cellStyle name="Normal 7 5 5 2 2 6" xfId="58394"/>
    <cellStyle name="Normal 7 5 5 2 3" xfId="3991"/>
    <cellStyle name="Normal 7 5 5 2 3 2" xfId="8716"/>
    <cellStyle name="Normal 7 5 5 2 3 2 2" xfId="18111"/>
    <cellStyle name="Normal 7 5 5 2 3 2 2 2" xfId="36908"/>
    <cellStyle name="Normal 7 5 5 2 3 2 2 3" xfId="58404"/>
    <cellStyle name="Normal 7 5 5 2 3 2 3" xfId="27505"/>
    <cellStyle name="Normal 7 5 5 2 3 2 4" xfId="58403"/>
    <cellStyle name="Normal 7 5 5 2 3 3" xfId="13414"/>
    <cellStyle name="Normal 7 5 5 2 3 3 2" xfId="32205"/>
    <cellStyle name="Normal 7 5 5 2 3 3 3" xfId="58405"/>
    <cellStyle name="Normal 7 5 5 2 3 4" xfId="22802"/>
    <cellStyle name="Normal 7 5 5 2 3 5" xfId="58402"/>
    <cellStyle name="Normal 7 5 5 2 4" xfId="4922"/>
    <cellStyle name="Normal 7 5 5 2 4 2" xfId="9647"/>
    <cellStyle name="Normal 7 5 5 2 4 2 2" xfId="19042"/>
    <cellStyle name="Normal 7 5 5 2 4 2 2 2" xfId="37839"/>
    <cellStyle name="Normal 7 5 5 2 4 2 2 3" xfId="58408"/>
    <cellStyle name="Normal 7 5 5 2 4 2 3" xfId="28436"/>
    <cellStyle name="Normal 7 5 5 2 4 2 4" xfId="58407"/>
    <cellStyle name="Normal 7 5 5 2 4 3" xfId="14345"/>
    <cellStyle name="Normal 7 5 5 2 4 3 2" xfId="33136"/>
    <cellStyle name="Normal 7 5 5 2 4 3 3" xfId="58409"/>
    <cellStyle name="Normal 7 5 5 2 4 4" xfId="23733"/>
    <cellStyle name="Normal 7 5 5 2 4 5" xfId="58406"/>
    <cellStyle name="Normal 7 5 5 2 5" xfId="6856"/>
    <cellStyle name="Normal 7 5 5 2 5 2" xfId="16251"/>
    <cellStyle name="Normal 7 5 5 2 5 2 2" xfId="35048"/>
    <cellStyle name="Normal 7 5 5 2 5 2 3" xfId="58411"/>
    <cellStyle name="Normal 7 5 5 2 5 3" xfId="25645"/>
    <cellStyle name="Normal 7 5 5 2 5 4" xfId="58410"/>
    <cellStyle name="Normal 7 5 5 2 6" xfId="11554"/>
    <cellStyle name="Normal 7 5 5 2 6 2" xfId="30343"/>
    <cellStyle name="Normal 7 5 5 2 6 3" xfId="58412"/>
    <cellStyle name="Normal 7 5 5 2 7" xfId="20940"/>
    <cellStyle name="Normal 7 5 5 2 8" xfId="39959"/>
    <cellStyle name="Normal 7 5 5 2 9" xfId="58393"/>
    <cellStyle name="Normal 7 5 5 3" xfId="2594"/>
    <cellStyle name="Normal 7 5 5 3 2" xfId="5387"/>
    <cellStyle name="Normal 7 5 5 3 2 2" xfId="10112"/>
    <cellStyle name="Normal 7 5 5 3 2 2 2" xfId="19507"/>
    <cellStyle name="Normal 7 5 5 3 2 2 2 2" xfId="38304"/>
    <cellStyle name="Normal 7 5 5 3 2 2 2 3" xfId="58416"/>
    <cellStyle name="Normal 7 5 5 3 2 2 3" xfId="28901"/>
    <cellStyle name="Normal 7 5 5 3 2 2 4" xfId="58415"/>
    <cellStyle name="Normal 7 5 5 3 2 3" xfId="14810"/>
    <cellStyle name="Normal 7 5 5 3 2 3 2" xfId="33601"/>
    <cellStyle name="Normal 7 5 5 3 2 3 3" xfId="58417"/>
    <cellStyle name="Normal 7 5 5 3 2 4" xfId="24198"/>
    <cellStyle name="Normal 7 5 5 3 2 5" xfId="58414"/>
    <cellStyle name="Normal 7 5 5 3 3" xfId="7321"/>
    <cellStyle name="Normal 7 5 5 3 3 2" xfId="16716"/>
    <cellStyle name="Normal 7 5 5 3 3 2 2" xfId="35513"/>
    <cellStyle name="Normal 7 5 5 3 3 2 3" xfId="58419"/>
    <cellStyle name="Normal 7 5 5 3 3 3" xfId="26110"/>
    <cellStyle name="Normal 7 5 5 3 3 4" xfId="58418"/>
    <cellStyle name="Normal 7 5 5 3 4" xfId="12019"/>
    <cellStyle name="Normal 7 5 5 3 4 2" xfId="30808"/>
    <cellStyle name="Normal 7 5 5 3 4 3" xfId="58420"/>
    <cellStyle name="Normal 7 5 5 3 5" xfId="21405"/>
    <cellStyle name="Normal 7 5 5 3 6" xfId="58413"/>
    <cellStyle name="Normal 7 5 5 4" xfId="3525"/>
    <cellStyle name="Normal 7 5 5 4 2" xfId="8251"/>
    <cellStyle name="Normal 7 5 5 4 2 2" xfId="17646"/>
    <cellStyle name="Normal 7 5 5 4 2 2 2" xfId="36443"/>
    <cellStyle name="Normal 7 5 5 4 2 2 3" xfId="58423"/>
    <cellStyle name="Normal 7 5 5 4 2 3" xfId="27040"/>
    <cellStyle name="Normal 7 5 5 4 2 4" xfId="58422"/>
    <cellStyle name="Normal 7 5 5 4 3" xfId="12949"/>
    <cellStyle name="Normal 7 5 5 4 3 2" xfId="31739"/>
    <cellStyle name="Normal 7 5 5 4 3 3" xfId="58424"/>
    <cellStyle name="Normal 7 5 5 4 4" xfId="22336"/>
    <cellStyle name="Normal 7 5 5 4 5" xfId="58421"/>
    <cellStyle name="Normal 7 5 5 5" xfId="4456"/>
    <cellStyle name="Normal 7 5 5 5 2" xfId="9181"/>
    <cellStyle name="Normal 7 5 5 5 2 2" xfId="18576"/>
    <cellStyle name="Normal 7 5 5 5 2 2 2" xfId="37373"/>
    <cellStyle name="Normal 7 5 5 5 2 2 3" xfId="58427"/>
    <cellStyle name="Normal 7 5 5 5 2 3" xfId="27970"/>
    <cellStyle name="Normal 7 5 5 5 2 4" xfId="58426"/>
    <cellStyle name="Normal 7 5 5 5 3" xfId="13879"/>
    <cellStyle name="Normal 7 5 5 5 3 2" xfId="32670"/>
    <cellStyle name="Normal 7 5 5 5 3 3" xfId="58428"/>
    <cellStyle name="Normal 7 5 5 5 4" xfId="23267"/>
    <cellStyle name="Normal 7 5 5 5 5" xfId="58425"/>
    <cellStyle name="Normal 7 5 5 6" xfId="6337"/>
    <cellStyle name="Normal 7 5 5 6 2" xfId="15733"/>
    <cellStyle name="Normal 7 5 5 6 2 2" xfId="34530"/>
    <cellStyle name="Normal 7 5 5 6 2 3" xfId="58430"/>
    <cellStyle name="Normal 7 5 5 6 3" xfId="25127"/>
    <cellStyle name="Normal 7 5 5 6 4" xfId="58429"/>
    <cellStyle name="Normal 7 5 5 7" xfId="11090"/>
    <cellStyle name="Normal 7 5 5 7 2" xfId="29877"/>
    <cellStyle name="Normal 7 5 5 7 3" xfId="58431"/>
    <cellStyle name="Normal 7 5 5 8" xfId="20474"/>
    <cellStyle name="Normal 7 5 5 9" xfId="39958"/>
    <cellStyle name="Normal 7 5 6" xfId="1364"/>
    <cellStyle name="Normal 7 5 6 10" xfId="58432"/>
    <cellStyle name="Normal 7 5 6 11" xfId="1602"/>
    <cellStyle name="Normal 7 5 6 2" xfId="2071"/>
    <cellStyle name="Normal 7 5 6 2 2" xfId="3002"/>
    <cellStyle name="Normal 7 5 6 2 2 2" xfId="5795"/>
    <cellStyle name="Normal 7 5 6 2 2 2 2" xfId="10520"/>
    <cellStyle name="Normal 7 5 6 2 2 2 2 2" xfId="19915"/>
    <cellStyle name="Normal 7 5 6 2 2 2 2 2 2" xfId="38712"/>
    <cellStyle name="Normal 7 5 6 2 2 2 2 2 3" xfId="58437"/>
    <cellStyle name="Normal 7 5 6 2 2 2 2 3" xfId="29309"/>
    <cellStyle name="Normal 7 5 6 2 2 2 2 4" xfId="58436"/>
    <cellStyle name="Normal 7 5 6 2 2 2 3" xfId="15218"/>
    <cellStyle name="Normal 7 5 6 2 2 2 3 2" xfId="34009"/>
    <cellStyle name="Normal 7 5 6 2 2 2 3 3" xfId="58438"/>
    <cellStyle name="Normal 7 5 6 2 2 2 4" xfId="24606"/>
    <cellStyle name="Normal 7 5 6 2 2 2 5" xfId="58435"/>
    <cellStyle name="Normal 7 5 6 2 2 3" xfId="7728"/>
    <cellStyle name="Normal 7 5 6 2 2 3 2" xfId="17123"/>
    <cellStyle name="Normal 7 5 6 2 2 3 2 2" xfId="35920"/>
    <cellStyle name="Normal 7 5 6 2 2 3 2 3" xfId="58440"/>
    <cellStyle name="Normal 7 5 6 2 2 3 3" xfId="26517"/>
    <cellStyle name="Normal 7 5 6 2 2 3 4" xfId="58439"/>
    <cellStyle name="Normal 7 5 6 2 2 4" xfId="12426"/>
    <cellStyle name="Normal 7 5 6 2 2 4 2" xfId="31216"/>
    <cellStyle name="Normal 7 5 6 2 2 4 3" xfId="58441"/>
    <cellStyle name="Normal 7 5 6 2 2 5" xfId="21813"/>
    <cellStyle name="Normal 7 5 6 2 2 6" xfId="58434"/>
    <cellStyle name="Normal 7 5 6 2 3" xfId="3933"/>
    <cellStyle name="Normal 7 5 6 2 3 2" xfId="8658"/>
    <cellStyle name="Normal 7 5 6 2 3 2 2" xfId="18053"/>
    <cellStyle name="Normal 7 5 6 2 3 2 2 2" xfId="36850"/>
    <cellStyle name="Normal 7 5 6 2 3 2 2 3" xfId="58444"/>
    <cellStyle name="Normal 7 5 6 2 3 2 3" xfId="27447"/>
    <cellStyle name="Normal 7 5 6 2 3 2 4" xfId="58443"/>
    <cellStyle name="Normal 7 5 6 2 3 3" xfId="13356"/>
    <cellStyle name="Normal 7 5 6 2 3 3 2" xfId="32147"/>
    <cellStyle name="Normal 7 5 6 2 3 3 3" xfId="58445"/>
    <cellStyle name="Normal 7 5 6 2 3 4" xfId="22744"/>
    <cellStyle name="Normal 7 5 6 2 3 5" xfId="58442"/>
    <cellStyle name="Normal 7 5 6 2 4" xfId="4864"/>
    <cellStyle name="Normal 7 5 6 2 4 2" xfId="9589"/>
    <cellStyle name="Normal 7 5 6 2 4 2 2" xfId="18984"/>
    <cellStyle name="Normal 7 5 6 2 4 2 2 2" xfId="37781"/>
    <cellStyle name="Normal 7 5 6 2 4 2 2 3" xfId="58448"/>
    <cellStyle name="Normal 7 5 6 2 4 2 3" xfId="28378"/>
    <cellStyle name="Normal 7 5 6 2 4 2 4" xfId="58447"/>
    <cellStyle name="Normal 7 5 6 2 4 3" xfId="14287"/>
    <cellStyle name="Normal 7 5 6 2 4 3 2" xfId="33078"/>
    <cellStyle name="Normal 7 5 6 2 4 3 3" xfId="58449"/>
    <cellStyle name="Normal 7 5 6 2 4 4" xfId="23675"/>
    <cellStyle name="Normal 7 5 6 2 4 5" xfId="58446"/>
    <cellStyle name="Normal 7 5 6 2 5" xfId="6798"/>
    <cellStyle name="Normal 7 5 6 2 5 2" xfId="16193"/>
    <cellStyle name="Normal 7 5 6 2 5 2 2" xfId="34990"/>
    <cellStyle name="Normal 7 5 6 2 5 2 3" xfId="58451"/>
    <cellStyle name="Normal 7 5 6 2 5 3" xfId="25587"/>
    <cellStyle name="Normal 7 5 6 2 5 4" xfId="58450"/>
    <cellStyle name="Normal 7 5 6 2 6" xfId="11496"/>
    <cellStyle name="Normal 7 5 6 2 6 2" xfId="30285"/>
    <cellStyle name="Normal 7 5 6 2 6 3" xfId="58452"/>
    <cellStyle name="Normal 7 5 6 2 7" xfId="20882"/>
    <cellStyle name="Normal 7 5 6 2 8" xfId="39961"/>
    <cellStyle name="Normal 7 5 6 2 9" xfId="58433"/>
    <cellStyle name="Normal 7 5 6 3" xfId="2536"/>
    <cellStyle name="Normal 7 5 6 3 2" xfId="5329"/>
    <cellStyle name="Normal 7 5 6 3 2 2" xfId="10054"/>
    <cellStyle name="Normal 7 5 6 3 2 2 2" xfId="19449"/>
    <cellStyle name="Normal 7 5 6 3 2 2 2 2" xfId="38246"/>
    <cellStyle name="Normal 7 5 6 3 2 2 2 3" xfId="58456"/>
    <cellStyle name="Normal 7 5 6 3 2 2 3" xfId="28843"/>
    <cellStyle name="Normal 7 5 6 3 2 2 4" xfId="58455"/>
    <cellStyle name="Normal 7 5 6 3 2 3" xfId="14752"/>
    <cellStyle name="Normal 7 5 6 3 2 3 2" xfId="33543"/>
    <cellStyle name="Normal 7 5 6 3 2 3 3" xfId="58457"/>
    <cellStyle name="Normal 7 5 6 3 2 4" xfId="24140"/>
    <cellStyle name="Normal 7 5 6 3 2 5" xfId="58454"/>
    <cellStyle name="Normal 7 5 6 3 3" xfId="7263"/>
    <cellStyle name="Normal 7 5 6 3 3 2" xfId="16658"/>
    <cellStyle name="Normal 7 5 6 3 3 2 2" xfId="35455"/>
    <cellStyle name="Normal 7 5 6 3 3 2 3" xfId="58459"/>
    <cellStyle name="Normal 7 5 6 3 3 3" xfId="26052"/>
    <cellStyle name="Normal 7 5 6 3 3 4" xfId="58458"/>
    <cellStyle name="Normal 7 5 6 3 4" xfId="11961"/>
    <cellStyle name="Normal 7 5 6 3 4 2" xfId="30750"/>
    <cellStyle name="Normal 7 5 6 3 4 3" xfId="58460"/>
    <cellStyle name="Normal 7 5 6 3 5" xfId="21347"/>
    <cellStyle name="Normal 7 5 6 3 6" xfId="58453"/>
    <cellStyle name="Normal 7 5 6 4" xfId="3467"/>
    <cellStyle name="Normal 7 5 6 4 2" xfId="8193"/>
    <cellStyle name="Normal 7 5 6 4 2 2" xfId="17588"/>
    <cellStyle name="Normal 7 5 6 4 2 2 2" xfId="36385"/>
    <cellStyle name="Normal 7 5 6 4 2 2 3" xfId="58463"/>
    <cellStyle name="Normal 7 5 6 4 2 3" xfId="26982"/>
    <cellStyle name="Normal 7 5 6 4 2 4" xfId="58462"/>
    <cellStyle name="Normal 7 5 6 4 3" xfId="12891"/>
    <cellStyle name="Normal 7 5 6 4 3 2" xfId="31681"/>
    <cellStyle name="Normal 7 5 6 4 3 3" xfId="58464"/>
    <cellStyle name="Normal 7 5 6 4 4" xfId="22278"/>
    <cellStyle name="Normal 7 5 6 4 5" xfId="58461"/>
    <cellStyle name="Normal 7 5 6 5" xfId="4398"/>
    <cellStyle name="Normal 7 5 6 5 2" xfId="9123"/>
    <cellStyle name="Normal 7 5 6 5 2 2" xfId="18518"/>
    <cellStyle name="Normal 7 5 6 5 2 2 2" xfId="37315"/>
    <cellStyle name="Normal 7 5 6 5 2 2 3" xfId="58467"/>
    <cellStyle name="Normal 7 5 6 5 2 3" xfId="27912"/>
    <cellStyle name="Normal 7 5 6 5 2 4" xfId="58466"/>
    <cellStyle name="Normal 7 5 6 5 3" xfId="13821"/>
    <cellStyle name="Normal 7 5 6 5 3 2" xfId="32612"/>
    <cellStyle name="Normal 7 5 6 5 3 3" xfId="58468"/>
    <cellStyle name="Normal 7 5 6 5 4" xfId="23209"/>
    <cellStyle name="Normal 7 5 6 5 5" xfId="58465"/>
    <cellStyle name="Normal 7 5 6 6" xfId="6250"/>
    <cellStyle name="Normal 7 5 6 6 2" xfId="15646"/>
    <cellStyle name="Normal 7 5 6 6 2 2" xfId="34443"/>
    <cellStyle name="Normal 7 5 6 6 2 3" xfId="58470"/>
    <cellStyle name="Normal 7 5 6 6 3" xfId="25040"/>
    <cellStyle name="Normal 7 5 6 6 4" xfId="58469"/>
    <cellStyle name="Normal 7 5 6 7" xfId="11032"/>
    <cellStyle name="Normal 7 5 6 7 2" xfId="29819"/>
    <cellStyle name="Normal 7 5 6 7 3" xfId="58471"/>
    <cellStyle name="Normal 7 5 6 8" xfId="20416"/>
    <cellStyle name="Normal 7 5 6 9" xfId="39960"/>
    <cellStyle name="Normal 7 5 7" xfId="1868"/>
    <cellStyle name="Normal 7 5 7 2" xfId="2799"/>
    <cellStyle name="Normal 7 5 7 2 2" xfId="5592"/>
    <cellStyle name="Normal 7 5 7 2 2 2" xfId="10317"/>
    <cellStyle name="Normal 7 5 7 2 2 2 2" xfId="19712"/>
    <cellStyle name="Normal 7 5 7 2 2 2 2 2" xfId="38509"/>
    <cellStyle name="Normal 7 5 7 2 2 2 2 3" xfId="58476"/>
    <cellStyle name="Normal 7 5 7 2 2 2 3" xfId="29106"/>
    <cellStyle name="Normal 7 5 7 2 2 2 4" xfId="58475"/>
    <cellStyle name="Normal 7 5 7 2 2 3" xfId="15015"/>
    <cellStyle name="Normal 7 5 7 2 2 3 2" xfId="33806"/>
    <cellStyle name="Normal 7 5 7 2 2 3 3" xfId="58477"/>
    <cellStyle name="Normal 7 5 7 2 2 4" xfId="24403"/>
    <cellStyle name="Normal 7 5 7 2 2 5" xfId="58474"/>
    <cellStyle name="Normal 7 5 7 2 3" xfId="7525"/>
    <cellStyle name="Normal 7 5 7 2 3 2" xfId="16920"/>
    <cellStyle name="Normal 7 5 7 2 3 2 2" xfId="35717"/>
    <cellStyle name="Normal 7 5 7 2 3 2 3" xfId="58479"/>
    <cellStyle name="Normal 7 5 7 2 3 3" xfId="26314"/>
    <cellStyle name="Normal 7 5 7 2 3 4" xfId="58478"/>
    <cellStyle name="Normal 7 5 7 2 4" xfId="12223"/>
    <cellStyle name="Normal 7 5 7 2 4 2" xfId="31013"/>
    <cellStyle name="Normal 7 5 7 2 4 3" xfId="58480"/>
    <cellStyle name="Normal 7 5 7 2 5" xfId="21610"/>
    <cellStyle name="Normal 7 5 7 2 6" xfId="58473"/>
    <cellStyle name="Normal 7 5 7 3" xfId="3730"/>
    <cellStyle name="Normal 7 5 7 3 2" xfId="8456"/>
    <cellStyle name="Normal 7 5 7 3 2 2" xfId="17851"/>
    <cellStyle name="Normal 7 5 7 3 2 2 2" xfId="36648"/>
    <cellStyle name="Normal 7 5 7 3 2 2 3" xfId="58483"/>
    <cellStyle name="Normal 7 5 7 3 2 3" xfId="27245"/>
    <cellStyle name="Normal 7 5 7 3 2 4" xfId="58482"/>
    <cellStyle name="Normal 7 5 7 3 3" xfId="13154"/>
    <cellStyle name="Normal 7 5 7 3 3 2" xfId="31944"/>
    <cellStyle name="Normal 7 5 7 3 3 3" xfId="58484"/>
    <cellStyle name="Normal 7 5 7 3 4" xfId="22541"/>
    <cellStyle name="Normal 7 5 7 3 5" xfId="58481"/>
    <cellStyle name="Normal 7 5 7 4" xfId="4661"/>
    <cellStyle name="Normal 7 5 7 4 2" xfId="9386"/>
    <cellStyle name="Normal 7 5 7 4 2 2" xfId="18781"/>
    <cellStyle name="Normal 7 5 7 4 2 2 2" xfId="37578"/>
    <cellStyle name="Normal 7 5 7 4 2 2 3" xfId="58487"/>
    <cellStyle name="Normal 7 5 7 4 2 3" xfId="28175"/>
    <cellStyle name="Normal 7 5 7 4 2 4" xfId="58486"/>
    <cellStyle name="Normal 7 5 7 4 3" xfId="14084"/>
    <cellStyle name="Normal 7 5 7 4 3 2" xfId="32875"/>
    <cellStyle name="Normal 7 5 7 4 3 3" xfId="58488"/>
    <cellStyle name="Normal 7 5 7 4 4" xfId="23472"/>
    <cellStyle name="Normal 7 5 7 4 5" xfId="58485"/>
    <cellStyle name="Normal 7 5 7 5" xfId="6596"/>
    <cellStyle name="Normal 7 5 7 5 2" xfId="15991"/>
    <cellStyle name="Normal 7 5 7 5 2 2" xfId="34788"/>
    <cellStyle name="Normal 7 5 7 5 2 3" xfId="58490"/>
    <cellStyle name="Normal 7 5 7 5 3" xfId="25385"/>
    <cellStyle name="Normal 7 5 7 5 4" xfId="58489"/>
    <cellStyle name="Normal 7 5 7 6" xfId="11294"/>
    <cellStyle name="Normal 7 5 7 6 2" xfId="30082"/>
    <cellStyle name="Normal 7 5 7 6 3" xfId="58491"/>
    <cellStyle name="Normal 7 5 7 7" xfId="20679"/>
    <cellStyle name="Normal 7 5 7 8" xfId="39962"/>
    <cellStyle name="Normal 7 5 7 9" xfId="58472"/>
    <cellStyle name="Normal 7 5 8" xfId="2333"/>
    <cellStyle name="Normal 7 5 8 2" xfId="5126"/>
    <cellStyle name="Normal 7 5 8 2 2" xfId="9851"/>
    <cellStyle name="Normal 7 5 8 2 2 2" xfId="19246"/>
    <cellStyle name="Normal 7 5 8 2 2 2 2" xfId="38043"/>
    <cellStyle name="Normal 7 5 8 2 2 2 3" xfId="58495"/>
    <cellStyle name="Normal 7 5 8 2 2 3" xfId="28640"/>
    <cellStyle name="Normal 7 5 8 2 2 4" xfId="58494"/>
    <cellStyle name="Normal 7 5 8 2 3" xfId="14549"/>
    <cellStyle name="Normal 7 5 8 2 3 2" xfId="33340"/>
    <cellStyle name="Normal 7 5 8 2 3 3" xfId="58496"/>
    <cellStyle name="Normal 7 5 8 2 4" xfId="23937"/>
    <cellStyle name="Normal 7 5 8 2 5" xfId="58493"/>
    <cellStyle name="Normal 7 5 8 3" xfId="7060"/>
    <cellStyle name="Normal 7 5 8 3 2" xfId="16455"/>
    <cellStyle name="Normal 7 5 8 3 2 2" xfId="35252"/>
    <cellStyle name="Normal 7 5 8 3 2 3" xfId="58498"/>
    <cellStyle name="Normal 7 5 8 3 3" xfId="25849"/>
    <cellStyle name="Normal 7 5 8 3 4" xfId="58497"/>
    <cellStyle name="Normal 7 5 8 4" xfId="11758"/>
    <cellStyle name="Normal 7 5 8 4 2" xfId="30547"/>
    <cellStyle name="Normal 7 5 8 4 3" xfId="58499"/>
    <cellStyle name="Normal 7 5 8 5" xfId="21144"/>
    <cellStyle name="Normal 7 5 8 6" xfId="58492"/>
    <cellStyle name="Normal 7 5 9" xfId="3264"/>
    <cellStyle name="Normal 7 5 9 2" xfId="7990"/>
    <cellStyle name="Normal 7 5 9 2 2" xfId="17385"/>
    <cellStyle name="Normal 7 5 9 2 2 2" xfId="36182"/>
    <cellStyle name="Normal 7 5 9 2 2 3" xfId="58502"/>
    <cellStyle name="Normal 7 5 9 2 3" xfId="26779"/>
    <cellStyle name="Normal 7 5 9 2 4" xfId="58501"/>
    <cellStyle name="Normal 7 5 9 3" xfId="12688"/>
    <cellStyle name="Normal 7 5 9 3 2" xfId="31478"/>
    <cellStyle name="Normal 7 5 9 3 3" xfId="58503"/>
    <cellStyle name="Normal 7 5 9 4" xfId="22075"/>
    <cellStyle name="Normal 7 5 9 5" xfId="58500"/>
    <cellStyle name="Normal 7 6" xfId="721"/>
    <cellStyle name="Normal 7 7" xfId="722"/>
    <cellStyle name="Normal 7 7 10" xfId="20362"/>
    <cellStyle name="Normal 7 7 11" xfId="39318"/>
    <cellStyle name="Normal 7 7 12" xfId="58504"/>
    <cellStyle name="Normal 7 7 13" xfId="58748"/>
    <cellStyle name="Normal 7 7 14" xfId="58838"/>
    <cellStyle name="Normal 7 7 15" xfId="58896"/>
    <cellStyle name="Normal 7 7 16" xfId="58952"/>
    <cellStyle name="Normal 7 7 17" xfId="59008"/>
    <cellStyle name="Normal 7 7 18" xfId="59064"/>
    <cellStyle name="Normal 7 7 19" xfId="59126"/>
    <cellStyle name="Normal 7 7 2" xfId="723"/>
    <cellStyle name="Normal 7 7 2 10" xfId="58505"/>
    <cellStyle name="Normal 7 7 2 11" xfId="1812"/>
    <cellStyle name="Normal 7 7 2 2" xfId="1106"/>
    <cellStyle name="Normal 7 7 2 2 10" xfId="2278"/>
    <cellStyle name="Normal 7 7 2 2 2" xfId="3209"/>
    <cellStyle name="Normal 7 7 2 2 2 2" xfId="6002"/>
    <cellStyle name="Normal 7 7 2 2 2 2 2" xfId="10727"/>
    <cellStyle name="Normal 7 7 2 2 2 2 2 2" xfId="20122"/>
    <cellStyle name="Normal 7 7 2 2 2 2 2 2 2" xfId="38919"/>
    <cellStyle name="Normal 7 7 2 2 2 2 2 2 3" xfId="58510"/>
    <cellStyle name="Normal 7 7 2 2 2 2 2 3" xfId="29516"/>
    <cellStyle name="Normal 7 7 2 2 2 2 2 4" xfId="58509"/>
    <cellStyle name="Normal 7 7 2 2 2 2 3" xfId="15425"/>
    <cellStyle name="Normal 7 7 2 2 2 2 3 2" xfId="34216"/>
    <cellStyle name="Normal 7 7 2 2 2 2 3 3" xfId="58511"/>
    <cellStyle name="Normal 7 7 2 2 2 2 4" xfId="24813"/>
    <cellStyle name="Normal 7 7 2 2 2 2 5" xfId="58508"/>
    <cellStyle name="Normal 7 7 2 2 2 3" xfId="7935"/>
    <cellStyle name="Normal 7 7 2 2 2 3 2" xfId="17330"/>
    <cellStyle name="Normal 7 7 2 2 2 3 2 2" xfId="36127"/>
    <cellStyle name="Normal 7 7 2 2 2 3 2 3" xfId="58513"/>
    <cellStyle name="Normal 7 7 2 2 2 3 3" xfId="26724"/>
    <cellStyle name="Normal 7 7 2 2 2 3 4" xfId="58512"/>
    <cellStyle name="Normal 7 7 2 2 2 4" xfId="12633"/>
    <cellStyle name="Normal 7 7 2 2 2 4 2" xfId="31423"/>
    <cellStyle name="Normal 7 7 2 2 2 4 3" xfId="58514"/>
    <cellStyle name="Normal 7 7 2 2 2 5" xfId="22020"/>
    <cellStyle name="Normal 7 7 2 2 2 6" xfId="58507"/>
    <cellStyle name="Normal 7 7 2 2 3" xfId="4140"/>
    <cellStyle name="Normal 7 7 2 2 3 2" xfId="8865"/>
    <cellStyle name="Normal 7 7 2 2 3 2 2" xfId="18260"/>
    <cellStyle name="Normal 7 7 2 2 3 2 2 2" xfId="37057"/>
    <cellStyle name="Normal 7 7 2 2 3 2 2 3" xfId="58517"/>
    <cellStyle name="Normal 7 7 2 2 3 2 3" xfId="27654"/>
    <cellStyle name="Normal 7 7 2 2 3 2 4" xfId="58516"/>
    <cellStyle name="Normal 7 7 2 2 3 3" xfId="13563"/>
    <cellStyle name="Normal 7 7 2 2 3 3 2" xfId="32354"/>
    <cellStyle name="Normal 7 7 2 2 3 3 3" xfId="58518"/>
    <cellStyle name="Normal 7 7 2 2 3 4" xfId="22951"/>
    <cellStyle name="Normal 7 7 2 2 3 5" xfId="58515"/>
    <cellStyle name="Normal 7 7 2 2 4" xfId="5071"/>
    <cellStyle name="Normal 7 7 2 2 4 2" xfId="9796"/>
    <cellStyle name="Normal 7 7 2 2 4 2 2" xfId="19191"/>
    <cellStyle name="Normal 7 7 2 2 4 2 2 2" xfId="37988"/>
    <cellStyle name="Normal 7 7 2 2 4 2 2 3" xfId="58521"/>
    <cellStyle name="Normal 7 7 2 2 4 2 3" xfId="28585"/>
    <cellStyle name="Normal 7 7 2 2 4 2 4" xfId="58520"/>
    <cellStyle name="Normal 7 7 2 2 4 3" xfId="14494"/>
    <cellStyle name="Normal 7 7 2 2 4 3 2" xfId="33285"/>
    <cellStyle name="Normal 7 7 2 2 4 3 3" xfId="58522"/>
    <cellStyle name="Normal 7 7 2 2 4 4" xfId="23882"/>
    <cellStyle name="Normal 7 7 2 2 4 5" xfId="58519"/>
    <cellStyle name="Normal 7 7 2 2 5" xfId="7005"/>
    <cellStyle name="Normal 7 7 2 2 5 2" xfId="16400"/>
    <cellStyle name="Normal 7 7 2 2 5 2 2" xfId="35197"/>
    <cellStyle name="Normal 7 7 2 2 5 2 3" xfId="58524"/>
    <cellStyle name="Normal 7 7 2 2 5 3" xfId="25794"/>
    <cellStyle name="Normal 7 7 2 2 5 4" xfId="58523"/>
    <cellStyle name="Normal 7 7 2 2 6" xfId="11703"/>
    <cellStyle name="Normal 7 7 2 2 6 2" xfId="30492"/>
    <cellStyle name="Normal 7 7 2 2 6 3" xfId="58525"/>
    <cellStyle name="Normal 7 7 2 2 7" xfId="21089"/>
    <cellStyle name="Normal 7 7 2 2 8" xfId="39964"/>
    <cellStyle name="Normal 7 7 2 2 9" xfId="58506"/>
    <cellStyle name="Normal 7 7 2 3" xfId="1237"/>
    <cellStyle name="Normal 7 7 2 3 2" xfId="5536"/>
    <cellStyle name="Normal 7 7 2 3 2 2" xfId="10261"/>
    <cellStyle name="Normal 7 7 2 3 2 2 2" xfId="19656"/>
    <cellStyle name="Normal 7 7 2 3 2 2 2 2" xfId="38453"/>
    <cellStyle name="Normal 7 7 2 3 2 2 2 3" xfId="58529"/>
    <cellStyle name="Normal 7 7 2 3 2 2 3" xfId="29050"/>
    <cellStyle name="Normal 7 7 2 3 2 2 4" xfId="58528"/>
    <cellStyle name="Normal 7 7 2 3 2 3" xfId="14959"/>
    <cellStyle name="Normal 7 7 2 3 2 3 2" xfId="33750"/>
    <cellStyle name="Normal 7 7 2 3 2 3 3" xfId="58530"/>
    <cellStyle name="Normal 7 7 2 3 2 4" xfId="24347"/>
    <cellStyle name="Normal 7 7 2 3 2 5" xfId="58527"/>
    <cellStyle name="Normal 7 7 2 3 3" xfId="7469"/>
    <cellStyle name="Normal 7 7 2 3 3 2" xfId="16864"/>
    <cellStyle name="Normal 7 7 2 3 3 2 2" xfId="35661"/>
    <cellStyle name="Normal 7 7 2 3 3 2 3" xfId="58532"/>
    <cellStyle name="Normal 7 7 2 3 3 3" xfId="26258"/>
    <cellStyle name="Normal 7 7 2 3 3 4" xfId="58531"/>
    <cellStyle name="Normal 7 7 2 3 4" xfId="12167"/>
    <cellStyle name="Normal 7 7 2 3 4 2" xfId="30957"/>
    <cellStyle name="Normal 7 7 2 3 4 3" xfId="58533"/>
    <cellStyle name="Normal 7 7 2 3 5" xfId="21554"/>
    <cellStyle name="Normal 7 7 2 3 6" xfId="58526"/>
    <cellStyle name="Normal 7 7 2 3 7" xfId="2743"/>
    <cellStyle name="Normal 7 7 2 4" xfId="973"/>
    <cellStyle name="Normal 7 7 2 4 2" xfId="8400"/>
    <cellStyle name="Normal 7 7 2 4 2 2" xfId="17795"/>
    <cellStyle name="Normal 7 7 2 4 2 2 2" xfId="36592"/>
    <cellStyle name="Normal 7 7 2 4 2 2 3" xfId="58536"/>
    <cellStyle name="Normal 7 7 2 4 2 3" xfId="27189"/>
    <cellStyle name="Normal 7 7 2 4 2 4" xfId="58535"/>
    <cellStyle name="Normal 7 7 2 4 3" xfId="13098"/>
    <cellStyle name="Normal 7 7 2 4 3 2" xfId="31888"/>
    <cellStyle name="Normal 7 7 2 4 3 3" xfId="58537"/>
    <cellStyle name="Normal 7 7 2 4 4" xfId="22485"/>
    <cellStyle name="Normal 7 7 2 4 5" xfId="58534"/>
    <cellStyle name="Normal 7 7 2 4 6" xfId="3674"/>
    <cellStyle name="Normal 7 7 2 5" xfId="1367"/>
    <cellStyle name="Normal 7 7 2 5 2" xfId="9330"/>
    <cellStyle name="Normal 7 7 2 5 2 2" xfId="18725"/>
    <cellStyle name="Normal 7 7 2 5 2 2 2" xfId="37522"/>
    <cellStyle name="Normal 7 7 2 5 2 2 3" xfId="58540"/>
    <cellStyle name="Normal 7 7 2 5 2 3" xfId="28119"/>
    <cellStyle name="Normal 7 7 2 5 2 4" xfId="58539"/>
    <cellStyle name="Normal 7 7 2 5 3" xfId="14028"/>
    <cellStyle name="Normal 7 7 2 5 3 2" xfId="32819"/>
    <cellStyle name="Normal 7 7 2 5 3 3" xfId="58541"/>
    <cellStyle name="Normal 7 7 2 5 4" xfId="23416"/>
    <cellStyle name="Normal 7 7 2 5 5" xfId="58538"/>
    <cellStyle name="Normal 7 7 2 5 6" xfId="4605"/>
    <cellStyle name="Normal 7 7 2 6" xfId="6540"/>
    <cellStyle name="Normal 7 7 2 6 2" xfId="15935"/>
    <cellStyle name="Normal 7 7 2 6 2 2" xfId="34732"/>
    <cellStyle name="Normal 7 7 2 6 2 3" xfId="58543"/>
    <cellStyle name="Normal 7 7 2 6 3" xfId="25329"/>
    <cellStyle name="Normal 7 7 2 6 4" xfId="58542"/>
    <cellStyle name="Normal 7 7 2 7" xfId="11238"/>
    <cellStyle name="Normal 7 7 2 7 2" xfId="30026"/>
    <cellStyle name="Normal 7 7 2 7 3" xfId="58544"/>
    <cellStyle name="Normal 7 7 2 8" xfId="20623"/>
    <cellStyle name="Normal 7 7 2 9" xfId="39963"/>
    <cellStyle name="Normal 7 7 20" xfId="59724"/>
    <cellStyle name="Normal 7 7 21" xfId="1548"/>
    <cellStyle name="Normal 7 7 3" xfId="1105"/>
    <cellStyle name="Normal 7 7 3 10" xfId="2017"/>
    <cellStyle name="Normal 7 7 3 2" xfId="2948"/>
    <cellStyle name="Normal 7 7 3 2 2" xfId="5741"/>
    <cellStyle name="Normal 7 7 3 2 2 2" xfId="10466"/>
    <cellStyle name="Normal 7 7 3 2 2 2 2" xfId="19861"/>
    <cellStyle name="Normal 7 7 3 2 2 2 2 2" xfId="38658"/>
    <cellStyle name="Normal 7 7 3 2 2 2 2 3" xfId="58549"/>
    <cellStyle name="Normal 7 7 3 2 2 2 3" xfId="29255"/>
    <cellStyle name="Normal 7 7 3 2 2 2 4" xfId="58548"/>
    <cellStyle name="Normal 7 7 3 2 2 3" xfId="15164"/>
    <cellStyle name="Normal 7 7 3 2 2 3 2" xfId="33955"/>
    <cellStyle name="Normal 7 7 3 2 2 3 3" xfId="58550"/>
    <cellStyle name="Normal 7 7 3 2 2 4" xfId="24552"/>
    <cellStyle name="Normal 7 7 3 2 2 5" xfId="58547"/>
    <cellStyle name="Normal 7 7 3 2 3" xfId="7674"/>
    <cellStyle name="Normal 7 7 3 2 3 2" xfId="17069"/>
    <cellStyle name="Normal 7 7 3 2 3 2 2" xfId="35866"/>
    <cellStyle name="Normal 7 7 3 2 3 2 3" xfId="58552"/>
    <cellStyle name="Normal 7 7 3 2 3 3" xfId="26463"/>
    <cellStyle name="Normal 7 7 3 2 3 4" xfId="58551"/>
    <cellStyle name="Normal 7 7 3 2 4" xfId="12372"/>
    <cellStyle name="Normal 7 7 3 2 4 2" xfId="31162"/>
    <cellStyle name="Normal 7 7 3 2 4 3" xfId="58553"/>
    <cellStyle name="Normal 7 7 3 2 5" xfId="21759"/>
    <cellStyle name="Normal 7 7 3 2 6" xfId="58546"/>
    <cellStyle name="Normal 7 7 3 3" xfId="3879"/>
    <cellStyle name="Normal 7 7 3 3 2" xfId="8604"/>
    <cellStyle name="Normal 7 7 3 3 2 2" xfId="17999"/>
    <cellStyle name="Normal 7 7 3 3 2 2 2" xfId="36796"/>
    <cellStyle name="Normal 7 7 3 3 2 2 3" xfId="58556"/>
    <cellStyle name="Normal 7 7 3 3 2 3" xfId="27393"/>
    <cellStyle name="Normal 7 7 3 3 2 4" xfId="58555"/>
    <cellStyle name="Normal 7 7 3 3 3" xfId="13302"/>
    <cellStyle name="Normal 7 7 3 3 3 2" xfId="32093"/>
    <cellStyle name="Normal 7 7 3 3 3 3" xfId="58557"/>
    <cellStyle name="Normal 7 7 3 3 4" xfId="22690"/>
    <cellStyle name="Normal 7 7 3 3 5" xfId="58554"/>
    <cellStyle name="Normal 7 7 3 4" xfId="4810"/>
    <cellStyle name="Normal 7 7 3 4 2" xfId="9535"/>
    <cellStyle name="Normal 7 7 3 4 2 2" xfId="18930"/>
    <cellStyle name="Normal 7 7 3 4 2 2 2" xfId="37727"/>
    <cellStyle name="Normal 7 7 3 4 2 2 3" xfId="58560"/>
    <cellStyle name="Normal 7 7 3 4 2 3" xfId="28324"/>
    <cellStyle name="Normal 7 7 3 4 2 4" xfId="58559"/>
    <cellStyle name="Normal 7 7 3 4 3" xfId="14233"/>
    <cellStyle name="Normal 7 7 3 4 3 2" xfId="33024"/>
    <cellStyle name="Normal 7 7 3 4 3 3" xfId="58561"/>
    <cellStyle name="Normal 7 7 3 4 4" xfId="23621"/>
    <cellStyle name="Normal 7 7 3 4 5" xfId="58558"/>
    <cellStyle name="Normal 7 7 3 5" xfId="6744"/>
    <cellStyle name="Normal 7 7 3 5 2" xfId="16139"/>
    <cellStyle name="Normal 7 7 3 5 2 2" xfId="34936"/>
    <cellStyle name="Normal 7 7 3 5 2 3" xfId="58563"/>
    <cellStyle name="Normal 7 7 3 5 3" xfId="25533"/>
    <cellStyle name="Normal 7 7 3 5 4" xfId="58562"/>
    <cellStyle name="Normal 7 7 3 6" xfId="11442"/>
    <cellStyle name="Normal 7 7 3 6 2" xfId="30231"/>
    <cellStyle name="Normal 7 7 3 6 3" xfId="58564"/>
    <cellStyle name="Normal 7 7 3 7" xfId="20828"/>
    <cellStyle name="Normal 7 7 3 8" xfId="39965"/>
    <cellStyle name="Normal 7 7 3 9" xfId="58545"/>
    <cellStyle name="Normal 7 7 4" xfId="1236"/>
    <cellStyle name="Normal 7 7 4 2" xfId="5275"/>
    <cellStyle name="Normal 7 7 4 2 2" xfId="10000"/>
    <cellStyle name="Normal 7 7 4 2 2 2" xfId="19395"/>
    <cellStyle name="Normal 7 7 4 2 2 2 2" xfId="38192"/>
    <cellStyle name="Normal 7 7 4 2 2 2 3" xfId="58568"/>
    <cellStyle name="Normal 7 7 4 2 2 3" xfId="28789"/>
    <cellStyle name="Normal 7 7 4 2 2 4" xfId="58567"/>
    <cellStyle name="Normal 7 7 4 2 3" xfId="14698"/>
    <cellStyle name="Normal 7 7 4 2 3 2" xfId="33489"/>
    <cellStyle name="Normal 7 7 4 2 3 3" xfId="58569"/>
    <cellStyle name="Normal 7 7 4 2 4" xfId="24086"/>
    <cellStyle name="Normal 7 7 4 2 5" xfId="58566"/>
    <cellStyle name="Normal 7 7 4 3" xfId="7209"/>
    <cellStyle name="Normal 7 7 4 3 2" xfId="16604"/>
    <cellStyle name="Normal 7 7 4 3 2 2" xfId="35401"/>
    <cellStyle name="Normal 7 7 4 3 2 3" xfId="58571"/>
    <cellStyle name="Normal 7 7 4 3 3" xfId="25998"/>
    <cellStyle name="Normal 7 7 4 3 4" xfId="58570"/>
    <cellStyle name="Normal 7 7 4 4" xfId="11907"/>
    <cellStyle name="Normal 7 7 4 4 2" xfId="30696"/>
    <cellStyle name="Normal 7 7 4 4 3" xfId="58572"/>
    <cellStyle name="Normal 7 7 4 5" xfId="21293"/>
    <cellStyle name="Normal 7 7 4 6" xfId="58565"/>
    <cellStyle name="Normal 7 7 4 7" xfId="2482"/>
    <cellStyle name="Normal 7 7 5" xfId="972"/>
    <cellStyle name="Normal 7 7 5 2" xfId="8139"/>
    <cellStyle name="Normal 7 7 5 2 2" xfId="17534"/>
    <cellStyle name="Normal 7 7 5 2 2 2" xfId="36331"/>
    <cellStyle name="Normal 7 7 5 2 2 3" xfId="58575"/>
    <cellStyle name="Normal 7 7 5 2 3" xfId="26928"/>
    <cellStyle name="Normal 7 7 5 2 4" xfId="58574"/>
    <cellStyle name="Normal 7 7 5 3" xfId="12837"/>
    <cellStyle name="Normal 7 7 5 3 2" xfId="31627"/>
    <cellStyle name="Normal 7 7 5 3 3" xfId="58576"/>
    <cellStyle name="Normal 7 7 5 4" xfId="22224"/>
    <cellStyle name="Normal 7 7 5 5" xfId="58573"/>
    <cellStyle name="Normal 7 7 5 6" xfId="3413"/>
    <cellStyle name="Normal 7 7 6" xfId="1366"/>
    <cellStyle name="Normal 7 7 6 2" xfId="9069"/>
    <cellStyle name="Normal 7 7 6 2 2" xfId="18464"/>
    <cellStyle name="Normal 7 7 6 2 2 2" xfId="37261"/>
    <cellStyle name="Normal 7 7 6 2 2 3" xfId="58579"/>
    <cellStyle name="Normal 7 7 6 2 3" xfId="27858"/>
    <cellStyle name="Normal 7 7 6 2 4" xfId="58578"/>
    <cellStyle name="Normal 7 7 6 3" xfId="13767"/>
    <cellStyle name="Normal 7 7 6 3 2" xfId="32558"/>
    <cellStyle name="Normal 7 7 6 3 3" xfId="58580"/>
    <cellStyle name="Normal 7 7 6 4" xfId="23155"/>
    <cellStyle name="Normal 7 7 6 5" xfId="58577"/>
    <cellStyle name="Normal 7 7 6 6" xfId="4344"/>
    <cellStyle name="Normal 7 7 7" xfId="6091"/>
    <cellStyle name="Normal 7 7 7 2" xfId="10790"/>
    <cellStyle name="Normal 7 7 7 2 2" xfId="20185"/>
    <cellStyle name="Normal 7 7 7 2 2 2" xfId="38982"/>
    <cellStyle name="Normal 7 7 7 2 2 3" xfId="58583"/>
    <cellStyle name="Normal 7 7 7 2 3" xfId="29579"/>
    <cellStyle name="Normal 7 7 7 2 4" xfId="58582"/>
    <cellStyle name="Normal 7 7 7 3" xfId="15488"/>
    <cellStyle name="Normal 7 7 7 3 2" xfId="34284"/>
    <cellStyle name="Normal 7 7 7 3 3" xfId="58584"/>
    <cellStyle name="Normal 7 7 7 4" xfId="24881"/>
    <cellStyle name="Normal 7 7 7 5" xfId="58581"/>
    <cellStyle name="Normal 7 7 8" xfId="6133"/>
    <cellStyle name="Normal 7 7 8 2" xfId="15529"/>
    <cellStyle name="Normal 7 7 8 2 2" xfId="34326"/>
    <cellStyle name="Normal 7 7 8 2 3" xfId="58586"/>
    <cellStyle name="Normal 7 7 8 3" xfId="24923"/>
    <cellStyle name="Normal 7 7 8 4" xfId="58585"/>
    <cellStyle name="Normal 7 7 9" xfId="10831"/>
    <cellStyle name="Normal 7 7 9 2" xfId="29765"/>
    <cellStyle name="Normal 7 7 9 3" xfId="58587"/>
    <cellStyle name="Normal 7 8" xfId="6033"/>
    <cellStyle name="Normal 7 8 10" xfId="59011"/>
    <cellStyle name="Normal 7 8 11" xfId="59067"/>
    <cellStyle name="Normal 7 8 12" xfId="59129"/>
    <cellStyle name="Normal 7 8 13" xfId="59725"/>
    <cellStyle name="Normal 7 8 2" xfId="10758"/>
    <cellStyle name="Normal 7 8 2 2" xfId="20153"/>
    <cellStyle name="Normal 7 8 2 2 2" xfId="38950"/>
    <cellStyle name="Normal 7 8 2 2 3" xfId="58590"/>
    <cellStyle name="Normal 7 8 2 3" xfId="29547"/>
    <cellStyle name="Normal 7 8 2 4" xfId="58589"/>
    <cellStyle name="Normal 7 8 3" xfId="15456"/>
    <cellStyle name="Normal 7 8 3 2" xfId="34247"/>
    <cellStyle name="Normal 7 8 3 3" xfId="58591"/>
    <cellStyle name="Normal 7 8 4" xfId="24844"/>
    <cellStyle name="Normal 7 8 5" xfId="58588"/>
    <cellStyle name="Normal 7 8 6" xfId="58751"/>
    <cellStyle name="Normal 7 8 7" xfId="58841"/>
    <cellStyle name="Normal 7 8 8" xfId="58899"/>
    <cellStyle name="Normal 7 8 9" xfId="58955"/>
    <cellStyle name="Normal 7 9" xfId="6096"/>
    <cellStyle name="Normal 7 9 10" xfId="59079"/>
    <cellStyle name="Normal 7 9 11" xfId="59141"/>
    <cellStyle name="Normal 7 9 12" xfId="59726"/>
    <cellStyle name="Normal 7 9 2" xfId="15492"/>
    <cellStyle name="Normal 7 9 2 2" xfId="34289"/>
    <cellStyle name="Normal 7 9 2 3" xfId="58593"/>
    <cellStyle name="Normal 7 9 3" xfId="24886"/>
    <cellStyle name="Normal 7 9 4" xfId="58592"/>
    <cellStyle name="Normal 7 9 5" xfId="58791"/>
    <cellStyle name="Normal 7 9 6" xfId="58855"/>
    <cellStyle name="Normal 7 9 7" xfId="58911"/>
    <cellStyle name="Normal 7 9 8" xfId="58967"/>
    <cellStyle name="Normal 7 9 9" xfId="59023"/>
    <cellStyle name="Normal 8" xfId="724"/>
    <cellStyle name="Normal 8 10" xfId="59375"/>
    <cellStyle name="Normal 8 11" xfId="59397"/>
    <cellStyle name="Normal 8 2" xfId="725"/>
    <cellStyle name="Normal 8 2 2" xfId="726"/>
    <cellStyle name="Normal 8 3" xfId="727"/>
    <cellStyle name="Normal 8 3 2" xfId="58594"/>
    <cellStyle name="Normal 8 4" xfId="728"/>
    <cellStyle name="Normal 8 4 2" xfId="58595"/>
    <cellStyle name="Normal 8 5" xfId="58792"/>
    <cellStyle name="Normal 8 6" xfId="59237"/>
    <cellStyle name="Normal 8 6 2" xfId="59727"/>
    <cellStyle name="Normal 8 7" xfId="59309"/>
    <cellStyle name="Normal 8 8" xfId="59331"/>
    <cellStyle name="Normal 8 9" xfId="59353"/>
    <cellStyle name="Normal 9" xfId="729"/>
    <cellStyle name="Normal 9 2" xfId="730"/>
    <cellStyle name="Normal 9 2 2" xfId="59728"/>
    <cellStyle name="Normal 9 3" xfId="731"/>
    <cellStyle name="Normal 9 4" xfId="732"/>
    <cellStyle name="Normal 9 4 2" xfId="733"/>
    <cellStyle name="Normal 9 5" xfId="734"/>
    <cellStyle name="Notas 10" xfId="735"/>
    <cellStyle name="Notas 10 2" xfId="58597"/>
    <cellStyle name="Notas 10 2 2" xfId="59729"/>
    <cellStyle name="Notas 11" xfId="736"/>
    <cellStyle name="Notas 11 2" xfId="58598"/>
    <cellStyle name="Notas 11 2 2" xfId="59730"/>
    <cellStyle name="Notas 12" xfId="58596"/>
    <cellStyle name="Notas 12 2" xfId="59732"/>
    <cellStyle name="Notas 12 3" xfId="59731"/>
    <cellStyle name="Notas 13" xfId="59733"/>
    <cellStyle name="Notas 13 2" xfId="59734"/>
    <cellStyle name="Notas 14" xfId="59735"/>
    <cellStyle name="Notas 15" xfId="59736"/>
    <cellStyle name="Notas 16" xfId="59737"/>
    <cellStyle name="Notas 17" xfId="59738"/>
    <cellStyle name="Notas 2" xfId="737"/>
    <cellStyle name="Notas 2 2" xfId="738"/>
    <cellStyle name="Notas 2 2 2" xfId="58600"/>
    <cellStyle name="Notas 2 2 2 2" xfId="59739"/>
    <cellStyle name="Notas 2 2 3" xfId="59740"/>
    <cellStyle name="Notas 2 3" xfId="739"/>
    <cellStyle name="Notas 2 3 2" xfId="58599"/>
    <cellStyle name="Notas 2 4" xfId="740"/>
    <cellStyle name="Notas 2 4 2" xfId="1108"/>
    <cellStyle name="Notas 2 4 3" xfId="1239"/>
    <cellStyle name="Notas 2 4 4" xfId="975"/>
    <cellStyle name="Notas 2 4 5" xfId="1369"/>
    <cellStyle name="Notas 2 4 6" xfId="59238"/>
    <cellStyle name="Notas 2 5" xfId="1107"/>
    <cellStyle name="Notas 2 6" xfId="1238"/>
    <cellStyle name="Notas 2 7" xfId="974"/>
    <cellStyle name="Notas 2 8" xfId="1368"/>
    <cellStyle name="Notas 3" xfId="741"/>
    <cellStyle name="Notas 3 2" xfId="58601"/>
    <cellStyle name="Notas 3 2 2" xfId="59741"/>
    <cellStyle name="Notas 3 3" xfId="59239"/>
    <cellStyle name="Notas 3 4" xfId="59310"/>
    <cellStyle name="Notas 3 5" xfId="59332"/>
    <cellStyle name="Notas 3 6" xfId="59354"/>
    <cellStyle name="Notas 3 7" xfId="59376"/>
    <cellStyle name="Notas 3 8" xfId="59398"/>
    <cellStyle name="Notas 4" xfId="742"/>
    <cellStyle name="Notas 4 2" xfId="743"/>
    <cellStyle name="Notas 4 2 2" xfId="58603"/>
    <cellStyle name="Notas 4 3" xfId="58602"/>
    <cellStyle name="Notas 5" xfId="744"/>
    <cellStyle name="Notas 5 2" xfId="58604"/>
    <cellStyle name="Notas 5 2 2" xfId="59742"/>
    <cellStyle name="Notas 6" xfId="745"/>
    <cellStyle name="Notas 6 2" xfId="58605"/>
    <cellStyle name="Notas 6 2 2" xfId="59743"/>
    <cellStyle name="Notas 7" xfId="746"/>
    <cellStyle name="Notas 7 2" xfId="747"/>
    <cellStyle name="Notas 7 2 2" xfId="748"/>
    <cellStyle name="Notas 7 2 2 2" xfId="58608"/>
    <cellStyle name="Notas 7 2 3" xfId="58607"/>
    <cellStyle name="Notas 7 3" xfId="58606"/>
    <cellStyle name="Notas 8" xfId="749"/>
    <cellStyle name="Notas 8 2" xfId="58609"/>
    <cellStyle name="Notas 8 2 2" xfId="59744"/>
    <cellStyle name="Notas 9" xfId="750"/>
    <cellStyle name="Notas 9 2" xfId="58610"/>
    <cellStyle name="Notas 9 2 2" xfId="59745"/>
    <cellStyle name="Note" xfId="751"/>
    <cellStyle name="Note 2" xfId="58611"/>
    <cellStyle name="Note 2 2" xfId="59241"/>
    <cellStyle name="Note 2 3" xfId="59240"/>
    <cellStyle name="Note 3" xfId="59242"/>
    <cellStyle name="Note 3 2" xfId="59243"/>
    <cellStyle name="Output" xfId="752"/>
    <cellStyle name="Output 2" xfId="58612"/>
    <cellStyle name="Output 2 2" xfId="59244"/>
    <cellStyle name="Porcentaje 2" xfId="1109"/>
    <cellStyle name="Porcentaje 3" xfId="976"/>
    <cellStyle name="Salida 10" xfId="753"/>
    <cellStyle name="Salida 10 2" xfId="58614"/>
    <cellStyle name="Salida 11" xfId="754"/>
    <cellStyle name="Salida 11 2" xfId="58615"/>
    <cellStyle name="Salida 12" xfId="58613"/>
    <cellStyle name="Salida 12 2" xfId="59746"/>
    <cellStyle name="Salida 13" xfId="59245"/>
    <cellStyle name="Salida 13 2" xfId="59747"/>
    <cellStyle name="Salida 14" xfId="59748"/>
    <cellStyle name="Salida 15" xfId="59749"/>
    <cellStyle name="Salida 16" xfId="59750"/>
    <cellStyle name="Salida 17" xfId="59751"/>
    <cellStyle name="Salida 2" xfId="755"/>
    <cellStyle name="Salida 2 2" xfId="756"/>
    <cellStyle name="Salida 2 2 2" xfId="59752"/>
    <cellStyle name="Salida 2 2 3" xfId="58616"/>
    <cellStyle name="Salida 3" xfId="757"/>
    <cellStyle name="Salida 3 2" xfId="58617"/>
    <cellStyle name="Salida 4" xfId="758"/>
    <cellStyle name="Salida 4 2" xfId="58618"/>
    <cellStyle name="Salida 5" xfId="759"/>
    <cellStyle name="Salida 5 2" xfId="58619"/>
    <cellStyle name="Salida 6" xfId="760"/>
    <cellStyle name="Salida 6 2" xfId="58620"/>
    <cellStyle name="Salida 7" xfId="761"/>
    <cellStyle name="Salida 7 2" xfId="58621"/>
    <cellStyle name="Salida 8" xfId="762"/>
    <cellStyle name="Salida 8 2" xfId="58622"/>
    <cellStyle name="Salida 9" xfId="763"/>
    <cellStyle name="Salida 9 2" xfId="58623"/>
    <cellStyle name="Style 1" xfId="59246"/>
    <cellStyle name="Style 1 10" xfId="59247"/>
    <cellStyle name="Style 1 10 2" xfId="59248"/>
    <cellStyle name="Style 1 10 3" xfId="59249"/>
    <cellStyle name="Style 1 11" xfId="59250"/>
    <cellStyle name="Style 1 11 2" xfId="59251"/>
    <cellStyle name="Style 1 11 3" xfId="59252"/>
    <cellStyle name="Style 1 12" xfId="59253"/>
    <cellStyle name="Style 1 12 2" xfId="59254"/>
    <cellStyle name="Style 1 12 3" xfId="59255"/>
    <cellStyle name="Style 1 2" xfId="59256"/>
    <cellStyle name="Style 1 2 2" xfId="59257"/>
    <cellStyle name="Style 1 2 3" xfId="59258"/>
    <cellStyle name="Style 1 3" xfId="59259"/>
    <cellStyle name="Style 1 3 2" xfId="59260"/>
    <cellStyle name="Style 1 3 3" xfId="59261"/>
    <cellStyle name="Style 1 4" xfId="59262"/>
    <cellStyle name="Style 1 4 2" xfId="59263"/>
    <cellStyle name="Style 1 4 3" xfId="59264"/>
    <cellStyle name="Style 1 5" xfId="59265"/>
    <cellStyle name="Style 1 5 2" xfId="59266"/>
    <cellStyle name="Style 1 5 3" xfId="59267"/>
    <cellStyle name="Style 1 6" xfId="59268"/>
    <cellStyle name="Style 1 6 2" xfId="59269"/>
    <cellStyle name="Style 1 6 3" xfId="59270"/>
    <cellStyle name="Style 1 7" xfId="59271"/>
    <cellStyle name="Style 1 7 2" xfId="59272"/>
    <cellStyle name="Style 1 7 3" xfId="59273"/>
    <cellStyle name="Style 1 8" xfId="59274"/>
    <cellStyle name="Style 1 8 2" xfId="59275"/>
    <cellStyle name="Style 1 8 3" xfId="59276"/>
    <cellStyle name="Style 1 9" xfId="59277"/>
    <cellStyle name="Style 1 9 2" xfId="59278"/>
    <cellStyle name="Style 1 9 3" xfId="59279"/>
    <cellStyle name="Texto de advertencia 10" xfId="764"/>
    <cellStyle name="Texto de advertencia 10 2" xfId="58625"/>
    <cellStyle name="Texto de advertencia 11" xfId="765"/>
    <cellStyle name="Texto de advertencia 11 2" xfId="58626"/>
    <cellStyle name="Texto de advertencia 12" xfId="58624"/>
    <cellStyle name="Texto de advertencia 12 2" xfId="59753"/>
    <cellStyle name="Texto de advertencia 13" xfId="59280"/>
    <cellStyle name="Texto de advertencia 13 2" xfId="59754"/>
    <cellStyle name="Texto de advertencia 14" xfId="59755"/>
    <cellStyle name="Texto de advertencia 15" xfId="59756"/>
    <cellStyle name="Texto de advertencia 16" xfId="59757"/>
    <cellStyle name="Texto de advertencia 17" xfId="59758"/>
    <cellStyle name="Texto de advertencia 2" xfId="766"/>
    <cellStyle name="Texto de advertencia 2 2" xfId="767"/>
    <cellStyle name="Texto de advertencia 2 2 2" xfId="59759"/>
    <cellStyle name="Texto de advertencia 2 2 3" xfId="58627"/>
    <cellStyle name="Texto de advertencia 3" xfId="768"/>
    <cellStyle name="Texto de advertencia 3 2" xfId="58628"/>
    <cellStyle name="Texto de advertencia 4" xfId="769"/>
    <cellStyle name="Texto de advertencia 4 2" xfId="58629"/>
    <cellStyle name="Texto de advertencia 5" xfId="770"/>
    <cellStyle name="Texto de advertencia 5 2" xfId="58630"/>
    <cellStyle name="Texto de advertencia 6" xfId="771"/>
    <cellStyle name="Texto de advertencia 6 2" xfId="58631"/>
    <cellStyle name="Texto de advertencia 7" xfId="772"/>
    <cellStyle name="Texto de advertencia 7 2" xfId="58632"/>
    <cellStyle name="Texto de advertencia 8" xfId="773"/>
    <cellStyle name="Texto de advertencia 8 2" xfId="58633"/>
    <cellStyle name="Texto de advertencia 9" xfId="774"/>
    <cellStyle name="Texto de advertencia 9 2" xfId="58634"/>
    <cellStyle name="Texto explicativo 10" xfId="775"/>
    <cellStyle name="Texto explicativo 10 2" xfId="58636"/>
    <cellStyle name="Texto explicativo 11" xfId="776"/>
    <cellStyle name="Texto explicativo 11 2" xfId="58637"/>
    <cellStyle name="Texto explicativo 12" xfId="58635"/>
    <cellStyle name="Texto explicativo 12 2" xfId="59760"/>
    <cellStyle name="Texto explicativo 13" xfId="59281"/>
    <cellStyle name="Texto explicativo 13 2" xfId="59761"/>
    <cellStyle name="Texto explicativo 14" xfId="59762"/>
    <cellStyle name="Texto explicativo 15" xfId="59763"/>
    <cellStyle name="Texto explicativo 16" xfId="59764"/>
    <cellStyle name="Texto explicativo 17" xfId="59765"/>
    <cellStyle name="Texto explicativo 2" xfId="777"/>
    <cellStyle name="Texto explicativo 2 2" xfId="778"/>
    <cellStyle name="Texto explicativo 2 2 2" xfId="59766"/>
    <cellStyle name="Texto explicativo 2 2 3" xfId="58638"/>
    <cellStyle name="Texto explicativo 3" xfId="779"/>
    <cellStyle name="Texto explicativo 3 2" xfId="58639"/>
    <cellStyle name="Texto explicativo 4" xfId="780"/>
    <cellStyle name="Texto explicativo 4 2" xfId="58640"/>
    <cellStyle name="Texto explicativo 5" xfId="781"/>
    <cellStyle name="Texto explicativo 5 2" xfId="58641"/>
    <cellStyle name="Texto explicativo 6" xfId="782"/>
    <cellStyle name="Texto explicativo 6 2" xfId="58642"/>
    <cellStyle name="Texto explicativo 7" xfId="783"/>
    <cellStyle name="Texto explicativo 7 2" xfId="58643"/>
    <cellStyle name="Texto explicativo 8" xfId="784"/>
    <cellStyle name="Texto explicativo 8 2" xfId="58644"/>
    <cellStyle name="Texto explicativo 9" xfId="785"/>
    <cellStyle name="Texto explicativo 9 2" xfId="58645"/>
    <cellStyle name="Title" xfId="786"/>
    <cellStyle name="Title 2" xfId="58646"/>
    <cellStyle name="Title 2 2" xfId="59282"/>
    <cellStyle name="Título 1 10" xfId="787"/>
    <cellStyle name="Título 1 10 2" xfId="58649"/>
    <cellStyle name="Título 1 11" xfId="788"/>
    <cellStyle name="Título 1 11 2" xfId="58650"/>
    <cellStyle name="Título 1 12" xfId="58648"/>
    <cellStyle name="Título 1 12 2" xfId="59767"/>
    <cellStyle name="Título 1 13" xfId="59284"/>
    <cellStyle name="Título 1 13 2" xfId="59768"/>
    <cellStyle name="Título 1 14" xfId="59769"/>
    <cellStyle name="Título 1 15" xfId="59770"/>
    <cellStyle name="Título 1 16" xfId="59771"/>
    <cellStyle name="Título 1 17" xfId="59772"/>
    <cellStyle name="Título 1 2" xfId="789"/>
    <cellStyle name="Título 1 2 2" xfId="790"/>
    <cellStyle name="Título 1 2 2 2" xfId="59773"/>
    <cellStyle name="Título 1 2 2 3" xfId="58651"/>
    <cellStyle name="Título 1 3" xfId="791"/>
    <cellStyle name="Título 1 3 2" xfId="58652"/>
    <cellStyle name="Título 1 4" xfId="792"/>
    <cellStyle name="Título 1 4 2" xfId="58653"/>
    <cellStyle name="Título 1 5" xfId="793"/>
    <cellStyle name="Título 1 5 2" xfId="58654"/>
    <cellStyle name="Título 1 6" xfId="794"/>
    <cellStyle name="Título 1 6 2" xfId="58655"/>
    <cellStyle name="Título 1 7" xfId="795"/>
    <cellStyle name="Título 1 7 2" xfId="58656"/>
    <cellStyle name="Título 1 8" xfId="796"/>
    <cellStyle name="Título 1 8 2" xfId="58657"/>
    <cellStyle name="Título 1 9" xfId="797"/>
    <cellStyle name="Título 1 9 2" xfId="58658"/>
    <cellStyle name="Título 10" xfId="798"/>
    <cellStyle name="Título 10 2" xfId="58659"/>
    <cellStyle name="Título 11" xfId="799"/>
    <cellStyle name="Título 11 2" xfId="58660"/>
    <cellStyle name="Título 12" xfId="800"/>
    <cellStyle name="Título 12 2" xfId="58661"/>
    <cellStyle name="Título 13" xfId="801"/>
    <cellStyle name="Título 13 2" xfId="58662"/>
    <cellStyle name="Título 14" xfId="58647"/>
    <cellStyle name="Título 14 2" xfId="59774"/>
    <cellStyle name="Título 15" xfId="59283"/>
    <cellStyle name="Título 15 2" xfId="59775"/>
    <cellStyle name="Título 16" xfId="59776"/>
    <cellStyle name="Título 17" xfId="59777"/>
    <cellStyle name="Título 18" xfId="59778"/>
    <cellStyle name="Título 19" xfId="59779"/>
    <cellStyle name="Título 2 10" xfId="802"/>
    <cellStyle name="Título 2 10 2" xfId="58664"/>
    <cellStyle name="Título 2 11" xfId="803"/>
    <cellStyle name="Título 2 11 2" xfId="58665"/>
    <cellStyle name="Título 2 12" xfId="58663"/>
    <cellStyle name="Título 2 12 2" xfId="59780"/>
    <cellStyle name="Título 2 13" xfId="59285"/>
    <cellStyle name="Título 2 13 2" xfId="59781"/>
    <cellStyle name="Título 2 14" xfId="59782"/>
    <cellStyle name="Título 2 15" xfId="59783"/>
    <cellStyle name="Título 2 16" xfId="59784"/>
    <cellStyle name="Título 2 17" xfId="59785"/>
    <cellStyle name="Título 2 2" xfId="804"/>
    <cellStyle name="Título 2 2 2" xfId="805"/>
    <cellStyle name="Título 2 2 2 2" xfId="59786"/>
    <cellStyle name="Título 2 2 2 3" xfId="58666"/>
    <cellStyle name="Título 2 3" xfId="806"/>
    <cellStyle name="Título 2 3 2" xfId="58667"/>
    <cellStyle name="Título 2 4" xfId="807"/>
    <cellStyle name="Título 2 4 2" xfId="58668"/>
    <cellStyle name="Título 2 5" xfId="808"/>
    <cellStyle name="Título 2 5 2" xfId="58669"/>
    <cellStyle name="Título 2 6" xfId="809"/>
    <cellStyle name="Título 2 6 2" xfId="58670"/>
    <cellStyle name="Título 2 7" xfId="810"/>
    <cellStyle name="Título 2 7 2" xfId="58671"/>
    <cellStyle name="Título 2 8" xfId="811"/>
    <cellStyle name="Título 2 8 2" xfId="58672"/>
    <cellStyle name="Título 2 9" xfId="812"/>
    <cellStyle name="Título 2 9 2" xfId="58673"/>
    <cellStyle name="Título 3 10" xfId="813"/>
    <cellStyle name="Título 3 10 2" xfId="58675"/>
    <cellStyle name="Título 3 11" xfId="814"/>
    <cellStyle name="Título 3 11 2" xfId="58676"/>
    <cellStyle name="Título 3 12" xfId="58674"/>
    <cellStyle name="Título 3 12 2" xfId="59787"/>
    <cellStyle name="Título 3 13" xfId="59286"/>
    <cellStyle name="Título 3 13 2" xfId="59788"/>
    <cellStyle name="Título 3 14" xfId="59789"/>
    <cellStyle name="Título 3 15" xfId="59790"/>
    <cellStyle name="Título 3 16" xfId="59791"/>
    <cellStyle name="Título 3 17" xfId="59792"/>
    <cellStyle name="Título 3 2" xfId="815"/>
    <cellStyle name="Título 3 2 2" xfId="816"/>
    <cellStyle name="Título 3 2 2 2" xfId="59793"/>
    <cellStyle name="Título 3 2 2 3" xfId="58677"/>
    <cellStyle name="Título 3 3" xfId="817"/>
    <cellStyle name="Título 3 3 2" xfId="58678"/>
    <cellStyle name="Título 3 4" xfId="818"/>
    <cellStyle name="Título 3 4 2" xfId="58679"/>
    <cellStyle name="Título 3 5" xfId="819"/>
    <cellStyle name="Título 3 5 2" xfId="58680"/>
    <cellStyle name="Título 3 6" xfId="820"/>
    <cellStyle name="Título 3 6 2" xfId="58681"/>
    <cellStyle name="Título 3 7" xfId="821"/>
    <cellStyle name="Título 3 7 2" xfId="58682"/>
    <cellStyle name="Título 3 8" xfId="822"/>
    <cellStyle name="Título 3 8 2" xfId="58683"/>
    <cellStyle name="Título 3 9" xfId="823"/>
    <cellStyle name="Título 3 9 2" xfId="58684"/>
    <cellStyle name="Título 4" xfId="824"/>
    <cellStyle name="Título 4 2" xfId="825"/>
    <cellStyle name="Título 4 2 2" xfId="59794"/>
    <cellStyle name="Título 4 2 3" xfId="58685"/>
    <cellStyle name="Título 5" xfId="826"/>
    <cellStyle name="Título 5 2" xfId="58686"/>
    <cellStyle name="Título 6" xfId="827"/>
    <cellStyle name="Título 6 2" xfId="58687"/>
    <cellStyle name="Título 7" xfId="828"/>
    <cellStyle name="Título 7 2" xfId="58688"/>
    <cellStyle name="Título 8" xfId="829"/>
    <cellStyle name="Título 8 2" xfId="58689"/>
    <cellStyle name="Título 9" xfId="830"/>
    <cellStyle name="Título 9 2" xfId="58690"/>
    <cellStyle name="Total 10" xfId="831"/>
    <cellStyle name="Total 10 2" xfId="58692"/>
    <cellStyle name="Total 11" xfId="832"/>
    <cellStyle name="Total 11 2" xfId="58693"/>
    <cellStyle name="Total 12" xfId="58691"/>
    <cellStyle name="Total 12 2" xfId="59795"/>
    <cellStyle name="Total 13" xfId="59287"/>
    <cellStyle name="Total 13 2" xfId="59796"/>
    <cellStyle name="Total 14" xfId="59797"/>
    <cellStyle name="Total 15" xfId="59798"/>
    <cellStyle name="Total 16" xfId="59799"/>
    <cellStyle name="Total 17" xfId="59800"/>
    <cellStyle name="Total 2" xfId="833"/>
    <cellStyle name="Total 2 2" xfId="834"/>
    <cellStyle name="Total 2 2 2" xfId="59801"/>
    <cellStyle name="Total 2 2 3" xfId="58694"/>
    <cellStyle name="Total 3" xfId="835"/>
    <cellStyle name="Total 3 2" xfId="58695"/>
    <cellStyle name="Total 4" xfId="836"/>
    <cellStyle name="Total 4 2" xfId="58696"/>
    <cellStyle name="Total 5" xfId="837"/>
    <cellStyle name="Total 5 2" xfId="58697"/>
    <cellStyle name="Total 6" xfId="838"/>
    <cellStyle name="Total 6 2" xfId="58698"/>
    <cellStyle name="Total 7" xfId="839"/>
    <cellStyle name="Total 7 2" xfId="58699"/>
    <cellStyle name="Total 8" xfId="840"/>
    <cellStyle name="Total 8 2" xfId="58700"/>
    <cellStyle name="Total 9" xfId="841"/>
    <cellStyle name="Total 9 2" xfId="58701"/>
    <cellStyle name="Warning Text" xfId="842"/>
    <cellStyle name="Warning Text 2" xfId="58702"/>
    <cellStyle name="常规_sheet" xfId="59288"/>
  </cellStyles>
  <dxfs count="0"/>
  <tableStyles count="0" defaultTableStyle="TableStyleMedium2" defaultPivotStyle="PivotStyleLight16"/>
  <colors>
    <mruColors>
      <color rgb="FFFFCCCC"/>
      <color rgb="FF44546A"/>
      <color rgb="FFBDD7EE"/>
      <color rgb="FFFF99FF"/>
      <color rgb="FF996633"/>
      <color rgb="FFFFFFCC"/>
      <color rgb="FFFFFF99"/>
      <color rgb="FF00FF00"/>
      <color rgb="FFFFCC00"/>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333376</xdr:colOff>
      <xdr:row>0</xdr:row>
      <xdr:rowOff>123826</xdr:rowOff>
    </xdr:from>
    <xdr:to>
      <xdr:col>11</xdr:col>
      <xdr:colOff>47626</xdr:colOff>
      <xdr:row>3</xdr:row>
      <xdr:rowOff>99950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39051" y="123826"/>
          <a:ext cx="2000250" cy="5952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104775</xdr:colOff>
      <xdr:row>1</xdr:row>
      <xdr:rowOff>38100</xdr:rowOff>
    </xdr:from>
    <xdr:to>
      <xdr:col>21</xdr:col>
      <xdr:colOff>581025</xdr:colOff>
      <xdr:row>4</xdr:row>
      <xdr:rowOff>4454</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3775" y="200025"/>
          <a:ext cx="2000250" cy="5981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105833</xdr:colOff>
      <xdr:row>0</xdr:row>
      <xdr:rowOff>148166</xdr:rowOff>
    </xdr:from>
    <xdr:to>
      <xdr:col>21</xdr:col>
      <xdr:colOff>582083</xdr:colOff>
      <xdr:row>3</xdr:row>
      <xdr:rowOff>121928</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83833" y="148166"/>
          <a:ext cx="2000250" cy="5981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167054</xdr:colOff>
      <xdr:row>1</xdr:row>
      <xdr:rowOff>0</xdr:rowOff>
    </xdr:from>
    <xdr:to>
      <xdr:col>16</xdr:col>
      <xdr:colOff>643304</xdr:colOff>
      <xdr:row>3</xdr:row>
      <xdr:rowOff>140979</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35054" y="161925"/>
          <a:ext cx="2000250" cy="5981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385134</xdr:colOff>
      <xdr:row>0</xdr:row>
      <xdr:rowOff>149855</xdr:rowOff>
    </xdr:from>
    <xdr:to>
      <xdr:col>19</xdr:col>
      <xdr:colOff>114581</xdr:colOff>
      <xdr:row>4</xdr:row>
      <xdr:rowOff>18798</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54167" y="149855"/>
          <a:ext cx="2002867" cy="5967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topLeftCell="B1" workbookViewId="0">
      <selection activeCell="O19" sqref="O19"/>
    </sheetView>
  </sheetViews>
  <sheetFormatPr baseColWidth="10" defaultRowHeight="12.75"/>
  <cols>
    <col min="3" max="3" width="29.5703125" customWidth="1"/>
  </cols>
  <sheetData>
    <row r="1" spans="1:12">
      <c r="A1" s="189"/>
      <c r="B1" s="474"/>
      <c r="C1" s="475"/>
      <c r="D1" s="475"/>
      <c r="E1" s="475"/>
      <c r="F1" s="475"/>
      <c r="G1" s="475"/>
      <c r="H1" s="475"/>
      <c r="I1" s="475"/>
      <c r="J1" s="475"/>
      <c r="K1" s="475"/>
      <c r="L1" s="476"/>
    </row>
    <row r="2" spans="1:12" ht="18">
      <c r="A2" s="189"/>
      <c r="B2" s="477"/>
      <c r="C2" s="478" t="s">
        <v>86</v>
      </c>
      <c r="D2" s="479"/>
      <c r="E2" s="479"/>
      <c r="F2" s="479"/>
      <c r="G2" s="479"/>
      <c r="H2" s="479"/>
      <c r="I2" s="479"/>
      <c r="J2" s="479"/>
      <c r="K2" s="479"/>
      <c r="L2" s="480"/>
    </row>
    <row r="3" spans="1:12" ht="18">
      <c r="A3" s="189"/>
      <c r="B3" s="477"/>
      <c r="C3" s="553"/>
      <c r="D3" s="553"/>
      <c r="E3" s="553"/>
      <c r="F3" s="553"/>
      <c r="G3" s="479"/>
      <c r="H3" s="479"/>
      <c r="I3" s="479"/>
      <c r="J3" s="479"/>
      <c r="K3" s="479"/>
      <c r="L3" s="480"/>
    </row>
    <row r="4" spans="1:12" ht="14.25">
      <c r="A4" s="189"/>
      <c r="B4" s="477"/>
      <c r="C4" s="481" t="s">
        <v>83</v>
      </c>
      <c r="D4" s="481"/>
      <c r="E4" s="481"/>
      <c r="F4" s="481"/>
      <c r="G4" s="479"/>
      <c r="H4" s="479"/>
      <c r="I4" s="479"/>
      <c r="J4" s="479"/>
      <c r="K4" s="479"/>
      <c r="L4" s="480"/>
    </row>
    <row r="5" spans="1:12" ht="14.25">
      <c r="A5" s="189"/>
      <c r="B5" s="477"/>
      <c r="C5" s="482" t="s">
        <v>1162</v>
      </c>
      <c r="D5" s="479"/>
      <c r="E5" s="479"/>
      <c r="F5" s="479"/>
      <c r="G5" s="479"/>
      <c r="H5" s="479"/>
      <c r="I5" s="479"/>
      <c r="J5" s="479"/>
      <c r="K5" s="479"/>
      <c r="L5" s="480"/>
    </row>
    <row r="6" spans="1:12">
      <c r="A6" s="189"/>
      <c r="B6" s="483"/>
      <c r="C6" s="484" t="s">
        <v>1136</v>
      </c>
      <c r="D6" s="485"/>
      <c r="E6" s="485"/>
      <c r="F6" s="485"/>
      <c r="G6" s="485"/>
      <c r="H6" s="485"/>
      <c r="I6" s="485"/>
      <c r="J6" s="485"/>
      <c r="K6" s="485"/>
      <c r="L6" s="486"/>
    </row>
    <row r="7" spans="1:12">
      <c r="A7" s="189"/>
      <c r="B7" s="483"/>
      <c r="C7" s="484" t="s">
        <v>1197</v>
      </c>
      <c r="D7" s="484"/>
      <c r="E7" s="484"/>
      <c r="F7" s="484"/>
      <c r="G7" s="485"/>
      <c r="H7" s="485"/>
      <c r="I7" s="485"/>
      <c r="J7" s="485"/>
      <c r="K7" s="485"/>
      <c r="L7" s="486"/>
    </row>
    <row r="8" spans="1:12">
      <c r="A8" s="189"/>
      <c r="B8" s="483"/>
      <c r="C8" s="484" t="s">
        <v>1198</v>
      </c>
      <c r="D8" s="484"/>
      <c r="E8" s="484"/>
      <c r="F8" s="484"/>
      <c r="G8" s="485"/>
      <c r="H8" s="485"/>
      <c r="I8" s="485"/>
      <c r="J8" s="485"/>
      <c r="K8" s="485"/>
      <c r="L8" s="486"/>
    </row>
    <row r="9" spans="1:12">
      <c r="A9" s="189"/>
      <c r="B9" s="170"/>
      <c r="C9" s="171"/>
      <c r="D9" s="171"/>
      <c r="E9" s="171"/>
      <c r="F9" s="171"/>
      <c r="G9" s="171"/>
      <c r="H9" s="171"/>
      <c r="I9" s="171"/>
      <c r="J9" s="171"/>
      <c r="K9" s="171"/>
      <c r="L9" s="172"/>
    </row>
    <row r="10" spans="1:12">
      <c r="A10" s="164"/>
      <c r="B10" s="554"/>
      <c r="C10" s="555"/>
      <c r="D10" s="555"/>
      <c r="E10" s="555"/>
      <c r="F10" s="555"/>
      <c r="G10" s="555"/>
      <c r="H10" s="555"/>
      <c r="I10" s="555"/>
      <c r="J10" s="555"/>
      <c r="K10" s="555"/>
      <c r="L10" s="556"/>
    </row>
    <row r="11" spans="1:12">
      <c r="A11" s="164"/>
      <c r="B11" s="194"/>
      <c r="C11" s="168"/>
      <c r="D11" s="168"/>
      <c r="E11" s="168"/>
      <c r="F11" s="168"/>
      <c r="G11" s="168"/>
      <c r="H11" s="168"/>
      <c r="I11" s="168"/>
      <c r="J11" s="168"/>
      <c r="K11" s="168"/>
      <c r="L11" s="195"/>
    </row>
    <row r="12" spans="1:12">
      <c r="A12" s="164"/>
      <c r="B12" s="196"/>
      <c r="C12" s="169" t="s">
        <v>70</v>
      </c>
      <c r="D12" s="165" t="s">
        <v>71</v>
      </c>
      <c r="E12" s="164"/>
      <c r="F12" s="164"/>
      <c r="G12" s="164"/>
      <c r="H12" s="164"/>
      <c r="I12" s="164"/>
      <c r="J12" s="164"/>
      <c r="K12" s="164"/>
      <c r="L12" s="173"/>
    </row>
    <row r="13" spans="1:12">
      <c r="A13" s="164"/>
      <c r="B13" s="196"/>
      <c r="C13" s="167"/>
      <c r="D13" s="165" t="s">
        <v>72</v>
      </c>
      <c r="E13" s="164"/>
      <c r="F13" s="164"/>
      <c r="G13" s="164"/>
      <c r="H13" s="164"/>
      <c r="I13" s="164"/>
      <c r="J13" s="164"/>
      <c r="K13" s="164"/>
      <c r="L13" s="173"/>
    </row>
    <row r="14" spans="1:12">
      <c r="A14" s="164"/>
      <c r="B14" s="196"/>
      <c r="C14" s="167"/>
      <c r="D14" s="164"/>
      <c r="E14" s="164"/>
      <c r="F14" s="164"/>
      <c r="G14" s="164"/>
      <c r="H14" s="164"/>
      <c r="I14" s="164"/>
      <c r="J14" s="164"/>
      <c r="K14" s="164"/>
      <c r="L14" s="173"/>
    </row>
    <row r="15" spans="1:12">
      <c r="A15" s="164"/>
      <c r="B15" s="196"/>
      <c r="C15" s="167"/>
      <c r="D15" s="164"/>
      <c r="E15" s="164"/>
      <c r="F15" s="164"/>
      <c r="G15" s="164"/>
      <c r="H15" s="164"/>
      <c r="I15" s="164"/>
      <c r="J15" s="164"/>
      <c r="K15" s="164"/>
      <c r="L15" s="173"/>
    </row>
    <row r="16" spans="1:12">
      <c r="A16" s="164"/>
      <c r="B16" s="196"/>
      <c r="C16" s="169" t="s">
        <v>73</v>
      </c>
      <c r="D16" s="165" t="s">
        <v>74</v>
      </c>
      <c r="E16" s="164"/>
      <c r="F16" s="164"/>
      <c r="G16" s="164"/>
      <c r="H16" s="164"/>
      <c r="I16" s="164"/>
      <c r="J16" s="164"/>
      <c r="K16" s="164"/>
      <c r="L16" s="173"/>
    </row>
    <row r="17" spans="1:12">
      <c r="A17" s="164"/>
      <c r="B17" s="196"/>
      <c r="C17" s="167"/>
      <c r="D17" s="165" t="s">
        <v>75</v>
      </c>
      <c r="E17" s="164"/>
      <c r="F17" s="164"/>
      <c r="G17" s="164"/>
      <c r="H17" s="164"/>
      <c r="I17" s="164"/>
      <c r="J17" s="164"/>
      <c r="K17" s="164"/>
      <c r="L17" s="173"/>
    </row>
    <row r="18" spans="1:12">
      <c r="A18" s="164"/>
      <c r="B18" s="196"/>
      <c r="C18" s="167"/>
      <c r="D18" s="164"/>
      <c r="E18" s="164"/>
      <c r="F18" s="164"/>
      <c r="G18" s="164"/>
      <c r="H18" s="164"/>
      <c r="I18" s="164"/>
      <c r="J18" s="164"/>
      <c r="K18" s="164"/>
      <c r="L18" s="173"/>
    </row>
    <row r="19" spans="1:12">
      <c r="A19" s="164"/>
      <c r="B19" s="196"/>
      <c r="C19" s="169" t="s">
        <v>76</v>
      </c>
      <c r="D19" s="165" t="s">
        <v>77</v>
      </c>
      <c r="E19" s="164"/>
      <c r="F19" s="164"/>
      <c r="G19" s="164"/>
      <c r="H19" s="164"/>
      <c r="I19" s="164"/>
      <c r="J19" s="164"/>
      <c r="K19" s="164"/>
      <c r="L19" s="173"/>
    </row>
    <row r="20" spans="1:12">
      <c r="A20" s="164"/>
      <c r="B20" s="196"/>
      <c r="C20" s="167"/>
      <c r="D20" s="165" t="s">
        <v>78</v>
      </c>
      <c r="E20" s="164"/>
      <c r="F20" s="164"/>
      <c r="G20" s="164"/>
      <c r="H20" s="164"/>
      <c r="I20" s="164"/>
      <c r="J20" s="164"/>
      <c r="K20" s="164"/>
      <c r="L20" s="173"/>
    </row>
    <row r="21" spans="1:12">
      <c r="A21" s="164"/>
      <c r="B21" s="196"/>
      <c r="C21" s="164"/>
      <c r="D21" s="164"/>
      <c r="E21" s="164"/>
      <c r="F21" s="164"/>
      <c r="G21" s="164"/>
      <c r="H21" s="164"/>
      <c r="I21" s="164"/>
      <c r="J21" s="164"/>
      <c r="K21" s="164"/>
      <c r="L21" s="173"/>
    </row>
    <row r="22" spans="1:12">
      <c r="A22" s="164"/>
      <c r="B22" s="196"/>
      <c r="C22" s="169" t="s">
        <v>92</v>
      </c>
      <c r="D22" s="165" t="s">
        <v>79</v>
      </c>
      <c r="E22" s="164"/>
      <c r="F22" s="164"/>
      <c r="G22" s="164"/>
      <c r="H22" s="164"/>
      <c r="I22" s="164"/>
      <c r="J22" s="164"/>
      <c r="K22" s="164"/>
      <c r="L22" s="173"/>
    </row>
    <row r="23" spans="1:12">
      <c r="A23" s="164"/>
      <c r="B23" s="196"/>
      <c r="C23" s="167"/>
      <c r="D23" s="164"/>
      <c r="E23" s="164"/>
      <c r="F23" s="164"/>
      <c r="G23" s="164"/>
      <c r="H23" s="164"/>
      <c r="I23" s="164"/>
      <c r="J23" s="164"/>
      <c r="K23" s="164"/>
      <c r="L23" s="173"/>
    </row>
    <row r="24" spans="1:12">
      <c r="A24" s="164"/>
      <c r="B24" s="196"/>
      <c r="C24" s="169" t="s">
        <v>93</v>
      </c>
      <c r="D24" s="165" t="s">
        <v>80</v>
      </c>
      <c r="E24" s="164"/>
      <c r="F24" s="164"/>
      <c r="G24" s="164"/>
      <c r="H24" s="164"/>
      <c r="I24" s="164"/>
      <c r="J24" s="164"/>
      <c r="K24" s="164"/>
      <c r="L24" s="173"/>
    </row>
    <row r="25" spans="1:12">
      <c r="A25" s="164"/>
      <c r="B25" s="196"/>
      <c r="C25" s="167"/>
      <c r="D25" s="164"/>
      <c r="E25" s="164"/>
      <c r="F25" s="164"/>
      <c r="G25" s="164"/>
      <c r="H25" s="164"/>
      <c r="I25" s="164"/>
      <c r="J25" s="164"/>
      <c r="K25" s="164"/>
      <c r="L25" s="173"/>
    </row>
    <row r="26" spans="1:12">
      <c r="A26" s="164"/>
      <c r="B26" s="196"/>
      <c r="C26" s="169" t="s">
        <v>94</v>
      </c>
      <c r="D26" s="165" t="s">
        <v>81</v>
      </c>
      <c r="E26" s="164"/>
      <c r="F26" s="164"/>
      <c r="G26" s="164"/>
      <c r="H26" s="164"/>
      <c r="I26" s="164"/>
      <c r="J26" s="164"/>
      <c r="K26" s="164"/>
      <c r="L26" s="173"/>
    </row>
    <row r="27" spans="1:12">
      <c r="A27" s="164"/>
      <c r="B27" s="196"/>
      <c r="C27" s="167"/>
      <c r="D27" s="164"/>
      <c r="E27" s="164"/>
      <c r="F27" s="164"/>
      <c r="G27" s="164"/>
      <c r="H27" s="164"/>
      <c r="I27" s="164"/>
      <c r="J27" s="164"/>
      <c r="K27" s="164"/>
      <c r="L27" s="173"/>
    </row>
    <row r="28" spans="1:12">
      <c r="A28" s="164"/>
      <c r="B28" s="196"/>
      <c r="C28" s="169" t="s">
        <v>95</v>
      </c>
      <c r="D28" s="165" t="s">
        <v>82</v>
      </c>
      <c r="E28" s="164"/>
      <c r="F28" s="164"/>
      <c r="G28" s="164"/>
      <c r="H28" s="164"/>
      <c r="I28" s="164"/>
      <c r="J28" s="164"/>
      <c r="K28" s="164"/>
      <c r="L28" s="173"/>
    </row>
    <row r="29" spans="1:12">
      <c r="A29" s="164"/>
      <c r="B29" s="196"/>
      <c r="C29" s="188"/>
      <c r="D29" s="165"/>
      <c r="E29" s="164"/>
      <c r="F29" s="164"/>
      <c r="G29" s="164"/>
      <c r="H29" s="164"/>
      <c r="I29" s="164"/>
      <c r="J29" s="164"/>
      <c r="K29" s="164"/>
      <c r="L29" s="173"/>
    </row>
    <row r="30" spans="1:12">
      <c r="A30" s="164"/>
      <c r="B30" s="196"/>
      <c r="C30" s="197" t="s">
        <v>88</v>
      </c>
      <c r="D30" s="165"/>
      <c r="E30" s="164"/>
      <c r="F30" s="164"/>
      <c r="G30" s="164"/>
      <c r="H30" s="164"/>
      <c r="I30" s="164"/>
      <c r="J30" s="164"/>
      <c r="K30" s="164"/>
      <c r="L30" s="173"/>
    </row>
    <row r="31" spans="1:12">
      <c r="A31" s="164"/>
      <c r="B31" s="170"/>
      <c r="C31" s="187"/>
      <c r="D31" s="171"/>
      <c r="E31" s="171"/>
      <c r="F31" s="171"/>
      <c r="G31" s="171"/>
      <c r="H31" s="171"/>
      <c r="I31" s="171"/>
      <c r="J31" s="171"/>
      <c r="K31" s="171"/>
      <c r="L31" s="172"/>
    </row>
    <row r="35" spans="3:3">
      <c r="C35" s="16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714"/>
  <sheetViews>
    <sheetView showGridLines="0" zoomScale="90" zoomScaleNormal="90" zoomScaleSheetLayoutView="93" workbookViewId="0"/>
  </sheetViews>
  <sheetFormatPr baseColWidth="10" defaultRowHeight="12.75"/>
  <cols>
    <col min="3" max="3" width="17.140625" customWidth="1"/>
    <col min="4" max="59" width="11.42578125" customWidth="1"/>
    <col min="60" max="60" width="17.28515625" customWidth="1"/>
    <col min="61" max="74" width="11.42578125" customWidth="1"/>
    <col min="75" max="75" width="11.85546875" customWidth="1"/>
    <col min="76" max="80" width="11.42578125" customWidth="1"/>
    <col min="88" max="88" width="17.140625" customWidth="1"/>
  </cols>
  <sheetData>
    <row r="1" spans="1:64">
      <c r="A1" s="499"/>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628"/>
      <c r="AT1" s="628"/>
      <c r="AU1" s="628"/>
      <c r="AV1" s="628"/>
      <c r="AW1" s="628"/>
      <c r="AX1" s="628"/>
      <c r="AY1" s="628"/>
      <c r="AZ1" s="628"/>
      <c r="BA1" s="628"/>
      <c r="BB1" s="628"/>
      <c r="BC1" s="628"/>
      <c r="BD1" s="628"/>
      <c r="BE1" s="628"/>
      <c r="BF1" s="628"/>
      <c r="BG1" s="628"/>
      <c r="BH1" s="628"/>
      <c r="BI1" s="628"/>
      <c r="BJ1" s="628"/>
      <c r="BK1" s="628"/>
      <c r="BL1" s="629"/>
    </row>
    <row r="2" spans="1:64" ht="18">
      <c r="A2" s="503"/>
      <c r="B2" s="478" t="s">
        <v>86</v>
      </c>
      <c r="C2" s="504"/>
      <c r="D2" s="504"/>
      <c r="E2" s="504"/>
      <c r="F2" s="504"/>
      <c r="G2" s="504"/>
      <c r="H2" s="504"/>
      <c r="I2" s="504"/>
      <c r="J2" s="505" t="s">
        <v>84</v>
      </c>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c r="AQ2" s="504"/>
      <c r="AR2" s="504"/>
      <c r="AS2" s="630"/>
      <c r="AT2" s="630"/>
      <c r="AU2" s="630"/>
      <c r="AV2" s="630"/>
      <c r="AW2" s="630"/>
      <c r="AX2" s="630"/>
      <c r="AY2" s="630"/>
      <c r="AZ2" s="630"/>
      <c r="BA2" s="630"/>
      <c r="BB2" s="630"/>
      <c r="BC2" s="630"/>
      <c r="BD2" s="630"/>
      <c r="BE2" s="630"/>
      <c r="BF2" s="630"/>
      <c r="BG2" s="630"/>
      <c r="BH2" s="630"/>
      <c r="BI2" s="630"/>
      <c r="BJ2" s="630"/>
      <c r="BK2" s="630"/>
      <c r="BL2" s="631"/>
    </row>
    <row r="3" spans="1:64" ht="18">
      <c r="A3" s="503"/>
      <c r="B3" s="478"/>
      <c r="C3" s="478"/>
      <c r="D3" s="478"/>
      <c r="E3" s="478"/>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630"/>
      <c r="AT3" s="630"/>
      <c r="AU3" s="630"/>
      <c r="AV3" s="630"/>
      <c r="AW3" s="630"/>
      <c r="AX3" s="630"/>
      <c r="AY3" s="630"/>
      <c r="AZ3" s="630"/>
      <c r="BA3" s="630"/>
      <c r="BB3" s="630"/>
      <c r="BC3" s="630"/>
      <c r="BD3" s="630"/>
      <c r="BE3" s="630"/>
      <c r="BF3" s="630"/>
      <c r="BG3" s="630"/>
      <c r="BH3" s="630"/>
      <c r="BI3" s="630"/>
      <c r="BJ3" s="630"/>
      <c r="BK3" s="630"/>
      <c r="BL3" s="631"/>
    </row>
    <row r="4" spans="1:64" ht="14.25">
      <c r="A4" s="503"/>
      <c r="B4" s="481" t="s">
        <v>58</v>
      </c>
      <c r="C4" s="506"/>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c r="AN4" s="504"/>
      <c r="AO4" s="504"/>
      <c r="AP4" s="504"/>
      <c r="AQ4" s="504"/>
      <c r="AR4" s="504"/>
      <c r="AS4" s="630"/>
      <c r="AT4" s="630"/>
      <c r="AU4" s="630"/>
      <c r="AV4" s="630"/>
      <c r="AW4" s="630"/>
      <c r="AX4" s="630"/>
      <c r="AY4" s="630"/>
      <c r="AZ4" s="630"/>
      <c r="BA4" s="630"/>
      <c r="BB4" s="630"/>
      <c r="BC4" s="630"/>
      <c r="BD4" s="630"/>
      <c r="BE4" s="630"/>
      <c r="BF4" s="630"/>
      <c r="BG4" s="630"/>
      <c r="BH4" s="630"/>
      <c r="BI4" s="630"/>
      <c r="BJ4" s="630"/>
      <c r="BK4" s="630"/>
      <c r="BL4" s="631"/>
    </row>
    <row r="5" spans="1:64" ht="15" thickBot="1">
      <c r="A5" s="503"/>
      <c r="B5" s="481"/>
      <c r="C5" s="482"/>
      <c r="D5" s="482"/>
      <c r="E5" s="482"/>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c r="AL5" s="504"/>
      <c r="AM5" s="504"/>
      <c r="AN5" s="504"/>
      <c r="AO5" s="504"/>
      <c r="AP5" s="504"/>
      <c r="AQ5" s="504"/>
      <c r="AR5" s="504"/>
      <c r="AS5" s="632"/>
      <c r="AT5" s="632"/>
      <c r="AU5" s="632"/>
      <c r="AV5" s="632"/>
      <c r="AW5" s="632"/>
      <c r="AX5" s="632"/>
      <c r="AY5" s="632"/>
      <c r="AZ5" s="632"/>
      <c r="BA5" s="632"/>
      <c r="BB5" s="632"/>
      <c r="BC5" s="632"/>
      <c r="BD5" s="632"/>
      <c r="BE5" s="632"/>
      <c r="BF5" s="632"/>
      <c r="BG5" s="632"/>
      <c r="BH5" s="632"/>
      <c r="BI5" s="632"/>
      <c r="BJ5" s="632"/>
      <c r="BK5" s="632"/>
      <c r="BL5" s="633"/>
    </row>
    <row r="6" spans="1:64" ht="14.25">
      <c r="A6" s="508"/>
      <c r="B6" s="509" t="s">
        <v>85</v>
      </c>
      <c r="C6" s="510"/>
      <c r="D6" s="510"/>
      <c r="E6" s="510"/>
      <c r="F6" s="510"/>
      <c r="G6" s="510"/>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0"/>
      <c r="AO6" s="510"/>
      <c r="AP6" s="510"/>
      <c r="AQ6" s="510"/>
      <c r="AR6" s="510"/>
      <c r="AS6" s="634"/>
      <c r="AT6" s="634"/>
      <c r="AU6" s="634"/>
      <c r="AV6" s="634"/>
      <c r="AW6" s="634"/>
      <c r="AX6" s="634"/>
      <c r="AY6" s="634"/>
      <c r="AZ6" s="634"/>
      <c r="BA6" s="634"/>
      <c r="BB6" s="634"/>
      <c r="BC6" s="634"/>
      <c r="BD6" s="634"/>
      <c r="BE6" s="634"/>
      <c r="BF6" s="634"/>
      <c r="BG6" s="634"/>
      <c r="BH6" s="634"/>
      <c r="BI6" s="634"/>
      <c r="BJ6" s="634"/>
      <c r="BK6" s="634"/>
      <c r="BL6" s="635"/>
    </row>
    <row r="7" spans="1:64" ht="14.25">
      <c r="A7" s="512"/>
      <c r="B7" s="513" t="str">
        <f>Índice!C7</f>
        <v>Fecha de publicación: Diciembre 2022</v>
      </c>
      <c r="C7" s="514"/>
      <c r="D7" s="515"/>
      <c r="E7" s="515"/>
      <c r="F7" s="515"/>
      <c r="G7" s="515"/>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636"/>
      <c r="AT7" s="636"/>
      <c r="AU7" s="636"/>
      <c r="AV7" s="636"/>
      <c r="AW7" s="636"/>
      <c r="AX7" s="636"/>
      <c r="AY7" s="636"/>
      <c r="AZ7" s="636"/>
      <c r="BA7" s="636"/>
      <c r="BB7" s="636"/>
      <c r="BC7" s="636"/>
      <c r="BD7" s="636"/>
      <c r="BE7" s="636"/>
      <c r="BF7" s="636"/>
      <c r="BG7" s="636"/>
      <c r="BH7" s="636"/>
      <c r="BI7" s="636"/>
      <c r="BJ7" s="636"/>
      <c r="BK7" s="636"/>
      <c r="BL7" s="637"/>
    </row>
    <row r="8" spans="1:64" ht="15" thickBot="1">
      <c r="A8" s="516"/>
      <c r="B8" s="519" t="str">
        <f>Índice!C8</f>
        <v>Fecha de Corte: Noviembre 2022</v>
      </c>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638"/>
      <c r="AT8" s="638"/>
      <c r="AU8" s="638"/>
      <c r="AV8" s="638"/>
      <c r="AW8" s="638"/>
      <c r="AX8" s="638"/>
      <c r="AY8" s="638"/>
      <c r="AZ8" s="638"/>
      <c r="BA8" s="638"/>
      <c r="BB8" s="638"/>
      <c r="BC8" s="638"/>
      <c r="BD8" s="638"/>
      <c r="BE8" s="638"/>
      <c r="BF8" s="638"/>
      <c r="BG8" s="638"/>
      <c r="BH8" s="638"/>
      <c r="BI8" s="638"/>
      <c r="BJ8" s="638"/>
      <c r="BK8" s="638"/>
      <c r="BL8" s="639"/>
    </row>
    <row r="9" spans="1:64" s="188" customFormat="1">
      <c r="A9" s="760"/>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761"/>
      <c r="AT9" s="137"/>
      <c r="AU9" s="137"/>
    </row>
    <row r="11" spans="1:64" ht="13.5" thickBot="1">
      <c r="B11" s="590" t="s">
        <v>30</v>
      </c>
      <c r="C11" s="591"/>
      <c r="D11" s="591"/>
      <c r="E11" s="591"/>
      <c r="F11" s="591"/>
      <c r="G11" s="591"/>
      <c r="H11" s="591"/>
      <c r="I11" s="591"/>
      <c r="J11" s="591"/>
      <c r="K11" s="591"/>
      <c r="L11" s="591"/>
      <c r="M11" s="591"/>
      <c r="N11" s="591"/>
      <c r="O11" s="591"/>
      <c r="P11" s="591"/>
      <c r="Q11" s="591"/>
      <c r="R11" s="591"/>
      <c r="S11" s="591"/>
      <c r="T11" s="591"/>
      <c r="U11" s="591"/>
      <c r="V11" s="591"/>
    </row>
    <row r="12" spans="1:64" ht="13.5" thickBot="1">
      <c r="B12" s="622" t="s">
        <v>47</v>
      </c>
      <c r="C12" s="623"/>
      <c r="D12" s="346">
        <v>2003</v>
      </c>
      <c r="E12" s="346">
        <v>2004</v>
      </c>
      <c r="F12" s="346">
        <v>2005</v>
      </c>
      <c r="G12" s="346">
        <v>2006</v>
      </c>
      <c r="H12" s="346">
        <v>2007</v>
      </c>
      <c r="I12" s="346">
        <v>2008</v>
      </c>
      <c r="J12" s="346">
        <v>2009</v>
      </c>
      <c r="K12" s="346">
        <v>2010</v>
      </c>
      <c r="L12" s="346">
        <v>2011</v>
      </c>
      <c r="M12" s="346">
        <v>2012</v>
      </c>
      <c r="N12" s="346">
        <v>2013</v>
      </c>
      <c r="O12" s="346">
        <v>2014</v>
      </c>
      <c r="P12" s="346">
        <v>2015</v>
      </c>
      <c r="Q12" s="346">
        <v>2016</v>
      </c>
      <c r="R12" s="346">
        <v>2017</v>
      </c>
      <c r="S12" s="346">
        <v>2018</v>
      </c>
      <c r="T12" s="346">
        <v>2019</v>
      </c>
      <c r="U12" s="346">
        <v>2020</v>
      </c>
      <c r="V12" s="346">
        <v>2021</v>
      </c>
    </row>
    <row r="13" spans="1:64">
      <c r="B13" s="608" t="s">
        <v>7</v>
      </c>
      <c r="C13" s="5" t="s">
        <v>0</v>
      </c>
      <c r="D13" s="22">
        <v>211</v>
      </c>
      <c r="E13" s="22">
        <v>211</v>
      </c>
      <c r="F13" s="22">
        <v>212</v>
      </c>
      <c r="G13" s="22">
        <v>211</v>
      </c>
      <c r="H13" s="22">
        <v>197</v>
      </c>
      <c r="I13" s="22">
        <v>0</v>
      </c>
      <c r="J13" s="22">
        <v>0</v>
      </c>
      <c r="K13" s="22">
        <v>0</v>
      </c>
      <c r="L13" s="22">
        <v>0</v>
      </c>
      <c r="M13" s="22">
        <v>0</v>
      </c>
      <c r="N13" s="22">
        <v>0</v>
      </c>
      <c r="O13" s="22">
        <v>0</v>
      </c>
      <c r="P13" s="22">
        <v>0</v>
      </c>
      <c r="Q13" s="22">
        <v>0</v>
      </c>
      <c r="R13" s="22">
        <v>0</v>
      </c>
      <c r="S13" s="22">
        <v>0</v>
      </c>
      <c r="T13" s="22">
        <v>0</v>
      </c>
      <c r="U13" s="22">
        <v>0</v>
      </c>
      <c r="V13" s="22">
        <v>0</v>
      </c>
    </row>
    <row r="14" spans="1:64">
      <c r="B14" s="604"/>
      <c r="C14" s="4" t="s">
        <v>4</v>
      </c>
      <c r="D14" s="22">
        <v>0</v>
      </c>
      <c r="E14" s="22">
        <v>0</v>
      </c>
      <c r="F14" s="22">
        <v>0</v>
      </c>
      <c r="G14" s="22">
        <v>0</v>
      </c>
      <c r="H14" s="22">
        <v>0</v>
      </c>
      <c r="I14" s="22">
        <v>0</v>
      </c>
      <c r="J14" s="22">
        <v>0</v>
      </c>
      <c r="K14" s="22">
        <v>0</v>
      </c>
      <c r="L14" s="22">
        <v>0</v>
      </c>
      <c r="M14" s="22">
        <v>0</v>
      </c>
      <c r="N14" s="22">
        <v>0</v>
      </c>
      <c r="O14" s="22">
        <v>0</v>
      </c>
      <c r="P14" s="22">
        <v>0</v>
      </c>
      <c r="Q14" s="22">
        <v>0</v>
      </c>
      <c r="R14" s="22">
        <v>0</v>
      </c>
      <c r="S14" s="22">
        <v>0</v>
      </c>
      <c r="T14" s="22">
        <v>0</v>
      </c>
      <c r="U14" s="22">
        <v>0</v>
      </c>
      <c r="V14" s="22">
        <v>0</v>
      </c>
    </row>
    <row r="15" spans="1:64">
      <c r="B15" s="604"/>
      <c r="C15" s="2" t="s">
        <v>2</v>
      </c>
      <c r="D15" s="10">
        <v>189</v>
      </c>
      <c r="E15" s="10">
        <v>416</v>
      </c>
      <c r="F15" s="10">
        <v>797</v>
      </c>
      <c r="G15" s="10">
        <v>1008</v>
      </c>
      <c r="H15" s="10">
        <v>1189</v>
      </c>
      <c r="I15" s="10">
        <v>1325</v>
      </c>
      <c r="J15" s="10">
        <v>1491</v>
      </c>
      <c r="K15" s="10">
        <v>1618</v>
      </c>
      <c r="L15" s="10">
        <v>1803</v>
      </c>
      <c r="M15" s="10">
        <v>1952</v>
      </c>
      <c r="N15" s="10">
        <v>2025</v>
      </c>
      <c r="O15" s="10">
        <v>2082</v>
      </c>
      <c r="P15" s="10">
        <v>2186</v>
      </c>
      <c r="Q15" s="91">
        <v>2237</v>
      </c>
      <c r="R15" s="254">
        <v>2231</v>
      </c>
      <c r="S15" s="254">
        <v>2232</v>
      </c>
      <c r="T15" s="254">
        <v>2210</v>
      </c>
      <c r="U15" s="254">
        <v>2198</v>
      </c>
      <c r="V15" s="254">
        <v>2167</v>
      </c>
    </row>
    <row r="16" spans="1:64">
      <c r="B16" s="604"/>
      <c r="C16" s="12" t="s">
        <v>3</v>
      </c>
      <c r="D16" s="10">
        <v>0</v>
      </c>
      <c r="E16" s="10">
        <v>0</v>
      </c>
      <c r="F16" s="10">
        <v>0</v>
      </c>
      <c r="G16" s="10">
        <v>0</v>
      </c>
      <c r="H16" s="10">
        <v>311</v>
      </c>
      <c r="I16" s="10">
        <v>551</v>
      </c>
      <c r="J16" s="10">
        <v>671</v>
      </c>
      <c r="K16" s="10">
        <v>905</v>
      </c>
      <c r="L16" s="10">
        <v>1090</v>
      </c>
      <c r="M16" s="10">
        <v>1223</v>
      </c>
      <c r="N16" s="10">
        <v>1340</v>
      </c>
      <c r="O16" s="10">
        <v>1395</v>
      </c>
      <c r="P16" s="10">
        <v>1411</v>
      </c>
      <c r="Q16" s="92">
        <v>1400</v>
      </c>
      <c r="R16" s="256">
        <v>1243</v>
      </c>
      <c r="S16" s="254">
        <v>138</v>
      </c>
      <c r="T16" s="254">
        <v>13</v>
      </c>
      <c r="U16" s="254">
        <v>0</v>
      </c>
      <c r="V16" s="254">
        <v>0</v>
      </c>
    </row>
    <row r="17" spans="2:22">
      <c r="B17" s="604"/>
      <c r="C17" s="12" t="s">
        <v>51</v>
      </c>
      <c r="D17" s="10">
        <v>0</v>
      </c>
      <c r="E17" s="10">
        <v>0</v>
      </c>
      <c r="F17" s="10">
        <v>0</v>
      </c>
      <c r="G17" s="10">
        <v>0</v>
      </c>
      <c r="H17" s="10">
        <v>0</v>
      </c>
      <c r="I17" s="10">
        <v>409</v>
      </c>
      <c r="J17" s="10">
        <v>549</v>
      </c>
      <c r="K17" s="10">
        <v>765</v>
      </c>
      <c r="L17" s="10">
        <v>993</v>
      </c>
      <c r="M17" s="10">
        <v>1213</v>
      </c>
      <c r="N17" s="10">
        <v>1428</v>
      </c>
      <c r="O17" s="10">
        <v>1680</v>
      </c>
      <c r="P17" s="10">
        <v>1864</v>
      </c>
      <c r="Q17" s="91">
        <v>1994</v>
      </c>
      <c r="R17" s="254">
        <v>2077</v>
      </c>
      <c r="S17" s="254">
        <v>2331</v>
      </c>
      <c r="T17" s="254">
        <v>2567</v>
      </c>
      <c r="U17" s="254">
        <v>2682</v>
      </c>
      <c r="V17" s="254">
        <v>2731</v>
      </c>
    </row>
    <row r="18" spans="2:22">
      <c r="B18" s="609"/>
      <c r="C18" s="127" t="s">
        <v>66</v>
      </c>
      <c r="D18" s="10">
        <v>0</v>
      </c>
      <c r="E18" s="10">
        <v>0</v>
      </c>
      <c r="F18" s="10">
        <v>0</v>
      </c>
      <c r="G18" s="10">
        <v>0</v>
      </c>
      <c r="H18" s="10">
        <v>0</v>
      </c>
      <c r="I18" s="10">
        <v>0</v>
      </c>
      <c r="J18" s="10">
        <v>0</v>
      </c>
      <c r="K18" s="10">
        <v>0</v>
      </c>
      <c r="L18" s="10">
        <v>0</v>
      </c>
      <c r="M18" s="10">
        <v>0</v>
      </c>
      <c r="N18" s="10">
        <v>0</v>
      </c>
      <c r="O18" s="10">
        <v>59</v>
      </c>
      <c r="P18" s="10">
        <v>691</v>
      </c>
      <c r="Q18" s="91">
        <v>1380</v>
      </c>
      <c r="R18" s="254">
        <v>1888</v>
      </c>
      <c r="S18" s="254">
        <v>2123</v>
      </c>
      <c r="T18" s="254">
        <v>2310</v>
      </c>
      <c r="U18" s="254">
        <v>2422</v>
      </c>
      <c r="V18" s="254">
        <v>2140</v>
      </c>
    </row>
    <row r="19" spans="2:22">
      <c r="B19" s="609"/>
      <c r="C19" s="127" t="s">
        <v>1134</v>
      </c>
      <c r="D19" s="10">
        <v>0</v>
      </c>
      <c r="E19" s="10">
        <v>0</v>
      </c>
      <c r="F19" s="10">
        <v>0</v>
      </c>
      <c r="G19" s="10">
        <v>0</v>
      </c>
      <c r="H19" s="10">
        <v>0</v>
      </c>
      <c r="I19" s="10">
        <v>0</v>
      </c>
      <c r="J19" s="10">
        <v>0</v>
      </c>
      <c r="K19" s="10">
        <v>0</v>
      </c>
      <c r="L19" s="10">
        <v>0</v>
      </c>
      <c r="M19" s="10">
        <v>0</v>
      </c>
      <c r="N19" s="10">
        <v>0</v>
      </c>
      <c r="O19" s="10">
        <v>0</v>
      </c>
      <c r="P19" s="10">
        <v>0</v>
      </c>
      <c r="Q19" s="91">
        <v>0</v>
      </c>
      <c r="R19" s="254">
        <v>145</v>
      </c>
      <c r="S19" s="254">
        <v>1418</v>
      </c>
      <c r="T19" s="254">
        <v>1957</v>
      </c>
      <c r="U19" s="254">
        <v>51</v>
      </c>
      <c r="V19" s="254">
        <v>29</v>
      </c>
    </row>
    <row r="20" spans="2:22">
      <c r="B20" s="609"/>
      <c r="C20" s="127" t="s">
        <v>1132</v>
      </c>
      <c r="D20" s="10">
        <v>0</v>
      </c>
      <c r="E20" s="10">
        <v>0</v>
      </c>
      <c r="F20" s="10">
        <v>0</v>
      </c>
      <c r="G20" s="10">
        <v>0</v>
      </c>
      <c r="H20" s="10">
        <v>0</v>
      </c>
      <c r="I20" s="10">
        <v>0</v>
      </c>
      <c r="J20" s="10">
        <v>0</v>
      </c>
      <c r="K20" s="10">
        <v>0</v>
      </c>
      <c r="L20" s="10">
        <v>0</v>
      </c>
      <c r="M20" s="10">
        <v>0</v>
      </c>
      <c r="N20" s="10">
        <v>0</v>
      </c>
      <c r="O20" s="10">
        <v>0</v>
      </c>
      <c r="P20" s="10">
        <v>346</v>
      </c>
      <c r="Q20" s="91">
        <v>875</v>
      </c>
      <c r="R20" s="254">
        <v>1113</v>
      </c>
      <c r="S20" s="254">
        <v>946</v>
      </c>
      <c r="T20" s="254">
        <v>1255</v>
      </c>
      <c r="U20" s="254">
        <v>2281</v>
      </c>
      <c r="V20" s="254">
        <v>2446</v>
      </c>
    </row>
    <row r="21" spans="2:22" s="647" customFormat="1">
      <c r="B21" s="762"/>
      <c r="C21" s="127" t="s">
        <v>68</v>
      </c>
      <c r="D21" s="753"/>
      <c r="E21" s="753"/>
      <c r="F21" s="753"/>
      <c r="G21" s="753"/>
      <c r="H21" s="753"/>
      <c r="I21" s="753"/>
      <c r="J21" s="753"/>
      <c r="K21" s="753"/>
      <c r="L21" s="753"/>
      <c r="M21" s="753"/>
      <c r="N21" s="753"/>
      <c r="O21" s="753"/>
      <c r="P21" s="753"/>
      <c r="Q21" s="763"/>
      <c r="R21" s="764"/>
      <c r="S21" s="764"/>
      <c r="T21" s="764"/>
      <c r="U21" s="764">
        <v>1435</v>
      </c>
      <c r="V21" s="764">
        <v>2026</v>
      </c>
    </row>
    <row r="22" spans="2:22">
      <c r="B22" s="609"/>
      <c r="C22" s="185" t="s">
        <v>6</v>
      </c>
      <c r="D22" s="184">
        <f>SUM(D13:D20)</f>
        <v>400</v>
      </c>
      <c r="E22" s="184">
        <f t="shared" ref="E22:P22" si="0">SUM(E13:E20)</f>
        <v>627</v>
      </c>
      <c r="F22" s="184">
        <f t="shared" si="0"/>
        <v>1009</v>
      </c>
      <c r="G22" s="184">
        <f t="shared" si="0"/>
        <v>1219</v>
      </c>
      <c r="H22" s="184">
        <f t="shared" si="0"/>
        <v>1697</v>
      </c>
      <c r="I22" s="184">
        <f t="shared" si="0"/>
        <v>2285</v>
      </c>
      <c r="J22" s="184">
        <f t="shared" si="0"/>
        <v>2711</v>
      </c>
      <c r="K22" s="184">
        <f t="shared" si="0"/>
        <v>3288</v>
      </c>
      <c r="L22" s="184">
        <f t="shared" si="0"/>
        <v>3886</v>
      </c>
      <c r="M22" s="184">
        <f t="shared" si="0"/>
        <v>4388</v>
      </c>
      <c r="N22" s="184">
        <f t="shared" si="0"/>
        <v>4793</v>
      </c>
      <c r="O22" s="184">
        <f t="shared" si="0"/>
        <v>5216</v>
      </c>
      <c r="P22" s="184">
        <f t="shared" si="0"/>
        <v>6498</v>
      </c>
      <c r="Q22" s="184">
        <f>SUM(Q15:Q20)</f>
        <v>7886</v>
      </c>
      <c r="R22" s="184">
        <f>SUM(R15:R20)</f>
        <v>8697</v>
      </c>
      <c r="S22" s="184">
        <v>9188</v>
      </c>
      <c r="T22" s="184">
        <v>10312</v>
      </c>
      <c r="U22" s="184">
        <v>11069</v>
      </c>
      <c r="V22" s="184">
        <v>11539</v>
      </c>
    </row>
    <row r="23" spans="2:22" ht="20.25" customHeight="1">
      <c r="B23" s="604"/>
      <c r="C23" s="20" t="s">
        <v>41</v>
      </c>
      <c r="D23" s="38">
        <v>3</v>
      </c>
      <c r="E23" s="38">
        <v>3</v>
      </c>
      <c r="F23" s="38">
        <v>3</v>
      </c>
      <c r="G23" s="38">
        <v>3</v>
      </c>
      <c r="H23" s="38">
        <v>3</v>
      </c>
      <c r="I23" s="38">
        <v>3</v>
      </c>
      <c r="J23" s="38">
        <v>3</v>
      </c>
      <c r="K23" s="38">
        <v>3</v>
      </c>
      <c r="L23" s="38">
        <v>3</v>
      </c>
      <c r="M23" s="38">
        <v>3</v>
      </c>
      <c r="N23" s="38">
        <v>3</v>
      </c>
      <c r="O23" s="38">
        <v>3</v>
      </c>
      <c r="P23" s="38">
        <v>3</v>
      </c>
      <c r="Q23" s="102">
        <v>3</v>
      </c>
      <c r="R23" s="102">
        <v>3</v>
      </c>
      <c r="S23" s="102">
        <v>3</v>
      </c>
      <c r="T23" s="102">
        <v>3</v>
      </c>
      <c r="U23" s="102">
        <v>3</v>
      </c>
      <c r="V23" s="102">
        <v>3</v>
      </c>
    </row>
    <row r="24" spans="2:22" ht="13.5" thickBot="1">
      <c r="B24" s="830" t="s">
        <v>1</v>
      </c>
      <c r="C24" s="607"/>
      <c r="D24" s="9">
        <v>25</v>
      </c>
      <c r="E24" s="9">
        <v>25</v>
      </c>
      <c r="F24" s="9">
        <v>25</v>
      </c>
      <c r="G24" s="9">
        <v>35</v>
      </c>
      <c r="H24" s="9">
        <v>35</v>
      </c>
      <c r="I24" s="9">
        <v>35</v>
      </c>
      <c r="J24" s="9">
        <v>35</v>
      </c>
      <c r="K24" s="9">
        <v>35</v>
      </c>
      <c r="L24" s="9">
        <v>35</v>
      </c>
      <c r="M24" s="9">
        <v>35</v>
      </c>
      <c r="N24" s="9">
        <v>35</v>
      </c>
      <c r="O24" s="9">
        <v>35</v>
      </c>
      <c r="P24" s="9">
        <v>95</v>
      </c>
      <c r="Q24" s="103">
        <v>95</v>
      </c>
      <c r="R24" s="103">
        <v>95</v>
      </c>
      <c r="S24" s="103">
        <v>95</v>
      </c>
      <c r="T24" s="103">
        <v>95</v>
      </c>
      <c r="U24" s="103">
        <v>95</v>
      </c>
      <c r="V24" s="103">
        <v>95</v>
      </c>
    </row>
    <row r="25" spans="2:22">
      <c r="B25" s="16"/>
      <c r="C25" s="16"/>
      <c r="D25" s="17"/>
      <c r="E25" s="17"/>
      <c r="F25" s="17"/>
      <c r="G25" s="17"/>
      <c r="H25" s="17"/>
    </row>
    <row r="26" spans="2:22" ht="13.5" thickBot="1">
      <c r="B26" s="16"/>
      <c r="C26" s="16"/>
      <c r="D26" s="17"/>
      <c r="E26" s="17"/>
      <c r="F26" s="17"/>
      <c r="G26" s="17"/>
      <c r="I26" s="17"/>
      <c r="J26" s="17"/>
      <c r="K26" s="17"/>
      <c r="L26" s="17"/>
      <c r="M26" s="17"/>
      <c r="N26" s="17"/>
      <c r="O26" s="17"/>
      <c r="P26" s="17"/>
      <c r="Q26" s="17"/>
      <c r="R26" s="17"/>
      <c r="S26" s="17"/>
      <c r="T26" s="17"/>
      <c r="U26" s="17"/>
    </row>
    <row r="27" spans="2:22" ht="23.25" thickBot="1">
      <c r="B27" s="557" t="s">
        <v>31</v>
      </c>
      <c r="C27" s="558"/>
      <c r="D27" s="558"/>
      <c r="E27" s="558"/>
      <c r="F27" s="558"/>
      <c r="G27" s="558"/>
      <c r="H27" s="558"/>
      <c r="I27" s="558"/>
      <c r="J27" s="558"/>
      <c r="K27" s="558"/>
      <c r="L27" s="558"/>
      <c r="M27" s="558"/>
      <c r="N27" s="558"/>
      <c r="O27" s="559"/>
      <c r="Q27" s="67"/>
    </row>
    <row r="28" spans="2:22" ht="13.5" thickBot="1">
      <c r="B28" s="622" t="s">
        <v>47</v>
      </c>
      <c r="C28" s="623"/>
      <c r="D28" s="347">
        <v>39083</v>
      </c>
      <c r="E28" s="347">
        <v>39114</v>
      </c>
      <c r="F28" s="347">
        <v>39142</v>
      </c>
      <c r="G28" s="347">
        <v>39173</v>
      </c>
      <c r="H28" s="347">
        <v>39203</v>
      </c>
      <c r="I28" s="347">
        <v>39234</v>
      </c>
      <c r="J28" s="347">
        <v>39264</v>
      </c>
      <c r="K28" s="347">
        <v>39295</v>
      </c>
      <c r="L28" s="347">
        <v>39326</v>
      </c>
      <c r="M28" s="347">
        <v>39356</v>
      </c>
      <c r="N28" s="347">
        <v>39387</v>
      </c>
      <c r="O28" s="347">
        <v>39417</v>
      </c>
    </row>
    <row r="29" spans="2:22">
      <c r="B29" s="613" t="s">
        <v>7</v>
      </c>
      <c r="C29" s="2" t="s">
        <v>0</v>
      </c>
      <c r="D29" s="22">
        <v>204</v>
      </c>
      <c r="E29" s="22">
        <v>199</v>
      </c>
      <c r="F29" s="22">
        <v>197</v>
      </c>
      <c r="G29" s="22">
        <v>200</v>
      </c>
      <c r="H29" s="22">
        <v>197</v>
      </c>
      <c r="I29" s="22">
        <v>197</v>
      </c>
      <c r="J29" s="22">
        <v>197</v>
      </c>
      <c r="K29" s="22">
        <v>197</v>
      </c>
      <c r="L29" s="22">
        <v>197</v>
      </c>
      <c r="M29" s="22">
        <v>197</v>
      </c>
      <c r="N29" s="22">
        <v>197</v>
      </c>
      <c r="O29" s="22">
        <v>197</v>
      </c>
    </row>
    <row r="30" spans="2:22">
      <c r="B30" s="614"/>
      <c r="C30" s="2" t="s">
        <v>4</v>
      </c>
      <c r="D30" s="10">
        <v>0</v>
      </c>
      <c r="E30" s="10">
        <v>0</v>
      </c>
      <c r="F30" s="10">
        <v>0</v>
      </c>
      <c r="G30" s="10">
        <v>0</v>
      </c>
      <c r="H30" s="10">
        <v>0</v>
      </c>
      <c r="I30" s="10">
        <v>0</v>
      </c>
      <c r="J30" s="10">
        <v>0</v>
      </c>
      <c r="K30" s="10">
        <v>0</v>
      </c>
      <c r="L30" s="10">
        <v>0</v>
      </c>
      <c r="M30" s="10">
        <v>0</v>
      </c>
      <c r="N30" s="10">
        <v>0</v>
      </c>
      <c r="O30" s="10">
        <v>0</v>
      </c>
    </row>
    <row r="31" spans="2:22">
      <c r="B31" s="614"/>
      <c r="C31" s="2" t="s">
        <v>2</v>
      </c>
      <c r="D31" s="10">
        <v>1021</v>
      </c>
      <c r="E31" s="10">
        <v>1030</v>
      </c>
      <c r="F31" s="10">
        <v>1037</v>
      </c>
      <c r="G31" s="10">
        <v>1042</v>
      </c>
      <c r="H31" s="10">
        <v>1063</v>
      </c>
      <c r="I31" s="10">
        <v>1081</v>
      </c>
      <c r="J31" s="10">
        <v>1100</v>
      </c>
      <c r="K31" s="10">
        <v>1124</v>
      </c>
      <c r="L31" s="10">
        <v>1142</v>
      </c>
      <c r="M31" s="10">
        <v>1151</v>
      </c>
      <c r="N31" s="10">
        <v>1168</v>
      </c>
      <c r="O31" s="10">
        <v>1189</v>
      </c>
    </row>
    <row r="32" spans="2:22">
      <c r="B32" s="614"/>
      <c r="C32" s="12" t="s">
        <v>3</v>
      </c>
      <c r="D32" s="10">
        <v>0</v>
      </c>
      <c r="E32" s="10">
        <v>161</v>
      </c>
      <c r="F32" s="10">
        <v>164</v>
      </c>
      <c r="G32" s="10">
        <v>199</v>
      </c>
      <c r="H32" s="10">
        <v>225</v>
      </c>
      <c r="I32" s="10">
        <v>233</v>
      </c>
      <c r="J32" s="10">
        <v>240</v>
      </c>
      <c r="K32" s="10">
        <v>258</v>
      </c>
      <c r="L32" s="10">
        <v>269</v>
      </c>
      <c r="M32" s="10">
        <v>283</v>
      </c>
      <c r="N32" s="10">
        <v>291</v>
      </c>
      <c r="O32" s="10">
        <v>311</v>
      </c>
    </row>
    <row r="33" spans="2:21">
      <c r="B33" s="615"/>
      <c r="C33" s="185" t="s">
        <v>6</v>
      </c>
      <c r="D33" s="184">
        <f>SUM(D29:D32)</f>
        <v>1225</v>
      </c>
      <c r="E33" s="184">
        <f t="shared" ref="E33:O33" si="1">SUM(E29:E32)</f>
        <v>1390</v>
      </c>
      <c r="F33" s="184">
        <f t="shared" si="1"/>
        <v>1398</v>
      </c>
      <c r="G33" s="184">
        <f t="shared" si="1"/>
        <v>1441</v>
      </c>
      <c r="H33" s="184">
        <f t="shared" si="1"/>
        <v>1485</v>
      </c>
      <c r="I33" s="184">
        <f t="shared" si="1"/>
        <v>1511</v>
      </c>
      <c r="J33" s="184">
        <f t="shared" si="1"/>
        <v>1537</v>
      </c>
      <c r="K33" s="184">
        <f t="shared" si="1"/>
        <v>1579</v>
      </c>
      <c r="L33" s="184">
        <f t="shared" si="1"/>
        <v>1608</v>
      </c>
      <c r="M33" s="184">
        <f t="shared" si="1"/>
        <v>1631</v>
      </c>
      <c r="N33" s="184">
        <f t="shared" si="1"/>
        <v>1656</v>
      </c>
      <c r="O33" s="184">
        <f t="shared" si="1"/>
        <v>1697</v>
      </c>
    </row>
    <row r="34" spans="2:21">
      <c r="B34" s="616"/>
      <c r="C34" s="13" t="s">
        <v>41</v>
      </c>
      <c r="D34" s="38">
        <v>3</v>
      </c>
      <c r="E34" s="38">
        <v>3</v>
      </c>
      <c r="F34" s="38">
        <v>3</v>
      </c>
      <c r="G34" s="38">
        <v>3</v>
      </c>
      <c r="H34" s="38">
        <v>3</v>
      </c>
      <c r="I34" s="38">
        <v>3</v>
      </c>
      <c r="J34" s="38">
        <v>3</v>
      </c>
      <c r="K34" s="38">
        <v>3</v>
      </c>
      <c r="L34" s="38">
        <v>3</v>
      </c>
      <c r="M34" s="38">
        <v>3</v>
      </c>
      <c r="N34" s="38">
        <v>3</v>
      </c>
      <c r="O34" s="38">
        <v>3</v>
      </c>
    </row>
    <row r="35" spans="2:21" ht="13.5" thickBot="1">
      <c r="B35" s="830" t="s">
        <v>1</v>
      </c>
      <c r="C35" s="600"/>
      <c r="D35" s="9">
        <v>35</v>
      </c>
      <c r="E35" s="9">
        <v>35</v>
      </c>
      <c r="F35" s="9">
        <v>35</v>
      </c>
      <c r="G35" s="9">
        <v>35</v>
      </c>
      <c r="H35" s="9">
        <v>35</v>
      </c>
      <c r="I35" s="9">
        <v>35</v>
      </c>
      <c r="J35" s="9">
        <v>35</v>
      </c>
      <c r="K35" s="9">
        <v>35</v>
      </c>
      <c r="L35" s="9">
        <v>35</v>
      </c>
      <c r="M35" s="9">
        <v>35</v>
      </c>
      <c r="N35" s="9">
        <v>35</v>
      </c>
      <c r="O35" s="9">
        <v>35</v>
      </c>
    </row>
    <row r="36" spans="2:21">
      <c r="B36" s="16"/>
      <c r="C36" s="16"/>
      <c r="D36" s="17"/>
      <c r="E36" s="18"/>
      <c r="F36" s="18"/>
      <c r="G36" s="18"/>
      <c r="H36" s="18"/>
      <c r="I36" s="18"/>
      <c r="J36" s="18"/>
      <c r="K36" s="18"/>
      <c r="L36" s="18"/>
      <c r="M36" s="18"/>
      <c r="N36" s="18"/>
      <c r="O36" s="18"/>
      <c r="P36" s="17"/>
      <c r="Q36" s="17"/>
      <c r="R36" s="17"/>
      <c r="S36" s="17"/>
      <c r="T36" s="17"/>
      <c r="U36" s="17"/>
    </row>
    <row r="37" spans="2:21" ht="13.5" thickBot="1">
      <c r="B37" s="16"/>
      <c r="C37" s="16"/>
      <c r="D37" s="16"/>
      <c r="E37" s="16"/>
      <c r="F37" s="16"/>
      <c r="G37" s="16"/>
      <c r="H37" s="16"/>
      <c r="I37" s="16"/>
      <c r="J37" s="16"/>
      <c r="K37" s="16"/>
      <c r="L37" s="16"/>
    </row>
    <row r="38" spans="2:21" ht="23.25" thickBot="1">
      <c r="B38" s="557" t="s">
        <v>32</v>
      </c>
      <c r="C38" s="558"/>
      <c r="D38" s="558"/>
      <c r="E38" s="558"/>
      <c r="F38" s="558"/>
      <c r="G38" s="558"/>
      <c r="H38" s="558"/>
      <c r="I38" s="558"/>
      <c r="J38" s="558"/>
      <c r="K38" s="558"/>
      <c r="L38" s="558"/>
      <c r="M38" s="558"/>
      <c r="N38" s="558"/>
      <c r="O38" s="559"/>
    </row>
    <row r="39" spans="2:21" ht="13.5" thickBot="1">
      <c r="B39" s="622" t="s">
        <v>47</v>
      </c>
      <c r="C39" s="623"/>
      <c r="D39" s="347">
        <v>39448</v>
      </c>
      <c r="E39" s="347">
        <v>39479</v>
      </c>
      <c r="F39" s="347">
        <v>39508</v>
      </c>
      <c r="G39" s="347">
        <v>39539</v>
      </c>
      <c r="H39" s="347">
        <v>39569</v>
      </c>
      <c r="I39" s="347">
        <v>39600</v>
      </c>
      <c r="J39" s="347">
        <v>39630</v>
      </c>
      <c r="K39" s="347">
        <v>39661</v>
      </c>
      <c r="L39" s="347">
        <v>39692</v>
      </c>
      <c r="M39" s="347">
        <v>39722</v>
      </c>
      <c r="N39" s="347">
        <v>39753</v>
      </c>
      <c r="O39" s="347">
        <v>39783</v>
      </c>
    </row>
    <row r="40" spans="2:21">
      <c r="B40" s="624" t="s">
        <v>7</v>
      </c>
      <c r="C40" s="2" t="s">
        <v>0</v>
      </c>
      <c r="D40" s="22">
        <v>0</v>
      </c>
      <c r="E40" s="22">
        <v>0</v>
      </c>
      <c r="F40" s="22">
        <v>0</v>
      </c>
      <c r="G40" s="22">
        <v>0</v>
      </c>
      <c r="H40" s="22">
        <v>0</v>
      </c>
      <c r="I40" s="22">
        <v>0</v>
      </c>
      <c r="J40" s="22">
        <v>0</v>
      </c>
      <c r="K40" s="22">
        <v>0</v>
      </c>
      <c r="L40" s="22">
        <v>0</v>
      </c>
      <c r="M40" s="22">
        <v>0</v>
      </c>
      <c r="N40" s="22">
        <v>0</v>
      </c>
      <c r="O40" s="22">
        <v>0</v>
      </c>
    </row>
    <row r="41" spans="2:21">
      <c r="B41" s="620"/>
      <c r="C41" s="2" t="s">
        <v>4</v>
      </c>
      <c r="D41" s="10">
        <v>0</v>
      </c>
      <c r="E41" s="10">
        <v>0</v>
      </c>
      <c r="F41" s="10">
        <v>0</v>
      </c>
      <c r="G41" s="10">
        <v>0</v>
      </c>
      <c r="H41" s="10">
        <v>0</v>
      </c>
      <c r="I41" s="10">
        <v>0</v>
      </c>
      <c r="J41" s="10">
        <v>0</v>
      </c>
      <c r="K41" s="10">
        <v>0</v>
      </c>
      <c r="L41" s="10">
        <v>0</v>
      </c>
      <c r="M41" s="10">
        <v>0</v>
      </c>
      <c r="N41" s="10">
        <v>0</v>
      </c>
      <c r="O41" s="10">
        <v>0</v>
      </c>
    </row>
    <row r="42" spans="2:21">
      <c r="B42" s="620"/>
      <c r="C42" s="2" t="s">
        <v>2</v>
      </c>
      <c r="D42" s="10">
        <v>1198</v>
      </c>
      <c r="E42" s="10">
        <v>1215</v>
      </c>
      <c r="F42" s="10">
        <v>1216</v>
      </c>
      <c r="G42" s="10">
        <v>1223</v>
      </c>
      <c r="H42" s="10">
        <v>1230</v>
      </c>
      <c r="I42" s="10">
        <v>1230</v>
      </c>
      <c r="J42" s="10">
        <v>1250</v>
      </c>
      <c r="K42" s="10">
        <v>1262</v>
      </c>
      <c r="L42" s="10">
        <v>1262</v>
      </c>
      <c r="M42" s="10">
        <v>1262</v>
      </c>
      <c r="N42" s="10">
        <v>1306</v>
      </c>
      <c r="O42" s="10">
        <v>1325</v>
      </c>
    </row>
    <row r="43" spans="2:21">
      <c r="B43" s="620"/>
      <c r="C43" s="12" t="s">
        <v>3</v>
      </c>
      <c r="D43" s="10">
        <v>315</v>
      </c>
      <c r="E43" s="10">
        <v>347</v>
      </c>
      <c r="F43" s="10">
        <v>370</v>
      </c>
      <c r="G43" s="10">
        <v>411</v>
      </c>
      <c r="H43" s="10">
        <v>426</v>
      </c>
      <c r="I43" s="10">
        <v>436</v>
      </c>
      <c r="J43" s="10">
        <v>455</v>
      </c>
      <c r="K43" s="10">
        <v>473</v>
      </c>
      <c r="L43" s="10">
        <v>521</v>
      </c>
      <c r="M43" s="10">
        <v>521</v>
      </c>
      <c r="N43" s="10">
        <v>529</v>
      </c>
      <c r="O43" s="10">
        <v>551</v>
      </c>
    </row>
    <row r="44" spans="2:21">
      <c r="B44" s="620"/>
      <c r="C44" s="12" t="s">
        <v>51</v>
      </c>
      <c r="D44" s="10">
        <v>0</v>
      </c>
      <c r="E44" s="10">
        <v>205</v>
      </c>
      <c r="F44" s="10">
        <v>205</v>
      </c>
      <c r="G44" s="10">
        <v>205</v>
      </c>
      <c r="H44" s="10">
        <v>205</v>
      </c>
      <c r="I44" s="10">
        <v>205</v>
      </c>
      <c r="J44" s="10">
        <v>205</v>
      </c>
      <c r="K44" s="10">
        <v>296</v>
      </c>
      <c r="L44" s="10">
        <v>296</v>
      </c>
      <c r="M44" s="10">
        <v>296</v>
      </c>
      <c r="N44" s="10">
        <v>296</v>
      </c>
      <c r="O44" s="10">
        <v>409</v>
      </c>
    </row>
    <row r="45" spans="2:21">
      <c r="B45" s="620"/>
      <c r="C45" s="185" t="s">
        <v>6</v>
      </c>
      <c r="D45" s="184">
        <f>SUM(D40:D44)</f>
        <v>1513</v>
      </c>
      <c r="E45" s="184">
        <f t="shared" ref="E45:O45" si="2">SUM(E40:E44)</f>
        <v>1767</v>
      </c>
      <c r="F45" s="184">
        <f t="shared" si="2"/>
        <v>1791</v>
      </c>
      <c r="G45" s="184">
        <f t="shared" si="2"/>
        <v>1839</v>
      </c>
      <c r="H45" s="184">
        <f t="shared" si="2"/>
        <v>1861</v>
      </c>
      <c r="I45" s="184">
        <f t="shared" si="2"/>
        <v>1871</v>
      </c>
      <c r="J45" s="184">
        <f t="shared" si="2"/>
        <v>1910</v>
      </c>
      <c r="K45" s="184">
        <f t="shared" si="2"/>
        <v>2031</v>
      </c>
      <c r="L45" s="184">
        <f t="shared" si="2"/>
        <v>2079</v>
      </c>
      <c r="M45" s="184">
        <f t="shared" si="2"/>
        <v>2079</v>
      </c>
      <c r="N45" s="184">
        <f t="shared" si="2"/>
        <v>2131</v>
      </c>
      <c r="O45" s="184">
        <f t="shared" si="2"/>
        <v>2285</v>
      </c>
    </row>
    <row r="46" spans="2:21" ht="18.75" customHeight="1">
      <c r="B46" s="621"/>
      <c r="C46" s="13" t="s">
        <v>41</v>
      </c>
      <c r="D46" s="38">
        <v>3</v>
      </c>
      <c r="E46" s="38">
        <v>3</v>
      </c>
      <c r="F46" s="38">
        <v>3</v>
      </c>
      <c r="G46" s="38">
        <v>3</v>
      </c>
      <c r="H46" s="38">
        <v>3</v>
      </c>
      <c r="I46" s="38">
        <v>3</v>
      </c>
      <c r="J46" s="38">
        <v>3</v>
      </c>
      <c r="K46" s="38">
        <v>3</v>
      </c>
      <c r="L46" s="38">
        <v>3</v>
      </c>
      <c r="M46" s="38">
        <v>3</v>
      </c>
      <c r="N46" s="38">
        <v>3</v>
      </c>
      <c r="O46" s="38">
        <v>3</v>
      </c>
    </row>
    <row r="47" spans="2:21" ht="13.5" thickBot="1">
      <c r="B47" s="830" t="s">
        <v>1</v>
      </c>
      <c r="C47" s="600"/>
      <c r="D47" s="9">
        <v>35</v>
      </c>
      <c r="E47" s="9">
        <v>35</v>
      </c>
      <c r="F47" s="9">
        <v>35</v>
      </c>
      <c r="G47" s="9">
        <v>35</v>
      </c>
      <c r="H47" s="9">
        <v>35</v>
      </c>
      <c r="I47" s="9">
        <v>35</v>
      </c>
      <c r="J47" s="9">
        <v>35</v>
      </c>
      <c r="K47" s="9">
        <v>35</v>
      </c>
      <c r="L47" s="9">
        <v>35</v>
      </c>
      <c r="M47" s="9">
        <v>35</v>
      </c>
      <c r="N47" s="9">
        <v>35</v>
      </c>
      <c r="O47" s="9">
        <v>35</v>
      </c>
    </row>
    <row r="48" spans="2:21">
      <c r="B48" s="16"/>
      <c r="C48" s="16"/>
      <c r="D48" s="17"/>
      <c r="E48" s="17"/>
      <c r="F48" s="17"/>
      <c r="G48" s="17"/>
      <c r="H48" s="17"/>
      <c r="I48" s="17"/>
      <c r="J48" s="17"/>
      <c r="K48" s="17"/>
      <c r="L48" s="17"/>
      <c r="M48" s="17"/>
      <c r="N48" s="17"/>
      <c r="O48" s="17"/>
    </row>
    <row r="49" spans="2:15" ht="13.5" thickBot="1">
      <c r="B49" s="16"/>
      <c r="C49" s="16"/>
      <c r="D49" s="16"/>
      <c r="E49" s="16"/>
      <c r="F49" s="16"/>
      <c r="G49" s="16"/>
      <c r="H49" s="16"/>
      <c r="I49" s="16"/>
      <c r="J49" s="16"/>
      <c r="K49" s="16"/>
      <c r="L49" s="16"/>
    </row>
    <row r="50" spans="2:15" ht="23.25" thickBot="1">
      <c r="B50" s="557" t="s">
        <v>34</v>
      </c>
      <c r="C50" s="558"/>
      <c r="D50" s="558"/>
      <c r="E50" s="558"/>
      <c r="F50" s="558"/>
      <c r="G50" s="558"/>
      <c r="H50" s="558"/>
      <c r="I50" s="558"/>
      <c r="J50" s="558"/>
      <c r="K50" s="558"/>
      <c r="L50" s="558"/>
      <c r="M50" s="558"/>
      <c r="N50" s="558"/>
      <c r="O50" s="559"/>
    </row>
    <row r="51" spans="2:15" ht="13.5" thickBot="1">
      <c r="B51" s="622" t="s">
        <v>47</v>
      </c>
      <c r="C51" s="623"/>
      <c r="D51" s="347">
        <v>39814</v>
      </c>
      <c r="E51" s="347">
        <v>39845</v>
      </c>
      <c r="F51" s="347">
        <v>39873</v>
      </c>
      <c r="G51" s="347">
        <v>39904</v>
      </c>
      <c r="H51" s="347">
        <v>39934</v>
      </c>
      <c r="I51" s="347">
        <v>39965</v>
      </c>
      <c r="J51" s="347">
        <v>39995</v>
      </c>
      <c r="K51" s="347">
        <v>40026</v>
      </c>
      <c r="L51" s="347">
        <v>40057</v>
      </c>
      <c r="M51" s="347">
        <v>40087</v>
      </c>
      <c r="N51" s="347">
        <v>40118</v>
      </c>
      <c r="O51" s="347">
        <v>40148</v>
      </c>
    </row>
    <row r="52" spans="2:15">
      <c r="B52" s="624" t="s">
        <v>7</v>
      </c>
      <c r="C52" s="2" t="s">
        <v>0</v>
      </c>
      <c r="D52" s="22">
        <v>0</v>
      </c>
      <c r="E52" s="22">
        <v>0</v>
      </c>
      <c r="F52" s="22">
        <v>0</v>
      </c>
      <c r="G52" s="22">
        <v>0</v>
      </c>
      <c r="H52" s="22">
        <v>0</v>
      </c>
      <c r="I52" s="22">
        <v>0</v>
      </c>
      <c r="J52" s="22">
        <v>0</v>
      </c>
      <c r="K52" s="22">
        <v>0</v>
      </c>
      <c r="L52" s="22">
        <v>0</v>
      </c>
      <c r="M52" s="22">
        <v>0</v>
      </c>
      <c r="N52" s="22">
        <v>0</v>
      </c>
      <c r="O52" s="22">
        <v>0</v>
      </c>
    </row>
    <row r="53" spans="2:15">
      <c r="B53" s="620"/>
      <c r="C53" s="2" t="s">
        <v>4</v>
      </c>
      <c r="D53" s="10">
        <v>0</v>
      </c>
      <c r="E53" s="10">
        <v>0</v>
      </c>
      <c r="F53" s="10">
        <v>0</v>
      </c>
      <c r="G53" s="10">
        <v>0</v>
      </c>
      <c r="H53" s="10">
        <v>0</v>
      </c>
      <c r="I53" s="10">
        <v>0</v>
      </c>
      <c r="J53" s="10">
        <v>0</v>
      </c>
      <c r="K53" s="10">
        <v>0</v>
      </c>
      <c r="L53" s="10">
        <v>0</v>
      </c>
      <c r="M53" s="10">
        <v>0</v>
      </c>
      <c r="N53" s="10">
        <v>0</v>
      </c>
      <c r="O53" s="10">
        <v>0</v>
      </c>
    </row>
    <row r="54" spans="2:15">
      <c r="B54" s="620"/>
      <c r="C54" s="2" t="s">
        <v>2</v>
      </c>
      <c r="D54" s="10">
        <v>1330</v>
      </c>
      <c r="E54" s="10">
        <v>1350</v>
      </c>
      <c r="F54" s="10">
        <v>1374</v>
      </c>
      <c r="G54" s="10">
        <f>1374+16</f>
        <v>1390</v>
      </c>
      <c r="H54" s="10">
        <v>1403</v>
      </c>
      <c r="I54" s="10">
        <v>1412</v>
      </c>
      <c r="J54" s="10">
        <v>1427</v>
      </c>
      <c r="K54" s="10">
        <v>1448</v>
      </c>
      <c r="L54" s="10">
        <v>1462</v>
      </c>
      <c r="M54" s="10">
        <v>1475</v>
      </c>
      <c r="N54" s="10">
        <v>1483</v>
      </c>
      <c r="O54" s="10">
        <v>1491</v>
      </c>
    </row>
    <row r="55" spans="2:15">
      <c r="B55" s="620"/>
      <c r="C55" s="12" t="s">
        <v>3</v>
      </c>
      <c r="D55" s="10">
        <v>566</v>
      </c>
      <c r="E55" s="10">
        <v>583</v>
      </c>
      <c r="F55" s="10">
        <v>598</v>
      </c>
      <c r="G55" s="10">
        <f>598+10</f>
        <v>608</v>
      </c>
      <c r="H55" s="10">
        <v>615</v>
      </c>
      <c r="I55" s="10">
        <v>619</v>
      </c>
      <c r="J55" s="10">
        <v>628</v>
      </c>
      <c r="K55" s="10">
        <v>631</v>
      </c>
      <c r="L55" s="10">
        <v>640</v>
      </c>
      <c r="M55" s="10">
        <v>649</v>
      </c>
      <c r="N55" s="10">
        <v>655</v>
      </c>
      <c r="O55" s="10">
        <v>671</v>
      </c>
    </row>
    <row r="56" spans="2:15">
      <c r="B56" s="620"/>
      <c r="C56" s="12" t="s">
        <v>51</v>
      </c>
      <c r="D56" s="10">
        <v>457</v>
      </c>
      <c r="E56" s="10">
        <v>457</v>
      </c>
      <c r="F56" s="10">
        <v>464</v>
      </c>
      <c r="G56" s="10">
        <f>464+1</f>
        <v>465</v>
      </c>
      <c r="H56" s="10">
        <v>468</v>
      </c>
      <c r="I56" s="10">
        <v>468</v>
      </c>
      <c r="J56" s="10">
        <v>517</v>
      </c>
      <c r="K56" s="10">
        <v>516</v>
      </c>
      <c r="L56" s="10">
        <v>512</v>
      </c>
      <c r="M56" s="10">
        <v>524</v>
      </c>
      <c r="N56" s="10">
        <v>530</v>
      </c>
      <c r="O56" s="10">
        <v>549</v>
      </c>
    </row>
    <row r="57" spans="2:15" ht="9" customHeight="1">
      <c r="B57" s="620"/>
      <c r="C57" s="185" t="s">
        <v>6</v>
      </c>
      <c r="D57" s="184">
        <f>SUM(D52:D56)</f>
        <v>2353</v>
      </c>
      <c r="E57" s="184">
        <f t="shared" ref="E57:O57" si="3">SUM(E52:E56)</f>
        <v>2390</v>
      </c>
      <c r="F57" s="184">
        <f t="shared" si="3"/>
        <v>2436</v>
      </c>
      <c r="G57" s="184">
        <f t="shared" si="3"/>
        <v>2463</v>
      </c>
      <c r="H57" s="184">
        <f t="shared" si="3"/>
        <v>2486</v>
      </c>
      <c r="I57" s="184">
        <f t="shared" si="3"/>
        <v>2499</v>
      </c>
      <c r="J57" s="184">
        <f t="shared" si="3"/>
        <v>2572</v>
      </c>
      <c r="K57" s="184">
        <f t="shared" si="3"/>
        <v>2595</v>
      </c>
      <c r="L57" s="184">
        <f t="shared" si="3"/>
        <v>2614</v>
      </c>
      <c r="M57" s="184">
        <f t="shared" si="3"/>
        <v>2648</v>
      </c>
      <c r="N57" s="184">
        <f t="shared" si="3"/>
        <v>2668</v>
      </c>
      <c r="O57" s="184">
        <f t="shared" si="3"/>
        <v>2711</v>
      </c>
    </row>
    <row r="58" spans="2:15" ht="20.25" customHeight="1">
      <c r="B58" s="621"/>
      <c r="C58" s="13" t="s">
        <v>41</v>
      </c>
      <c r="D58" s="38">
        <v>3</v>
      </c>
      <c r="E58" s="38">
        <v>3</v>
      </c>
      <c r="F58" s="38">
        <v>3</v>
      </c>
      <c r="G58" s="38">
        <v>3</v>
      </c>
      <c r="H58" s="38">
        <v>3</v>
      </c>
      <c r="I58" s="38">
        <v>3</v>
      </c>
      <c r="J58" s="38">
        <v>3</v>
      </c>
      <c r="K58" s="38">
        <v>3</v>
      </c>
      <c r="L58" s="38">
        <v>3</v>
      </c>
      <c r="M58" s="38">
        <v>3</v>
      </c>
      <c r="N58" s="38">
        <v>3</v>
      </c>
      <c r="O58" s="38">
        <v>3</v>
      </c>
    </row>
    <row r="59" spans="2:15" ht="13.5" thickBot="1">
      <c r="B59" s="830" t="s">
        <v>1</v>
      </c>
      <c r="C59" s="600"/>
      <c r="D59" s="9">
        <v>35</v>
      </c>
      <c r="E59" s="9">
        <v>35</v>
      </c>
      <c r="F59" s="9">
        <v>35</v>
      </c>
      <c r="G59" s="9">
        <v>35</v>
      </c>
      <c r="H59" s="9">
        <v>35</v>
      </c>
      <c r="I59" s="9">
        <v>35</v>
      </c>
      <c r="J59" s="9">
        <v>35</v>
      </c>
      <c r="K59" s="9">
        <v>35</v>
      </c>
      <c r="L59" s="9">
        <v>35</v>
      </c>
      <c r="M59" s="9">
        <v>35</v>
      </c>
      <c r="N59" s="9">
        <v>35</v>
      </c>
      <c r="O59" s="9">
        <v>35</v>
      </c>
    </row>
    <row r="62" spans="2:15" ht="23.25" thickBot="1">
      <c r="B62" s="557" t="s">
        <v>43</v>
      </c>
      <c r="C62" s="558"/>
      <c r="D62" s="558"/>
      <c r="E62" s="558"/>
      <c r="F62" s="558"/>
      <c r="G62" s="558"/>
      <c r="H62" s="558"/>
      <c r="I62" s="558"/>
      <c r="J62" s="558"/>
      <c r="K62" s="558"/>
      <c r="L62" s="558"/>
      <c r="M62" s="558"/>
      <c r="N62" s="558"/>
      <c r="O62" s="559"/>
    </row>
    <row r="63" spans="2:15" ht="13.5" thickBot="1">
      <c r="B63" s="622" t="s">
        <v>47</v>
      </c>
      <c r="C63" s="623"/>
      <c r="D63" s="347">
        <v>40179</v>
      </c>
      <c r="E63" s="347">
        <v>40210</v>
      </c>
      <c r="F63" s="347">
        <v>40238</v>
      </c>
      <c r="G63" s="347">
        <v>40269</v>
      </c>
      <c r="H63" s="347">
        <v>40299</v>
      </c>
      <c r="I63" s="347">
        <v>40330</v>
      </c>
      <c r="J63" s="347">
        <v>40360</v>
      </c>
      <c r="K63" s="347">
        <v>40391</v>
      </c>
      <c r="L63" s="347">
        <v>40422</v>
      </c>
      <c r="M63" s="347">
        <v>40452</v>
      </c>
      <c r="N63" s="347">
        <v>40483</v>
      </c>
      <c r="O63" s="347">
        <v>40513</v>
      </c>
    </row>
    <row r="64" spans="2:15">
      <c r="B64" s="624" t="s">
        <v>7</v>
      </c>
      <c r="C64" s="2" t="s">
        <v>0</v>
      </c>
      <c r="D64" s="22">
        <v>0</v>
      </c>
      <c r="E64" s="22">
        <v>0</v>
      </c>
      <c r="F64" s="22">
        <v>0</v>
      </c>
      <c r="G64" s="22">
        <v>0</v>
      </c>
      <c r="H64" s="22">
        <v>0</v>
      </c>
      <c r="I64" s="22">
        <v>0</v>
      </c>
      <c r="J64" s="22">
        <v>0</v>
      </c>
      <c r="K64" s="22">
        <v>0</v>
      </c>
      <c r="L64" s="22">
        <v>0</v>
      </c>
      <c r="M64" s="22">
        <v>0</v>
      </c>
      <c r="N64" s="22">
        <v>0</v>
      </c>
      <c r="O64" s="22">
        <v>0</v>
      </c>
    </row>
    <row r="65" spans="2:15">
      <c r="B65" s="620"/>
      <c r="C65" s="2" t="s">
        <v>4</v>
      </c>
      <c r="D65" s="10">
        <v>0</v>
      </c>
      <c r="E65" s="10">
        <v>0</v>
      </c>
      <c r="F65" s="10">
        <v>0</v>
      </c>
      <c r="G65" s="10">
        <v>0</v>
      </c>
      <c r="H65" s="10">
        <v>0</v>
      </c>
      <c r="I65" s="10">
        <v>0</v>
      </c>
      <c r="J65" s="10">
        <v>0</v>
      </c>
      <c r="K65" s="10">
        <v>0</v>
      </c>
      <c r="L65" s="10">
        <v>0</v>
      </c>
      <c r="M65" s="10">
        <v>0</v>
      </c>
      <c r="N65" s="10">
        <v>0</v>
      </c>
      <c r="O65" s="10">
        <v>0</v>
      </c>
    </row>
    <row r="66" spans="2:15">
      <c r="B66" s="620"/>
      <c r="C66" s="2" t="s">
        <v>2</v>
      </c>
      <c r="D66" s="10">
        <v>1497</v>
      </c>
      <c r="E66" s="10">
        <v>1505</v>
      </c>
      <c r="F66" s="10">
        <v>1522</v>
      </c>
      <c r="G66" s="10">
        <v>1539</v>
      </c>
      <c r="H66" s="10">
        <v>1549</v>
      </c>
      <c r="I66" s="10">
        <v>1556</v>
      </c>
      <c r="J66" s="10">
        <v>1570</v>
      </c>
      <c r="K66" s="10">
        <v>1582</v>
      </c>
      <c r="L66" s="10">
        <v>1597</v>
      </c>
      <c r="M66" s="10">
        <v>1595</v>
      </c>
      <c r="N66" s="10">
        <v>1612</v>
      </c>
      <c r="O66" s="10">
        <v>1618</v>
      </c>
    </row>
    <row r="67" spans="2:15">
      <c r="B67" s="620"/>
      <c r="C67" s="12" t="s">
        <v>3</v>
      </c>
      <c r="D67" s="10">
        <v>691</v>
      </c>
      <c r="E67" s="10">
        <v>709</v>
      </c>
      <c r="F67" s="10">
        <v>730</v>
      </c>
      <c r="G67" s="10">
        <v>744</v>
      </c>
      <c r="H67" s="10">
        <v>757</v>
      </c>
      <c r="I67" s="10">
        <v>760</v>
      </c>
      <c r="J67" s="10">
        <v>779</v>
      </c>
      <c r="K67" s="10">
        <v>830</v>
      </c>
      <c r="L67" s="10">
        <v>862</v>
      </c>
      <c r="M67" s="10">
        <v>869</v>
      </c>
      <c r="N67" s="10">
        <v>884</v>
      </c>
      <c r="O67" s="10">
        <v>905</v>
      </c>
    </row>
    <row r="68" spans="2:15">
      <c r="B68" s="620"/>
      <c r="C68" s="12" t="s">
        <v>51</v>
      </c>
      <c r="D68" s="10">
        <v>570</v>
      </c>
      <c r="E68" s="10">
        <v>590</v>
      </c>
      <c r="F68" s="10">
        <v>604</v>
      </c>
      <c r="G68" s="10">
        <v>629</v>
      </c>
      <c r="H68" s="10">
        <v>679</v>
      </c>
      <c r="I68" s="10">
        <v>685</v>
      </c>
      <c r="J68" s="10">
        <v>698</v>
      </c>
      <c r="K68" s="10">
        <v>713</v>
      </c>
      <c r="L68" s="10">
        <v>743</v>
      </c>
      <c r="M68" s="10">
        <v>752</v>
      </c>
      <c r="N68" s="10">
        <v>759</v>
      </c>
      <c r="O68" s="10">
        <v>765</v>
      </c>
    </row>
    <row r="69" spans="2:15">
      <c r="B69" s="620"/>
      <c r="C69" s="185" t="s">
        <v>6</v>
      </c>
      <c r="D69" s="184">
        <f>SUM(D64:D68)</f>
        <v>2758</v>
      </c>
      <c r="E69" s="184">
        <f t="shared" ref="E69:O69" si="4">SUM(E64:E68)</f>
        <v>2804</v>
      </c>
      <c r="F69" s="184">
        <f t="shared" si="4"/>
        <v>2856</v>
      </c>
      <c r="G69" s="184">
        <f t="shared" si="4"/>
        <v>2912</v>
      </c>
      <c r="H69" s="184">
        <f t="shared" si="4"/>
        <v>2985</v>
      </c>
      <c r="I69" s="184">
        <f t="shared" si="4"/>
        <v>3001</v>
      </c>
      <c r="J69" s="184">
        <f t="shared" si="4"/>
        <v>3047</v>
      </c>
      <c r="K69" s="184">
        <f t="shared" si="4"/>
        <v>3125</v>
      </c>
      <c r="L69" s="184">
        <f t="shared" si="4"/>
        <v>3202</v>
      </c>
      <c r="M69" s="184">
        <f t="shared" si="4"/>
        <v>3216</v>
      </c>
      <c r="N69" s="184">
        <f t="shared" si="4"/>
        <v>3255</v>
      </c>
      <c r="O69" s="184">
        <f t="shared" si="4"/>
        <v>3288</v>
      </c>
    </row>
    <row r="70" spans="2:15" ht="20.25" customHeight="1">
      <c r="B70" s="621"/>
      <c r="C70" s="13" t="s">
        <v>41</v>
      </c>
      <c r="D70" s="38">
        <v>3</v>
      </c>
      <c r="E70" s="38">
        <v>3</v>
      </c>
      <c r="F70" s="38">
        <v>3</v>
      </c>
      <c r="G70" s="38">
        <v>3</v>
      </c>
      <c r="H70" s="38">
        <v>3</v>
      </c>
      <c r="I70" s="38">
        <v>3</v>
      </c>
      <c r="J70" s="38">
        <v>3</v>
      </c>
      <c r="K70" s="38">
        <v>3</v>
      </c>
      <c r="L70" s="38">
        <v>3</v>
      </c>
      <c r="M70" s="38">
        <v>3</v>
      </c>
      <c r="N70" s="38">
        <v>3</v>
      </c>
      <c r="O70" s="38">
        <v>3</v>
      </c>
    </row>
    <row r="71" spans="2:15" ht="13.5" thickBot="1">
      <c r="B71" s="830" t="s">
        <v>1</v>
      </c>
      <c r="C71" s="600"/>
      <c r="D71" s="9">
        <v>35</v>
      </c>
      <c r="E71" s="9">
        <v>35</v>
      </c>
      <c r="F71" s="9">
        <v>35</v>
      </c>
      <c r="G71" s="9">
        <v>35</v>
      </c>
      <c r="H71" s="9">
        <v>35</v>
      </c>
      <c r="I71" s="9">
        <v>35</v>
      </c>
      <c r="J71" s="9">
        <v>35</v>
      </c>
      <c r="K71" s="9">
        <v>35</v>
      </c>
      <c r="L71" s="9">
        <v>35</v>
      </c>
      <c r="M71" s="9">
        <v>35</v>
      </c>
      <c r="N71" s="9">
        <v>35</v>
      </c>
      <c r="O71" s="9">
        <v>35</v>
      </c>
    </row>
    <row r="72" spans="2:15">
      <c r="B72" s="29"/>
      <c r="C72" s="29"/>
      <c r="D72" s="17"/>
      <c r="E72" s="17"/>
      <c r="F72" s="17"/>
      <c r="G72" s="17"/>
      <c r="H72" s="17"/>
      <c r="I72" s="17"/>
      <c r="J72" s="37"/>
      <c r="K72" s="37"/>
      <c r="L72" s="37"/>
      <c r="M72" s="37"/>
      <c r="N72" s="36"/>
    </row>
    <row r="73" spans="2:15" ht="13.5" thickBot="1">
      <c r="B73" s="29"/>
      <c r="C73" s="29"/>
      <c r="D73" s="17"/>
      <c r="E73" s="17"/>
      <c r="F73" s="17"/>
      <c r="G73" s="17"/>
      <c r="H73" s="17"/>
      <c r="I73" s="17"/>
      <c r="J73" s="37"/>
      <c r="K73" s="37"/>
      <c r="L73" s="37"/>
      <c r="M73" s="37"/>
      <c r="N73" s="36"/>
    </row>
    <row r="74" spans="2:15" ht="23.25" thickBot="1">
      <c r="B74" s="557" t="s">
        <v>46</v>
      </c>
      <c r="C74" s="558"/>
      <c r="D74" s="558"/>
      <c r="E74" s="558"/>
      <c r="F74" s="558"/>
      <c r="G74" s="558"/>
      <c r="H74" s="558"/>
      <c r="I74" s="558"/>
      <c r="J74" s="558"/>
      <c r="K74" s="558"/>
      <c r="L74" s="558"/>
      <c r="M74" s="558"/>
      <c r="N74" s="558"/>
      <c r="O74" s="559"/>
    </row>
    <row r="75" spans="2:15" ht="13.5" thickBot="1">
      <c r="B75" s="622" t="s">
        <v>47</v>
      </c>
      <c r="C75" s="623"/>
      <c r="D75" s="347">
        <v>40544</v>
      </c>
      <c r="E75" s="347">
        <v>40575</v>
      </c>
      <c r="F75" s="347">
        <v>40603</v>
      </c>
      <c r="G75" s="347">
        <v>40634</v>
      </c>
      <c r="H75" s="347">
        <v>40664</v>
      </c>
      <c r="I75" s="347">
        <v>40695</v>
      </c>
      <c r="J75" s="347">
        <v>40725</v>
      </c>
      <c r="K75" s="347">
        <v>40756</v>
      </c>
      <c r="L75" s="347">
        <v>40787</v>
      </c>
      <c r="M75" s="347">
        <v>40817</v>
      </c>
      <c r="N75" s="347">
        <v>40848</v>
      </c>
      <c r="O75" s="347">
        <v>40878</v>
      </c>
    </row>
    <row r="76" spans="2:15">
      <c r="B76" s="624" t="s">
        <v>7</v>
      </c>
      <c r="C76" s="2" t="s">
        <v>0</v>
      </c>
      <c r="D76" s="22">
        <v>0</v>
      </c>
      <c r="E76" s="22">
        <v>0</v>
      </c>
      <c r="F76" s="22">
        <v>0</v>
      </c>
      <c r="G76" s="22">
        <v>0</v>
      </c>
      <c r="H76" s="22">
        <v>0</v>
      </c>
      <c r="I76" s="22">
        <v>0</v>
      </c>
      <c r="J76" s="22">
        <v>0</v>
      </c>
      <c r="K76" s="22">
        <v>0</v>
      </c>
      <c r="L76" s="22">
        <v>0</v>
      </c>
      <c r="M76" s="22">
        <v>0</v>
      </c>
      <c r="N76" s="22">
        <v>0</v>
      </c>
      <c r="O76" s="22">
        <v>0</v>
      </c>
    </row>
    <row r="77" spans="2:15">
      <c r="B77" s="620"/>
      <c r="C77" s="2" t="s">
        <v>4</v>
      </c>
      <c r="D77" s="10">
        <v>0</v>
      </c>
      <c r="E77" s="10">
        <v>0</v>
      </c>
      <c r="F77" s="10">
        <v>0</v>
      </c>
      <c r="G77" s="10">
        <v>0</v>
      </c>
      <c r="H77" s="10">
        <v>0</v>
      </c>
      <c r="I77" s="10">
        <v>0</v>
      </c>
      <c r="J77" s="10">
        <v>0</v>
      </c>
      <c r="K77" s="10">
        <v>0</v>
      </c>
      <c r="L77" s="10">
        <v>0</v>
      </c>
      <c r="M77" s="10">
        <v>0</v>
      </c>
      <c r="N77" s="10">
        <v>0</v>
      </c>
      <c r="O77" s="10">
        <v>0</v>
      </c>
    </row>
    <row r="78" spans="2:15">
      <c r="B78" s="620"/>
      <c r="C78" s="2" t="s">
        <v>2</v>
      </c>
      <c r="D78" s="10">
        <v>1635</v>
      </c>
      <c r="E78" s="10">
        <v>1652</v>
      </c>
      <c r="F78" s="10">
        <v>1666</v>
      </c>
      <c r="G78" s="10">
        <v>1669</v>
      </c>
      <c r="H78" s="10">
        <v>1672</v>
      </c>
      <c r="I78" s="10">
        <v>1672</v>
      </c>
      <c r="J78" s="10">
        <v>1672</v>
      </c>
      <c r="K78" s="10">
        <v>1719</v>
      </c>
      <c r="L78" s="10">
        <v>1737</v>
      </c>
      <c r="M78" s="10">
        <v>1754</v>
      </c>
      <c r="N78" s="10">
        <v>1776</v>
      </c>
      <c r="O78" s="10">
        <v>1803</v>
      </c>
    </row>
    <row r="79" spans="2:15">
      <c r="B79" s="620"/>
      <c r="C79" s="12" t="s">
        <v>3</v>
      </c>
      <c r="D79" s="10">
        <v>935</v>
      </c>
      <c r="E79" s="10">
        <v>958</v>
      </c>
      <c r="F79" s="10">
        <v>975</v>
      </c>
      <c r="G79" s="10">
        <v>978</v>
      </c>
      <c r="H79" s="10">
        <v>983</v>
      </c>
      <c r="I79" s="10">
        <v>986</v>
      </c>
      <c r="J79" s="10">
        <v>990</v>
      </c>
      <c r="K79" s="10">
        <v>1030</v>
      </c>
      <c r="L79" s="10">
        <v>1043</v>
      </c>
      <c r="M79" s="10">
        <v>1057</v>
      </c>
      <c r="N79" s="10">
        <v>1074</v>
      </c>
      <c r="O79" s="10">
        <v>1090</v>
      </c>
    </row>
    <row r="80" spans="2:15">
      <c r="B80" s="620"/>
      <c r="C80" s="12" t="s">
        <v>51</v>
      </c>
      <c r="D80" s="10">
        <v>781</v>
      </c>
      <c r="E80" s="10">
        <v>791</v>
      </c>
      <c r="F80" s="10">
        <v>811</v>
      </c>
      <c r="G80" s="10">
        <v>839</v>
      </c>
      <c r="H80" s="10">
        <v>847</v>
      </c>
      <c r="I80" s="10">
        <v>852</v>
      </c>
      <c r="J80" s="10">
        <v>872</v>
      </c>
      <c r="K80" s="10">
        <v>919</v>
      </c>
      <c r="L80" s="10">
        <v>936</v>
      </c>
      <c r="M80" s="10">
        <v>963</v>
      </c>
      <c r="N80" s="10">
        <v>980</v>
      </c>
      <c r="O80" s="10">
        <v>993</v>
      </c>
    </row>
    <row r="81" spans="2:15">
      <c r="B81" s="620"/>
      <c r="C81" s="185" t="s">
        <v>6</v>
      </c>
      <c r="D81" s="184">
        <f>SUM(D76:D80)</f>
        <v>3351</v>
      </c>
      <c r="E81" s="184">
        <f t="shared" ref="E81:O81" si="5">SUM(E76:E80)</f>
        <v>3401</v>
      </c>
      <c r="F81" s="184">
        <f t="shared" si="5"/>
        <v>3452</v>
      </c>
      <c r="G81" s="184">
        <f t="shared" si="5"/>
        <v>3486</v>
      </c>
      <c r="H81" s="184">
        <f t="shared" si="5"/>
        <v>3502</v>
      </c>
      <c r="I81" s="184">
        <f t="shared" si="5"/>
        <v>3510</v>
      </c>
      <c r="J81" s="184">
        <f t="shared" si="5"/>
        <v>3534</v>
      </c>
      <c r="K81" s="184">
        <f t="shared" si="5"/>
        <v>3668</v>
      </c>
      <c r="L81" s="184">
        <f t="shared" si="5"/>
        <v>3716</v>
      </c>
      <c r="M81" s="184">
        <f t="shared" si="5"/>
        <v>3774</v>
      </c>
      <c r="N81" s="184">
        <f t="shared" si="5"/>
        <v>3830</v>
      </c>
      <c r="O81" s="184">
        <f t="shared" si="5"/>
        <v>3886</v>
      </c>
    </row>
    <row r="82" spans="2:15" ht="22.5" customHeight="1">
      <c r="B82" s="621"/>
      <c r="C82" s="13" t="s">
        <v>41</v>
      </c>
      <c r="D82" s="38">
        <v>3</v>
      </c>
      <c r="E82" s="38">
        <v>3</v>
      </c>
      <c r="F82" s="38">
        <v>3</v>
      </c>
      <c r="G82" s="38">
        <v>3</v>
      </c>
      <c r="H82" s="38">
        <v>3</v>
      </c>
      <c r="I82" s="38">
        <v>3</v>
      </c>
      <c r="J82" s="38">
        <v>3</v>
      </c>
      <c r="K82" s="38">
        <v>3</v>
      </c>
      <c r="L82" s="38">
        <v>3</v>
      </c>
      <c r="M82" s="38">
        <v>3</v>
      </c>
      <c r="N82" s="38">
        <v>3</v>
      </c>
      <c r="O82" s="38">
        <v>3</v>
      </c>
    </row>
    <row r="83" spans="2:15" ht="13.5" thickBot="1">
      <c r="B83" s="830" t="s">
        <v>1</v>
      </c>
      <c r="C83" s="600"/>
      <c r="D83" s="9">
        <v>35</v>
      </c>
      <c r="E83" s="9">
        <v>35</v>
      </c>
      <c r="F83" s="9">
        <v>35</v>
      </c>
      <c r="G83" s="9">
        <v>35</v>
      </c>
      <c r="H83" s="9">
        <v>35</v>
      </c>
      <c r="I83" s="9">
        <v>35</v>
      </c>
      <c r="J83" s="9">
        <v>35</v>
      </c>
      <c r="K83" s="9">
        <v>35</v>
      </c>
      <c r="L83" s="9">
        <v>35</v>
      </c>
      <c r="M83" s="9">
        <v>35</v>
      </c>
      <c r="N83" s="9">
        <v>35</v>
      </c>
      <c r="O83" s="9">
        <v>35</v>
      </c>
    </row>
    <row r="84" spans="2:15">
      <c r="B84" s="29"/>
      <c r="C84" s="29"/>
      <c r="D84" s="17"/>
      <c r="E84" s="17"/>
      <c r="F84" s="17"/>
      <c r="G84" s="17"/>
      <c r="H84" s="17"/>
      <c r="I84" s="17"/>
      <c r="J84" s="37"/>
      <c r="K84" s="37"/>
      <c r="L84" s="37"/>
      <c r="M84" s="37"/>
      <c r="N84" s="36"/>
    </row>
    <row r="85" spans="2:15" ht="13.5" thickBot="1">
      <c r="B85" s="29"/>
      <c r="C85" s="29"/>
      <c r="D85" s="17"/>
      <c r="E85" s="17"/>
      <c r="F85" s="17"/>
      <c r="G85" s="17"/>
      <c r="H85" s="17"/>
      <c r="I85" s="17"/>
      <c r="J85" s="37"/>
      <c r="K85" s="37"/>
      <c r="L85" s="37"/>
      <c r="M85" s="37"/>
      <c r="N85" s="36"/>
    </row>
    <row r="86" spans="2:15" ht="23.25" thickBot="1">
      <c r="B86" s="557" t="s">
        <v>49</v>
      </c>
      <c r="C86" s="558"/>
      <c r="D86" s="558"/>
      <c r="E86" s="558"/>
      <c r="F86" s="558"/>
      <c r="G86" s="558"/>
      <c r="H86" s="558"/>
      <c r="I86" s="558"/>
      <c r="J86" s="558"/>
      <c r="K86" s="558"/>
      <c r="L86" s="558"/>
      <c r="M86" s="558"/>
      <c r="N86" s="558"/>
      <c r="O86" s="559"/>
    </row>
    <row r="87" spans="2:15" ht="13.5" thickBot="1">
      <c r="B87" s="622" t="s">
        <v>47</v>
      </c>
      <c r="C87" s="623"/>
      <c r="D87" s="347">
        <v>40909</v>
      </c>
      <c r="E87" s="347">
        <v>40940</v>
      </c>
      <c r="F87" s="347">
        <v>40969</v>
      </c>
      <c r="G87" s="347">
        <v>41000</v>
      </c>
      <c r="H87" s="347">
        <v>41030</v>
      </c>
      <c r="I87" s="347">
        <v>41061</v>
      </c>
      <c r="J87" s="347">
        <v>41091</v>
      </c>
      <c r="K87" s="347">
        <v>41122</v>
      </c>
      <c r="L87" s="347">
        <v>41153</v>
      </c>
      <c r="M87" s="347">
        <v>41183</v>
      </c>
      <c r="N87" s="347">
        <v>41214</v>
      </c>
      <c r="O87" s="347">
        <v>41244</v>
      </c>
    </row>
    <row r="88" spans="2:15">
      <c r="B88" s="624" t="s">
        <v>7</v>
      </c>
      <c r="C88" s="2" t="s">
        <v>0</v>
      </c>
      <c r="D88" s="22">
        <v>0</v>
      </c>
      <c r="E88" s="22">
        <v>0</v>
      </c>
      <c r="F88" s="22">
        <v>0</v>
      </c>
      <c r="G88" s="22">
        <v>0</v>
      </c>
      <c r="H88" s="22">
        <v>0</v>
      </c>
      <c r="I88" s="22">
        <v>0</v>
      </c>
      <c r="J88" s="22">
        <v>0</v>
      </c>
      <c r="K88" s="22">
        <v>0</v>
      </c>
      <c r="L88" s="22">
        <v>0</v>
      </c>
      <c r="M88" s="22">
        <v>0</v>
      </c>
      <c r="N88" s="22">
        <v>0</v>
      </c>
      <c r="O88" s="22">
        <v>0</v>
      </c>
    </row>
    <row r="89" spans="2:15">
      <c r="B89" s="620"/>
      <c r="C89" s="2" t="s">
        <v>4</v>
      </c>
      <c r="D89" s="10">
        <v>0</v>
      </c>
      <c r="E89" s="10">
        <v>0</v>
      </c>
      <c r="F89" s="10">
        <v>0</v>
      </c>
      <c r="G89" s="10">
        <v>0</v>
      </c>
      <c r="H89" s="10">
        <v>0</v>
      </c>
      <c r="I89" s="10">
        <v>0</v>
      </c>
      <c r="J89" s="10">
        <v>0</v>
      </c>
      <c r="K89" s="10">
        <v>0</v>
      </c>
      <c r="L89" s="10">
        <v>0</v>
      </c>
      <c r="M89" s="10">
        <v>0</v>
      </c>
      <c r="N89" s="10">
        <v>0</v>
      </c>
      <c r="O89" s="10">
        <v>0</v>
      </c>
    </row>
    <row r="90" spans="2:15">
      <c r="B90" s="620"/>
      <c r="C90" s="2" t="s">
        <v>2</v>
      </c>
      <c r="D90" s="10">
        <v>1815</v>
      </c>
      <c r="E90" s="10">
        <v>1836</v>
      </c>
      <c r="F90" s="10">
        <v>1856</v>
      </c>
      <c r="G90" s="10">
        <v>1876</v>
      </c>
      <c r="H90" s="10">
        <v>1885</v>
      </c>
      <c r="I90" s="10">
        <v>1889</v>
      </c>
      <c r="J90" s="10">
        <v>1892</v>
      </c>
      <c r="K90" s="10">
        <v>1911</v>
      </c>
      <c r="L90" s="10">
        <v>1917</v>
      </c>
      <c r="M90" s="10">
        <v>1929</v>
      </c>
      <c r="N90" s="10">
        <v>1942</v>
      </c>
      <c r="O90" s="10">
        <v>1952</v>
      </c>
    </row>
    <row r="91" spans="2:15">
      <c r="B91" s="620"/>
      <c r="C91" s="12" t="s">
        <v>3</v>
      </c>
      <c r="D91" s="10">
        <v>1104</v>
      </c>
      <c r="E91" s="10">
        <v>1117</v>
      </c>
      <c r="F91" s="10">
        <v>1127</v>
      </c>
      <c r="G91" s="10">
        <v>1158</v>
      </c>
      <c r="H91" s="10">
        <v>1165</v>
      </c>
      <c r="I91" s="10">
        <v>1170</v>
      </c>
      <c r="J91" s="10">
        <v>1173</v>
      </c>
      <c r="K91" s="10">
        <v>1187</v>
      </c>
      <c r="L91" s="10">
        <v>1194</v>
      </c>
      <c r="M91" s="10">
        <v>1205</v>
      </c>
      <c r="N91" s="10">
        <v>1215</v>
      </c>
      <c r="O91" s="10">
        <v>1223</v>
      </c>
    </row>
    <row r="92" spans="2:15">
      <c r="B92" s="620"/>
      <c r="C92" s="12" t="s">
        <v>51</v>
      </c>
      <c r="D92" s="10">
        <v>1008</v>
      </c>
      <c r="E92" s="10">
        <v>1017</v>
      </c>
      <c r="F92" s="10">
        <v>1037</v>
      </c>
      <c r="G92" s="10">
        <v>1046</v>
      </c>
      <c r="H92" s="10">
        <v>1077</v>
      </c>
      <c r="I92" s="10">
        <v>1089</v>
      </c>
      <c r="J92" s="10">
        <v>1108</v>
      </c>
      <c r="K92" s="10">
        <v>1124</v>
      </c>
      <c r="L92" s="10">
        <v>1172</v>
      </c>
      <c r="M92" s="10">
        <v>1189</v>
      </c>
      <c r="N92" s="10">
        <v>1207</v>
      </c>
      <c r="O92" s="10">
        <v>1213</v>
      </c>
    </row>
    <row r="93" spans="2:15">
      <c r="B93" s="620"/>
      <c r="C93" s="185" t="s">
        <v>6</v>
      </c>
      <c r="D93" s="184">
        <f>SUM(D88:D92)</f>
        <v>3927</v>
      </c>
      <c r="E93" s="184">
        <f t="shared" ref="E93:O93" si="6">SUM(E88:E92)</f>
        <v>3970</v>
      </c>
      <c r="F93" s="184">
        <f t="shared" si="6"/>
        <v>4020</v>
      </c>
      <c r="G93" s="184">
        <f t="shared" si="6"/>
        <v>4080</v>
      </c>
      <c r="H93" s="184">
        <f t="shared" si="6"/>
        <v>4127</v>
      </c>
      <c r="I93" s="184">
        <f t="shared" si="6"/>
        <v>4148</v>
      </c>
      <c r="J93" s="184">
        <f t="shared" si="6"/>
        <v>4173</v>
      </c>
      <c r="K93" s="184">
        <f t="shared" si="6"/>
        <v>4222</v>
      </c>
      <c r="L93" s="184">
        <f t="shared" si="6"/>
        <v>4283</v>
      </c>
      <c r="M93" s="184">
        <f t="shared" si="6"/>
        <v>4323</v>
      </c>
      <c r="N93" s="184">
        <f t="shared" si="6"/>
        <v>4364</v>
      </c>
      <c r="O93" s="184">
        <f t="shared" si="6"/>
        <v>4388</v>
      </c>
    </row>
    <row r="94" spans="2:15" ht="18.75" customHeight="1">
      <c r="B94" s="621"/>
      <c r="C94" s="13" t="s">
        <v>41</v>
      </c>
      <c r="D94" s="38">
        <v>3</v>
      </c>
      <c r="E94" s="38">
        <v>3</v>
      </c>
      <c r="F94" s="38">
        <v>3</v>
      </c>
      <c r="G94" s="38">
        <v>3</v>
      </c>
      <c r="H94" s="38">
        <v>3</v>
      </c>
      <c r="I94" s="38">
        <v>3</v>
      </c>
      <c r="J94" s="38">
        <v>3</v>
      </c>
      <c r="K94" s="38">
        <v>3</v>
      </c>
      <c r="L94" s="38">
        <v>3</v>
      </c>
      <c r="M94" s="38">
        <v>3</v>
      </c>
      <c r="N94" s="38">
        <v>3</v>
      </c>
      <c r="O94" s="38">
        <v>3</v>
      </c>
    </row>
    <row r="95" spans="2:15" ht="13.5" thickBot="1">
      <c r="B95" s="830" t="s">
        <v>1</v>
      </c>
      <c r="C95" s="600"/>
      <c r="D95" s="9">
        <v>35</v>
      </c>
      <c r="E95" s="9">
        <v>35</v>
      </c>
      <c r="F95" s="9">
        <v>35</v>
      </c>
      <c r="G95" s="9">
        <v>35</v>
      </c>
      <c r="H95" s="9">
        <v>35</v>
      </c>
      <c r="I95" s="9">
        <v>35</v>
      </c>
      <c r="J95" s="9">
        <v>35</v>
      </c>
      <c r="K95" s="9">
        <v>35</v>
      </c>
      <c r="L95" s="9">
        <v>35</v>
      </c>
      <c r="M95" s="9">
        <v>35</v>
      </c>
      <c r="N95" s="9">
        <v>35</v>
      </c>
      <c r="O95" s="9">
        <v>35</v>
      </c>
    </row>
    <row r="96" spans="2:15">
      <c r="B96" s="29"/>
      <c r="C96" s="29"/>
      <c r="D96" s="17"/>
      <c r="E96" s="17"/>
      <c r="F96" s="17"/>
      <c r="G96" s="17"/>
      <c r="H96" s="17"/>
      <c r="I96" s="17"/>
      <c r="J96" s="37"/>
      <c r="K96" s="37"/>
      <c r="L96" s="37"/>
      <c r="M96" s="37"/>
      <c r="N96" s="36"/>
    </row>
    <row r="97" spans="2:15" ht="13.5" thickBot="1">
      <c r="B97" s="29"/>
      <c r="C97" s="29"/>
      <c r="D97" s="17"/>
      <c r="E97" s="17"/>
      <c r="F97" s="17"/>
      <c r="G97" s="17"/>
      <c r="H97" s="17"/>
      <c r="I97" s="17"/>
      <c r="J97" s="37"/>
      <c r="K97" s="37"/>
      <c r="L97" s="37"/>
      <c r="M97" s="37"/>
      <c r="N97" s="36"/>
    </row>
    <row r="98" spans="2:15" ht="23.25" thickBot="1">
      <c r="B98" s="557" t="s">
        <v>56</v>
      </c>
      <c r="C98" s="558"/>
      <c r="D98" s="558"/>
      <c r="E98" s="558"/>
      <c r="F98" s="558"/>
      <c r="G98" s="558"/>
      <c r="H98" s="558"/>
      <c r="I98" s="558"/>
      <c r="J98" s="558"/>
      <c r="K98" s="558"/>
      <c r="L98" s="558"/>
      <c r="M98" s="558"/>
      <c r="N98" s="558"/>
      <c r="O98" s="559"/>
    </row>
    <row r="99" spans="2:15" ht="13.5" thickBot="1">
      <c r="B99" s="622" t="s">
        <v>47</v>
      </c>
      <c r="C99" s="623"/>
      <c r="D99" s="347">
        <v>41275</v>
      </c>
      <c r="E99" s="347">
        <v>41306</v>
      </c>
      <c r="F99" s="347">
        <v>41334</v>
      </c>
      <c r="G99" s="347">
        <v>41365</v>
      </c>
      <c r="H99" s="347">
        <v>41395</v>
      </c>
      <c r="I99" s="347">
        <v>41426</v>
      </c>
      <c r="J99" s="347">
        <v>41456</v>
      </c>
      <c r="K99" s="347">
        <v>41487</v>
      </c>
      <c r="L99" s="347">
        <v>41518</v>
      </c>
      <c r="M99" s="347">
        <v>41548</v>
      </c>
      <c r="N99" s="347">
        <v>41579</v>
      </c>
      <c r="O99" s="347">
        <v>41609</v>
      </c>
    </row>
    <row r="100" spans="2:15">
      <c r="B100" s="624" t="s">
        <v>7</v>
      </c>
      <c r="C100" s="2" t="s">
        <v>0</v>
      </c>
      <c r="D100" s="22">
        <v>0</v>
      </c>
      <c r="E100" s="22">
        <v>0</v>
      </c>
      <c r="F100" s="22">
        <v>0</v>
      </c>
      <c r="G100" s="22">
        <v>0</v>
      </c>
      <c r="H100" s="22">
        <v>0</v>
      </c>
      <c r="I100" s="22">
        <v>0</v>
      </c>
      <c r="J100" s="22">
        <v>0</v>
      </c>
      <c r="K100" s="22">
        <v>0</v>
      </c>
      <c r="L100" s="22">
        <v>0</v>
      </c>
      <c r="M100" s="22">
        <v>0</v>
      </c>
      <c r="N100" s="22">
        <v>0</v>
      </c>
      <c r="O100" s="22">
        <v>0</v>
      </c>
    </row>
    <row r="101" spans="2:15">
      <c r="B101" s="620"/>
      <c r="C101" s="2" t="s">
        <v>4</v>
      </c>
      <c r="D101" s="10">
        <v>0</v>
      </c>
      <c r="E101" s="10">
        <v>0</v>
      </c>
      <c r="F101" s="10">
        <v>0</v>
      </c>
      <c r="G101" s="10">
        <v>0</v>
      </c>
      <c r="H101" s="10">
        <v>0</v>
      </c>
      <c r="I101" s="10">
        <v>0</v>
      </c>
      <c r="J101" s="10">
        <v>0</v>
      </c>
      <c r="K101" s="10">
        <v>0</v>
      </c>
      <c r="L101" s="10">
        <v>0</v>
      </c>
      <c r="M101" s="10">
        <v>0</v>
      </c>
      <c r="N101" s="10">
        <v>0</v>
      </c>
      <c r="O101" s="10">
        <v>0</v>
      </c>
    </row>
    <row r="102" spans="2:15">
      <c r="B102" s="620"/>
      <c r="C102" s="2" t="s">
        <v>2</v>
      </c>
      <c r="D102" s="10">
        <v>1969</v>
      </c>
      <c r="E102" s="10">
        <v>1972</v>
      </c>
      <c r="F102" s="10">
        <v>1979</v>
      </c>
      <c r="G102" s="10">
        <v>1982</v>
      </c>
      <c r="H102" s="10">
        <v>1982</v>
      </c>
      <c r="I102" s="10">
        <v>1980</v>
      </c>
      <c r="J102" s="10">
        <v>1983</v>
      </c>
      <c r="K102" s="10">
        <v>1992</v>
      </c>
      <c r="L102" s="10">
        <v>1999</v>
      </c>
      <c r="M102" s="10">
        <v>2003</v>
      </c>
      <c r="N102" s="83">
        <v>2016</v>
      </c>
      <c r="O102" s="10">
        <v>2025</v>
      </c>
    </row>
    <row r="103" spans="2:15">
      <c r="B103" s="620"/>
      <c r="C103" s="12" t="s">
        <v>3</v>
      </c>
      <c r="D103" s="10">
        <v>1292</v>
      </c>
      <c r="E103" s="10">
        <v>1296</v>
      </c>
      <c r="F103" s="10">
        <v>1298</v>
      </c>
      <c r="G103" s="10">
        <v>1303</v>
      </c>
      <c r="H103" s="10">
        <v>1306</v>
      </c>
      <c r="I103" s="10">
        <v>1303</v>
      </c>
      <c r="J103" s="10">
        <v>1305</v>
      </c>
      <c r="K103" s="10">
        <v>1311</v>
      </c>
      <c r="L103" s="10">
        <v>1319</v>
      </c>
      <c r="M103" s="10">
        <v>1322</v>
      </c>
      <c r="N103" s="84">
        <v>1333</v>
      </c>
      <c r="O103" s="10">
        <v>1340</v>
      </c>
    </row>
    <row r="104" spans="2:15">
      <c r="B104" s="620"/>
      <c r="C104" s="12" t="s">
        <v>51</v>
      </c>
      <c r="D104" s="10">
        <v>1230</v>
      </c>
      <c r="E104" s="10">
        <v>1244</v>
      </c>
      <c r="F104" s="10">
        <v>1280</v>
      </c>
      <c r="G104" s="10">
        <v>1300</v>
      </c>
      <c r="H104" s="10">
        <v>1310</v>
      </c>
      <c r="I104" s="10">
        <v>1311</v>
      </c>
      <c r="J104" s="10">
        <v>1325</v>
      </c>
      <c r="K104" s="10">
        <v>1369</v>
      </c>
      <c r="L104" s="10">
        <v>1381</v>
      </c>
      <c r="M104" s="10">
        <v>1392</v>
      </c>
      <c r="N104" s="83">
        <v>1415</v>
      </c>
      <c r="O104" s="10">
        <v>1428</v>
      </c>
    </row>
    <row r="105" spans="2:15">
      <c r="B105" s="620"/>
      <c r="C105" s="185" t="s">
        <v>6</v>
      </c>
      <c r="D105" s="184">
        <f t="shared" ref="D105:O105" si="7">SUM(D102:D104)</f>
        <v>4491</v>
      </c>
      <c r="E105" s="184">
        <f t="shared" si="7"/>
        <v>4512</v>
      </c>
      <c r="F105" s="184">
        <f t="shared" si="7"/>
        <v>4557</v>
      </c>
      <c r="G105" s="184">
        <f t="shared" si="7"/>
        <v>4585</v>
      </c>
      <c r="H105" s="184">
        <f t="shared" si="7"/>
        <v>4598</v>
      </c>
      <c r="I105" s="184">
        <f t="shared" si="7"/>
        <v>4594</v>
      </c>
      <c r="J105" s="184">
        <f t="shared" si="7"/>
        <v>4613</v>
      </c>
      <c r="K105" s="184">
        <f t="shared" si="7"/>
        <v>4672</v>
      </c>
      <c r="L105" s="184">
        <f t="shared" si="7"/>
        <v>4699</v>
      </c>
      <c r="M105" s="184">
        <f t="shared" si="7"/>
        <v>4717</v>
      </c>
      <c r="N105" s="184">
        <f t="shared" si="7"/>
        <v>4764</v>
      </c>
      <c r="O105" s="184">
        <f t="shared" si="7"/>
        <v>4793</v>
      </c>
    </row>
    <row r="106" spans="2:15" ht="16.5" customHeight="1">
      <c r="B106" s="621"/>
      <c r="C106" s="13" t="s">
        <v>41</v>
      </c>
      <c r="D106" s="38">
        <v>3</v>
      </c>
      <c r="E106" s="38">
        <v>3</v>
      </c>
      <c r="F106" s="38">
        <v>3</v>
      </c>
      <c r="G106" s="38">
        <v>3</v>
      </c>
      <c r="H106" s="38">
        <v>3</v>
      </c>
      <c r="I106" s="38">
        <v>3</v>
      </c>
      <c r="J106" s="38">
        <v>3</v>
      </c>
      <c r="K106" s="38">
        <v>3</v>
      </c>
      <c r="L106" s="38">
        <v>3</v>
      </c>
      <c r="M106" s="38">
        <v>3</v>
      </c>
      <c r="N106" s="38">
        <v>3</v>
      </c>
      <c r="O106" s="38">
        <v>3</v>
      </c>
    </row>
    <row r="107" spans="2:15" ht="13.5" thickBot="1">
      <c r="B107" s="830" t="s">
        <v>1</v>
      </c>
      <c r="C107" s="600"/>
      <c r="D107" s="9">
        <v>35</v>
      </c>
      <c r="E107" s="9">
        <v>35</v>
      </c>
      <c r="F107" s="9">
        <v>35</v>
      </c>
      <c r="G107" s="9">
        <v>35</v>
      </c>
      <c r="H107" s="9">
        <v>35</v>
      </c>
      <c r="I107" s="9">
        <v>35</v>
      </c>
      <c r="J107" s="9">
        <v>35</v>
      </c>
      <c r="K107" s="9">
        <v>35</v>
      </c>
      <c r="L107" s="9">
        <v>35</v>
      </c>
      <c r="M107" s="9">
        <v>35</v>
      </c>
      <c r="N107" s="9">
        <v>35</v>
      </c>
      <c r="O107" s="9">
        <v>35</v>
      </c>
    </row>
    <row r="108" spans="2:15">
      <c r="B108" s="29"/>
      <c r="C108" s="29"/>
      <c r="D108" s="17"/>
      <c r="E108" s="17"/>
      <c r="F108" s="17"/>
      <c r="G108" s="17"/>
      <c r="H108" s="17"/>
      <c r="I108" s="17"/>
      <c r="J108" s="37"/>
      <c r="K108" s="37"/>
      <c r="L108" s="37"/>
      <c r="M108" s="37"/>
      <c r="N108" s="36"/>
    </row>
    <row r="109" spans="2:15" ht="13.5" thickBot="1">
      <c r="B109" s="29"/>
      <c r="C109" s="29"/>
      <c r="D109" s="17"/>
      <c r="E109" s="17"/>
      <c r="F109" s="17"/>
      <c r="G109" s="17"/>
      <c r="H109" s="17"/>
      <c r="I109" s="17"/>
      <c r="J109" s="37"/>
      <c r="K109" s="37"/>
      <c r="L109" s="37"/>
      <c r="M109" s="37"/>
      <c r="N109" s="36"/>
    </row>
    <row r="110" spans="2:15" ht="23.25" thickBot="1">
      <c r="B110" s="557" t="s">
        <v>64</v>
      </c>
      <c r="C110" s="558"/>
      <c r="D110" s="558"/>
      <c r="E110" s="558"/>
      <c r="F110" s="558"/>
      <c r="G110" s="558"/>
      <c r="H110" s="558"/>
      <c r="I110" s="558"/>
      <c r="J110" s="558"/>
      <c r="K110" s="558"/>
      <c r="L110" s="558"/>
      <c r="M110" s="558"/>
      <c r="N110" s="558"/>
      <c r="O110" s="559"/>
    </row>
    <row r="111" spans="2:15" ht="13.5" thickBot="1">
      <c r="B111" s="622" t="s">
        <v>47</v>
      </c>
      <c r="C111" s="623"/>
      <c r="D111" s="347">
        <v>41640</v>
      </c>
      <c r="E111" s="347">
        <v>41671</v>
      </c>
      <c r="F111" s="347">
        <v>41699</v>
      </c>
      <c r="G111" s="347">
        <v>41730</v>
      </c>
      <c r="H111" s="347">
        <v>41760</v>
      </c>
      <c r="I111" s="347">
        <v>41791</v>
      </c>
      <c r="J111" s="347">
        <v>41821</v>
      </c>
      <c r="K111" s="347">
        <v>41852</v>
      </c>
      <c r="L111" s="347">
        <v>41883</v>
      </c>
      <c r="M111" s="347">
        <v>41913</v>
      </c>
      <c r="N111" s="347">
        <v>41944</v>
      </c>
      <c r="O111" s="347">
        <v>41974</v>
      </c>
    </row>
    <row r="112" spans="2:15">
      <c r="B112" s="624" t="s">
        <v>7</v>
      </c>
      <c r="C112" s="2" t="s">
        <v>0</v>
      </c>
      <c r="D112" s="22">
        <v>0</v>
      </c>
      <c r="E112" s="22">
        <v>0</v>
      </c>
      <c r="F112" s="22">
        <v>0</v>
      </c>
      <c r="G112" s="22">
        <v>0</v>
      </c>
      <c r="H112" s="22">
        <v>0</v>
      </c>
      <c r="I112" s="22">
        <v>0</v>
      </c>
      <c r="J112" s="22">
        <v>0</v>
      </c>
      <c r="K112" s="22">
        <v>0</v>
      </c>
      <c r="L112" s="22">
        <v>0</v>
      </c>
      <c r="M112" s="22">
        <v>0</v>
      </c>
      <c r="N112" s="22">
        <v>0</v>
      </c>
      <c r="O112" s="22">
        <v>0</v>
      </c>
    </row>
    <row r="113" spans="2:15">
      <c r="B113" s="620"/>
      <c r="C113" s="2" t="s">
        <v>4</v>
      </c>
      <c r="D113" s="10">
        <v>0</v>
      </c>
      <c r="E113" s="10">
        <v>0</v>
      </c>
      <c r="F113" s="10">
        <v>0</v>
      </c>
      <c r="G113" s="10">
        <v>0</v>
      </c>
      <c r="H113" s="10">
        <v>0</v>
      </c>
      <c r="I113" s="10">
        <v>0</v>
      </c>
      <c r="J113" s="10">
        <v>0</v>
      </c>
      <c r="K113" s="10">
        <v>0</v>
      </c>
      <c r="L113" s="10">
        <v>0</v>
      </c>
      <c r="M113" s="10">
        <v>0</v>
      </c>
      <c r="N113" s="10">
        <v>0</v>
      </c>
      <c r="O113" s="10">
        <v>0</v>
      </c>
    </row>
    <row r="114" spans="2:15">
      <c r="B114" s="620"/>
      <c r="C114" s="2" t="s">
        <v>2</v>
      </c>
      <c r="D114" s="91">
        <v>2019</v>
      </c>
      <c r="E114" s="91">
        <v>2028</v>
      </c>
      <c r="F114" s="91">
        <v>2028</v>
      </c>
      <c r="G114" s="91">
        <v>2030</v>
      </c>
      <c r="H114" s="119">
        <v>2039</v>
      </c>
      <c r="I114" s="91">
        <v>2041</v>
      </c>
      <c r="J114" s="91">
        <v>2044</v>
      </c>
      <c r="K114" s="91">
        <v>2052</v>
      </c>
      <c r="L114" s="91">
        <v>2060</v>
      </c>
      <c r="M114" s="91">
        <v>2070</v>
      </c>
      <c r="N114" s="91">
        <v>2081</v>
      </c>
      <c r="O114" s="91">
        <v>2082</v>
      </c>
    </row>
    <row r="115" spans="2:15">
      <c r="B115" s="620"/>
      <c r="C115" s="12" t="s">
        <v>3</v>
      </c>
      <c r="D115" s="92">
        <v>1346</v>
      </c>
      <c r="E115" s="92">
        <v>1353</v>
      </c>
      <c r="F115" s="92">
        <v>1361</v>
      </c>
      <c r="G115" s="92">
        <v>1363</v>
      </c>
      <c r="H115" s="120">
        <v>1368</v>
      </c>
      <c r="I115" s="92">
        <v>1369</v>
      </c>
      <c r="J115" s="92">
        <v>1374</v>
      </c>
      <c r="K115" s="92">
        <v>1379</v>
      </c>
      <c r="L115" s="92">
        <v>1384</v>
      </c>
      <c r="M115" s="92">
        <v>1388</v>
      </c>
      <c r="N115" s="92">
        <v>1395</v>
      </c>
      <c r="O115" s="92">
        <v>1395</v>
      </c>
    </row>
    <row r="116" spans="2:15">
      <c r="B116" s="620"/>
      <c r="C116" s="12" t="s">
        <v>51</v>
      </c>
      <c r="D116" s="91">
        <v>1464</v>
      </c>
      <c r="E116" s="91">
        <v>1488</v>
      </c>
      <c r="F116" s="91">
        <v>1499</v>
      </c>
      <c r="G116" s="91">
        <v>1502</v>
      </c>
      <c r="H116" s="119">
        <v>1523</v>
      </c>
      <c r="I116" s="91">
        <v>1538</v>
      </c>
      <c r="J116" s="91">
        <v>1557</v>
      </c>
      <c r="K116" s="91">
        <v>1572</v>
      </c>
      <c r="L116" s="91">
        <v>1605</v>
      </c>
      <c r="M116" s="91">
        <v>1637</v>
      </c>
      <c r="N116" s="91">
        <v>1656</v>
      </c>
      <c r="O116" s="91">
        <v>1680</v>
      </c>
    </row>
    <row r="117" spans="2:15">
      <c r="B117" s="620"/>
      <c r="C117" s="127" t="s">
        <v>66</v>
      </c>
      <c r="D117" s="91">
        <v>0</v>
      </c>
      <c r="E117" s="91">
        <v>0</v>
      </c>
      <c r="F117" s="91">
        <v>0</v>
      </c>
      <c r="G117" s="91">
        <v>0</v>
      </c>
      <c r="H117" s="119">
        <v>0</v>
      </c>
      <c r="I117" s="91">
        <v>0</v>
      </c>
      <c r="J117" s="91">
        <v>0</v>
      </c>
      <c r="K117" s="91">
        <v>7</v>
      </c>
      <c r="L117" s="91">
        <v>7</v>
      </c>
      <c r="M117" s="91">
        <v>51</v>
      </c>
      <c r="N117" s="91">
        <v>51</v>
      </c>
      <c r="O117" s="91">
        <v>59</v>
      </c>
    </row>
    <row r="118" spans="2:15">
      <c r="B118" s="620"/>
      <c r="C118" s="185" t="s">
        <v>6</v>
      </c>
      <c r="D118" s="184">
        <f>SUM(D112:D117)</f>
        <v>4829</v>
      </c>
      <c r="E118" s="184">
        <f t="shared" ref="E118:O118" si="8">SUM(E112:E117)</f>
        <v>4869</v>
      </c>
      <c r="F118" s="184">
        <f t="shared" si="8"/>
        <v>4888</v>
      </c>
      <c r="G118" s="184">
        <f t="shared" si="8"/>
        <v>4895</v>
      </c>
      <c r="H118" s="184">
        <f t="shared" si="8"/>
        <v>4930</v>
      </c>
      <c r="I118" s="184">
        <f t="shared" si="8"/>
        <v>4948</v>
      </c>
      <c r="J118" s="184">
        <f t="shared" si="8"/>
        <v>4975</v>
      </c>
      <c r="K118" s="184">
        <f t="shared" si="8"/>
        <v>5010</v>
      </c>
      <c r="L118" s="184">
        <f t="shared" si="8"/>
        <v>5056</v>
      </c>
      <c r="M118" s="184">
        <f t="shared" si="8"/>
        <v>5146</v>
      </c>
      <c r="N118" s="184">
        <f t="shared" si="8"/>
        <v>5183</v>
      </c>
      <c r="O118" s="184">
        <f t="shared" si="8"/>
        <v>5216</v>
      </c>
    </row>
    <row r="119" spans="2:15" ht="21.75" customHeight="1">
      <c r="B119" s="621"/>
      <c r="C119" s="13" t="s">
        <v>41</v>
      </c>
      <c r="D119" s="38">
        <v>3</v>
      </c>
      <c r="E119" s="102">
        <v>3</v>
      </c>
      <c r="F119" s="102">
        <v>3</v>
      </c>
      <c r="G119" s="102">
        <v>3</v>
      </c>
      <c r="H119" s="121">
        <v>3</v>
      </c>
      <c r="I119" s="102">
        <v>3</v>
      </c>
      <c r="J119" s="102">
        <v>3</v>
      </c>
      <c r="K119" s="102">
        <v>3</v>
      </c>
      <c r="L119" s="102">
        <v>3</v>
      </c>
      <c r="M119" s="102">
        <v>3</v>
      </c>
      <c r="N119" s="102">
        <v>3</v>
      </c>
      <c r="O119" s="102">
        <v>3</v>
      </c>
    </row>
    <row r="120" spans="2:15" ht="13.5" thickBot="1">
      <c r="B120" s="830" t="s">
        <v>1</v>
      </c>
      <c r="C120" s="600"/>
      <c r="D120" s="9">
        <v>35</v>
      </c>
      <c r="E120" s="103">
        <v>35</v>
      </c>
      <c r="F120" s="103">
        <v>35</v>
      </c>
      <c r="G120" s="103">
        <v>35</v>
      </c>
      <c r="H120" s="122">
        <v>35</v>
      </c>
      <c r="I120" s="103">
        <v>35</v>
      </c>
      <c r="J120" s="103">
        <v>35</v>
      </c>
      <c r="K120" s="103">
        <v>35</v>
      </c>
      <c r="L120" s="126">
        <v>35</v>
      </c>
      <c r="M120" s="126">
        <v>35</v>
      </c>
      <c r="N120" s="126">
        <v>35</v>
      </c>
      <c r="O120" s="126">
        <v>35</v>
      </c>
    </row>
    <row r="121" spans="2:15" ht="13.5" thickBot="1">
      <c r="B121" s="3"/>
      <c r="C121" s="3"/>
      <c r="D121" s="144"/>
      <c r="E121" s="145"/>
      <c r="F121" s="145"/>
      <c r="G121" s="145"/>
      <c r="H121" s="146"/>
      <c r="I121" s="145"/>
      <c r="J121" s="145"/>
      <c r="K121" s="145"/>
      <c r="L121" s="147"/>
      <c r="M121" s="147"/>
      <c r="N121" s="147"/>
      <c r="O121" s="147"/>
    </row>
    <row r="122" spans="2:15" ht="23.25" thickBot="1">
      <c r="B122" s="557" t="s">
        <v>67</v>
      </c>
      <c r="C122" s="558"/>
      <c r="D122" s="558"/>
      <c r="E122" s="558"/>
      <c r="F122" s="558"/>
      <c r="G122" s="558"/>
      <c r="H122" s="558"/>
      <c r="I122" s="558"/>
      <c r="J122" s="558"/>
      <c r="K122" s="558"/>
      <c r="L122" s="558"/>
      <c r="M122" s="558"/>
      <c r="N122" s="558"/>
      <c r="O122" s="559"/>
    </row>
    <row r="123" spans="2:15" ht="13.5" thickBot="1">
      <c r="B123" s="622" t="s">
        <v>47</v>
      </c>
      <c r="C123" s="623"/>
      <c r="D123" s="347">
        <v>42005</v>
      </c>
      <c r="E123" s="347">
        <v>42036</v>
      </c>
      <c r="F123" s="347">
        <v>42064</v>
      </c>
      <c r="G123" s="347">
        <v>42095</v>
      </c>
      <c r="H123" s="347">
        <v>42125</v>
      </c>
      <c r="I123" s="347">
        <v>42156</v>
      </c>
      <c r="J123" s="347">
        <v>42186</v>
      </c>
      <c r="K123" s="347">
        <v>42217</v>
      </c>
      <c r="L123" s="347">
        <v>42248</v>
      </c>
      <c r="M123" s="347">
        <v>42278</v>
      </c>
      <c r="N123" s="347">
        <v>42309</v>
      </c>
      <c r="O123" s="347">
        <v>42339</v>
      </c>
    </row>
    <row r="124" spans="2:15">
      <c r="B124" s="624" t="s">
        <v>7</v>
      </c>
      <c r="C124" s="2" t="s">
        <v>0</v>
      </c>
      <c r="D124" s="22">
        <v>0</v>
      </c>
      <c r="E124" s="22">
        <v>0</v>
      </c>
      <c r="F124" s="22">
        <v>0</v>
      </c>
      <c r="G124" s="22">
        <v>0</v>
      </c>
      <c r="H124" s="22">
        <v>0</v>
      </c>
      <c r="I124" s="22">
        <v>0</v>
      </c>
      <c r="J124" s="22">
        <v>0</v>
      </c>
      <c r="K124" s="22">
        <v>0</v>
      </c>
      <c r="L124" s="22">
        <v>0</v>
      </c>
      <c r="M124" s="22">
        <v>0</v>
      </c>
      <c r="N124" s="22">
        <v>0</v>
      </c>
      <c r="O124" s="22">
        <v>0</v>
      </c>
    </row>
    <row r="125" spans="2:15">
      <c r="B125" s="620"/>
      <c r="C125" s="2" t="s">
        <v>4</v>
      </c>
      <c r="D125" s="10">
        <v>0</v>
      </c>
      <c r="E125" s="10">
        <v>0</v>
      </c>
      <c r="F125" s="10">
        <v>0</v>
      </c>
      <c r="G125" s="10">
        <v>0</v>
      </c>
      <c r="H125" s="10">
        <v>0</v>
      </c>
      <c r="I125" s="10">
        <v>0</v>
      </c>
      <c r="J125" s="10">
        <v>0</v>
      </c>
      <c r="K125" s="10">
        <v>0</v>
      </c>
      <c r="L125" s="10">
        <v>0</v>
      </c>
      <c r="M125" s="10">
        <v>0</v>
      </c>
      <c r="N125" s="10">
        <v>0</v>
      </c>
      <c r="O125" s="10">
        <v>0</v>
      </c>
    </row>
    <row r="126" spans="2:15">
      <c r="B126" s="620"/>
      <c r="C126" s="2" t="s">
        <v>2</v>
      </c>
      <c r="D126" s="91">
        <v>2104</v>
      </c>
      <c r="E126" s="91">
        <v>2106</v>
      </c>
      <c r="F126" s="91">
        <v>2106</v>
      </c>
      <c r="G126" s="91">
        <v>2095</v>
      </c>
      <c r="H126" s="119">
        <v>2096</v>
      </c>
      <c r="I126" s="119">
        <v>2096</v>
      </c>
      <c r="J126" s="91">
        <v>2141</v>
      </c>
      <c r="K126" s="91">
        <v>2152</v>
      </c>
      <c r="L126" s="91">
        <v>2166</v>
      </c>
      <c r="M126" s="91">
        <v>2174</v>
      </c>
      <c r="N126" s="91">
        <v>2180</v>
      </c>
      <c r="O126" s="91">
        <v>2186</v>
      </c>
    </row>
    <row r="127" spans="2:15">
      <c r="B127" s="620"/>
      <c r="C127" s="12" t="s">
        <v>3</v>
      </c>
      <c r="D127" s="92">
        <v>1417</v>
      </c>
      <c r="E127" s="92">
        <v>1418</v>
      </c>
      <c r="F127" s="92">
        <v>1418</v>
      </c>
      <c r="G127" s="92">
        <v>1369</v>
      </c>
      <c r="H127" s="120">
        <v>1370</v>
      </c>
      <c r="I127" s="120">
        <v>1370</v>
      </c>
      <c r="J127" s="92">
        <v>1395</v>
      </c>
      <c r="K127" s="92">
        <v>1393</v>
      </c>
      <c r="L127" s="92">
        <v>1407</v>
      </c>
      <c r="M127" s="92">
        <v>1409</v>
      </c>
      <c r="N127" s="92">
        <v>1410</v>
      </c>
      <c r="O127" s="92">
        <v>1411</v>
      </c>
    </row>
    <row r="128" spans="2:15">
      <c r="B128" s="620"/>
      <c r="C128" s="12" t="s">
        <v>51</v>
      </c>
      <c r="D128" s="91">
        <v>1706</v>
      </c>
      <c r="E128" s="91">
        <v>1720</v>
      </c>
      <c r="F128" s="91">
        <v>1720</v>
      </c>
      <c r="G128" s="91">
        <v>1715</v>
      </c>
      <c r="H128" s="119">
        <v>1716</v>
      </c>
      <c r="I128" s="119">
        <v>1716</v>
      </c>
      <c r="J128" s="91">
        <v>1779</v>
      </c>
      <c r="K128" s="91">
        <v>1795</v>
      </c>
      <c r="L128" s="91">
        <v>1821</v>
      </c>
      <c r="M128" s="91">
        <v>1836</v>
      </c>
      <c r="N128" s="91">
        <v>1852</v>
      </c>
      <c r="O128" s="91">
        <v>1864</v>
      </c>
    </row>
    <row r="129" spans="2:15">
      <c r="B129" s="620"/>
      <c r="C129" s="127" t="s">
        <v>66</v>
      </c>
      <c r="D129" s="91">
        <v>62</v>
      </c>
      <c r="E129" s="91">
        <v>63</v>
      </c>
      <c r="F129" s="91">
        <v>63</v>
      </c>
      <c r="G129" s="91">
        <v>91</v>
      </c>
      <c r="H129" s="119">
        <v>91</v>
      </c>
      <c r="I129" s="119">
        <v>91</v>
      </c>
      <c r="J129" s="91">
        <v>437</v>
      </c>
      <c r="K129" s="91">
        <v>651</v>
      </c>
      <c r="L129" s="91">
        <v>670</v>
      </c>
      <c r="M129" s="91">
        <v>683</v>
      </c>
      <c r="N129" s="91">
        <v>688</v>
      </c>
      <c r="O129" s="91">
        <v>691</v>
      </c>
    </row>
    <row r="130" spans="2:15">
      <c r="B130" s="620"/>
      <c r="C130" s="127" t="s">
        <v>62</v>
      </c>
      <c r="D130" s="91">
        <v>0</v>
      </c>
      <c r="E130" s="91">
        <v>0</v>
      </c>
      <c r="F130" s="91">
        <v>0</v>
      </c>
      <c r="G130" s="91">
        <v>0</v>
      </c>
      <c r="H130" s="119">
        <v>0</v>
      </c>
      <c r="I130" s="119">
        <v>0</v>
      </c>
      <c r="J130" s="91">
        <v>0</v>
      </c>
      <c r="K130" s="91">
        <v>346</v>
      </c>
      <c r="L130" s="91">
        <v>346</v>
      </c>
      <c r="M130" s="91">
        <v>346</v>
      </c>
      <c r="N130" s="91">
        <v>346</v>
      </c>
      <c r="O130" s="91">
        <v>346</v>
      </c>
    </row>
    <row r="131" spans="2:15">
      <c r="B131" s="620"/>
      <c r="C131" s="185" t="s">
        <v>6</v>
      </c>
      <c r="D131" s="184">
        <f>SUM(D124:D130)</f>
        <v>5289</v>
      </c>
      <c r="E131" s="184">
        <f t="shared" ref="E131:O131" si="9">SUM(E124:E130)</f>
        <v>5307</v>
      </c>
      <c r="F131" s="184">
        <f t="shared" si="9"/>
        <v>5307</v>
      </c>
      <c r="G131" s="184">
        <f t="shared" si="9"/>
        <v>5270</v>
      </c>
      <c r="H131" s="184">
        <f t="shared" si="9"/>
        <v>5273</v>
      </c>
      <c r="I131" s="184">
        <f t="shared" si="9"/>
        <v>5273</v>
      </c>
      <c r="J131" s="184">
        <f t="shared" si="9"/>
        <v>5752</v>
      </c>
      <c r="K131" s="184">
        <f t="shared" si="9"/>
        <v>6337</v>
      </c>
      <c r="L131" s="184">
        <f t="shared" si="9"/>
        <v>6410</v>
      </c>
      <c r="M131" s="184">
        <f t="shared" si="9"/>
        <v>6448</v>
      </c>
      <c r="N131" s="184">
        <f t="shared" si="9"/>
        <v>6476</v>
      </c>
      <c r="O131" s="184">
        <f t="shared" si="9"/>
        <v>6498</v>
      </c>
    </row>
    <row r="132" spans="2:15" ht="21" customHeight="1">
      <c r="B132" s="621"/>
      <c r="C132" s="13" t="s">
        <v>41</v>
      </c>
      <c r="D132" s="38">
        <v>3</v>
      </c>
      <c r="E132" s="102">
        <v>3</v>
      </c>
      <c r="F132" s="102">
        <v>3</v>
      </c>
      <c r="G132" s="102">
        <v>3</v>
      </c>
      <c r="H132" s="121">
        <v>3</v>
      </c>
      <c r="I132" s="121">
        <v>3</v>
      </c>
      <c r="J132" s="102">
        <v>3</v>
      </c>
      <c r="K132" s="102">
        <v>3</v>
      </c>
      <c r="L132" s="102">
        <v>3</v>
      </c>
      <c r="M132" s="102">
        <v>3</v>
      </c>
      <c r="N132" s="102">
        <v>3</v>
      </c>
      <c r="O132" s="102">
        <v>3</v>
      </c>
    </row>
    <row r="133" spans="2:15" ht="13.5" thickBot="1">
      <c r="B133" s="830" t="s">
        <v>1</v>
      </c>
      <c r="C133" s="600"/>
      <c r="D133" s="9">
        <v>35</v>
      </c>
      <c r="E133" s="103">
        <v>95</v>
      </c>
      <c r="F133" s="103">
        <v>95</v>
      </c>
      <c r="G133" s="103">
        <v>95</v>
      </c>
      <c r="H133" s="122">
        <v>95</v>
      </c>
      <c r="I133" s="122">
        <v>95</v>
      </c>
      <c r="J133" s="103">
        <v>95</v>
      </c>
      <c r="K133" s="103">
        <v>95</v>
      </c>
      <c r="L133" s="103">
        <v>95</v>
      </c>
      <c r="M133" s="103">
        <v>95</v>
      </c>
      <c r="N133" s="103">
        <v>95</v>
      </c>
      <c r="O133" s="103">
        <v>95</v>
      </c>
    </row>
    <row r="134" spans="2:15">
      <c r="E134" s="335"/>
      <c r="F134" s="335"/>
      <c r="G134" s="335"/>
      <c r="H134" s="336"/>
      <c r="I134" s="335"/>
      <c r="J134" s="335"/>
      <c r="K134" s="335"/>
      <c r="L134" s="334"/>
      <c r="M134" s="334"/>
      <c r="N134" s="334"/>
      <c r="O134" s="334"/>
    </row>
    <row r="135" spans="2:15" ht="13.5" thickBot="1">
      <c r="E135" s="335"/>
      <c r="F135" s="335"/>
      <c r="G135" s="335"/>
      <c r="H135" s="336"/>
      <c r="I135" s="335"/>
      <c r="J135" s="335"/>
      <c r="K135" s="335"/>
      <c r="L135" s="334"/>
      <c r="M135" s="334"/>
      <c r="N135" s="334"/>
      <c r="O135" s="334"/>
    </row>
    <row r="136" spans="2:15" ht="23.25" thickBot="1">
      <c r="B136" s="557" t="s">
        <v>87</v>
      </c>
      <c r="C136" s="558"/>
      <c r="D136" s="558"/>
      <c r="E136" s="558"/>
      <c r="F136" s="558"/>
      <c r="G136" s="558"/>
      <c r="H136" s="558"/>
      <c r="I136" s="558"/>
      <c r="J136" s="558"/>
      <c r="K136" s="558"/>
      <c r="L136" s="558"/>
      <c r="M136" s="558"/>
      <c r="N136" s="558"/>
      <c r="O136" s="559"/>
    </row>
    <row r="137" spans="2:15" ht="13.5" thickBot="1">
      <c r="B137" s="622" t="s">
        <v>47</v>
      </c>
      <c r="C137" s="623"/>
      <c r="D137" s="347">
        <v>42370</v>
      </c>
      <c r="E137" s="347">
        <v>42401</v>
      </c>
      <c r="F137" s="347">
        <v>42430</v>
      </c>
      <c r="G137" s="347">
        <v>42461</v>
      </c>
      <c r="H137" s="347">
        <v>42491</v>
      </c>
      <c r="I137" s="347">
        <v>42522</v>
      </c>
      <c r="J137" s="347">
        <v>42552</v>
      </c>
      <c r="K137" s="347">
        <v>42583</v>
      </c>
      <c r="L137" s="347">
        <v>42614</v>
      </c>
      <c r="M137" s="347">
        <v>42644</v>
      </c>
      <c r="N137" s="347">
        <v>42675</v>
      </c>
      <c r="O137" s="347">
        <v>42705</v>
      </c>
    </row>
    <row r="138" spans="2:15">
      <c r="B138" s="620" t="s">
        <v>7</v>
      </c>
      <c r="C138" s="2" t="s">
        <v>2</v>
      </c>
      <c r="D138" s="91">
        <v>2216</v>
      </c>
      <c r="E138" s="91">
        <v>2216</v>
      </c>
      <c r="F138" s="91">
        <v>2221</v>
      </c>
      <c r="G138" s="91">
        <v>2227</v>
      </c>
      <c r="H138" s="91">
        <v>2247</v>
      </c>
      <c r="I138" s="91">
        <v>2266</v>
      </c>
      <c r="J138" s="91">
        <v>2248</v>
      </c>
      <c r="K138" s="91">
        <v>2255</v>
      </c>
      <c r="L138" s="91">
        <v>2228</v>
      </c>
      <c r="M138" s="91">
        <v>2229</v>
      </c>
      <c r="N138" s="91">
        <v>2230</v>
      </c>
      <c r="O138" s="91">
        <v>2237</v>
      </c>
    </row>
    <row r="139" spans="2:15">
      <c r="B139" s="620"/>
      <c r="C139" s="12" t="s">
        <v>3</v>
      </c>
      <c r="D139" s="92">
        <v>1417</v>
      </c>
      <c r="E139" s="91">
        <v>1417</v>
      </c>
      <c r="F139" s="91">
        <v>1401</v>
      </c>
      <c r="G139" s="91">
        <v>1401</v>
      </c>
      <c r="H139" s="91">
        <v>1473</v>
      </c>
      <c r="I139" s="91">
        <v>1414</v>
      </c>
      <c r="J139" s="91">
        <v>1404</v>
      </c>
      <c r="K139" s="91">
        <v>1413</v>
      </c>
      <c r="L139" s="91">
        <v>1400</v>
      </c>
      <c r="M139" s="92">
        <v>1400</v>
      </c>
      <c r="N139" s="92">
        <v>1400</v>
      </c>
      <c r="O139" s="92">
        <v>1400</v>
      </c>
    </row>
    <row r="140" spans="2:15">
      <c r="B140" s="620"/>
      <c r="C140" s="12" t="s">
        <v>51</v>
      </c>
      <c r="D140" s="91">
        <v>1894</v>
      </c>
      <c r="E140" s="91">
        <v>1904</v>
      </c>
      <c r="F140" s="91">
        <v>1911</v>
      </c>
      <c r="G140" s="91">
        <v>1915</v>
      </c>
      <c r="H140" s="91">
        <v>1936</v>
      </c>
      <c r="I140" s="91">
        <v>1961</v>
      </c>
      <c r="J140" s="91">
        <v>1946</v>
      </c>
      <c r="K140" s="91">
        <v>1965</v>
      </c>
      <c r="L140" s="91">
        <v>1967</v>
      </c>
      <c r="M140" s="91">
        <v>1973</v>
      </c>
      <c r="N140" s="91">
        <v>1980</v>
      </c>
      <c r="O140" s="91">
        <v>1994</v>
      </c>
    </row>
    <row r="141" spans="2:15">
      <c r="B141" s="620"/>
      <c r="C141" s="127" t="s">
        <v>66</v>
      </c>
      <c r="D141" s="91">
        <v>700</v>
      </c>
      <c r="E141" s="119">
        <v>700</v>
      </c>
      <c r="F141" s="119">
        <v>690</v>
      </c>
      <c r="G141" s="119">
        <v>691</v>
      </c>
      <c r="H141" s="119">
        <v>1039</v>
      </c>
      <c r="I141" s="119">
        <v>1149</v>
      </c>
      <c r="J141" s="119">
        <v>1141</v>
      </c>
      <c r="K141" s="119">
        <v>1380</v>
      </c>
      <c r="L141" s="119">
        <v>1370</v>
      </c>
      <c r="M141" s="91">
        <v>1372</v>
      </c>
      <c r="N141" s="91">
        <v>1380</v>
      </c>
      <c r="O141" s="91">
        <v>1380</v>
      </c>
    </row>
    <row r="142" spans="2:15">
      <c r="B142" s="620"/>
      <c r="C142" s="127" t="s">
        <v>62</v>
      </c>
      <c r="D142" s="91">
        <v>603</v>
      </c>
      <c r="E142" s="119">
        <v>603</v>
      </c>
      <c r="F142" s="119">
        <v>603</v>
      </c>
      <c r="G142" s="119">
        <v>661</v>
      </c>
      <c r="H142" s="119">
        <v>661</v>
      </c>
      <c r="I142" s="119">
        <v>743</v>
      </c>
      <c r="J142" s="119">
        <v>743</v>
      </c>
      <c r="K142" s="119">
        <v>830</v>
      </c>
      <c r="L142" s="119">
        <v>874</v>
      </c>
      <c r="M142" s="91">
        <v>874</v>
      </c>
      <c r="N142" s="91">
        <v>875</v>
      </c>
      <c r="O142" s="91">
        <v>875</v>
      </c>
    </row>
    <row r="143" spans="2:15">
      <c r="B143" s="620"/>
      <c r="C143" s="185" t="s">
        <v>6</v>
      </c>
      <c r="D143" s="184">
        <f>SUM(D138:D142)</f>
        <v>6830</v>
      </c>
      <c r="E143" s="184">
        <f t="shared" ref="E143:O143" si="10">SUM(E138:E142)</f>
        <v>6840</v>
      </c>
      <c r="F143" s="184">
        <f t="shared" si="10"/>
        <v>6826</v>
      </c>
      <c r="G143" s="184">
        <f t="shared" si="10"/>
        <v>6895</v>
      </c>
      <c r="H143" s="184">
        <f t="shared" si="10"/>
        <v>7356</v>
      </c>
      <c r="I143" s="184">
        <f t="shared" si="10"/>
        <v>7533</v>
      </c>
      <c r="J143" s="184">
        <f t="shared" si="10"/>
        <v>7482</v>
      </c>
      <c r="K143" s="184">
        <f t="shared" si="10"/>
        <v>7843</v>
      </c>
      <c r="L143" s="184">
        <f t="shared" si="10"/>
        <v>7839</v>
      </c>
      <c r="M143" s="184">
        <f t="shared" si="10"/>
        <v>7848</v>
      </c>
      <c r="N143" s="184">
        <f t="shared" si="10"/>
        <v>7865</v>
      </c>
      <c r="O143" s="184">
        <f t="shared" si="10"/>
        <v>7886</v>
      </c>
    </row>
    <row r="144" spans="2:15" ht="16.5" customHeight="1">
      <c r="B144" s="621"/>
      <c r="C144" s="13" t="s">
        <v>41</v>
      </c>
      <c r="D144" s="38">
        <v>3</v>
      </c>
      <c r="E144" s="38">
        <v>3</v>
      </c>
      <c r="F144" s="102">
        <v>3</v>
      </c>
      <c r="G144" s="102">
        <v>3</v>
      </c>
      <c r="H144" s="102">
        <v>3</v>
      </c>
      <c r="I144" s="102">
        <v>3</v>
      </c>
      <c r="J144" s="102">
        <v>3</v>
      </c>
      <c r="K144" s="102">
        <v>3</v>
      </c>
      <c r="L144" s="102">
        <v>3</v>
      </c>
      <c r="M144" s="102">
        <v>3</v>
      </c>
      <c r="N144" s="102">
        <v>3</v>
      </c>
      <c r="O144" s="102">
        <v>3</v>
      </c>
    </row>
    <row r="145" spans="2:15" ht="13.5" thickBot="1">
      <c r="B145" s="830" t="s">
        <v>1</v>
      </c>
      <c r="C145" s="600"/>
      <c r="D145" s="9">
        <v>95</v>
      </c>
      <c r="E145" s="9">
        <v>95</v>
      </c>
      <c r="F145" s="103">
        <v>95</v>
      </c>
      <c r="G145" s="103">
        <v>95</v>
      </c>
      <c r="H145" s="103">
        <v>95</v>
      </c>
      <c r="I145" s="103">
        <v>95</v>
      </c>
      <c r="J145" s="103">
        <v>95</v>
      </c>
      <c r="K145" s="103">
        <v>95</v>
      </c>
      <c r="L145" s="103">
        <v>95</v>
      </c>
      <c r="M145" s="103">
        <v>95</v>
      </c>
      <c r="N145" s="103">
        <v>95</v>
      </c>
      <c r="O145" s="103">
        <v>95</v>
      </c>
    </row>
    <row r="146" spans="2:15" ht="13.5" thickBot="1">
      <c r="B146" s="3"/>
      <c r="C146" s="3"/>
      <c r="D146" s="144"/>
      <c r="E146" s="145"/>
      <c r="F146" s="145"/>
      <c r="G146" s="145"/>
      <c r="H146" s="146"/>
      <c r="I146" s="145"/>
      <c r="J146" s="145"/>
      <c r="K146" s="145"/>
      <c r="L146" s="147"/>
      <c r="M146" s="147"/>
      <c r="N146" s="147"/>
      <c r="O146" s="147"/>
    </row>
    <row r="147" spans="2:15" ht="23.25" thickBot="1">
      <c r="B147" s="557" t="s">
        <v>1128</v>
      </c>
      <c r="C147" s="558"/>
      <c r="D147" s="558"/>
      <c r="E147" s="558"/>
      <c r="F147" s="558"/>
      <c r="G147" s="558"/>
      <c r="H147" s="558"/>
      <c r="I147" s="558"/>
      <c r="J147" s="558"/>
      <c r="K147" s="558"/>
      <c r="L147" s="558"/>
      <c r="M147" s="558"/>
      <c r="N147" s="558"/>
      <c r="O147" s="559"/>
    </row>
    <row r="148" spans="2:15" ht="13.5" thickBot="1">
      <c r="B148" s="622" t="s">
        <v>47</v>
      </c>
      <c r="C148" s="623"/>
      <c r="D148" s="347">
        <v>42736</v>
      </c>
      <c r="E148" s="347">
        <v>42767</v>
      </c>
      <c r="F148" s="347">
        <v>42795</v>
      </c>
      <c r="G148" s="347">
        <v>42826</v>
      </c>
      <c r="H148" s="347">
        <v>42856</v>
      </c>
      <c r="I148" s="347">
        <v>42887</v>
      </c>
      <c r="J148" s="347">
        <v>42917</v>
      </c>
      <c r="K148" s="347">
        <v>42948</v>
      </c>
      <c r="L148" s="347">
        <v>42979</v>
      </c>
      <c r="M148" s="347">
        <v>43009</v>
      </c>
      <c r="N148" s="347">
        <v>43040</v>
      </c>
      <c r="O148" s="347">
        <v>43070</v>
      </c>
    </row>
    <row r="149" spans="2:15">
      <c r="B149" s="625" t="s">
        <v>7</v>
      </c>
      <c r="C149" s="2" t="s">
        <v>2</v>
      </c>
      <c r="D149" s="91">
        <v>2256</v>
      </c>
      <c r="E149" s="91">
        <v>2252</v>
      </c>
      <c r="F149" s="91">
        <v>2239</v>
      </c>
      <c r="G149" s="91">
        <v>2228</v>
      </c>
      <c r="H149" s="91">
        <v>2231</v>
      </c>
      <c r="I149" s="91">
        <v>2230</v>
      </c>
      <c r="J149" s="254">
        <v>2238</v>
      </c>
      <c r="K149" s="91">
        <v>2238</v>
      </c>
      <c r="L149" s="91">
        <v>2231</v>
      </c>
      <c r="M149" s="91">
        <v>2241</v>
      </c>
      <c r="N149" s="254">
        <v>2243</v>
      </c>
      <c r="O149" s="254">
        <v>2231</v>
      </c>
    </row>
    <row r="150" spans="2:15">
      <c r="B150" s="626"/>
      <c r="C150" s="12" t="s">
        <v>3</v>
      </c>
      <c r="D150" s="92">
        <v>1412</v>
      </c>
      <c r="E150" s="91">
        <v>1400</v>
      </c>
      <c r="F150" s="91">
        <v>1388</v>
      </c>
      <c r="G150" s="91">
        <v>1381</v>
      </c>
      <c r="H150" s="91">
        <v>1383</v>
      </c>
      <c r="I150" s="91">
        <v>1382</v>
      </c>
      <c r="J150" s="254">
        <v>1383</v>
      </c>
      <c r="K150" s="91">
        <v>1383</v>
      </c>
      <c r="L150" s="254">
        <v>1248</v>
      </c>
      <c r="M150" s="92">
        <v>1248</v>
      </c>
      <c r="N150" s="256">
        <v>1247</v>
      </c>
      <c r="O150" s="256">
        <v>1243</v>
      </c>
    </row>
    <row r="151" spans="2:15">
      <c r="B151" s="626"/>
      <c r="C151" s="12" t="s">
        <v>51</v>
      </c>
      <c r="D151" s="91">
        <v>2017</v>
      </c>
      <c r="E151" s="91">
        <v>2014</v>
      </c>
      <c r="F151" s="91">
        <v>2012</v>
      </c>
      <c r="G151" s="91">
        <v>1999</v>
      </c>
      <c r="H151" s="91">
        <v>2010</v>
      </c>
      <c r="I151" s="254">
        <v>2013</v>
      </c>
      <c r="J151" s="254">
        <v>2030</v>
      </c>
      <c r="K151" s="91">
        <v>2036</v>
      </c>
      <c r="L151" s="233">
        <v>2034</v>
      </c>
      <c r="M151" s="91">
        <v>2054</v>
      </c>
      <c r="N151" s="91">
        <v>2073</v>
      </c>
      <c r="O151" s="254">
        <v>2077</v>
      </c>
    </row>
    <row r="152" spans="2:15">
      <c r="B152" s="626"/>
      <c r="C152" s="127" t="s">
        <v>66</v>
      </c>
      <c r="D152" s="91">
        <v>1569</v>
      </c>
      <c r="E152" s="119">
        <v>1677</v>
      </c>
      <c r="F152" s="119">
        <v>1677</v>
      </c>
      <c r="G152" s="253">
        <v>1674</v>
      </c>
      <c r="H152" s="119">
        <v>1727</v>
      </c>
      <c r="I152" s="253">
        <v>1728</v>
      </c>
      <c r="J152" s="253">
        <v>1810</v>
      </c>
      <c r="K152" s="119">
        <v>1799</v>
      </c>
      <c r="L152" s="119">
        <v>1798</v>
      </c>
      <c r="M152" s="254">
        <v>1807</v>
      </c>
      <c r="N152" s="91">
        <v>1820</v>
      </c>
      <c r="O152" s="254">
        <v>1888</v>
      </c>
    </row>
    <row r="153" spans="2:15">
      <c r="B153" s="626"/>
      <c r="C153" s="127" t="s">
        <v>68</v>
      </c>
      <c r="D153" s="91">
        <v>0</v>
      </c>
      <c r="E153" s="91">
        <v>0</v>
      </c>
      <c r="F153" s="91">
        <v>0</v>
      </c>
      <c r="G153" s="91">
        <v>0</v>
      </c>
      <c r="H153" s="91">
        <v>0</v>
      </c>
      <c r="I153" s="91">
        <v>0</v>
      </c>
      <c r="J153" s="91">
        <v>0</v>
      </c>
      <c r="K153" s="119">
        <v>145</v>
      </c>
      <c r="L153" s="119">
        <v>145</v>
      </c>
      <c r="M153" s="254">
        <v>145</v>
      </c>
      <c r="N153" s="91">
        <v>145</v>
      </c>
      <c r="O153" s="254">
        <v>145</v>
      </c>
    </row>
    <row r="154" spans="2:15">
      <c r="B154" s="626"/>
      <c r="C154" s="127" t="s">
        <v>62</v>
      </c>
      <c r="D154" s="91">
        <v>934</v>
      </c>
      <c r="E154" s="119">
        <v>931</v>
      </c>
      <c r="F154" s="119">
        <v>913</v>
      </c>
      <c r="G154" s="119">
        <v>912</v>
      </c>
      <c r="H154" s="119">
        <v>929</v>
      </c>
      <c r="I154" s="253">
        <v>959</v>
      </c>
      <c r="J154" s="253">
        <v>1007</v>
      </c>
      <c r="K154" s="119">
        <v>1008</v>
      </c>
      <c r="L154" s="119">
        <v>1009</v>
      </c>
      <c r="M154" s="254">
        <v>1077</v>
      </c>
      <c r="N154" s="91">
        <v>1082</v>
      </c>
      <c r="O154" s="254">
        <v>1113</v>
      </c>
    </row>
    <row r="155" spans="2:15">
      <c r="B155" s="626"/>
      <c r="C155" s="185" t="s">
        <v>6</v>
      </c>
      <c r="D155" s="184">
        <f>SUM(D149:D154)</f>
        <v>8188</v>
      </c>
      <c r="E155" s="184">
        <f t="shared" ref="E155:O155" si="11">SUM(E149:E154)</f>
        <v>8274</v>
      </c>
      <c r="F155" s="184">
        <f t="shared" si="11"/>
        <v>8229</v>
      </c>
      <c r="G155" s="184">
        <f t="shared" si="11"/>
        <v>8194</v>
      </c>
      <c r="H155" s="184">
        <f t="shared" si="11"/>
        <v>8280</v>
      </c>
      <c r="I155" s="184">
        <f t="shared" si="11"/>
        <v>8312</v>
      </c>
      <c r="J155" s="184">
        <f t="shared" si="11"/>
        <v>8468</v>
      </c>
      <c r="K155" s="184">
        <f t="shared" si="11"/>
        <v>8609</v>
      </c>
      <c r="L155" s="184">
        <f t="shared" si="11"/>
        <v>8465</v>
      </c>
      <c r="M155" s="184">
        <f t="shared" si="11"/>
        <v>8572</v>
      </c>
      <c r="N155" s="184">
        <f t="shared" si="11"/>
        <v>8610</v>
      </c>
      <c r="O155" s="184">
        <f t="shared" si="11"/>
        <v>8697</v>
      </c>
    </row>
    <row r="156" spans="2:15">
      <c r="B156" s="627"/>
      <c r="C156" s="13" t="s">
        <v>41</v>
      </c>
      <c r="D156" s="38">
        <v>3</v>
      </c>
      <c r="E156" s="38">
        <v>3</v>
      </c>
      <c r="F156" s="102">
        <v>3</v>
      </c>
      <c r="G156" s="102">
        <v>3</v>
      </c>
      <c r="H156" s="102">
        <v>3</v>
      </c>
      <c r="I156" s="102">
        <v>3</v>
      </c>
      <c r="J156" s="102">
        <v>3</v>
      </c>
      <c r="K156" s="102">
        <v>3</v>
      </c>
      <c r="L156" s="102">
        <v>3</v>
      </c>
      <c r="M156" s="102">
        <v>3</v>
      </c>
      <c r="N156" s="102">
        <v>3</v>
      </c>
      <c r="O156" s="102">
        <v>3</v>
      </c>
    </row>
    <row r="157" spans="2:15" ht="13.5" thickBot="1">
      <c r="B157" s="831" t="s">
        <v>1</v>
      </c>
      <c r="C157" s="600"/>
      <c r="D157" s="9">
        <v>95</v>
      </c>
      <c r="E157" s="9">
        <v>95</v>
      </c>
      <c r="F157" s="103">
        <v>95</v>
      </c>
      <c r="G157" s="103">
        <v>95</v>
      </c>
      <c r="H157" s="103">
        <v>95</v>
      </c>
      <c r="I157" s="103">
        <v>95</v>
      </c>
      <c r="J157" s="103">
        <v>95</v>
      </c>
      <c r="K157" s="103">
        <v>95</v>
      </c>
      <c r="L157" s="103">
        <v>95</v>
      </c>
      <c r="M157" s="103">
        <v>95</v>
      </c>
      <c r="N157" s="103">
        <v>95</v>
      </c>
      <c r="O157" s="103">
        <v>95</v>
      </c>
    </row>
    <row r="158" spans="2:15" ht="13.5" thickBot="1">
      <c r="E158" s="335"/>
      <c r="F158" s="335"/>
      <c r="G158" s="335"/>
      <c r="H158" s="336"/>
      <c r="I158" s="335"/>
      <c r="J158" s="335"/>
      <c r="K158" s="335"/>
      <c r="L158" s="334"/>
      <c r="M158" s="334"/>
      <c r="N158" s="334"/>
      <c r="O158" s="334"/>
    </row>
    <row r="159" spans="2:15" ht="23.25" thickBot="1">
      <c r="B159" s="557" t="s">
        <v>1138</v>
      </c>
      <c r="C159" s="558"/>
      <c r="D159" s="558"/>
      <c r="E159" s="558"/>
      <c r="F159" s="558"/>
      <c r="G159" s="558"/>
      <c r="H159" s="558"/>
      <c r="I159" s="558"/>
      <c r="J159" s="558"/>
      <c r="K159" s="558"/>
      <c r="L159" s="558"/>
      <c r="M159" s="558"/>
      <c r="N159" s="558"/>
      <c r="O159" s="559"/>
    </row>
    <row r="160" spans="2:15" ht="13.5" thickBot="1">
      <c r="B160" s="622" t="s">
        <v>47</v>
      </c>
      <c r="C160" s="623"/>
      <c r="D160" s="347">
        <v>43101</v>
      </c>
      <c r="E160" s="347">
        <v>43132</v>
      </c>
      <c r="F160" s="347">
        <v>43160</v>
      </c>
      <c r="G160" s="347">
        <v>43191</v>
      </c>
      <c r="H160" s="347">
        <v>43221</v>
      </c>
      <c r="I160" s="347">
        <v>43252</v>
      </c>
      <c r="J160" s="347">
        <v>43282</v>
      </c>
      <c r="K160" s="347">
        <v>43313</v>
      </c>
      <c r="L160" s="347">
        <v>43344</v>
      </c>
      <c r="M160" s="347">
        <v>43374</v>
      </c>
      <c r="N160" s="347">
        <v>43405</v>
      </c>
      <c r="O160" s="347">
        <v>43435</v>
      </c>
    </row>
    <row r="161" spans="2:15">
      <c r="B161" s="620" t="s">
        <v>7</v>
      </c>
      <c r="C161" s="2" t="s">
        <v>2</v>
      </c>
      <c r="D161" s="91">
        <v>2239</v>
      </c>
      <c r="E161" s="91">
        <v>2244</v>
      </c>
      <c r="F161" s="91">
        <v>2244</v>
      </c>
      <c r="G161" s="91">
        <v>2245</v>
      </c>
      <c r="H161" s="91">
        <v>2238</v>
      </c>
      <c r="I161" s="254">
        <v>2234</v>
      </c>
      <c r="J161" s="254">
        <v>2238</v>
      </c>
      <c r="K161" s="91">
        <v>2241</v>
      </c>
      <c r="L161" s="91">
        <v>2242</v>
      </c>
      <c r="M161" s="91">
        <v>2244</v>
      </c>
      <c r="N161" s="254">
        <v>2246</v>
      </c>
      <c r="O161" s="254">
        <v>2232</v>
      </c>
    </row>
    <row r="162" spans="2:15">
      <c r="B162" s="620"/>
      <c r="C162" s="12" t="s">
        <v>3</v>
      </c>
      <c r="D162" s="92">
        <v>1240</v>
      </c>
      <c r="E162" s="91">
        <v>1017</v>
      </c>
      <c r="F162" s="254">
        <v>532</v>
      </c>
      <c r="G162" s="91">
        <v>429</v>
      </c>
      <c r="H162" s="91">
        <v>429</v>
      </c>
      <c r="I162" s="254">
        <v>330</v>
      </c>
      <c r="J162" s="254">
        <v>327</v>
      </c>
      <c r="K162" s="91">
        <v>327</v>
      </c>
      <c r="L162" s="254">
        <v>263</v>
      </c>
      <c r="M162" s="92">
        <v>263</v>
      </c>
      <c r="N162" s="256">
        <v>263</v>
      </c>
      <c r="O162" s="256">
        <v>138</v>
      </c>
    </row>
    <row r="163" spans="2:15">
      <c r="B163" s="620"/>
      <c r="C163" s="12" t="s">
        <v>51</v>
      </c>
      <c r="D163" s="91">
        <v>2089</v>
      </c>
      <c r="E163" s="91">
        <v>2143</v>
      </c>
      <c r="F163" s="254">
        <v>2147</v>
      </c>
      <c r="G163" s="91">
        <v>2161</v>
      </c>
      <c r="H163" s="91">
        <v>2178</v>
      </c>
      <c r="I163" s="254">
        <v>2190</v>
      </c>
      <c r="J163" s="254">
        <v>2195</v>
      </c>
      <c r="K163" s="91">
        <v>2217</v>
      </c>
      <c r="L163" s="233">
        <v>2240</v>
      </c>
      <c r="M163" s="91">
        <v>2258</v>
      </c>
      <c r="N163" s="91">
        <v>2295</v>
      </c>
      <c r="O163" s="254">
        <v>2331</v>
      </c>
    </row>
    <row r="164" spans="2:15">
      <c r="B164" s="620"/>
      <c r="C164" s="127" t="s">
        <v>66</v>
      </c>
      <c r="D164" s="91">
        <v>1897</v>
      </c>
      <c r="E164" s="119">
        <v>1914</v>
      </c>
      <c r="F164" s="253">
        <v>1931</v>
      </c>
      <c r="G164" s="253">
        <v>1950</v>
      </c>
      <c r="H164" s="119">
        <v>1953</v>
      </c>
      <c r="I164" s="253">
        <v>1989</v>
      </c>
      <c r="J164" s="253">
        <v>1994</v>
      </c>
      <c r="K164" s="253">
        <v>2031</v>
      </c>
      <c r="L164" s="119">
        <v>2044</v>
      </c>
      <c r="M164" s="254">
        <v>2064</v>
      </c>
      <c r="N164" s="91">
        <v>2098</v>
      </c>
      <c r="O164" s="254">
        <v>2123</v>
      </c>
    </row>
    <row r="165" spans="2:15">
      <c r="B165" s="620"/>
      <c r="C165" s="127" t="s">
        <v>1132</v>
      </c>
      <c r="D165" s="91">
        <v>1150</v>
      </c>
      <c r="E165" s="254">
        <v>1186</v>
      </c>
      <c r="F165" s="254">
        <v>1197</v>
      </c>
      <c r="G165" s="91">
        <v>1209</v>
      </c>
      <c r="H165" s="91">
        <v>1239</v>
      </c>
      <c r="I165" s="254">
        <v>1260</v>
      </c>
      <c r="J165" s="254">
        <v>1263</v>
      </c>
      <c r="K165" s="119">
        <v>1275</v>
      </c>
      <c r="L165" s="253">
        <v>1294</v>
      </c>
      <c r="M165" s="254">
        <v>1326</v>
      </c>
      <c r="N165" s="91">
        <v>1390</v>
      </c>
      <c r="O165" s="254">
        <v>1418</v>
      </c>
    </row>
    <row r="166" spans="2:15">
      <c r="B166" s="620"/>
      <c r="C166" s="127" t="s">
        <v>68</v>
      </c>
      <c r="D166" s="91">
        <v>529</v>
      </c>
      <c r="E166" s="253">
        <v>529</v>
      </c>
      <c r="F166" s="253">
        <v>551</v>
      </c>
      <c r="G166" s="119">
        <v>658</v>
      </c>
      <c r="H166" s="119">
        <v>683</v>
      </c>
      <c r="I166" s="253">
        <v>779</v>
      </c>
      <c r="J166" s="253">
        <v>779</v>
      </c>
      <c r="K166" s="119">
        <v>830</v>
      </c>
      <c r="L166" s="253">
        <v>846</v>
      </c>
      <c r="M166" s="254">
        <v>843</v>
      </c>
      <c r="N166" s="91">
        <v>843</v>
      </c>
      <c r="O166" s="254">
        <v>946</v>
      </c>
    </row>
    <row r="167" spans="2:15">
      <c r="B167" s="620"/>
      <c r="C167" s="185" t="s">
        <v>6</v>
      </c>
      <c r="D167" s="184">
        <f t="shared" ref="D167:L167" si="12">SUM(D161:D166)</f>
        <v>9144</v>
      </c>
      <c r="E167" s="184">
        <f t="shared" si="12"/>
        <v>9033</v>
      </c>
      <c r="F167" s="184">
        <f t="shared" si="12"/>
        <v>8602</v>
      </c>
      <c r="G167" s="184">
        <f t="shared" si="12"/>
        <v>8652</v>
      </c>
      <c r="H167" s="184">
        <f t="shared" si="12"/>
        <v>8720</v>
      </c>
      <c r="I167" s="184">
        <f t="shared" si="12"/>
        <v>8782</v>
      </c>
      <c r="J167" s="184">
        <f t="shared" si="12"/>
        <v>8796</v>
      </c>
      <c r="K167" s="184">
        <f t="shared" si="12"/>
        <v>8921</v>
      </c>
      <c r="L167" s="184">
        <f t="shared" si="12"/>
        <v>8929</v>
      </c>
      <c r="M167" s="184">
        <v>8998</v>
      </c>
      <c r="N167" s="184">
        <v>9135</v>
      </c>
      <c r="O167" s="184">
        <v>9188</v>
      </c>
    </row>
    <row r="168" spans="2:15">
      <c r="B168" s="621"/>
      <c r="C168" s="13" t="s">
        <v>41</v>
      </c>
      <c r="D168" s="38">
        <v>3</v>
      </c>
      <c r="E168" s="38">
        <v>3</v>
      </c>
      <c r="F168" s="102">
        <v>3</v>
      </c>
      <c r="G168" s="102">
        <v>3</v>
      </c>
      <c r="H168" s="102">
        <v>3</v>
      </c>
      <c r="I168" s="102">
        <v>3</v>
      </c>
      <c r="J168" s="102">
        <v>3</v>
      </c>
      <c r="K168" s="102">
        <v>3</v>
      </c>
      <c r="L168" s="102">
        <v>3</v>
      </c>
      <c r="M168" s="102">
        <v>3</v>
      </c>
      <c r="N168" s="102">
        <v>3</v>
      </c>
      <c r="O168" s="102">
        <v>3</v>
      </c>
    </row>
    <row r="169" spans="2:15" ht="13.5" thickBot="1">
      <c r="B169" s="830" t="s">
        <v>1</v>
      </c>
      <c r="C169" s="600"/>
      <c r="D169" s="9">
        <v>95</v>
      </c>
      <c r="E169" s="9">
        <v>95</v>
      </c>
      <c r="F169" s="103">
        <v>95</v>
      </c>
      <c r="G169" s="103">
        <v>95</v>
      </c>
      <c r="H169" s="103">
        <v>95</v>
      </c>
      <c r="I169" s="103">
        <v>95</v>
      </c>
      <c r="J169" s="103">
        <v>95</v>
      </c>
      <c r="K169" s="103">
        <v>95</v>
      </c>
      <c r="L169" s="103">
        <v>95</v>
      </c>
      <c r="M169" s="103">
        <v>95</v>
      </c>
      <c r="N169" s="103">
        <v>95</v>
      </c>
      <c r="O169" s="103">
        <v>95</v>
      </c>
    </row>
    <row r="170" spans="2:15" ht="13.5" thickBot="1">
      <c r="F170" s="335"/>
      <c r="G170" s="335"/>
      <c r="H170" s="335"/>
      <c r="I170" s="335"/>
      <c r="J170" s="335"/>
      <c r="K170" s="335"/>
      <c r="L170" s="335"/>
      <c r="M170" s="335"/>
      <c r="N170" s="335"/>
      <c r="O170" s="335"/>
    </row>
    <row r="171" spans="2:15" ht="23.25" thickBot="1">
      <c r="B171" s="557" t="s">
        <v>1163</v>
      </c>
      <c r="C171" s="558"/>
      <c r="D171" s="558"/>
      <c r="E171" s="558"/>
      <c r="F171" s="558"/>
      <c r="G171" s="558"/>
      <c r="H171" s="558"/>
      <c r="I171" s="558"/>
      <c r="J171" s="558"/>
      <c r="K171" s="558"/>
      <c r="L171" s="558"/>
      <c r="M171" s="558"/>
      <c r="N171" s="558"/>
      <c r="O171" s="559"/>
    </row>
    <row r="172" spans="2:15" ht="13.5" thickBot="1">
      <c r="B172" s="622" t="s">
        <v>47</v>
      </c>
      <c r="C172" s="623"/>
      <c r="D172" s="347">
        <v>43466</v>
      </c>
      <c r="E172" s="347">
        <v>43497</v>
      </c>
      <c r="F172" s="347">
        <v>43525</v>
      </c>
      <c r="G172" s="347">
        <v>43556</v>
      </c>
      <c r="H172" s="347">
        <v>43586</v>
      </c>
      <c r="I172" s="347">
        <v>43617</v>
      </c>
      <c r="J172" s="347">
        <v>43647</v>
      </c>
      <c r="K172" s="347">
        <v>43678</v>
      </c>
      <c r="L172" s="347">
        <v>43709</v>
      </c>
      <c r="M172" s="347">
        <v>43739</v>
      </c>
      <c r="N172" s="347">
        <v>43770</v>
      </c>
      <c r="O172" s="347">
        <v>43800</v>
      </c>
    </row>
    <row r="173" spans="2:15">
      <c r="B173" s="620" t="s">
        <v>7</v>
      </c>
      <c r="C173" s="2" t="s">
        <v>2</v>
      </c>
      <c r="D173" s="91">
        <v>2236</v>
      </c>
      <c r="E173" s="91">
        <v>2241</v>
      </c>
      <c r="F173" s="91">
        <v>2236</v>
      </c>
      <c r="G173" s="91">
        <v>2225</v>
      </c>
      <c r="H173" s="91">
        <v>2225</v>
      </c>
      <c r="I173" s="254">
        <v>2225</v>
      </c>
      <c r="J173" s="254">
        <v>2225</v>
      </c>
      <c r="K173" s="254">
        <v>2219</v>
      </c>
      <c r="L173" s="254">
        <v>2214</v>
      </c>
      <c r="M173" s="91">
        <v>2214</v>
      </c>
      <c r="N173" s="254">
        <v>2214</v>
      </c>
      <c r="O173" s="254">
        <v>2210</v>
      </c>
    </row>
    <row r="174" spans="2:15">
      <c r="B174" s="620"/>
      <c r="C174" s="12" t="s">
        <v>3</v>
      </c>
      <c r="D174" s="92">
        <v>138</v>
      </c>
      <c r="E174" s="91">
        <v>138</v>
      </c>
      <c r="F174" s="254">
        <v>84</v>
      </c>
      <c r="G174" s="91">
        <v>84</v>
      </c>
      <c r="H174" s="91">
        <v>84</v>
      </c>
      <c r="I174" s="254">
        <v>84</v>
      </c>
      <c r="J174" s="254">
        <v>74</v>
      </c>
      <c r="K174" s="254">
        <v>43</v>
      </c>
      <c r="L174" s="254">
        <v>30</v>
      </c>
      <c r="M174" s="92">
        <v>23</v>
      </c>
      <c r="N174" s="256">
        <v>16</v>
      </c>
      <c r="O174" s="256">
        <v>13</v>
      </c>
    </row>
    <row r="175" spans="2:15">
      <c r="B175" s="620"/>
      <c r="C175" s="12" t="s">
        <v>51</v>
      </c>
      <c r="D175" s="91">
        <v>2358</v>
      </c>
      <c r="E175" s="91">
        <v>2381</v>
      </c>
      <c r="F175" s="254">
        <v>2385</v>
      </c>
      <c r="G175" s="91">
        <v>2387</v>
      </c>
      <c r="H175" s="91">
        <v>2389</v>
      </c>
      <c r="I175" s="254">
        <v>2392</v>
      </c>
      <c r="J175" s="254">
        <v>2410</v>
      </c>
      <c r="K175" s="254">
        <v>2417</v>
      </c>
      <c r="L175" s="254">
        <v>2433</v>
      </c>
      <c r="M175" s="91">
        <v>2536</v>
      </c>
      <c r="N175" s="91">
        <v>2557</v>
      </c>
      <c r="O175" s="254">
        <v>2567</v>
      </c>
    </row>
    <row r="176" spans="2:15">
      <c r="B176" s="620"/>
      <c r="C176" s="127" t="s">
        <v>66</v>
      </c>
      <c r="D176" s="91">
        <v>2153</v>
      </c>
      <c r="E176" s="119">
        <v>2183</v>
      </c>
      <c r="F176" s="253">
        <v>2186</v>
      </c>
      <c r="G176" s="253">
        <v>2191</v>
      </c>
      <c r="H176" s="119">
        <v>2194</v>
      </c>
      <c r="I176" s="253">
        <v>2195</v>
      </c>
      <c r="J176" s="253">
        <v>2195</v>
      </c>
      <c r="K176" s="253">
        <v>2205</v>
      </c>
      <c r="L176" s="253">
        <v>2218</v>
      </c>
      <c r="M176" s="254">
        <v>2272</v>
      </c>
      <c r="N176" s="91">
        <v>2296</v>
      </c>
      <c r="O176" s="254">
        <v>2310</v>
      </c>
    </row>
    <row r="177" spans="2:15">
      <c r="B177" s="620"/>
      <c r="C177" s="127" t="s">
        <v>1132</v>
      </c>
      <c r="D177" s="91">
        <v>1442</v>
      </c>
      <c r="E177" s="254">
        <v>1464</v>
      </c>
      <c r="F177" s="254">
        <v>1457</v>
      </c>
      <c r="G177" s="91">
        <v>1467</v>
      </c>
      <c r="H177" s="91">
        <v>1470</v>
      </c>
      <c r="I177" s="254">
        <v>1473</v>
      </c>
      <c r="J177" s="254">
        <v>1496</v>
      </c>
      <c r="K177" s="254">
        <v>1658</v>
      </c>
      <c r="L177" s="254">
        <v>1694</v>
      </c>
      <c r="M177" s="254">
        <v>1739</v>
      </c>
      <c r="N177" s="91">
        <v>1772</v>
      </c>
      <c r="O177" s="254">
        <v>1957</v>
      </c>
    </row>
    <row r="178" spans="2:15">
      <c r="B178" s="620"/>
      <c r="C178" s="127" t="s">
        <v>68</v>
      </c>
      <c r="D178" s="91">
        <v>983</v>
      </c>
      <c r="E178" s="253">
        <v>998</v>
      </c>
      <c r="F178" s="253">
        <v>1024</v>
      </c>
      <c r="G178" s="119">
        <v>1039</v>
      </c>
      <c r="H178" s="119">
        <v>1036</v>
      </c>
      <c r="I178" s="253">
        <v>1036</v>
      </c>
      <c r="J178" s="253">
        <v>1072</v>
      </c>
      <c r="K178" s="253">
        <v>1069</v>
      </c>
      <c r="L178" s="253">
        <v>1069</v>
      </c>
      <c r="M178" s="254">
        <v>1152</v>
      </c>
      <c r="N178" s="91">
        <v>1163</v>
      </c>
      <c r="O178" s="254">
        <v>1255</v>
      </c>
    </row>
    <row r="179" spans="2:15">
      <c r="B179" s="620"/>
      <c r="C179" s="185" t="s">
        <v>6</v>
      </c>
      <c r="D179" s="184">
        <v>9310</v>
      </c>
      <c r="E179" s="184">
        <v>9405</v>
      </c>
      <c r="F179" s="184">
        <v>9372</v>
      </c>
      <c r="G179" s="184">
        <v>9393</v>
      </c>
      <c r="H179" s="184">
        <v>9398</v>
      </c>
      <c r="I179" s="184">
        <v>9405</v>
      </c>
      <c r="J179" s="184">
        <v>9472</v>
      </c>
      <c r="K179" s="184">
        <v>9611</v>
      </c>
      <c r="L179" s="184">
        <v>9658</v>
      </c>
      <c r="M179" s="184">
        <v>9936</v>
      </c>
      <c r="N179" s="184">
        <v>10018</v>
      </c>
      <c r="O179" s="184">
        <v>10312</v>
      </c>
    </row>
    <row r="180" spans="2:15">
      <c r="B180" s="621"/>
      <c r="C180" s="13" t="s">
        <v>41</v>
      </c>
      <c r="D180" s="38">
        <v>3</v>
      </c>
      <c r="E180" s="38">
        <v>3</v>
      </c>
      <c r="F180" s="102">
        <v>3</v>
      </c>
      <c r="G180" s="102">
        <v>3</v>
      </c>
      <c r="H180" s="102">
        <v>3</v>
      </c>
      <c r="I180" s="102">
        <v>3</v>
      </c>
      <c r="J180" s="102">
        <v>3</v>
      </c>
      <c r="K180" s="102">
        <v>3</v>
      </c>
      <c r="L180" s="102">
        <v>3</v>
      </c>
      <c r="M180" s="102">
        <v>3</v>
      </c>
      <c r="N180" s="102">
        <v>3</v>
      </c>
      <c r="O180" s="102">
        <v>3</v>
      </c>
    </row>
    <row r="181" spans="2:15" ht="13.5" thickBot="1">
      <c r="B181" s="830" t="s">
        <v>1</v>
      </c>
      <c r="C181" s="600"/>
      <c r="D181" s="9">
        <v>95</v>
      </c>
      <c r="E181" s="9">
        <v>95</v>
      </c>
      <c r="F181" s="103">
        <v>95</v>
      </c>
      <c r="G181" s="103">
        <v>95</v>
      </c>
      <c r="H181" s="103">
        <v>95</v>
      </c>
      <c r="I181" s="103">
        <v>95</v>
      </c>
      <c r="J181" s="103">
        <v>95</v>
      </c>
      <c r="K181" s="103">
        <v>95</v>
      </c>
      <c r="L181" s="103">
        <v>95</v>
      </c>
      <c r="M181" s="103">
        <v>95</v>
      </c>
      <c r="N181" s="103">
        <v>95</v>
      </c>
      <c r="O181" s="103">
        <v>95</v>
      </c>
    </row>
    <row r="182" spans="2:15" ht="13.5" thickBot="1">
      <c r="F182" s="335"/>
      <c r="G182" s="335"/>
      <c r="H182" s="335"/>
      <c r="I182" s="335"/>
      <c r="J182" s="335"/>
      <c r="K182" s="335"/>
      <c r="L182" s="335"/>
      <c r="M182" s="335"/>
      <c r="N182" s="335"/>
      <c r="O182" s="335"/>
    </row>
    <row r="183" spans="2:15" ht="23.25" thickBot="1">
      <c r="B183" s="557" t="s">
        <v>1165</v>
      </c>
      <c r="C183" s="558"/>
      <c r="D183" s="558"/>
      <c r="E183" s="558"/>
      <c r="F183" s="558"/>
      <c r="G183" s="558"/>
      <c r="H183" s="558"/>
      <c r="I183" s="558"/>
      <c r="J183" s="558"/>
      <c r="K183" s="558"/>
      <c r="L183" s="558"/>
      <c r="M183" s="558"/>
      <c r="N183" s="558"/>
      <c r="O183" s="559"/>
    </row>
    <row r="184" spans="2:15" ht="13.5" thickBot="1">
      <c r="B184" s="622" t="s">
        <v>47</v>
      </c>
      <c r="C184" s="623"/>
      <c r="D184" s="347">
        <v>43831</v>
      </c>
      <c r="E184" s="347">
        <v>43862</v>
      </c>
      <c r="F184" s="347">
        <v>43891</v>
      </c>
      <c r="G184" s="347">
        <v>43922</v>
      </c>
      <c r="H184" s="347">
        <v>43952</v>
      </c>
      <c r="I184" s="347">
        <v>43983</v>
      </c>
      <c r="J184" s="347">
        <v>44013</v>
      </c>
      <c r="K184" s="347">
        <v>44044</v>
      </c>
      <c r="L184" s="347">
        <v>44075</v>
      </c>
      <c r="M184" s="347">
        <v>44105</v>
      </c>
      <c r="N184" s="347">
        <v>44136</v>
      </c>
      <c r="O184" s="347">
        <v>44166</v>
      </c>
    </row>
    <row r="185" spans="2:15">
      <c r="B185" s="620" t="s">
        <v>7</v>
      </c>
      <c r="C185" s="2" t="s">
        <v>2</v>
      </c>
      <c r="D185" s="91">
        <f>+SUM(D629:D653)</f>
        <v>2207</v>
      </c>
      <c r="E185" s="91">
        <f>+SUM(J629:J653)</f>
        <v>2204</v>
      </c>
      <c r="F185" s="91">
        <f>+SUM(P629:P653)</f>
        <v>2204</v>
      </c>
      <c r="G185" s="91">
        <f>+SUM(V629:V653)</f>
        <v>2204</v>
      </c>
      <c r="H185" s="91">
        <f>+SUM(AB629:AB653)</f>
        <v>2199</v>
      </c>
      <c r="I185" s="254">
        <f>+SUM(AH629:AH653)</f>
        <v>2199</v>
      </c>
      <c r="J185" s="254">
        <f>+SUM(AN629:AN653)</f>
        <v>2196</v>
      </c>
      <c r="K185" s="254">
        <f>+SUM(AU629:AU653)</f>
        <v>2196</v>
      </c>
      <c r="L185" s="254">
        <f>+SUM(BB629:BB653)</f>
        <v>2191</v>
      </c>
      <c r="M185" s="91">
        <v>2192</v>
      </c>
      <c r="N185" s="254">
        <v>2194</v>
      </c>
      <c r="O185" s="254">
        <v>2198</v>
      </c>
    </row>
    <row r="186" spans="2:15">
      <c r="B186" s="620"/>
      <c r="C186" s="12" t="s">
        <v>3</v>
      </c>
      <c r="D186" s="92">
        <f>+SUM(E629:E653)</f>
        <v>0</v>
      </c>
      <c r="E186" s="91">
        <f>+SUM(K629:K653)</f>
        <v>0</v>
      </c>
      <c r="F186" s="254">
        <f>+SUM(Q629:Q653)</f>
        <v>0</v>
      </c>
      <c r="G186" s="91">
        <f>+SUM(W629:W653)</f>
        <v>0</v>
      </c>
      <c r="H186" s="91">
        <f>+SUM(AC629:AC653)</f>
        <v>0</v>
      </c>
      <c r="I186" s="254">
        <v>0</v>
      </c>
      <c r="J186" s="254">
        <f>+SUM(AO629:AO653)</f>
        <v>0</v>
      </c>
      <c r="K186" s="254">
        <f>+SUM(AV629:AV653)</f>
        <v>0</v>
      </c>
      <c r="L186" s="254">
        <f>+SUM(BC629:BC653)</f>
        <v>0</v>
      </c>
      <c r="M186" s="92">
        <v>0</v>
      </c>
      <c r="N186" s="256">
        <v>0</v>
      </c>
      <c r="O186" s="256">
        <v>0</v>
      </c>
    </row>
    <row r="187" spans="2:15">
      <c r="B187" s="620"/>
      <c r="C187" s="12" t="s">
        <v>51</v>
      </c>
      <c r="D187" s="91">
        <f>+SUM(F629:F653)</f>
        <v>2599</v>
      </c>
      <c r="E187" s="91">
        <f>+SUM(L629:L653)</f>
        <v>2625</v>
      </c>
      <c r="F187" s="254">
        <f>+SUM(R629:R653)</f>
        <v>2632</v>
      </c>
      <c r="G187" s="91">
        <f>+SUM(X629:X653)</f>
        <v>2633</v>
      </c>
      <c r="H187" s="91">
        <f>+SUM(AD629:AD653)</f>
        <v>2628</v>
      </c>
      <c r="I187" s="254">
        <f>+SUM(AJ629:AJ653)</f>
        <v>2620</v>
      </c>
      <c r="J187" s="254">
        <f>+SUM(AP629:AP653)</f>
        <v>2629</v>
      </c>
      <c r="K187" s="254">
        <f>+SUM(AW629:AW653)</f>
        <v>2641</v>
      </c>
      <c r="L187" s="254">
        <f>+SUM(BD629:BD653)</f>
        <v>2648</v>
      </c>
      <c r="M187" s="91">
        <v>2655</v>
      </c>
      <c r="N187" s="91">
        <v>2656</v>
      </c>
      <c r="O187" s="254">
        <v>2682</v>
      </c>
    </row>
    <row r="188" spans="2:15">
      <c r="B188" s="620"/>
      <c r="C188" s="127" t="s">
        <v>66</v>
      </c>
      <c r="D188" s="91">
        <f>+SUM(G629:G653)</f>
        <v>2321</v>
      </c>
      <c r="E188" s="119">
        <f>+SUM(M629:M653)</f>
        <v>2365</v>
      </c>
      <c r="F188" s="253">
        <f>+SUM(S629:S653)</f>
        <v>2379</v>
      </c>
      <c r="G188" s="253">
        <f>+SUM(Y629:Y653)</f>
        <v>2381</v>
      </c>
      <c r="H188" s="119">
        <f>+SUM(AE629:AE653)</f>
        <v>2383</v>
      </c>
      <c r="I188" s="253">
        <f>+SUM(AK629:AK653)</f>
        <v>2377</v>
      </c>
      <c r="J188" s="253">
        <f>+SUM(AQ629:AQ653)</f>
        <v>2399</v>
      </c>
      <c r="K188" s="253">
        <f>+SUM(AX629:AX653)</f>
        <v>2404</v>
      </c>
      <c r="L188" s="253">
        <f>+SUM(BE629:BE653)</f>
        <v>2409</v>
      </c>
      <c r="M188" s="254">
        <v>2417</v>
      </c>
      <c r="N188" s="91">
        <v>2413</v>
      </c>
      <c r="O188" s="254">
        <v>2422</v>
      </c>
    </row>
    <row r="189" spans="2:15">
      <c r="B189" s="620"/>
      <c r="C189" s="127" t="s">
        <v>1134</v>
      </c>
      <c r="D189" s="91">
        <v>0</v>
      </c>
      <c r="E189" s="119">
        <v>0</v>
      </c>
      <c r="F189" s="253">
        <v>0</v>
      </c>
      <c r="G189" s="253">
        <v>0</v>
      </c>
      <c r="H189" s="119">
        <v>0</v>
      </c>
      <c r="I189" s="253">
        <v>0</v>
      </c>
      <c r="J189" s="253">
        <f>+SUM(AR629:AR653)</f>
        <v>4</v>
      </c>
      <c r="K189" s="253">
        <f>+SUM(AY629:AY653)</f>
        <v>4</v>
      </c>
      <c r="L189" s="253">
        <f>+SUM(BF629:BF653)</f>
        <v>51</v>
      </c>
      <c r="M189" s="254">
        <v>51</v>
      </c>
      <c r="N189" s="91">
        <v>51</v>
      </c>
      <c r="O189" s="254">
        <v>51</v>
      </c>
    </row>
    <row r="190" spans="2:15">
      <c r="B190" s="620"/>
      <c r="C190" s="127" t="s">
        <v>1132</v>
      </c>
      <c r="D190" s="91">
        <f>+SUM(H629:H653)</f>
        <v>1998</v>
      </c>
      <c r="E190" s="254">
        <f>+SUM(N629:N653)</f>
        <v>2064</v>
      </c>
      <c r="F190" s="254">
        <f>+SUM(T629:T653)</f>
        <v>2098</v>
      </c>
      <c r="G190" s="91">
        <f>+SUM(Z629:Z653)</f>
        <v>2117</v>
      </c>
      <c r="H190" s="91">
        <f>+SUM(AF629:AF653)</f>
        <v>2123</v>
      </c>
      <c r="I190" s="254">
        <f>+SUM(AL629:AL653)</f>
        <v>2116</v>
      </c>
      <c r="J190" s="254">
        <f>+SUM(AS629:AS653)</f>
        <v>2147</v>
      </c>
      <c r="K190" s="254">
        <f>+SUM(AZ629:AZ653)</f>
        <v>2163</v>
      </c>
      <c r="L190" s="254">
        <f>+SUM(BG629:BG653)</f>
        <v>2182</v>
      </c>
      <c r="M190" s="254">
        <v>2211</v>
      </c>
      <c r="N190" s="91">
        <v>2219</v>
      </c>
      <c r="O190" s="254">
        <v>2281</v>
      </c>
    </row>
    <row r="191" spans="2:15">
      <c r="B191" s="620"/>
      <c r="C191" s="127" t="s">
        <v>68</v>
      </c>
      <c r="D191" s="91">
        <f>+SUM(I629:I653)</f>
        <v>1305</v>
      </c>
      <c r="E191" s="253">
        <f>+SUM(O629:O653)</f>
        <v>1343</v>
      </c>
      <c r="F191" s="253">
        <f>+SUM(U629:U653)</f>
        <v>1368</v>
      </c>
      <c r="G191" s="119">
        <f>+SUM(AA629:AA653)</f>
        <v>1383</v>
      </c>
      <c r="H191" s="119">
        <f>+SUM(AG629:AG653)</f>
        <v>1384</v>
      </c>
      <c r="I191" s="253">
        <f>+SUM(AM629:AM653)</f>
        <v>1389</v>
      </c>
      <c r="J191" s="253">
        <f>+SUM(AT629:AT653)</f>
        <v>1415</v>
      </c>
      <c r="K191" s="253">
        <f>+SUM(BA629:BA653)</f>
        <v>1428</v>
      </c>
      <c r="L191" s="253">
        <f>+SUM(BH629:BH653)</f>
        <v>1434</v>
      </c>
      <c r="M191" s="254">
        <v>1434</v>
      </c>
      <c r="N191" s="91">
        <v>1434</v>
      </c>
      <c r="O191" s="254">
        <v>1435</v>
      </c>
    </row>
    <row r="192" spans="2:15">
      <c r="B192" s="620"/>
      <c r="C192" s="185" t="s">
        <v>6</v>
      </c>
      <c r="D192" s="184">
        <f t="shared" ref="D192:L192" si="13">SUM(D185:D191)</f>
        <v>10430</v>
      </c>
      <c r="E192" s="184">
        <f t="shared" si="13"/>
        <v>10601</v>
      </c>
      <c r="F192" s="184">
        <f t="shared" si="13"/>
        <v>10681</v>
      </c>
      <c r="G192" s="184">
        <f t="shared" si="13"/>
        <v>10718</v>
      </c>
      <c r="H192" s="184">
        <f t="shared" si="13"/>
        <v>10717</v>
      </c>
      <c r="I192" s="184">
        <f t="shared" si="13"/>
        <v>10701</v>
      </c>
      <c r="J192" s="184">
        <f t="shared" si="13"/>
        <v>10790</v>
      </c>
      <c r="K192" s="184">
        <f t="shared" si="13"/>
        <v>10836</v>
      </c>
      <c r="L192" s="184">
        <f t="shared" si="13"/>
        <v>10915</v>
      </c>
      <c r="M192" s="184">
        <f>SUM(M185:M191)</f>
        <v>10960</v>
      </c>
      <c r="N192" s="184">
        <f>SUM(N185:N191)</f>
        <v>10967</v>
      </c>
      <c r="O192" s="184">
        <f>SUM(O185:O191)</f>
        <v>11069</v>
      </c>
    </row>
    <row r="193" spans="2:15" ht="18.75" customHeight="1">
      <c r="B193" s="621"/>
      <c r="C193" s="13" t="s">
        <v>41</v>
      </c>
      <c r="D193" s="38">
        <v>3</v>
      </c>
      <c r="E193" s="38">
        <v>3</v>
      </c>
      <c r="F193" s="102">
        <v>3</v>
      </c>
      <c r="G193" s="102">
        <v>3</v>
      </c>
      <c r="H193" s="102">
        <v>3</v>
      </c>
      <c r="I193" s="102">
        <v>3</v>
      </c>
      <c r="J193" s="102">
        <v>3</v>
      </c>
      <c r="K193" s="102">
        <v>3</v>
      </c>
      <c r="L193" s="102">
        <v>3</v>
      </c>
      <c r="M193" s="102">
        <v>3</v>
      </c>
      <c r="N193" s="102">
        <v>3</v>
      </c>
      <c r="O193" s="102">
        <v>3</v>
      </c>
    </row>
    <row r="194" spans="2:15" ht="13.5" thickBot="1">
      <c r="B194" s="830" t="s">
        <v>1</v>
      </c>
      <c r="C194" s="600"/>
      <c r="D194" s="9">
        <v>95</v>
      </c>
      <c r="E194" s="9">
        <v>95</v>
      </c>
      <c r="F194" s="103">
        <v>95</v>
      </c>
      <c r="G194" s="103">
        <v>95</v>
      </c>
      <c r="H194" s="103">
        <v>95</v>
      </c>
      <c r="I194" s="103">
        <v>95</v>
      </c>
      <c r="J194" s="103">
        <v>95</v>
      </c>
      <c r="K194" s="103">
        <v>95</v>
      </c>
      <c r="L194" s="103">
        <v>95</v>
      </c>
      <c r="M194" s="103">
        <v>95</v>
      </c>
      <c r="N194" s="103">
        <v>95</v>
      </c>
      <c r="O194" s="103">
        <v>95</v>
      </c>
    </row>
    <row r="195" spans="2:15" ht="13.5" thickBot="1">
      <c r="F195" s="335"/>
      <c r="G195" s="335"/>
      <c r="H195" s="335"/>
      <c r="I195" s="335"/>
      <c r="J195" s="335"/>
      <c r="K195" s="335"/>
      <c r="L195" s="335"/>
      <c r="M195" s="335"/>
      <c r="N195" s="335"/>
      <c r="O195" s="335"/>
    </row>
    <row r="196" spans="2:15" s="647" customFormat="1" ht="23.25" thickBot="1">
      <c r="B196" s="557" t="s">
        <v>1183</v>
      </c>
      <c r="C196" s="558"/>
      <c r="D196" s="558"/>
      <c r="E196" s="558"/>
      <c r="F196" s="558"/>
      <c r="G196" s="558"/>
      <c r="H196" s="558"/>
      <c r="I196" s="558"/>
      <c r="J196" s="558"/>
      <c r="K196" s="558"/>
      <c r="L196" s="558"/>
      <c r="M196" s="558"/>
      <c r="N196" s="558"/>
      <c r="O196" s="559"/>
    </row>
    <row r="197" spans="2:15" s="647" customFormat="1" ht="13.5" thickBot="1">
      <c r="B197" s="622" t="s">
        <v>47</v>
      </c>
      <c r="C197" s="623"/>
      <c r="D197" s="347">
        <v>44197</v>
      </c>
      <c r="E197" s="347">
        <v>44228</v>
      </c>
      <c r="F197" s="347">
        <v>44256</v>
      </c>
      <c r="G197" s="347">
        <v>44287</v>
      </c>
      <c r="H197" s="347">
        <v>44317</v>
      </c>
      <c r="I197" s="347">
        <v>44348</v>
      </c>
      <c r="J197" s="347">
        <v>44378</v>
      </c>
      <c r="K197" s="347">
        <v>44409</v>
      </c>
      <c r="L197" s="347">
        <v>44440</v>
      </c>
      <c r="M197" s="347">
        <v>44470</v>
      </c>
      <c r="N197" s="347">
        <v>44501</v>
      </c>
      <c r="O197" s="347">
        <v>44531</v>
      </c>
    </row>
    <row r="198" spans="2:15" s="647" customFormat="1">
      <c r="B198" s="620" t="s">
        <v>7</v>
      </c>
      <c r="C198" s="2" t="s">
        <v>2</v>
      </c>
      <c r="D198" s="91">
        <v>2196</v>
      </c>
      <c r="E198" s="91">
        <v>2194</v>
      </c>
      <c r="F198" s="91">
        <v>2171</v>
      </c>
      <c r="G198" s="91">
        <v>2196</v>
      </c>
      <c r="H198" s="91">
        <v>2196</v>
      </c>
      <c r="I198" s="254">
        <v>2173</v>
      </c>
      <c r="J198" s="254">
        <v>2172</v>
      </c>
      <c r="K198" s="254">
        <v>2170</v>
      </c>
      <c r="L198" s="254">
        <v>2170</v>
      </c>
      <c r="M198" s="254">
        <v>2166</v>
      </c>
      <c r="N198" s="254">
        <v>2166</v>
      </c>
      <c r="O198" s="254">
        <v>2167</v>
      </c>
    </row>
    <row r="199" spans="2:15" s="647" customFormat="1">
      <c r="B199" s="620"/>
      <c r="C199" s="12" t="s">
        <v>3</v>
      </c>
      <c r="D199" s="92">
        <f>+SUM(E642:E666)</f>
        <v>0</v>
      </c>
      <c r="E199" s="91">
        <v>0</v>
      </c>
      <c r="F199" s="254">
        <v>0</v>
      </c>
      <c r="G199" s="91">
        <v>0</v>
      </c>
      <c r="H199" s="91">
        <v>0</v>
      </c>
      <c r="I199" s="254">
        <v>0</v>
      </c>
      <c r="J199" s="254">
        <v>0</v>
      </c>
      <c r="K199" s="254">
        <v>0</v>
      </c>
      <c r="L199" s="254">
        <v>0</v>
      </c>
      <c r="M199" s="254">
        <v>0</v>
      </c>
      <c r="N199" s="254">
        <v>0</v>
      </c>
      <c r="O199" s="254">
        <v>0</v>
      </c>
    </row>
    <row r="200" spans="2:15" s="647" customFormat="1">
      <c r="B200" s="620"/>
      <c r="C200" s="12" t="s">
        <v>51</v>
      </c>
      <c r="D200" s="91">
        <v>2683</v>
      </c>
      <c r="E200" s="91">
        <v>2686</v>
      </c>
      <c r="F200" s="254">
        <v>2686</v>
      </c>
      <c r="G200" s="91">
        <v>2693</v>
      </c>
      <c r="H200" s="91">
        <v>2693</v>
      </c>
      <c r="I200" s="254">
        <v>2697</v>
      </c>
      <c r="J200" s="254">
        <v>2703</v>
      </c>
      <c r="K200" s="254">
        <v>2709</v>
      </c>
      <c r="L200" s="254">
        <v>2721</v>
      </c>
      <c r="M200" s="254">
        <v>2721</v>
      </c>
      <c r="N200" s="254">
        <v>2724</v>
      </c>
      <c r="O200" s="254">
        <v>2731</v>
      </c>
    </row>
    <row r="201" spans="2:15" s="647" customFormat="1">
      <c r="B201" s="620"/>
      <c r="C201" s="127" t="s">
        <v>66</v>
      </c>
      <c r="D201" s="91">
        <v>2428</v>
      </c>
      <c r="E201" s="119">
        <v>2441</v>
      </c>
      <c r="F201" s="253">
        <v>2441</v>
      </c>
      <c r="G201" s="253">
        <v>2429</v>
      </c>
      <c r="H201" s="119">
        <v>2429</v>
      </c>
      <c r="I201" s="253">
        <v>2445</v>
      </c>
      <c r="J201" s="254">
        <v>2446</v>
      </c>
      <c r="K201" s="254">
        <v>2318</v>
      </c>
      <c r="L201" s="254">
        <v>2163</v>
      </c>
      <c r="M201" s="254">
        <v>2153</v>
      </c>
      <c r="N201" s="254">
        <v>2153</v>
      </c>
      <c r="O201" s="254">
        <v>2140</v>
      </c>
    </row>
    <row r="202" spans="2:15" s="647" customFormat="1">
      <c r="B202" s="620"/>
      <c r="C202" s="127" t="s">
        <v>1134</v>
      </c>
      <c r="D202" s="91">
        <v>51</v>
      </c>
      <c r="E202" s="119">
        <v>51</v>
      </c>
      <c r="F202" s="253">
        <v>51</v>
      </c>
      <c r="G202" s="253">
        <v>51</v>
      </c>
      <c r="H202" s="119">
        <v>51</v>
      </c>
      <c r="I202" s="253">
        <v>51</v>
      </c>
      <c r="J202" s="254">
        <v>51</v>
      </c>
      <c r="K202" s="254">
        <v>51</v>
      </c>
      <c r="L202" s="254">
        <v>29</v>
      </c>
      <c r="M202" s="254">
        <v>29</v>
      </c>
      <c r="N202" s="254">
        <v>29</v>
      </c>
      <c r="O202" s="254">
        <v>29</v>
      </c>
    </row>
    <row r="203" spans="2:15" s="647" customFormat="1">
      <c r="B203" s="620"/>
      <c r="C203" s="127" t="s">
        <v>1132</v>
      </c>
      <c r="D203" s="91">
        <v>2285</v>
      </c>
      <c r="E203" s="254">
        <v>2296</v>
      </c>
      <c r="F203" s="254">
        <v>2296</v>
      </c>
      <c r="G203" s="91">
        <v>2308</v>
      </c>
      <c r="H203" s="91">
        <v>2310</v>
      </c>
      <c r="I203" s="254">
        <v>2310</v>
      </c>
      <c r="J203" s="254">
        <v>2330</v>
      </c>
      <c r="K203" s="254">
        <v>2348</v>
      </c>
      <c r="L203" s="254">
        <v>2349</v>
      </c>
      <c r="M203" s="254">
        <v>2349</v>
      </c>
      <c r="N203" s="254">
        <v>2389</v>
      </c>
      <c r="O203" s="254">
        <v>2446</v>
      </c>
    </row>
    <row r="204" spans="2:15" s="647" customFormat="1">
      <c r="B204" s="620"/>
      <c r="C204" s="127" t="s">
        <v>68</v>
      </c>
      <c r="D204" s="91">
        <v>1436</v>
      </c>
      <c r="E204" s="253">
        <v>1576</v>
      </c>
      <c r="F204" s="253">
        <v>1621</v>
      </c>
      <c r="G204" s="119">
        <v>1656</v>
      </c>
      <c r="H204" s="119">
        <v>1666</v>
      </c>
      <c r="I204" s="253">
        <v>1691</v>
      </c>
      <c r="J204" s="254">
        <v>1723</v>
      </c>
      <c r="K204" s="254">
        <v>1826</v>
      </c>
      <c r="L204" s="254">
        <v>1929</v>
      </c>
      <c r="M204" s="254">
        <v>1949</v>
      </c>
      <c r="N204" s="254">
        <v>1972</v>
      </c>
      <c r="O204" s="254">
        <v>2026</v>
      </c>
    </row>
    <row r="205" spans="2:15" s="647" customFormat="1">
      <c r="B205" s="620"/>
      <c r="C205" s="185" t="s">
        <v>6</v>
      </c>
      <c r="D205" s="184">
        <f t="shared" ref="D205:L205" si="14">SUM(D198:D204)</f>
        <v>11079</v>
      </c>
      <c r="E205" s="184">
        <f t="shared" si="14"/>
        <v>11244</v>
      </c>
      <c r="F205" s="184">
        <f t="shared" si="14"/>
        <v>11266</v>
      </c>
      <c r="G205" s="184">
        <f t="shared" si="14"/>
        <v>11333</v>
      </c>
      <c r="H205" s="184">
        <f t="shared" si="14"/>
        <v>11345</v>
      </c>
      <c r="I205" s="184">
        <f t="shared" si="14"/>
        <v>11367</v>
      </c>
      <c r="J205" s="184">
        <f t="shared" si="14"/>
        <v>11425</v>
      </c>
      <c r="K205" s="184">
        <f t="shared" si="14"/>
        <v>11422</v>
      </c>
      <c r="L205" s="184">
        <f t="shared" si="14"/>
        <v>11361</v>
      </c>
      <c r="M205" s="184">
        <f>SUM(M198:M204)</f>
        <v>11367</v>
      </c>
      <c r="N205" s="184">
        <f>SUM(N198:N204)</f>
        <v>11433</v>
      </c>
      <c r="O205" s="184">
        <f>SUM(O198:O204)</f>
        <v>11539</v>
      </c>
    </row>
    <row r="206" spans="2:15" s="647" customFormat="1">
      <c r="B206" s="621"/>
      <c r="C206" s="13" t="s">
        <v>41</v>
      </c>
      <c r="D206" s="38">
        <v>3</v>
      </c>
      <c r="E206" s="38">
        <v>3</v>
      </c>
      <c r="F206" s="102">
        <v>3</v>
      </c>
      <c r="G206" s="102">
        <v>3</v>
      </c>
      <c r="H206" s="102">
        <v>3</v>
      </c>
      <c r="I206" s="102">
        <v>3</v>
      </c>
      <c r="J206" s="102">
        <v>3</v>
      </c>
      <c r="K206" s="102">
        <v>3</v>
      </c>
      <c r="L206" s="102">
        <v>3</v>
      </c>
      <c r="M206" s="102">
        <v>3</v>
      </c>
      <c r="N206" s="102">
        <v>3</v>
      </c>
      <c r="O206" s="102">
        <v>3</v>
      </c>
    </row>
    <row r="207" spans="2:15" s="647" customFormat="1" ht="13.5" thickBot="1">
      <c r="B207" s="830" t="s">
        <v>1</v>
      </c>
      <c r="C207" s="600"/>
      <c r="D207" s="9">
        <v>95</v>
      </c>
      <c r="E207" s="9">
        <v>95</v>
      </c>
      <c r="F207" s="103">
        <v>95</v>
      </c>
      <c r="G207" s="103">
        <v>95</v>
      </c>
      <c r="H207" s="103">
        <v>95</v>
      </c>
      <c r="I207" s="103">
        <v>95</v>
      </c>
      <c r="J207" s="103">
        <v>95</v>
      </c>
      <c r="K207" s="103">
        <v>95</v>
      </c>
      <c r="L207" s="103">
        <v>95</v>
      </c>
      <c r="M207" s="103">
        <v>95</v>
      </c>
      <c r="N207" s="103">
        <v>95</v>
      </c>
      <c r="O207" s="103">
        <v>95</v>
      </c>
    </row>
    <row r="208" spans="2:15" ht="13.5" thickBot="1">
      <c r="E208" s="335"/>
      <c r="F208" s="335"/>
      <c r="G208" s="335"/>
      <c r="H208" s="336"/>
      <c r="I208" s="335" t="s">
        <v>1188</v>
      </c>
      <c r="J208" s="335"/>
      <c r="K208" s="335"/>
      <c r="L208" s="334"/>
      <c r="M208" s="334"/>
      <c r="N208" s="334"/>
      <c r="O208" s="334"/>
    </row>
    <row r="209" spans="2:44" s="647" customFormat="1" ht="23.25" thickBot="1">
      <c r="B209" s="557" t="s">
        <v>1190</v>
      </c>
      <c r="C209" s="558"/>
      <c r="D209" s="558"/>
      <c r="E209" s="558"/>
      <c r="F209" s="558"/>
      <c r="G209" s="558"/>
      <c r="H209" s="558"/>
      <c r="I209" s="558"/>
      <c r="J209" s="558"/>
      <c r="K209" s="558"/>
      <c r="L209" s="558"/>
      <c r="M209" s="558"/>
      <c r="N209" s="558"/>
      <c r="O209" s="559"/>
    </row>
    <row r="210" spans="2:44" s="647" customFormat="1" ht="13.5" thickBot="1">
      <c r="B210" s="622" t="s">
        <v>47</v>
      </c>
      <c r="C210" s="623"/>
      <c r="D210" s="347">
        <v>44562</v>
      </c>
      <c r="E210" s="347">
        <v>44593</v>
      </c>
      <c r="F210" s="347">
        <v>44621</v>
      </c>
      <c r="G210" s="347">
        <v>44652</v>
      </c>
      <c r="H210" s="347">
        <v>44682</v>
      </c>
      <c r="I210" s="347">
        <v>44713</v>
      </c>
      <c r="J210" s="347">
        <v>44743</v>
      </c>
      <c r="K210" s="347">
        <v>44774</v>
      </c>
      <c r="L210" s="347">
        <v>44805</v>
      </c>
      <c r="M210" s="347">
        <v>44835</v>
      </c>
      <c r="N210" s="347">
        <v>44866</v>
      </c>
      <c r="O210" s="347">
        <v>44896</v>
      </c>
    </row>
    <row r="211" spans="2:44" s="647" customFormat="1">
      <c r="B211" s="620" t="s">
        <v>7</v>
      </c>
      <c r="C211" s="2" t="s">
        <v>2</v>
      </c>
      <c r="D211" s="91">
        <v>2169</v>
      </c>
      <c r="E211" s="91">
        <v>2168</v>
      </c>
      <c r="F211" s="91">
        <v>2166</v>
      </c>
      <c r="G211" s="91">
        <v>2166</v>
      </c>
      <c r="H211" s="91">
        <v>2165</v>
      </c>
      <c r="I211" s="254">
        <v>2154</v>
      </c>
      <c r="J211" s="254">
        <v>2153</v>
      </c>
      <c r="K211" s="254">
        <v>2153</v>
      </c>
      <c r="L211" s="254">
        <v>2151</v>
      </c>
      <c r="M211" s="254">
        <v>2151</v>
      </c>
      <c r="N211" s="254">
        <v>2148</v>
      </c>
      <c r="O211" s="254"/>
    </row>
    <row r="212" spans="2:44" s="647" customFormat="1">
      <c r="B212" s="620"/>
      <c r="C212" s="12" t="s">
        <v>3</v>
      </c>
      <c r="D212" s="92">
        <v>0</v>
      </c>
      <c r="E212" s="91">
        <v>0</v>
      </c>
      <c r="F212" s="254">
        <v>0</v>
      </c>
      <c r="G212" s="91">
        <v>0</v>
      </c>
      <c r="H212" s="91">
        <v>0</v>
      </c>
      <c r="I212" s="254">
        <v>0</v>
      </c>
      <c r="J212" s="254">
        <v>0</v>
      </c>
      <c r="K212" s="254">
        <v>0</v>
      </c>
      <c r="L212" s="254">
        <v>0</v>
      </c>
      <c r="M212" s="254">
        <v>0</v>
      </c>
      <c r="N212" s="254">
        <v>0</v>
      </c>
      <c r="O212" s="254"/>
    </row>
    <row r="213" spans="2:44" s="647" customFormat="1">
      <c r="B213" s="620"/>
      <c r="C213" s="12" t="s">
        <v>51</v>
      </c>
      <c r="D213" s="91">
        <v>2735</v>
      </c>
      <c r="E213" s="91">
        <v>2733</v>
      </c>
      <c r="F213" s="254">
        <v>2732</v>
      </c>
      <c r="G213" s="91">
        <v>2733</v>
      </c>
      <c r="H213" s="91">
        <v>2738</v>
      </c>
      <c r="I213" s="254">
        <v>2744</v>
      </c>
      <c r="J213" s="254">
        <v>2748</v>
      </c>
      <c r="K213" s="254">
        <v>2769</v>
      </c>
      <c r="L213" s="254">
        <v>2788</v>
      </c>
      <c r="M213" s="254">
        <v>2795</v>
      </c>
      <c r="N213" s="254">
        <v>2799</v>
      </c>
      <c r="O213" s="254"/>
    </row>
    <row r="214" spans="2:44" s="647" customFormat="1">
      <c r="B214" s="620"/>
      <c r="C214" s="127" t="s">
        <v>66</v>
      </c>
      <c r="D214" s="91">
        <v>2120</v>
      </c>
      <c r="E214" s="119">
        <v>2116</v>
      </c>
      <c r="F214" s="253">
        <v>2107</v>
      </c>
      <c r="G214" s="253">
        <v>1974</v>
      </c>
      <c r="H214" s="119">
        <v>1982</v>
      </c>
      <c r="I214" s="253">
        <v>1791</v>
      </c>
      <c r="J214" s="254">
        <v>1693</v>
      </c>
      <c r="K214" s="254">
        <v>1631</v>
      </c>
      <c r="L214" s="254">
        <v>1166</v>
      </c>
      <c r="M214" s="254">
        <v>964</v>
      </c>
      <c r="N214" s="254">
        <v>294</v>
      </c>
      <c r="O214" s="254"/>
    </row>
    <row r="215" spans="2:44" s="647" customFormat="1">
      <c r="B215" s="620"/>
      <c r="C215" s="127" t="s">
        <v>1134</v>
      </c>
      <c r="D215" s="91">
        <v>29</v>
      </c>
      <c r="E215" s="119">
        <v>29</v>
      </c>
      <c r="F215" s="253">
        <v>29</v>
      </c>
      <c r="G215" s="253">
        <v>3</v>
      </c>
      <c r="H215" s="119">
        <v>5</v>
      </c>
      <c r="I215" s="253">
        <v>2</v>
      </c>
      <c r="J215" s="254">
        <v>2</v>
      </c>
      <c r="K215" s="254">
        <v>2</v>
      </c>
      <c r="L215" s="254">
        <v>2</v>
      </c>
      <c r="M215" s="254">
        <v>2</v>
      </c>
      <c r="N215" s="254">
        <v>2</v>
      </c>
      <c r="O215" s="254"/>
    </row>
    <row r="216" spans="2:44" s="647" customFormat="1">
      <c r="B216" s="620"/>
      <c r="C216" s="127" t="s">
        <v>1132</v>
      </c>
      <c r="D216" s="91">
        <v>2464</v>
      </c>
      <c r="E216" s="254">
        <v>2461</v>
      </c>
      <c r="F216" s="254">
        <v>2486</v>
      </c>
      <c r="G216" s="91">
        <v>2509</v>
      </c>
      <c r="H216" s="91">
        <v>2539</v>
      </c>
      <c r="I216" s="254">
        <v>2567</v>
      </c>
      <c r="J216" s="254">
        <v>2597</v>
      </c>
      <c r="K216" s="254">
        <v>2630</v>
      </c>
      <c r="L216" s="254">
        <v>2649</v>
      </c>
      <c r="M216" s="254">
        <v>2660</v>
      </c>
      <c r="N216" s="254">
        <v>2680</v>
      </c>
      <c r="O216" s="254"/>
    </row>
    <row r="217" spans="2:44" s="647" customFormat="1">
      <c r="B217" s="620"/>
      <c r="C217" s="127" t="s">
        <v>68</v>
      </c>
      <c r="D217" s="91">
        <v>2056</v>
      </c>
      <c r="E217" s="253">
        <v>2056</v>
      </c>
      <c r="F217" s="253">
        <v>2105</v>
      </c>
      <c r="G217" s="119">
        <v>2115</v>
      </c>
      <c r="H217" s="119">
        <v>2178</v>
      </c>
      <c r="I217" s="253">
        <v>2204</v>
      </c>
      <c r="J217" s="254">
        <v>2241</v>
      </c>
      <c r="K217" s="254">
        <v>2286</v>
      </c>
      <c r="L217" s="254">
        <v>2309</v>
      </c>
      <c r="M217" s="254">
        <v>2329</v>
      </c>
      <c r="N217" s="254">
        <v>2342</v>
      </c>
      <c r="O217" s="254"/>
    </row>
    <row r="218" spans="2:44" s="647" customFormat="1">
      <c r="B218" s="620"/>
      <c r="C218" s="185" t="s">
        <v>6</v>
      </c>
      <c r="D218" s="184">
        <f t="shared" ref="D218:L218" si="15">SUM(D211:D217)</f>
        <v>11573</v>
      </c>
      <c r="E218" s="184">
        <f t="shared" si="15"/>
        <v>11563</v>
      </c>
      <c r="F218" s="184">
        <f t="shared" si="15"/>
        <v>11625</v>
      </c>
      <c r="G218" s="184">
        <f t="shared" si="15"/>
        <v>11500</v>
      </c>
      <c r="H218" s="184">
        <f t="shared" si="15"/>
        <v>11607</v>
      </c>
      <c r="I218" s="184">
        <f t="shared" si="15"/>
        <v>11462</v>
      </c>
      <c r="J218" s="184">
        <f t="shared" si="15"/>
        <v>11434</v>
      </c>
      <c r="K218" s="184">
        <f t="shared" si="15"/>
        <v>11471</v>
      </c>
      <c r="L218" s="184">
        <f t="shared" si="15"/>
        <v>11065</v>
      </c>
      <c r="M218" s="184">
        <f>SUM(M211:M217)</f>
        <v>10901</v>
      </c>
      <c r="N218" s="184">
        <f>SUM(N211:N217)</f>
        <v>10265</v>
      </c>
      <c r="O218" s="184">
        <f>SUM(O211:O217)</f>
        <v>0</v>
      </c>
    </row>
    <row r="219" spans="2:44" s="647" customFormat="1">
      <c r="B219" s="621"/>
      <c r="C219" s="13" t="s">
        <v>41</v>
      </c>
      <c r="D219" s="38">
        <v>3</v>
      </c>
      <c r="E219" s="38">
        <v>3</v>
      </c>
      <c r="F219" s="102">
        <v>3</v>
      </c>
      <c r="G219" s="102">
        <v>3</v>
      </c>
      <c r="H219" s="102">
        <v>3</v>
      </c>
      <c r="I219" s="102">
        <v>3</v>
      </c>
      <c r="J219" s="102">
        <v>3</v>
      </c>
      <c r="K219" s="102">
        <v>3</v>
      </c>
      <c r="L219" s="102">
        <v>3</v>
      </c>
      <c r="M219" s="102">
        <v>3</v>
      </c>
      <c r="N219" s="102">
        <v>3</v>
      </c>
      <c r="O219" s="102">
        <v>3</v>
      </c>
    </row>
    <row r="220" spans="2:44" s="647" customFormat="1" ht="13.5" thickBot="1">
      <c r="B220" s="830" t="s">
        <v>1</v>
      </c>
      <c r="C220" s="600"/>
      <c r="D220" s="9">
        <v>95</v>
      </c>
      <c r="E220" s="9">
        <v>95</v>
      </c>
      <c r="F220" s="103">
        <v>95</v>
      </c>
      <c r="G220" s="103">
        <v>95</v>
      </c>
      <c r="H220" s="103">
        <v>95</v>
      </c>
      <c r="I220" s="103">
        <v>95</v>
      </c>
      <c r="J220" s="103">
        <v>95</v>
      </c>
      <c r="K220" s="103">
        <v>95</v>
      </c>
      <c r="L220" s="103">
        <v>95</v>
      </c>
      <c r="M220" s="103">
        <v>95</v>
      </c>
      <c r="N220" s="103">
        <v>95</v>
      </c>
      <c r="O220" s="103">
        <v>95</v>
      </c>
    </row>
    <row r="221" spans="2:44" s="647" customFormat="1">
      <c r="E221" s="335"/>
      <c r="F221" s="335"/>
      <c r="G221" s="335"/>
      <c r="H221" s="336"/>
      <c r="I221" s="335"/>
      <c r="J221" s="335"/>
      <c r="K221" s="335"/>
      <c r="L221" s="334"/>
      <c r="M221" s="334"/>
      <c r="N221" s="334"/>
      <c r="O221" s="334"/>
    </row>
    <row r="222" spans="2:44" s="647" customFormat="1">
      <c r="E222" s="335"/>
      <c r="F222" s="335"/>
      <c r="G222" s="335"/>
      <c r="H222" s="336"/>
      <c r="I222" s="335"/>
      <c r="J222" s="335"/>
      <c r="K222" s="335"/>
      <c r="L222" s="334"/>
      <c r="M222" s="334"/>
      <c r="N222" s="334"/>
      <c r="O222" s="334"/>
    </row>
    <row r="223" spans="2:44" s="647" customFormat="1" ht="13.5" thickBot="1">
      <c r="E223" s="335"/>
      <c r="F223" s="335"/>
      <c r="G223" s="335"/>
      <c r="H223" s="336"/>
      <c r="I223" s="335"/>
      <c r="J223" s="335"/>
      <c r="K223" s="335"/>
      <c r="L223" s="334"/>
      <c r="M223" s="334"/>
      <c r="N223" s="334"/>
      <c r="O223" s="334"/>
    </row>
    <row r="224" spans="2:44" ht="13.5" thickBot="1">
      <c r="C224" s="557" t="s">
        <v>30</v>
      </c>
      <c r="D224" s="558"/>
      <c r="E224" s="558"/>
      <c r="F224" s="558"/>
      <c r="G224" s="558"/>
      <c r="H224" s="558"/>
      <c r="I224" s="558"/>
      <c r="J224" s="558"/>
      <c r="K224" s="558"/>
      <c r="L224" s="558"/>
      <c r="M224" s="558"/>
      <c r="N224" s="558"/>
      <c r="O224" s="558"/>
      <c r="P224" s="558"/>
      <c r="Q224" s="558"/>
      <c r="R224" s="558"/>
      <c r="S224" s="558"/>
      <c r="T224" s="558"/>
      <c r="U224" s="558"/>
      <c r="V224" s="558"/>
      <c r="W224" s="558"/>
      <c r="X224" s="558"/>
      <c r="Y224" s="558"/>
      <c r="Z224" s="558"/>
      <c r="AA224" s="558"/>
      <c r="AB224" s="558"/>
      <c r="AC224" s="558"/>
      <c r="AD224" s="558"/>
      <c r="AE224" s="558"/>
      <c r="AF224" s="558"/>
      <c r="AG224" s="558"/>
      <c r="AH224" s="558"/>
      <c r="AI224" s="558"/>
      <c r="AJ224" s="558"/>
      <c r="AK224" s="558"/>
      <c r="AL224" s="558"/>
      <c r="AM224" s="558"/>
      <c r="AN224" s="558"/>
      <c r="AO224" s="559"/>
      <c r="AP224" s="68"/>
      <c r="AQ224" s="68"/>
      <c r="AR224" s="16"/>
    </row>
    <row r="225" spans="3:44" ht="19.5" customHeight="1" thickBot="1">
      <c r="C225" s="581" t="s">
        <v>48</v>
      </c>
      <c r="D225" s="585">
        <v>2003</v>
      </c>
      <c r="E225" s="586"/>
      <c r="F225" s="585">
        <v>2004</v>
      </c>
      <c r="G225" s="586"/>
      <c r="H225" s="585">
        <v>2005</v>
      </c>
      <c r="I225" s="586"/>
      <c r="J225" s="585">
        <v>2006</v>
      </c>
      <c r="K225" s="586"/>
      <c r="L225" s="574">
        <v>2007</v>
      </c>
      <c r="M225" s="575"/>
      <c r="N225" s="576"/>
      <c r="O225" s="574">
        <v>2008</v>
      </c>
      <c r="P225" s="575"/>
      <c r="Q225" s="576"/>
      <c r="R225" s="574">
        <v>2009</v>
      </c>
      <c r="S225" s="575"/>
      <c r="T225" s="576"/>
      <c r="U225" s="574">
        <v>2010</v>
      </c>
      <c r="V225" s="575"/>
      <c r="W225" s="576"/>
      <c r="X225" s="574">
        <v>2011</v>
      </c>
      <c r="Y225" s="575"/>
      <c r="Z225" s="576"/>
      <c r="AA225" s="574">
        <v>2012</v>
      </c>
      <c r="AB225" s="575"/>
      <c r="AC225" s="576"/>
      <c r="AD225" s="574">
        <v>2013</v>
      </c>
      <c r="AE225" s="575"/>
      <c r="AF225" s="576"/>
      <c r="AG225" s="640">
        <v>2014</v>
      </c>
      <c r="AH225" s="641"/>
      <c r="AI225" s="641"/>
      <c r="AJ225" s="642"/>
      <c r="AK225" s="601">
        <v>2015</v>
      </c>
      <c r="AL225" s="602"/>
      <c r="AM225" s="602"/>
      <c r="AN225" s="602"/>
      <c r="AO225" s="603"/>
      <c r="AP225" s="16"/>
      <c r="AQ225" s="16"/>
      <c r="AR225" s="16"/>
    </row>
    <row r="226" spans="3:44" ht="19.5" customHeight="1" thickBot="1">
      <c r="C226" s="583"/>
      <c r="D226" s="178" t="s">
        <v>0</v>
      </c>
      <c r="E226" s="177" t="s">
        <v>5</v>
      </c>
      <c r="F226" s="178" t="s">
        <v>0</v>
      </c>
      <c r="G226" s="177" t="s">
        <v>5</v>
      </c>
      <c r="H226" s="178" t="s">
        <v>0</v>
      </c>
      <c r="I226" s="177" t="s">
        <v>5</v>
      </c>
      <c r="J226" s="382" t="s">
        <v>0</v>
      </c>
      <c r="K226" s="383" t="s">
        <v>4</v>
      </c>
      <c r="L226" s="384" t="s">
        <v>5</v>
      </c>
      <c r="M226" s="385" t="s">
        <v>5</v>
      </c>
      <c r="N226" s="177" t="s">
        <v>3</v>
      </c>
      <c r="O226" s="178" t="s">
        <v>5</v>
      </c>
      <c r="P226" s="385" t="s">
        <v>3</v>
      </c>
      <c r="Q226" s="177" t="s">
        <v>33</v>
      </c>
      <c r="R226" s="178" t="s">
        <v>5</v>
      </c>
      <c r="S226" s="385" t="s">
        <v>3</v>
      </c>
      <c r="T226" s="177" t="s">
        <v>33</v>
      </c>
      <c r="U226" s="178" t="s">
        <v>5</v>
      </c>
      <c r="V226" s="385" t="s">
        <v>3</v>
      </c>
      <c r="W226" s="177" t="s">
        <v>33</v>
      </c>
      <c r="X226" s="178" t="s">
        <v>5</v>
      </c>
      <c r="Y226" s="385" t="s">
        <v>3</v>
      </c>
      <c r="Z226" s="177" t="s">
        <v>33</v>
      </c>
      <c r="AA226" s="178" t="s">
        <v>5</v>
      </c>
      <c r="AB226" s="385" t="s">
        <v>3</v>
      </c>
      <c r="AC226" s="177" t="s">
        <v>33</v>
      </c>
      <c r="AD226" s="178" t="s">
        <v>5</v>
      </c>
      <c r="AE226" s="385" t="s">
        <v>3</v>
      </c>
      <c r="AF226" s="177" t="s">
        <v>33</v>
      </c>
      <c r="AG226" s="386" t="s">
        <v>2</v>
      </c>
      <c r="AH226" s="387" t="s">
        <v>3</v>
      </c>
      <c r="AI226" s="387" t="s">
        <v>51</v>
      </c>
      <c r="AJ226" s="388" t="s">
        <v>66</v>
      </c>
      <c r="AK226" s="178" t="s">
        <v>2</v>
      </c>
      <c r="AL226" s="385" t="s">
        <v>3</v>
      </c>
      <c r="AM226" s="389" t="s">
        <v>51</v>
      </c>
      <c r="AN226" s="389" t="s">
        <v>66</v>
      </c>
      <c r="AO226" s="331" t="s">
        <v>62</v>
      </c>
      <c r="AP226" s="16"/>
      <c r="AQ226" s="16"/>
      <c r="AR226" s="16"/>
    </row>
    <row r="227" spans="3:44">
      <c r="C227" s="25" t="s">
        <v>8</v>
      </c>
      <c r="D227" s="55">
        <v>9</v>
      </c>
      <c r="E227" s="43">
        <v>10</v>
      </c>
      <c r="F227" s="55">
        <v>9</v>
      </c>
      <c r="G227" s="43">
        <v>15</v>
      </c>
      <c r="H227" s="55">
        <v>9</v>
      </c>
      <c r="I227" s="263">
        <v>33</v>
      </c>
      <c r="J227" s="302">
        <v>9</v>
      </c>
      <c r="K227" s="74">
        <v>9</v>
      </c>
      <c r="L227" s="48">
        <v>19</v>
      </c>
      <c r="M227" s="47">
        <v>60</v>
      </c>
      <c r="N227" s="43">
        <v>13</v>
      </c>
      <c r="O227" s="46">
        <v>66</v>
      </c>
      <c r="P227" s="47">
        <v>21</v>
      </c>
      <c r="Q227" s="43">
        <v>29</v>
      </c>
      <c r="R227" s="46">
        <v>66</v>
      </c>
      <c r="S227" s="47">
        <v>24</v>
      </c>
      <c r="T227" s="43">
        <v>31</v>
      </c>
      <c r="U227" s="46">
        <v>69</v>
      </c>
      <c r="V227" s="47">
        <v>28</v>
      </c>
      <c r="W227" s="43">
        <v>33</v>
      </c>
      <c r="X227" s="46">
        <v>76</v>
      </c>
      <c r="Y227" s="47">
        <v>34</v>
      </c>
      <c r="Z227" s="43">
        <v>39</v>
      </c>
      <c r="AA227" s="46">
        <v>88</v>
      </c>
      <c r="AB227" s="47">
        <v>40</v>
      </c>
      <c r="AC227" s="50">
        <v>41</v>
      </c>
      <c r="AD227" s="46">
        <v>87</v>
      </c>
      <c r="AE227" s="60">
        <v>42</v>
      </c>
      <c r="AF227" s="61">
        <v>48</v>
      </c>
      <c r="AG227" s="70">
        <v>83</v>
      </c>
      <c r="AH227" s="70">
        <v>42</v>
      </c>
      <c r="AI227" s="130">
        <v>52</v>
      </c>
      <c r="AJ227" s="71">
        <v>0</v>
      </c>
      <c r="AK227" s="161">
        <v>83</v>
      </c>
      <c r="AL227" s="70">
        <v>40</v>
      </c>
      <c r="AM227" s="161">
        <v>53</v>
      </c>
      <c r="AN227" s="70">
        <v>0</v>
      </c>
      <c r="AO227" s="139">
        <v>0</v>
      </c>
    </row>
    <row r="228" spans="3:44">
      <c r="C228" s="26" t="s">
        <v>9</v>
      </c>
      <c r="D228" s="53">
        <v>0</v>
      </c>
      <c r="E228" s="44">
        <v>0</v>
      </c>
      <c r="F228" s="53">
        <v>0</v>
      </c>
      <c r="G228" s="44">
        <v>0</v>
      </c>
      <c r="H228" s="53">
        <v>0</v>
      </c>
      <c r="I228" s="264">
        <v>7</v>
      </c>
      <c r="J228" s="302">
        <v>0</v>
      </c>
      <c r="K228" s="74">
        <v>0</v>
      </c>
      <c r="L228" s="48">
        <v>0</v>
      </c>
      <c r="M228" s="48">
        <v>15</v>
      </c>
      <c r="N228" s="44">
        <v>0</v>
      </c>
      <c r="O228" s="41">
        <v>14</v>
      </c>
      <c r="P228" s="48">
        <v>1</v>
      </c>
      <c r="Q228" s="44">
        <v>0</v>
      </c>
      <c r="R228" s="41">
        <v>19</v>
      </c>
      <c r="S228" s="48">
        <v>3</v>
      </c>
      <c r="T228" s="44">
        <v>2</v>
      </c>
      <c r="U228" s="41">
        <v>19</v>
      </c>
      <c r="V228" s="48">
        <v>7</v>
      </c>
      <c r="W228" s="44">
        <v>2</v>
      </c>
      <c r="X228" s="41">
        <v>20</v>
      </c>
      <c r="Y228" s="48">
        <v>7</v>
      </c>
      <c r="Z228" s="44">
        <v>2</v>
      </c>
      <c r="AA228" s="41">
        <v>21</v>
      </c>
      <c r="AB228" s="48">
        <v>10</v>
      </c>
      <c r="AC228" s="51">
        <v>2</v>
      </c>
      <c r="AD228" s="41">
        <v>21</v>
      </c>
      <c r="AE228" s="62">
        <v>10</v>
      </c>
      <c r="AF228" s="63">
        <v>7</v>
      </c>
      <c r="AG228" s="74">
        <v>20</v>
      </c>
      <c r="AH228" s="74">
        <v>9</v>
      </c>
      <c r="AI228" s="131">
        <v>9</v>
      </c>
      <c r="AJ228" s="75">
        <v>0</v>
      </c>
      <c r="AK228" s="162">
        <v>21</v>
      </c>
      <c r="AL228" s="74">
        <v>9</v>
      </c>
      <c r="AM228" s="162">
        <v>10</v>
      </c>
      <c r="AN228" s="74">
        <v>0</v>
      </c>
      <c r="AO228" s="141">
        <v>1</v>
      </c>
    </row>
    <row r="229" spans="3:44">
      <c r="C229" s="26" t="s">
        <v>10</v>
      </c>
      <c r="D229" s="53">
        <v>3</v>
      </c>
      <c r="E229" s="44">
        <v>3</v>
      </c>
      <c r="F229" s="53">
        <v>3</v>
      </c>
      <c r="G229" s="44">
        <v>6</v>
      </c>
      <c r="H229" s="53">
        <v>3</v>
      </c>
      <c r="I229" s="264">
        <v>9</v>
      </c>
      <c r="J229" s="302">
        <v>5</v>
      </c>
      <c r="K229" s="74">
        <v>5</v>
      </c>
      <c r="L229" s="48">
        <v>8</v>
      </c>
      <c r="M229" s="48">
        <v>11</v>
      </c>
      <c r="N229" s="44">
        <v>0</v>
      </c>
      <c r="O229" s="41">
        <v>10</v>
      </c>
      <c r="P229" s="48">
        <v>1</v>
      </c>
      <c r="Q229" s="44">
        <v>0</v>
      </c>
      <c r="R229" s="41">
        <v>12</v>
      </c>
      <c r="S229" s="48">
        <v>1</v>
      </c>
      <c r="T229" s="44">
        <v>0</v>
      </c>
      <c r="U229" s="41">
        <v>13</v>
      </c>
      <c r="V229" s="48">
        <v>2</v>
      </c>
      <c r="W229" s="44">
        <v>6</v>
      </c>
      <c r="X229" s="41">
        <v>16</v>
      </c>
      <c r="Y229" s="48">
        <v>2</v>
      </c>
      <c r="Z229" s="44">
        <v>6</v>
      </c>
      <c r="AA229" s="41">
        <v>18</v>
      </c>
      <c r="AB229" s="48">
        <v>4</v>
      </c>
      <c r="AC229" s="51">
        <v>6</v>
      </c>
      <c r="AD229" s="41">
        <v>18</v>
      </c>
      <c r="AE229" s="62">
        <v>4</v>
      </c>
      <c r="AF229" s="63">
        <v>6</v>
      </c>
      <c r="AG229" s="74">
        <v>18</v>
      </c>
      <c r="AH229" s="74">
        <v>4</v>
      </c>
      <c r="AI229" s="131">
        <v>9</v>
      </c>
      <c r="AJ229" s="75">
        <v>0</v>
      </c>
      <c r="AK229" s="162">
        <v>19</v>
      </c>
      <c r="AL229" s="74">
        <v>4</v>
      </c>
      <c r="AM229" s="162">
        <v>12</v>
      </c>
      <c r="AN229" s="74">
        <v>1</v>
      </c>
      <c r="AO229" s="141">
        <v>0</v>
      </c>
    </row>
    <row r="230" spans="3:44">
      <c r="C230" s="26" t="s">
        <v>11</v>
      </c>
      <c r="D230" s="53">
        <v>2</v>
      </c>
      <c r="E230" s="44">
        <v>2</v>
      </c>
      <c r="F230" s="53">
        <v>2</v>
      </c>
      <c r="G230" s="44">
        <v>2</v>
      </c>
      <c r="H230" s="53">
        <v>2</v>
      </c>
      <c r="I230" s="264">
        <v>8</v>
      </c>
      <c r="J230" s="302">
        <v>2</v>
      </c>
      <c r="K230" s="74">
        <v>1</v>
      </c>
      <c r="L230" s="48">
        <v>2</v>
      </c>
      <c r="M230" s="48">
        <v>12</v>
      </c>
      <c r="N230" s="44">
        <v>0</v>
      </c>
      <c r="O230" s="41">
        <v>13</v>
      </c>
      <c r="P230" s="48">
        <v>1</v>
      </c>
      <c r="Q230" s="44">
        <v>0</v>
      </c>
      <c r="R230" s="41">
        <v>15</v>
      </c>
      <c r="S230" s="48">
        <v>4</v>
      </c>
      <c r="T230" s="44">
        <v>3</v>
      </c>
      <c r="U230" s="41">
        <v>17</v>
      </c>
      <c r="V230" s="48">
        <v>5</v>
      </c>
      <c r="W230" s="44">
        <v>3</v>
      </c>
      <c r="X230" s="41">
        <v>20</v>
      </c>
      <c r="Y230" s="48">
        <v>6</v>
      </c>
      <c r="Z230" s="44">
        <v>4</v>
      </c>
      <c r="AA230" s="41">
        <v>24</v>
      </c>
      <c r="AB230" s="48">
        <v>9</v>
      </c>
      <c r="AC230" s="51">
        <v>7</v>
      </c>
      <c r="AD230" s="41">
        <v>25</v>
      </c>
      <c r="AE230" s="62">
        <v>12</v>
      </c>
      <c r="AF230" s="63">
        <v>8</v>
      </c>
      <c r="AG230" s="74">
        <v>25</v>
      </c>
      <c r="AH230" s="74">
        <v>12</v>
      </c>
      <c r="AI230" s="131">
        <v>9</v>
      </c>
      <c r="AJ230" s="75">
        <v>0</v>
      </c>
      <c r="AK230" s="162">
        <v>26</v>
      </c>
      <c r="AL230" s="74">
        <v>12</v>
      </c>
      <c r="AM230" s="162">
        <v>10</v>
      </c>
      <c r="AN230" s="74">
        <v>0</v>
      </c>
      <c r="AO230" s="141">
        <v>1</v>
      </c>
    </row>
    <row r="231" spans="3:44">
      <c r="C231" s="26" t="s">
        <v>12</v>
      </c>
      <c r="D231" s="53">
        <v>2</v>
      </c>
      <c r="E231" s="44">
        <v>2</v>
      </c>
      <c r="F231" s="53">
        <v>2</v>
      </c>
      <c r="G231" s="44">
        <v>3</v>
      </c>
      <c r="H231" s="53">
        <v>2</v>
      </c>
      <c r="I231" s="264">
        <v>15</v>
      </c>
      <c r="J231" s="302">
        <v>3</v>
      </c>
      <c r="K231" s="74">
        <v>3</v>
      </c>
      <c r="L231" s="48">
        <v>7</v>
      </c>
      <c r="M231" s="48">
        <v>31</v>
      </c>
      <c r="N231" s="44">
        <v>0</v>
      </c>
      <c r="O231" s="41">
        <v>32</v>
      </c>
      <c r="P231" s="48">
        <v>8</v>
      </c>
      <c r="Q231" s="44">
        <v>9</v>
      </c>
      <c r="R231" s="41">
        <v>37</v>
      </c>
      <c r="S231" s="48">
        <v>10</v>
      </c>
      <c r="T231" s="44">
        <v>11</v>
      </c>
      <c r="U231" s="41">
        <v>39</v>
      </c>
      <c r="V231" s="48">
        <v>13</v>
      </c>
      <c r="W231" s="44">
        <v>12</v>
      </c>
      <c r="X231" s="41">
        <v>43</v>
      </c>
      <c r="Y231" s="48">
        <v>15</v>
      </c>
      <c r="Z231" s="44">
        <v>14</v>
      </c>
      <c r="AA231" s="41">
        <v>45</v>
      </c>
      <c r="AB231" s="48">
        <v>17</v>
      </c>
      <c r="AC231" s="51">
        <v>18</v>
      </c>
      <c r="AD231" s="41">
        <v>45</v>
      </c>
      <c r="AE231" s="62">
        <v>20</v>
      </c>
      <c r="AF231" s="63">
        <v>21</v>
      </c>
      <c r="AG231" s="74">
        <v>46</v>
      </c>
      <c r="AH231" s="74">
        <v>20</v>
      </c>
      <c r="AI231" s="131">
        <v>24</v>
      </c>
      <c r="AJ231" s="75">
        <v>0</v>
      </c>
      <c r="AK231" s="162">
        <v>51</v>
      </c>
      <c r="AL231" s="74">
        <v>23</v>
      </c>
      <c r="AM231" s="162">
        <v>26</v>
      </c>
      <c r="AN231" s="74">
        <v>1</v>
      </c>
      <c r="AO231" s="141">
        <v>0</v>
      </c>
    </row>
    <row r="232" spans="3:44">
      <c r="C232" s="26" t="s">
        <v>13</v>
      </c>
      <c r="D232" s="53">
        <v>3</v>
      </c>
      <c r="E232" s="44">
        <v>4</v>
      </c>
      <c r="F232" s="53">
        <v>3</v>
      </c>
      <c r="G232" s="44">
        <v>5</v>
      </c>
      <c r="H232" s="53">
        <v>3</v>
      </c>
      <c r="I232" s="264">
        <v>9</v>
      </c>
      <c r="J232" s="302">
        <v>5</v>
      </c>
      <c r="K232" s="74">
        <v>5</v>
      </c>
      <c r="L232" s="48">
        <v>8</v>
      </c>
      <c r="M232" s="48">
        <v>18</v>
      </c>
      <c r="N232" s="44">
        <v>0</v>
      </c>
      <c r="O232" s="41">
        <v>18</v>
      </c>
      <c r="P232" s="48">
        <v>0</v>
      </c>
      <c r="Q232" s="44">
        <v>8</v>
      </c>
      <c r="R232" s="41">
        <v>26</v>
      </c>
      <c r="S232" s="48">
        <v>0</v>
      </c>
      <c r="T232" s="44">
        <v>10</v>
      </c>
      <c r="U232" s="41">
        <v>27</v>
      </c>
      <c r="V232" s="48">
        <v>6</v>
      </c>
      <c r="W232" s="44">
        <v>12</v>
      </c>
      <c r="X232" s="41">
        <v>30</v>
      </c>
      <c r="Y232" s="48">
        <v>7</v>
      </c>
      <c r="Z232" s="44">
        <v>13</v>
      </c>
      <c r="AA232" s="41">
        <v>32</v>
      </c>
      <c r="AB232" s="48">
        <v>9</v>
      </c>
      <c r="AC232" s="51">
        <v>16</v>
      </c>
      <c r="AD232" s="41">
        <v>33</v>
      </c>
      <c r="AE232" s="62">
        <v>10</v>
      </c>
      <c r="AF232" s="63">
        <v>18</v>
      </c>
      <c r="AG232" s="74">
        <v>33</v>
      </c>
      <c r="AH232" s="74">
        <v>10</v>
      </c>
      <c r="AI232" s="131">
        <v>19</v>
      </c>
      <c r="AJ232" s="75">
        <v>0</v>
      </c>
      <c r="AK232" s="162">
        <v>36</v>
      </c>
      <c r="AL232" s="74">
        <v>10</v>
      </c>
      <c r="AM232" s="162">
        <v>21</v>
      </c>
      <c r="AN232" s="74">
        <v>1</v>
      </c>
      <c r="AO232" s="141">
        <v>0</v>
      </c>
    </row>
    <row r="233" spans="3:44">
      <c r="C233" s="26" t="s">
        <v>14</v>
      </c>
      <c r="D233" s="53">
        <v>7</v>
      </c>
      <c r="E233" s="44">
        <v>7</v>
      </c>
      <c r="F233" s="53">
        <v>7</v>
      </c>
      <c r="G233" s="44">
        <v>15</v>
      </c>
      <c r="H233" s="53">
        <v>7</v>
      </c>
      <c r="I233" s="264">
        <v>26</v>
      </c>
      <c r="J233" s="302">
        <v>5</v>
      </c>
      <c r="K233" s="74">
        <v>5</v>
      </c>
      <c r="L233" s="48">
        <v>13</v>
      </c>
      <c r="M233" s="48">
        <v>33</v>
      </c>
      <c r="N233" s="44">
        <v>7</v>
      </c>
      <c r="O233" s="41">
        <v>45</v>
      </c>
      <c r="P233" s="48">
        <v>15</v>
      </c>
      <c r="Q233" s="44">
        <v>10</v>
      </c>
      <c r="R233" s="41">
        <v>54</v>
      </c>
      <c r="S233" s="48">
        <v>28</v>
      </c>
      <c r="T233" s="44">
        <v>16</v>
      </c>
      <c r="U233" s="41">
        <v>56</v>
      </c>
      <c r="V233" s="48">
        <v>37</v>
      </c>
      <c r="W233" s="44">
        <v>20</v>
      </c>
      <c r="X233" s="41">
        <v>66</v>
      </c>
      <c r="Y233" s="48">
        <v>46</v>
      </c>
      <c r="Z233" s="44">
        <v>28</v>
      </c>
      <c r="AA233" s="41">
        <v>69</v>
      </c>
      <c r="AB233" s="48">
        <v>47</v>
      </c>
      <c r="AC233" s="51">
        <v>34</v>
      </c>
      <c r="AD233" s="41">
        <v>74</v>
      </c>
      <c r="AE233" s="62">
        <v>52</v>
      </c>
      <c r="AF233" s="63">
        <v>39</v>
      </c>
      <c r="AG233" s="74">
        <v>79</v>
      </c>
      <c r="AH233" s="74">
        <v>57</v>
      </c>
      <c r="AI233" s="131">
        <v>48</v>
      </c>
      <c r="AJ233" s="75">
        <v>0</v>
      </c>
      <c r="AK233" s="162">
        <v>81</v>
      </c>
      <c r="AL233" s="74">
        <v>56</v>
      </c>
      <c r="AM233" s="162">
        <v>52</v>
      </c>
      <c r="AN233" s="74">
        <v>0</v>
      </c>
      <c r="AO233" s="141">
        <v>0</v>
      </c>
    </row>
    <row r="234" spans="3:44">
      <c r="C234" s="26" t="s">
        <v>15</v>
      </c>
      <c r="D234" s="53">
        <v>4</v>
      </c>
      <c r="E234" s="44">
        <v>4</v>
      </c>
      <c r="F234" s="53">
        <v>4</v>
      </c>
      <c r="G234" s="44">
        <v>7</v>
      </c>
      <c r="H234" s="53">
        <v>5</v>
      </c>
      <c r="I234" s="264">
        <v>20</v>
      </c>
      <c r="J234" s="302">
        <v>4</v>
      </c>
      <c r="K234" s="74">
        <v>4</v>
      </c>
      <c r="L234" s="48">
        <v>8</v>
      </c>
      <c r="M234" s="48">
        <v>34</v>
      </c>
      <c r="N234" s="44">
        <v>6</v>
      </c>
      <c r="O234" s="41">
        <v>46</v>
      </c>
      <c r="P234" s="48">
        <v>17</v>
      </c>
      <c r="Q234" s="44">
        <v>13</v>
      </c>
      <c r="R234" s="41">
        <v>49</v>
      </c>
      <c r="S234" s="48">
        <v>19</v>
      </c>
      <c r="T234" s="44">
        <v>12</v>
      </c>
      <c r="U234" s="41">
        <v>58</v>
      </c>
      <c r="V234" s="48">
        <v>27</v>
      </c>
      <c r="W234" s="44">
        <v>17</v>
      </c>
      <c r="X234" s="41">
        <v>63</v>
      </c>
      <c r="Y234" s="48">
        <v>35</v>
      </c>
      <c r="Z234" s="44">
        <v>23</v>
      </c>
      <c r="AA234" s="41">
        <v>68</v>
      </c>
      <c r="AB234" s="48">
        <v>41</v>
      </c>
      <c r="AC234" s="51">
        <v>32</v>
      </c>
      <c r="AD234" s="41">
        <v>71</v>
      </c>
      <c r="AE234" s="62">
        <v>48</v>
      </c>
      <c r="AF234" s="63">
        <v>39</v>
      </c>
      <c r="AG234" s="74">
        <v>75</v>
      </c>
      <c r="AH234" s="74">
        <v>51</v>
      </c>
      <c r="AI234" s="131">
        <v>42</v>
      </c>
      <c r="AJ234" s="75">
        <v>5</v>
      </c>
      <c r="AK234" s="162">
        <v>74</v>
      </c>
      <c r="AL234" s="74">
        <v>49</v>
      </c>
      <c r="AM234" s="162">
        <v>44</v>
      </c>
      <c r="AN234" s="74">
        <v>17</v>
      </c>
      <c r="AO234" s="141">
        <v>0</v>
      </c>
    </row>
    <row r="235" spans="3:44">
      <c r="C235" s="26" t="s">
        <v>16</v>
      </c>
      <c r="D235" s="53">
        <v>2</v>
      </c>
      <c r="E235" s="44">
        <v>2</v>
      </c>
      <c r="F235" s="53">
        <v>2</v>
      </c>
      <c r="G235" s="44">
        <v>3</v>
      </c>
      <c r="H235" s="53">
        <v>2</v>
      </c>
      <c r="I235" s="264">
        <v>4</v>
      </c>
      <c r="J235" s="302">
        <v>2</v>
      </c>
      <c r="K235" s="74">
        <v>0</v>
      </c>
      <c r="L235" s="48">
        <v>2</v>
      </c>
      <c r="M235" s="48">
        <v>5</v>
      </c>
      <c r="N235" s="44">
        <v>1</v>
      </c>
      <c r="O235" s="41">
        <v>6</v>
      </c>
      <c r="P235" s="48">
        <v>1</v>
      </c>
      <c r="Q235" s="44">
        <v>0</v>
      </c>
      <c r="R235" s="41">
        <v>7</v>
      </c>
      <c r="S235" s="48">
        <v>3</v>
      </c>
      <c r="T235" s="44">
        <v>0</v>
      </c>
      <c r="U235" s="41">
        <v>7</v>
      </c>
      <c r="V235" s="48">
        <v>3</v>
      </c>
      <c r="W235" s="44">
        <v>0</v>
      </c>
      <c r="X235" s="41">
        <v>9</v>
      </c>
      <c r="Y235" s="48">
        <v>5</v>
      </c>
      <c r="Z235" s="44">
        <v>0</v>
      </c>
      <c r="AA235" s="41">
        <v>9</v>
      </c>
      <c r="AB235" s="48">
        <v>5</v>
      </c>
      <c r="AC235" s="51">
        <v>0</v>
      </c>
      <c r="AD235" s="41">
        <v>9</v>
      </c>
      <c r="AE235" s="62">
        <v>5</v>
      </c>
      <c r="AF235" s="63">
        <v>0</v>
      </c>
      <c r="AG235" s="74">
        <v>10</v>
      </c>
      <c r="AH235" s="74">
        <v>5</v>
      </c>
      <c r="AI235" s="131">
        <v>4</v>
      </c>
      <c r="AJ235" s="75">
        <v>0</v>
      </c>
      <c r="AK235" s="162">
        <v>9</v>
      </c>
      <c r="AL235" s="74">
        <v>5</v>
      </c>
      <c r="AM235" s="162">
        <v>8</v>
      </c>
      <c r="AN235" s="74">
        <v>5</v>
      </c>
      <c r="AO235" s="141">
        <v>0</v>
      </c>
    </row>
    <row r="236" spans="3:44">
      <c r="C236" s="26" t="s">
        <v>17</v>
      </c>
      <c r="D236" s="53">
        <v>88</v>
      </c>
      <c r="E236" s="44">
        <v>77</v>
      </c>
      <c r="F236" s="53">
        <v>86</v>
      </c>
      <c r="G236" s="44">
        <v>170</v>
      </c>
      <c r="H236" s="53">
        <v>86</v>
      </c>
      <c r="I236" s="264">
        <v>268</v>
      </c>
      <c r="J236" s="302">
        <v>63</v>
      </c>
      <c r="K236" s="74">
        <v>68</v>
      </c>
      <c r="L236" s="48">
        <v>107</v>
      </c>
      <c r="M236" s="48">
        <v>371</v>
      </c>
      <c r="N236" s="44">
        <v>124</v>
      </c>
      <c r="O236" s="41">
        <v>400</v>
      </c>
      <c r="P236" s="48">
        <v>247</v>
      </c>
      <c r="Q236" s="44">
        <v>157</v>
      </c>
      <c r="R236" s="41">
        <v>396</v>
      </c>
      <c r="S236" s="48">
        <v>258</v>
      </c>
      <c r="T236" s="44">
        <v>163</v>
      </c>
      <c r="U236" s="41">
        <v>439</v>
      </c>
      <c r="V236" s="48">
        <v>337</v>
      </c>
      <c r="W236" s="44">
        <v>262</v>
      </c>
      <c r="X236" s="41">
        <v>495</v>
      </c>
      <c r="Y236" s="48">
        <v>401</v>
      </c>
      <c r="Z236" s="44">
        <v>343</v>
      </c>
      <c r="AA236" s="41">
        <v>532</v>
      </c>
      <c r="AB236" s="48">
        <v>442</v>
      </c>
      <c r="AC236" s="51">
        <v>425</v>
      </c>
      <c r="AD236" s="41">
        <v>568</v>
      </c>
      <c r="AE236" s="62">
        <v>474</v>
      </c>
      <c r="AF236" s="63">
        <v>499</v>
      </c>
      <c r="AG236" s="74">
        <v>581</v>
      </c>
      <c r="AH236" s="74">
        <v>483</v>
      </c>
      <c r="AI236" s="131">
        <v>556</v>
      </c>
      <c r="AJ236" s="75">
        <v>16</v>
      </c>
      <c r="AK236" s="162">
        <v>606</v>
      </c>
      <c r="AL236" s="74">
        <v>477</v>
      </c>
      <c r="AM236" s="162">
        <v>601</v>
      </c>
      <c r="AN236" s="74">
        <v>279</v>
      </c>
      <c r="AO236" s="141">
        <v>188</v>
      </c>
    </row>
    <row r="237" spans="3:44">
      <c r="C237" s="26" t="s">
        <v>18</v>
      </c>
      <c r="D237" s="53">
        <v>3</v>
      </c>
      <c r="E237" s="44">
        <v>2</v>
      </c>
      <c r="F237" s="53">
        <v>3</v>
      </c>
      <c r="G237" s="44">
        <v>9</v>
      </c>
      <c r="H237" s="53">
        <v>3</v>
      </c>
      <c r="I237" s="264">
        <v>11</v>
      </c>
      <c r="J237" s="302">
        <v>3</v>
      </c>
      <c r="K237" s="74">
        <v>3</v>
      </c>
      <c r="L237" s="48">
        <v>7</v>
      </c>
      <c r="M237" s="48">
        <v>25</v>
      </c>
      <c r="N237" s="44">
        <v>4</v>
      </c>
      <c r="O237" s="41">
        <v>28</v>
      </c>
      <c r="P237" s="48">
        <v>15</v>
      </c>
      <c r="Q237" s="44">
        <v>15</v>
      </c>
      <c r="R237" s="41">
        <v>31</v>
      </c>
      <c r="S237" s="48">
        <v>18</v>
      </c>
      <c r="T237" s="44">
        <v>17</v>
      </c>
      <c r="U237" s="41">
        <v>34</v>
      </c>
      <c r="V237" s="48">
        <v>23</v>
      </c>
      <c r="W237" s="44">
        <v>21</v>
      </c>
      <c r="X237" s="41">
        <v>37</v>
      </c>
      <c r="Y237" s="48">
        <v>27</v>
      </c>
      <c r="Z237" s="44">
        <v>26</v>
      </c>
      <c r="AA237" s="41">
        <v>42</v>
      </c>
      <c r="AB237" s="48">
        <v>31</v>
      </c>
      <c r="AC237" s="51">
        <v>32</v>
      </c>
      <c r="AD237" s="41">
        <v>45</v>
      </c>
      <c r="AE237" s="62">
        <v>34</v>
      </c>
      <c r="AF237" s="63">
        <v>35</v>
      </c>
      <c r="AG237" s="74">
        <v>49</v>
      </c>
      <c r="AH237" s="74">
        <v>36</v>
      </c>
      <c r="AI237" s="131">
        <v>39</v>
      </c>
      <c r="AJ237" s="75">
        <v>0</v>
      </c>
      <c r="AK237" s="162">
        <v>51</v>
      </c>
      <c r="AL237" s="74">
        <v>36</v>
      </c>
      <c r="AM237" s="162">
        <v>44</v>
      </c>
      <c r="AN237" s="74">
        <v>3</v>
      </c>
      <c r="AO237" s="141">
        <v>0</v>
      </c>
    </row>
    <row r="238" spans="3:44">
      <c r="C238" s="26" t="s">
        <v>19</v>
      </c>
      <c r="D238" s="53">
        <v>1</v>
      </c>
      <c r="E238" s="44">
        <v>1</v>
      </c>
      <c r="F238" s="53">
        <v>1</v>
      </c>
      <c r="G238" s="44">
        <v>2</v>
      </c>
      <c r="H238" s="53">
        <v>1</v>
      </c>
      <c r="I238" s="264">
        <v>21</v>
      </c>
      <c r="J238" s="302">
        <v>1</v>
      </c>
      <c r="K238" s="74">
        <v>1</v>
      </c>
      <c r="L238" s="48">
        <v>8</v>
      </c>
      <c r="M238" s="48">
        <v>33</v>
      </c>
      <c r="N238" s="44">
        <v>10</v>
      </c>
      <c r="O238" s="41">
        <v>38</v>
      </c>
      <c r="P238" s="48">
        <v>14</v>
      </c>
      <c r="Q238" s="44">
        <v>0</v>
      </c>
      <c r="R238" s="41">
        <v>49</v>
      </c>
      <c r="S238" s="48">
        <v>14</v>
      </c>
      <c r="T238" s="44">
        <v>18</v>
      </c>
      <c r="U238" s="41">
        <v>50</v>
      </c>
      <c r="V238" s="48">
        <v>21</v>
      </c>
      <c r="W238" s="44">
        <v>21</v>
      </c>
      <c r="X238" s="41">
        <v>59</v>
      </c>
      <c r="Y238" s="48">
        <v>29</v>
      </c>
      <c r="Z238" s="44">
        <v>23</v>
      </c>
      <c r="AA238" s="41">
        <v>71</v>
      </c>
      <c r="AB238" s="48">
        <v>33</v>
      </c>
      <c r="AC238" s="51">
        <v>24</v>
      </c>
      <c r="AD238" s="41">
        <v>71</v>
      </c>
      <c r="AE238" s="62">
        <v>35</v>
      </c>
      <c r="AF238" s="63">
        <v>30</v>
      </c>
      <c r="AG238" s="74">
        <v>66</v>
      </c>
      <c r="AH238" s="74">
        <v>34</v>
      </c>
      <c r="AI238" s="131">
        <v>34</v>
      </c>
      <c r="AJ238" s="75">
        <v>0</v>
      </c>
      <c r="AK238" s="162">
        <v>67</v>
      </c>
      <c r="AL238" s="74">
        <v>35</v>
      </c>
      <c r="AM238" s="162">
        <v>36</v>
      </c>
      <c r="AN238" s="74">
        <v>0</v>
      </c>
      <c r="AO238" s="141">
        <v>0</v>
      </c>
    </row>
    <row r="239" spans="3:44">
      <c r="C239" s="26" t="s">
        <v>20</v>
      </c>
      <c r="D239" s="53">
        <v>5</v>
      </c>
      <c r="E239" s="44">
        <v>5</v>
      </c>
      <c r="F239" s="53">
        <v>5</v>
      </c>
      <c r="G239" s="44">
        <v>7</v>
      </c>
      <c r="H239" s="53">
        <v>5</v>
      </c>
      <c r="I239" s="264">
        <v>25</v>
      </c>
      <c r="J239" s="302">
        <v>3</v>
      </c>
      <c r="K239" s="74">
        <v>3</v>
      </c>
      <c r="L239" s="48">
        <v>14</v>
      </c>
      <c r="M239" s="48">
        <v>52</v>
      </c>
      <c r="N239" s="44">
        <v>15</v>
      </c>
      <c r="O239" s="41">
        <v>64</v>
      </c>
      <c r="P239" s="48">
        <v>20</v>
      </c>
      <c r="Q239" s="44">
        <v>11</v>
      </c>
      <c r="R239" s="41">
        <v>75</v>
      </c>
      <c r="S239" s="48">
        <v>22</v>
      </c>
      <c r="T239" s="44">
        <v>19</v>
      </c>
      <c r="U239" s="41">
        <v>77</v>
      </c>
      <c r="V239" s="48">
        <v>37</v>
      </c>
      <c r="W239" s="44">
        <v>25</v>
      </c>
      <c r="X239" s="41">
        <v>85</v>
      </c>
      <c r="Y239" s="48">
        <v>45</v>
      </c>
      <c r="Z239" s="44">
        <v>30</v>
      </c>
      <c r="AA239" s="41">
        <v>89</v>
      </c>
      <c r="AB239" s="48">
        <v>50</v>
      </c>
      <c r="AC239" s="51">
        <v>43</v>
      </c>
      <c r="AD239" s="41">
        <v>93</v>
      </c>
      <c r="AE239" s="62">
        <v>52</v>
      </c>
      <c r="AF239" s="63">
        <v>49</v>
      </c>
      <c r="AG239" s="74">
        <v>97</v>
      </c>
      <c r="AH239" s="74">
        <v>59</v>
      </c>
      <c r="AI239" s="131">
        <v>63</v>
      </c>
      <c r="AJ239" s="75">
        <v>0</v>
      </c>
      <c r="AK239" s="162">
        <v>100</v>
      </c>
      <c r="AL239" s="74">
        <v>58</v>
      </c>
      <c r="AM239" s="162">
        <v>67</v>
      </c>
      <c r="AN239" s="74">
        <v>0</v>
      </c>
      <c r="AO239" s="141">
        <v>0</v>
      </c>
    </row>
    <row r="240" spans="3:44">
      <c r="C240" s="26" t="s">
        <v>21</v>
      </c>
      <c r="D240" s="53">
        <v>11</v>
      </c>
      <c r="E240" s="44">
        <v>10</v>
      </c>
      <c r="F240" s="53">
        <v>11</v>
      </c>
      <c r="G240" s="44">
        <v>22</v>
      </c>
      <c r="H240" s="53">
        <v>11</v>
      </c>
      <c r="I240" s="264">
        <v>68</v>
      </c>
      <c r="J240" s="302">
        <v>17</v>
      </c>
      <c r="K240" s="74">
        <v>16</v>
      </c>
      <c r="L240" s="48">
        <v>47</v>
      </c>
      <c r="M240" s="48">
        <v>116</v>
      </c>
      <c r="N240" s="44">
        <v>30</v>
      </c>
      <c r="O240" s="41">
        <v>126</v>
      </c>
      <c r="P240" s="48">
        <v>40</v>
      </c>
      <c r="Q240" s="44">
        <v>27</v>
      </c>
      <c r="R240" s="41">
        <v>137</v>
      </c>
      <c r="S240" s="48">
        <v>52</v>
      </c>
      <c r="T240" s="44">
        <v>44</v>
      </c>
      <c r="U240" s="41">
        <v>149</v>
      </c>
      <c r="V240" s="48">
        <v>82</v>
      </c>
      <c r="W240" s="44">
        <v>51</v>
      </c>
      <c r="X240" s="41">
        <v>164</v>
      </c>
      <c r="Y240" s="48">
        <v>93</v>
      </c>
      <c r="Z240" s="44">
        <v>79</v>
      </c>
      <c r="AA240" s="41">
        <v>175</v>
      </c>
      <c r="AB240" s="48">
        <v>107</v>
      </c>
      <c r="AC240" s="51">
        <v>94</v>
      </c>
      <c r="AD240" s="41">
        <v>178</v>
      </c>
      <c r="AE240" s="62">
        <v>115</v>
      </c>
      <c r="AF240" s="63">
        <v>111</v>
      </c>
      <c r="AG240" s="74">
        <v>183</v>
      </c>
      <c r="AH240" s="74">
        <v>121</v>
      </c>
      <c r="AI240" s="131">
        <v>131</v>
      </c>
      <c r="AJ240" s="75">
        <v>0</v>
      </c>
      <c r="AK240" s="162">
        <v>189</v>
      </c>
      <c r="AL240" s="74">
        <v>123</v>
      </c>
      <c r="AM240" s="162">
        <v>150</v>
      </c>
      <c r="AN240" s="74">
        <v>12</v>
      </c>
      <c r="AO240" s="141">
        <v>1</v>
      </c>
    </row>
    <row r="241" spans="3:52">
      <c r="C241" s="26" t="s">
        <v>22</v>
      </c>
      <c r="D241" s="53">
        <v>0</v>
      </c>
      <c r="E241" s="44">
        <v>0</v>
      </c>
      <c r="F241" s="53">
        <v>0</v>
      </c>
      <c r="G241" s="44">
        <v>0</v>
      </c>
      <c r="H241" s="53">
        <v>0</v>
      </c>
      <c r="I241" s="264">
        <v>4</v>
      </c>
      <c r="J241" s="302">
        <v>0</v>
      </c>
      <c r="K241" s="74">
        <v>0</v>
      </c>
      <c r="L241" s="48">
        <v>1</v>
      </c>
      <c r="M241" s="48">
        <v>8</v>
      </c>
      <c r="N241" s="44">
        <v>0</v>
      </c>
      <c r="O241" s="41">
        <v>10</v>
      </c>
      <c r="P241" s="48">
        <v>0</v>
      </c>
      <c r="Q241" s="44">
        <v>0</v>
      </c>
      <c r="R241" s="41">
        <v>10</v>
      </c>
      <c r="S241" s="48">
        <v>1</v>
      </c>
      <c r="T241" s="44">
        <v>0</v>
      </c>
      <c r="U241" s="41">
        <v>12</v>
      </c>
      <c r="V241" s="48">
        <v>3</v>
      </c>
      <c r="W241" s="44">
        <v>0</v>
      </c>
      <c r="X241" s="41">
        <v>12</v>
      </c>
      <c r="Y241" s="48">
        <v>3</v>
      </c>
      <c r="Z241" s="44">
        <v>2</v>
      </c>
      <c r="AA241" s="41">
        <v>14</v>
      </c>
      <c r="AB241" s="48">
        <v>4</v>
      </c>
      <c r="AC241" s="51">
        <v>3</v>
      </c>
      <c r="AD241" s="41">
        <v>14</v>
      </c>
      <c r="AE241" s="62">
        <v>5</v>
      </c>
      <c r="AF241" s="63">
        <v>3</v>
      </c>
      <c r="AG241" s="74">
        <v>13</v>
      </c>
      <c r="AH241" s="74">
        <v>4</v>
      </c>
      <c r="AI241" s="131">
        <v>3</v>
      </c>
      <c r="AJ241" s="75">
        <v>0</v>
      </c>
      <c r="AK241" s="162">
        <v>14</v>
      </c>
      <c r="AL241" s="74">
        <v>4</v>
      </c>
      <c r="AM241" s="162">
        <v>4</v>
      </c>
      <c r="AN241" s="74">
        <v>0</v>
      </c>
      <c r="AO241" s="141">
        <v>0</v>
      </c>
    </row>
    <row r="242" spans="3:52">
      <c r="C242" s="26" t="s">
        <v>23</v>
      </c>
      <c r="D242" s="53">
        <v>1</v>
      </c>
      <c r="E242" s="44">
        <v>1</v>
      </c>
      <c r="F242" s="53">
        <v>1</v>
      </c>
      <c r="G242" s="44">
        <v>1</v>
      </c>
      <c r="H242" s="53">
        <v>1</v>
      </c>
      <c r="I242" s="264">
        <v>5</v>
      </c>
      <c r="J242" s="302">
        <v>2</v>
      </c>
      <c r="K242" s="74">
        <v>2</v>
      </c>
      <c r="L242" s="48">
        <v>7</v>
      </c>
      <c r="M242" s="48">
        <v>10</v>
      </c>
      <c r="N242" s="44">
        <v>0</v>
      </c>
      <c r="O242" s="41">
        <v>10</v>
      </c>
      <c r="P242" s="48">
        <v>1</v>
      </c>
      <c r="Q242" s="44">
        <v>0</v>
      </c>
      <c r="R242" s="41">
        <v>12</v>
      </c>
      <c r="S242" s="48">
        <v>1</v>
      </c>
      <c r="T242" s="44">
        <v>1</v>
      </c>
      <c r="U242" s="41">
        <v>14</v>
      </c>
      <c r="V242" s="48">
        <v>2</v>
      </c>
      <c r="W242" s="44">
        <v>2</v>
      </c>
      <c r="X242" s="41">
        <v>16</v>
      </c>
      <c r="Y242" s="48">
        <v>2</v>
      </c>
      <c r="Z242" s="44">
        <v>2</v>
      </c>
      <c r="AA242" s="41">
        <v>18</v>
      </c>
      <c r="AB242" s="48">
        <v>3</v>
      </c>
      <c r="AC242" s="51">
        <v>3</v>
      </c>
      <c r="AD242" s="41">
        <v>18</v>
      </c>
      <c r="AE242" s="62">
        <v>3</v>
      </c>
      <c r="AF242" s="63">
        <v>4</v>
      </c>
      <c r="AG242" s="74">
        <v>18</v>
      </c>
      <c r="AH242" s="74">
        <v>3</v>
      </c>
      <c r="AI242" s="131">
        <v>5</v>
      </c>
      <c r="AJ242" s="75">
        <v>0</v>
      </c>
      <c r="AK242" s="162">
        <v>17</v>
      </c>
      <c r="AL242" s="74">
        <v>3</v>
      </c>
      <c r="AM242" s="162">
        <v>6</v>
      </c>
      <c r="AN242" s="74">
        <v>0</v>
      </c>
      <c r="AO242" s="141">
        <v>0</v>
      </c>
    </row>
    <row r="243" spans="3:52">
      <c r="C243" s="26" t="s">
        <v>24</v>
      </c>
      <c r="D243" s="53">
        <v>1</v>
      </c>
      <c r="E243" s="44">
        <v>1</v>
      </c>
      <c r="F243" s="53">
        <v>1</v>
      </c>
      <c r="G243" s="44">
        <v>1</v>
      </c>
      <c r="H243" s="53">
        <v>1</v>
      </c>
      <c r="I243" s="264">
        <v>6</v>
      </c>
      <c r="J243" s="302">
        <v>1</v>
      </c>
      <c r="K243" s="74">
        <v>1</v>
      </c>
      <c r="L243" s="48">
        <v>4</v>
      </c>
      <c r="M243" s="48">
        <v>11</v>
      </c>
      <c r="N243" s="44">
        <v>0</v>
      </c>
      <c r="O243" s="41">
        <v>14</v>
      </c>
      <c r="P243" s="48">
        <v>1</v>
      </c>
      <c r="Q243" s="44">
        <v>0</v>
      </c>
      <c r="R243" s="41">
        <v>13</v>
      </c>
      <c r="S243" s="48">
        <v>2</v>
      </c>
      <c r="T243" s="44">
        <v>6</v>
      </c>
      <c r="U243" s="41">
        <v>17</v>
      </c>
      <c r="V243" s="48">
        <v>7</v>
      </c>
      <c r="W243" s="44">
        <v>7</v>
      </c>
      <c r="X243" s="41">
        <v>19</v>
      </c>
      <c r="Y243" s="48">
        <v>10</v>
      </c>
      <c r="Z243" s="44">
        <v>10</v>
      </c>
      <c r="AA243" s="41">
        <v>20</v>
      </c>
      <c r="AB243" s="48">
        <v>10</v>
      </c>
      <c r="AC243" s="51">
        <v>13</v>
      </c>
      <c r="AD243" s="41">
        <v>22</v>
      </c>
      <c r="AE243" s="62">
        <v>13</v>
      </c>
      <c r="AF243" s="63">
        <v>16</v>
      </c>
      <c r="AG243" s="74">
        <v>22</v>
      </c>
      <c r="AH243" s="74">
        <v>13</v>
      </c>
      <c r="AI243" s="131">
        <v>19</v>
      </c>
      <c r="AJ243" s="75">
        <v>1</v>
      </c>
      <c r="AK243" s="162">
        <v>25</v>
      </c>
      <c r="AL243" s="74">
        <v>13</v>
      </c>
      <c r="AM243" s="162">
        <v>19</v>
      </c>
      <c r="AN243" s="74">
        <v>1</v>
      </c>
      <c r="AO243" s="141">
        <v>1</v>
      </c>
    </row>
    <row r="244" spans="3:52">
      <c r="C244" s="26" t="s">
        <v>25</v>
      </c>
      <c r="D244" s="53">
        <v>1</v>
      </c>
      <c r="E244" s="44">
        <v>0</v>
      </c>
      <c r="F244" s="53">
        <v>1</v>
      </c>
      <c r="G244" s="44">
        <v>2</v>
      </c>
      <c r="H244" s="53">
        <v>1</v>
      </c>
      <c r="I244" s="264">
        <v>2</v>
      </c>
      <c r="J244" s="302">
        <v>1</v>
      </c>
      <c r="K244" s="74">
        <v>1</v>
      </c>
      <c r="L244" s="48">
        <v>5</v>
      </c>
      <c r="M244" s="48">
        <v>2</v>
      </c>
      <c r="N244" s="44">
        <v>0</v>
      </c>
      <c r="O244" s="41">
        <v>5</v>
      </c>
      <c r="P244" s="48">
        <v>0</v>
      </c>
      <c r="Q244" s="44">
        <v>0</v>
      </c>
      <c r="R244" s="41">
        <v>7</v>
      </c>
      <c r="S244" s="48">
        <v>2</v>
      </c>
      <c r="T244" s="44">
        <v>2</v>
      </c>
      <c r="U244" s="41">
        <v>7</v>
      </c>
      <c r="V244" s="48">
        <v>2</v>
      </c>
      <c r="W244" s="44">
        <v>2</v>
      </c>
      <c r="X244" s="41">
        <v>8</v>
      </c>
      <c r="Y244" s="48">
        <v>2</v>
      </c>
      <c r="Z244" s="44">
        <v>3</v>
      </c>
      <c r="AA244" s="41">
        <v>8</v>
      </c>
      <c r="AB244" s="48">
        <v>2</v>
      </c>
      <c r="AC244" s="51">
        <v>3</v>
      </c>
      <c r="AD244" s="41">
        <v>8</v>
      </c>
      <c r="AE244" s="62">
        <v>2</v>
      </c>
      <c r="AF244" s="63">
        <v>4</v>
      </c>
      <c r="AG244" s="74">
        <v>9</v>
      </c>
      <c r="AH244" s="74">
        <v>2</v>
      </c>
      <c r="AI244" s="131">
        <v>4</v>
      </c>
      <c r="AJ244" s="75">
        <v>0</v>
      </c>
      <c r="AK244" s="162">
        <v>9</v>
      </c>
      <c r="AL244" s="74">
        <v>2</v>
      </c>
      <c r="AM244" s="162">
        <v>4</v>
      </c>
      <c r="AN244" s="74">
        <v>0</v>
      </c>
      <c r="AO244" s="141">
        <v>0</v>
      </c>
    </row>
    <row r="245" spans="3:52">
      <c r="C245" s="26" t="s">
        <v>26</v>
      </c>
      <c r="D245" s="53">
        <v>62</v>
      </c>
      <c r="E245" s="44">
        <v>52</v>
      </c>
      <c r="F245" s="53">
        <v>64</v>
      </c>
      <c r="G245" s="44">
        <v>139</v>
      </c>
      <c r="H245" s="53">
        <v>64</v>
      </c>
      <c r="I245" s="264">
        <v>233</v>
      </c>
      <c r="J245" s="302">
        <v>81</v>
      </c>
      <c r="K245" s="74">
        <v>86</v>
      </c>
      <c r="L245" s="48">
        <v>138</v>
      </c>
      <c r="M245" s="48">
        <v>293</v>
      </c>
      <c r="N245" s="44">
        <v>96</v>
      </c>
      <c r="O245" s="41">
        <v>324</v>
      </c>
      <c r="P245" s="48">
        <v>133</v>
      </c>
      <c r="Q245" s="44">
        <v>115</v>
      </c>
      <c r="R245" s="41">
        <v>334</v>
      </c>
      <c r="S245" s="48">
        <v>146</v>
      </c>
      <c r="T245" s="44">
        <v>132</v>
      </c>
      <c r="U245" s="41">
        <v>361</v>
      </c>
      <c r="V245" s="48">
        <v>188</v>
      </c>
      <c r="W245" s="44">
        <v>196</v>
      </c>
      <c r="X245" s="41">
        <v>389</v>
      </c>
      <c r="Y245" s="48">
        <v>225</v>
      </c>
      <c r="Z245" s="44">
        <v>249</v>
      </c>
      <c r="AA245" s="41">
        <v>405</v>
      </c>
      <c r="AB245" s="48">
        <v>243</v>
      </c>
      <c r="AC245" s="51">
        <v>300</v>
      </c>
      <c r="AD245" s="41">
        <v>428</v>
      </c>
      <c r="AE245" s="62">
        <v>278</v>
      </c>
      <c r="AF245" s="63">
        <v>366</v>
      </c>
      <c r="AG245" s="74">
        <v>440</v>
      </c>
      <c r="AH245" s="74">
        <v>289</v>
      </c>
      <c r="AI245" s="131">
        <v>449</v>
      </c>
      <c r="AJ245" s="75">
        <v>35</v>
      </c>
      <c r="AK245" s="162">
        <v>486</v>
      </c>
      <c r="AL245" s="74">
        <v>313</v>
      </c>
      <c r="AM245" s="162">
        <v>533</v>
      </c>
      <c r="AN245" s="74">
        <v>349</v>
      </c>
      <c r="AO245" s="141">
        <v>151</v>
      </c>
    </row>
    <row r="246" spans="3:52">
      <c r="C246" s="26" t="s">
        <v>39</v>
      </c>
      <c r="D246" s="53">
        <v>0</v>
      </c>
      <c r="E246" s="44">
        <v>0</v>
      </c>
      <c r="F246" s="53">
        <v>0</v>
      </c>
      <c r="G246" s="44">
        <v>0</v>
      </c>
      <c r="H246" s="53">
        <v>0</v>
      </c>
      <c r="I246" s="264">
        <v>0</v>
      </c>
      <c r="J246" s="302">
        <v>0</v>
      </c>
      <c r="K246" s="48">
        <v>0</v>
      </c>
      <c r="L246" s="48">
        <v>0</v>
      </c>
      <c r="M246" s="48">
        <v>0</v>
      </c>
      <c r="N246" s="44">
        <v>0</v>
      </c>
      <c r="O246" s="41">
        <v>0</v>
      </c>
      <c r="P246" s="48">
        <v>0</v>
      </c>
      <c r="Q246" s="44">
        <v>0</v>
      </c>
      <c r="R246" s="41">
        <v>37</v>
      </c>
      <c r="S246" s="48">
        <v>21</v>
      </c>
      <c r="T246" s="44">
        <v>19</v>
      </c>
      <c r="U246" s="41">
        <v>39</v>
      </c>
      <c r="V246" s="48">
        <v>23</v>
      </c>
      <c r="W246" s="44">
        <v>22</v>
      </c>
      <c r="X246" s="41">
        <v>47</v>
      </c>
      <c r="Y246" s="48">
        <v>31</v>
      </c>
      <c r="Z246" s="44">
        <v>33</v>
      </c>
      <c r="AA246" s="41">
        <v>45</v>
      </c>
      <c r="AB246" s="48">
        <v>30</v>
      </c>
      <c r="AC246" s="51">
        <v>35</v>
      </c>
      <c r="AD246" s="41">
        <v>47</v>
      </c>
      <c r="AE246" s="62">
        <v>31</v>
      </c>
      <c r="AF246" s="63">
        <v>36</v>
      </c>
      <c r="AG246" s="74">
        <v>58</v>
      </c>
      <c r="AH246" s="74">
        <v>43</v>
      </c>
      <c r="AI246" s="131">
        <v>53</v>
      </c>
      <c r="AJ246" s="75">
        <v>0</v>
      </c>
      <c r="AK246" s="162">
        <v>54</v>
      </c>
      <c r="AL246" s="74">
        <v>37</v>
      </c>
      <c r="AM246" s="162">
        <v>46</v>
      </c>
      <c r="AN246" s="74">
        <v>14</v>
      </c>
      <c r="AO246" s="141">
        <v>3</v>
      </c>
    </row>
    <row r="247" spans="3:52" ht="22.5">
      <c r="C247" s="26" t="s">
        <v>40</v>
      </c>
      <c r="D247" s="53">
        <v>0</v>
      </c>
      <c r="E247" s="44">
        <v>0</v>
      </c>
      <c r="F247" s="53">
        <v>0</v>
      </c>
      <c r="G247" s="44">
        <v>0</v>
      </c>
      <c r="H247" s="53">
        <v>0</v>
      </c>
      <c r="I247" s="264">
        <v>0</v>
      </c>
      <c r="J247" s="302">
        <v>0</v>
      </c>
      <c r="K247" s="48">
        <v>0</v>
      </c>
      <c r="L247" s="48">
        <v>0</v>
      </c>
      <c r="M247" s="48">
        <v>0</v>
      </c>
      <c r="N247" s="44">
        <v>0</v>
      </c>
      <c r="O247" s="41">
        <v>0</v>
      </c>
      <c r="P247" s="48">
        <v>0</v>
      </c>
      <c r="Q247" s="44">
        <v>0</v>
      </c>
      <c r="R247" s="41">
        <v>39</v>
      </c>
      <c r="S247" s="48">
        <v>23</v>
      </c>
      <c r="T247" s="44">
        <v>20</v>
      </c>
      <c r="U247" s="41">
        <v>41</v>
      </c>
      <c r="V247" s="48">
        <v>27</v>
      </c>
      <c r="W247" s="44">
        <v>22</v>
      </c>
      <c r="X247" s="41">
        <v>48</v>
      </c>
      <c r="Y247" s="48">
        <v>34</v>
      </c>
      <c r="Z247" s="44">
        <v>29</v>
      </c>
      <c r="AA247" s="41">
        <v>57</v>
      </c>
      <c r="AB247" s="48">
        <v>42</v>
      </c>
      <c r="AC247" s="51">
        <v>38</v>
      </c>
      <c r="AD247" s="41">
        <v>62</v>
      </c>
      <c r="AE247" s="62">
        <v>48</v>
      </c>
      <c r="AF247" s="63">
        <v>43</v>
      </c>
      <c r="AG247" s="74">
        <v>65</v>
      </c>
      <c r="AH247" s="74">
        <v>48</v>
      </c>
      <c r="AI247" s="131">
        <v>48</v>
      </c>
      <c r="AJ247" s="75">
        <v>0</v>
      </c>
      <c r="AK247" s="162">
        <v>69</v>
      </c>
      <c r="AL247" s="74">
        <v>52</v>
      </c>
      <c r="AM247" s="162">
        <v>54</v>
      </c>
      <c r="AN247" s="74">
        <v>5</v>
      </c>
      <c r="AO247" s="141">
        <v>0</v>
      </c>
    </row>
    <row r="248" spans="3:52">
      <c r="C248" s="26" t="s">
        <v>27</v>
      </c>
      <c r="D248" s="53">
        <v>2</v>
      </c>
      <c r="E248" s="44">
        <v>2</v>
      </c>
      <c r="F248" s="53">
        <v>2</v>
      </c>
      <c r="G248" s="44">
        <v>2</v>
      </c>
      <c r="H248" s="53">
        <v>2</v>
      </c>
      <c r="I248" s="264">
        <v>9</v>
      </c>
      <c r="J248" s="302">
        <v>3</v>
      </c>
      <c r="K248" s="48">
        <v>3</v>
      </c>
      <c r="L248" s="48">
        <v>9</v>
      </c>
      <c r="M248" s="48">
        <v>17</v>
      </c>
      <c r="N248" s="44">
        <v>1</v>
      </c>
      <c r="O248" s="41">
        <v>19</v>
      </c>
      <c r="P248" s="48">
        <v>2</v>
      </c>
      <c r="Q248" s="44">
        <v>0</v>
      </c>
      <c r="R248" s="41">
        <v>22</v>
      </c>
      <c r="S248" s="48">
        <v>5</v>
      </c>
      <c r="T248" s="44">
        <v>7</v>
      </c>
      <c r="U248" s="41">
        <v>22</v>
      </c>
      <c r="V248" s="48">
        <v>8</v>
      </c>
      <c r="W248" s="44">
        <v>8</v>
      </c>
      <c r="X248" s="41">
        <v>26</v>
      </c>
      <c r="Y248" s="48">
        <v>11</v>
      </c>
      <c r="Z248" s="44">
        <v>9</v>
      </c>
      <c r="AA248" s="41">
        <v>30</v>
      </c>
      <c r="AB248" s="48">
        <v>13</v>
      </c>
      <c r="AC248" s="51">
        <v>13</v>
      </c>
      <c r="AD248" s="41">
        <v>30</v>
      </c>
      <c r="AE248" s="62">
        <v>16</v>
      </c>
      <c r="AF248" s="63">
        <v>15</v>
      </c>
      <c r="AG248" s="74">
        <v>30</v>
      </c>
      <c r="AH248" s="74">
        <v>17</v>
      </c>
      <c r="AI248" s="131">
        <v>19</v>
      </c>
      <c r="AJ248" s="75">
        <v>1</v>
      </c>
      <c r="AK248" s="162">
        <v>31</v>
      </c>
      <c r="AL248" s="74">
        <v>18</v>
      </c>
      <c r="AM248" s="162">
        <v>20</v>
      </c>
      <c r="AN248" s="74">
        <v>2</v>
      </c>
      <c r="AO248" s="141">
        <v>0</v>
      </c>
    </row>
    <row r="249" spans="3:52">
      <c r="C249" s="26" t="s">
        <v>28</v>
      </c>
      <c r="D249" s="53">
        <v>4</v>
      </c>
      <c r="E249" s="44">
        <v>4</v>
      </c>
      <c r="F249" s="53">
        <v>4</v>
      </c>
      <c r="G249" s="44">
        <v>5</v>
      </c>
      <c r="H249" s="53">
        <v>4</v>
      </c>
      <c r="I249" s="264">
        <v>14</v>
      </c>
      <c r="J249" s="302">
        <v>5</v>
      </c>
      <c r="K249" s="48">
        <v>6</v>
      </c>
      <c r="L249" s="48">
        <v>10</v>
      </c>
      <c r="M249" s="48">
        <v>28</v>
      </c>
      <c r="N249" s="44">
        <v>4</v>
      </c>
      <c r="O249" s="41">
        <v>33</v>
      </c>
      <c r="P249" s="48">
        <v>13</v>
      </c>
      <c r="Q249" s="44">
        <v>15</v>
      </c>
      <c r="R249" s="41">
        <v>37</v>
      </c>
      <c r="S249" s="48">
        <v>14</v>
      </c>
      <c r="T249" s="44">
        <v>16</v>
      </c>
      <c r="U249" s="41">
        <v>42</v>
      </c>
      <c r="V249" s="48">
        <v>16</v>
      </c>
      <c r="W249" s="44">
        <v>21</v>
      </c>
      <c r="X249" s="41">
        <v>44</v>
      </c>
      <c r="Y249" s="48">
        <v>18</v>
      </c>
      <c r="Z249" s="44">
        <v>25</v>
      </c>
      <c r="AA249" s="41">
        <v>46</v>
      </c>
      <c r="AB249" s="48">
        <v>19</v>
      </c>
      <c r="AC249" s="51">
        <v>28</v>
      </c>
      <c r="AD249" s="41">
        <v>47</v>
      </c>
      <c r="AE249" s="62">
        <v>26</v>
      </c>
      <c r="AF249" s="63">
        <v>29</v>
      </c>
      <c r="AG249" s="74">
        <v>48</v>
      </c>
      <c r="AH249" s="74">
        <v>27</v>
      </c>
      <c r="AI249" s="131">
        <v>38</v>
      </c>
      <c r="AJ249" s="75">
        <v>1</v>
      </c>
      <c r="AK249" s="162">
        <v>50</v>
      </c>
      <c r="AL249" s="74">
        <v>27</v>
      </c>
      <c r="AM249" s="162">
        <v>39</v>
      </c>
      <c r="AN249" s="74">
        <v>1</v>
      </c>
      <c r="AO249" s="141">
        <v>0</v>
      </c>
    </row>
    <row r="250" spans="3:52" ht="13.5" thickBot="1">
      <c r="C250" s="27" t="s">
        <v>29</v>
      </c>
      <c r="D250" s="54">
        <v>0</v>
      </c>
      <c r="E250" s="45">
        <v>0</v>
      </c>
      <c r="F250" s="54">
        <v>0</v>
      </c>
      <c r="G250" s="45">
        <v>0</v>
      </c>
      <c r="H250" s="54">
        <v>0</v>
      </c>
      <c r="I250" s="265">
        <v>0</v>
      </c>
      <c r="J250" s="303">
        <v>0</v>
      </c>
      <c r="K250" s="49">
        <v>0</v>
      </c>
      <c r="L250" s="49">
        <v>2</v>
      </c>
      <c r="M250" s="49">
        <v>4</v>
      </c>
      <c r="N250" s="45">
        <v>0</v>
      </c>
      <c r="O250" s="42">
        <v>4</v>
      </c>
      <c r="P250" s="49">
        <v>0</v>
      </c>
      <c r="Q250" s="45">
        <v>0</v>
      </c>
      <c r="R250" s="42">
        <v>6</v>
      </c>
      <c r="S250" s="49">
        <v>0</v>
      </c>
      <c r="T250" s="45">
        <v>0</v>
      </c>
      <c r="U250" s="42">
        <v>9</v>
      </c>
      <c r="V250" s="49">
        <v>1</v>
      </c>
      <c r="W250" s="45">
        <v>0</v>
      </c>
      <c r="X250" s="42">
        <v>11</v>
      </c>
      <c r="Y250" s="49">
        <v>2</v>
      </c>
      <c r="Z250" s="45">
        <v>1</v>
      </c>
      <c r="AA250" s="42">
        <v>12</v>
      </c>
      <c r="AB250" s="49">
        <v>3</v>
      </c>
      <c r="AC250" s="52">
        <v>0</v>
      </c>
      <c r="AD250" s="42">
        <v>12</v>
      </c>
      <c r="AE250" s="64">
        <v>3</v>
      </c>
      <c r="AF250" s="65">
        <v>2</v>
      </c>
      <c r="AG250" s="78">
        <v>13</v>
      </c>
      <c r="AH250" s="78">
        <v>4</v>
      </c>
      <c r="AI250" s="132">
        <v>3</v>
      </c>
      <c r="AJ250" s="79">
        <v>0</v>
      </c>
      <c r="AK250" s="163">
        <v>13</v>
      </c>
      <c r="AL250" s="78">
        <v>3</v>
      </c>
      <c r="AM250" s="163">
        <v>3</v>
      </c>
      <c r="AN250" s="78">
        <v>0</v>
      </c>
      <c r="AO250" s="143">
        <v>0</v>
      </c>
    </row>
    <row r="251" spans="3:52">
      <c r="S251" s="16"/>
      <c r="T251" s="16"/>
      <c r="U251" s="16"/>
      <c r="V251" s="16"/>
      <c r="W251" s="16"/>
      <c r="X251" s="16"/>
      <c r="Y251" s="16"/>
      <c r="Z251" s="16"/>
      <c r="AA251" s="16"/>
      <c r="AB251" s="16"/>
      <c r="AC251" s="16"/>
      <c r="AD251" s="16"/>
      <c r="AE251" s="16"/>
      <c r="AF251" s="16"/>
      <c r="AG251" s="16"/>
      <c r="AH251" s="16"/>
      <c r="AI251" s="16"/>
      <c r="AJ251" s="16"/>
      <c r="AK251" s="16"/>
      <c r="AL251" s="16"/>
      <c r="AM251" s="16"/>
      <c r="AN251" s="16"/>
    </row>
    <row r="252" spans="3:52" ht="13.5" thickBot="1">
      <c r="S252" s="16"/>
      <c r="T252" s="16"/>
      <c r="U252" s="16"/>
      <c r="V252" s="16"/>
      <c r="W252" s="16"/>
      <c r="X252" s="16"/>
      <c r="Y252" s="16"/>
      <c r="Z252" s="16"/>
      <c r="AA252" s="16"/>
      <c r="AB252" s="16"/>
      <c r="AC252" s="16"/>
      <c r="AD252" s="16"/>
      <c r="AE252" s="16"/>
      <c r="AF252" s="16"/>
      <c r="AG252" s="16"/>
      <c r="AH252" s="16"/>
      <c r="AI252" s="16"/>
      <c r="AJ252" s="16"/>
      <c r="AK252" s="16"/>
      <c r="AL252" s="16"/>
      <c r="AM252" s="16"/>
      <c r="AN252" s="16"/>
    </row>
    <row r="253" spans="3:52" ht="13.5" thickBot="1">
      <c r="C253" s="557" t="s">
        <v>31</v>
      </c>
      <c r="D253" s="558"/>
      <c r="E253" s="558"/>
      <c r="F253" s="558"/>
      <c r="G253" s="558"/>
      <c r="H253" s="558"/>
      <c r="I253" s="558"/>
      <c r="J253" s="558"/>
      <c r="K253" s="558"/>
      <c r="L253" s="558"/>
      <c r="M253" s="558"/>
      <c r="N253" s="558"/>
      <c r="O253" s="558"/>
      <c r="P253" s="558"/>
      <c r="Q253" s="558"/>
      <c r="R253" s="558"/>
      <c r="S253" s="558"/>
      <c r="T253" s="558"/>
      <c r="U253" s="558"/>
      <c r="V253" s="558"/>
      <c r="W253" s="558"/>
      <c r="X253" s="558"/>
      <c r="Y253" s="558"/>
      <c r="Z253" s="558"/>
      <c r="AA253" s="558"/>
      <c r="AB253" s="558"/>
      <c r="AC253" s="558"/>
      <c r="AD253" s="558"/>
      <c r="AE253" s="558"/>
      <c r="AF253" s="558"/>
      <c r="AG253" s="558"/>
      <c r="AH253" s="558"/>
      <c r="AI253" s="558"/>
      <c r="AJ253" s="558"/>
      <c r="AK253" s="558"/>
      <c r="AL253" s="559"/>
      <c r="AM253" s="16"/>
      <c r="AN253" s="16"/>
      <c r="AO253" s="16"/>
      <c r="AP253" s="16"/>
      <c r="AQ253" s="16"/>
      <c r="AR253" s="16"/>
      <c r="AS253" s="16"/>
      <c r="AT253" s="16"/>
      <c r="AU253" s="16"/>
      <c r="AV253" s="16"/>
      <c r="AW253" s="16"/>
      <c r="AX253" s="16"/>
      <c r="AY253" s="16"/>
      <c r="AZ253" s="16"/>
    </row>
    <row r="254" spans="3:52" ht="21" customHeight="1" thickBot="1">
      <c r="C254" s="581" t="s">
        <v>48</v>
      </c>
      <c r="D254" s="577">
        <v>39083</v>
      </c>
      <c r="E254" s="586"/>
      <c r="F254" s="560">
        <v>39114</v>
      </c>
      <c r="G254" s="575"/>
      <c r="H254" s="576"/>
      <c r="I254" s="560">
        <v>39142</v>
      </c>
      <c r="J254" s="575"/>
      <c r="K254" s="576"/>
      <c r="L254" s="560">
        <v>39173</v>
      </c>
      <c r="M254" s="575"/>
      <c r="N254" s="576"/>
      <c r="O254" s="560">
        <v>39203</v>
      </c>
      <c r="P254" s="575"/>
      <c r="Q254" s="576"/>
      <c r="R254" s="560">
        <v>39234</v>
      </c>
      <c r="S254" s="575"/>
      <c r="T254" s="576"/>
      <c r="U254" s="560">
        <v>39264</v>
      </c>
      <c r="V254" s="575"/>
      <c r="W254" s="576"/>
      <c r="X254" s="560">
        <v>39295</v>
      </c>
      <c r="Y254" s="575"/>
      <c r="Z254" s="576"/>
      <c r="AA254" s="560">
        <v>39326</v>
      </c>
      <c r="AB254" s="575"/>
      <c r="AC254" s="576"/>
      <c r="AD254" s="560">
        <v>39356</v>
      </c>
      <c r="AE254" s="575"/>
      <c r="AF254" s="576"/>
      <c r="AG254" s="560">
        <v>39387</v>
      </c>
      <c r="AH254" s="575"/>
      <c r="AI254" s="576"/>
      <c r="AJ254" s="560">
        <v>39417</v>
      </c>
      <c r="AK254" s="575"/>
      <c r="AL254" s="576"/>
      <c r="AM254" s="16"/>
      <c r="AN254" s="16"/>
      <c r="AO254" s="16"/>
      <c r="AP254" s="16"/>
      <c r="AQ254" s="16"/>
      <c r="AR254" s="16"/>
      <c r="AS254" s="16"/>
      <c r="AT254" s="16"/>
      <c r="AU254" s="16"/>
      <c r="AV254" s="16"/>
      <c r="AW254" s="16"/>
      <c r="AX254" s="16"/>
      <c r="AY254" s="16"/>
      <c r="AZ254" s="16"/>
    </row>
    <row r="255" spans="3:52" ht="13.5" thickBot="1">
      <c r="C255" s="583"/>
      <c r="D255" s="178" t="s">
        <v>0</v>
      </c>
      <c r="E255" s="177" t="s">
        <v>5</v>
      </c>
      <c r="F255" s="178" t="s">
        <v>0</v>
      </c>
      <c r="G255" s="385" t="s">
        <v>5</v>
      </c>
      <c r="H255" s="177" t="s">
        <v>3</v>
      </c>
      <c r="I255" s="178" t="s">
        <v>0</v>
      </c>
      <c r="J255" s="385" t="s">
        <v>5</v>
      </c>
      <c r="K255" s="177" t="s">
        <v>3</v>
      </c>
      <c r="L255" s="178" t="s">
        <v>0</v>
      </c>
      <c r="M255" s="385" t="s">
        <v>5</v>
      </c>
      <c r="N255" s="177" t="s">
        <v>3</v>
      </c>
      <c r="O255" s="178" t="s">
        <v>0</v>
      </c>
      <c r="P255" s="385" t="s">
        <v>5</v>
      </c>
      <c r="Q255" s="177" t="s">
        <v>3</v>
      </c>
      <c r="R255" s="178" t="s">
        <v>0</v>
      </c>
      <c r="S255" s="385" t="s">
        <v>5</v>
      </c>
      <c r="T255" s="177" t="s">
        <v>3</v>
      </c>
      <c r="U255" s="178" t="s">
        <v>0</v>
      </c>
      <c r="V255" s="385" t="s">
        <v>5</v>
      </c>
      <c r="W255" s="177" t="s">
        <v>3</v>
      </c>
      <c r="X255" s="178" t="s">
        <v>0</v>
      </c>
      <c r="Y255" s="385" t="s">
        <v>5</v>
      </c>
      <c r="Z255" s="177" t="s">
        <v>3</v>
      </c>
      <c r="AA255" s="178" t="s">
        <v>0</v>
      </c>
      <c r="AB255" s="385" t="s">
        <v>5</v>
      </c>
      <c r="AC255" s="177" t="s">
        <v>3</v>
      </c>
      <c r="AD255" s="178" t="s">
        <v>0</v>
      </c>
      <c r="AE255" s="385" t="s">
        <v>5</v>
      </c>
      <c r="AF255" s="177" t="s">
        <v>3</v>
      </c>
      <c r="AG255" s="178" t="s">
        <v>0</v>
      </c>
      <c r="AH255" s="385" t="s">
        <v>5</v>
      </c>
      <c r="AI255" s="177" t="s">
        <v>3</v>
      </c>
      <c r="AJ255" s="178" t="s">
        <v>0</v>
      </c>
      <c r="AK255" s="385" t="s">
        <v>5</v>
      </c>
      <c r="AL255" s="177" t="s">
        <v>3</v>
      </c>
      <c r="AM255" s="16"/>
      <c r="AN255" s="16"/>
      <c r="AO255" s="16"/>
      <c r="AP255" s="16"/>
      <c r="AQ255" s="16"/>
      <c r="AR255" s="16"/>
      <c r="AS255" s="16"/>
      <c r="AT255" s="16"/>
      <c r="AU255" s="16"/>
      <c r="AV255" s="16"/>
      <c r="AW255" s="16"/>
      <c r="AX255" s="16"/>
      <c r="AY255" s="16"/>
      <c r="AZ255" s="16"/>
    </row>
    <row r="256" spans="3:52">
      <c r="C256" s="69" t="s">
        <v>8</v>
      </c>
      <c r="D256" s="55">
        <v>9</v>
      </c>
      <c r="E256" s="43">
        <v>46</v>
      </c>
      <c r="F256" s="46">
        <v>9</v>
      </c>
      <c r="G256" s="60">
        <v>47</v>
      </c>
      <c r="H256" s="61">
        <v>5</v>
      </c>
      <c r="I256" s="46">
        <v>9</v>
      </c>
      <c r="J256" s="60">
        <v>50</v>
      </c>
      <c r="K256" s="61">
        <v>4</v>
      </c>
      <c r="L256" s="46">
        <v>9</v>
      </c>
      <c r="M256" s="60">
        <v>51</v>
      </c>
      <c r="N256" s="61">
        <v>8</v>
      </c>
      <c r="O256" s="46">
        <v>9</v>
      </c>
      <c r="P256" s="60">
        <v>52</v>
      </c>
      <c r="Q256" s="61">
        <v>10</v>
      </c>
      <c r="R256" s="46">
        <v>9</v>
      </c>
      <c r="S256" s="60">
        <v>55</v>
      </c>
      <c r="T256" s="61">
        <v>8</v>
      </c>
      <c r="U256" s="46">
        <v>9</v>
      </c>
      <c r="V256" s="60">
        <v>56</v>
      </c>
      <c r="W256" s="61">
        <v>8</v>
      </c>
      <c r="X256" s="46">
        <v>9</v>
      </c>
      <c r="Y256" s="60">
        <v>58</v>
      </c>
      <c r="Z256" s="61">
        <v>9</v>
      </c>
      <c r="AA256" s="46">
        <v>9</v>
      </c>
      <c r="AB256" s="60">
        <v>60</v>
      </c>
      <c r="AC256" s="61">
        <v>11</v>
      </c>
      <c r="AD256" s="46">
        <v>9</v>
      </c>
      <c r="AE256" s="60">
        <v>60</v>
      </c>
      <c r="AF256" s="61">
        <v>11</v>
      </c>
      <c r="AG256" s="46">
        <v>9</v>
      </c>
      <c r="AH256" s="60">
        <v>60</v>
      </c>
      <c r="AI256" s="61">
        <v>11</v>
      </c>
      <c r="AJ256" s="46">
        <v>9</v>
      </c>
      <c r="AK256" s="60">
        <v>60</v>
      </c>
      <c r="AL256" s="61">
        <v>13</v>
      </c>
      <c r="AM256" s="16"/>
      <c r="AN256" s="16"/>
      <c r="AO256" s="16"/>
      <c r="AP256" s="16"/>
      <c r="AQ256" s="16"/>
      <c r="AR256" s="16"/>
      <c r="AS256" s="16"/>
      <c r="AT256" s="16"/>
      <c r="AU256" s="16"/>
      <c r="AV256" s="16"/>
      <c r="AW256" s="16"/>
      <c r="AX256" s="16"/>
      <c r="AY256" s="16"/>
      <c r="AZ256" s="16"/>
    </row>
    <row r="257" spans="3:52">
      <c r="C257" s="26" t="s">
        <v>9</v>
      </c>
      <c r="D257" s="53">
        <v>0</v>
      </c>
      <c r="E257" s="44">
        <v>11</v>
      </c>
      <c r="F257" s="41">
        <v>0</v>
      </c>
      <c r="G257" s="62">
        <v>11</v>
      </c>
      <c r="H257" s="63">
        <v>0</v>
      </c>
      <c r="I257" s="41">
        <v>0</v>
      </c>
      <c r="J257" s="62">
        <v>12</v>
      </c>
      <c r="K257" s="63">
        <v>0</v>
      </c>
      <c r="L257" s="41">
        <v>0</v>
      </c>
      <c r="M257" s="62">
        <v>12</v>
      </c>
      <c r="N257" s="63">
        <v>0</v>
      </c>
      <c r="O257" s="41">
        <v>0</v>
      </c>
      <c r="P257" s="62">
        <v>13</v>
      </c>
      <c r="Q257" s="63">
        <v>0</v>
      </c>
      <c r="R257" s="41">
        <v>0</v>
      </c>
      <c r="S257" s="62">
        <v>13</v>
      </c>
      <c r="T257" s="63">
        <v>0</v>
      </c>
      <c r="U257" s="41">
        <v>0</v>
      </c>
      <c r="V257" s="62">
        <v>13</v>
      </c>
      <c r="W257" s="63">
        <v>0</v>
      </c>
      <c r="X257" s="41">
        <v>0</v>
      </c>
      <c r="Y257" s="62">
        <v>15</v>
      </c>
      <c r="Z257" s="63">
        <v>0</v>
      </c>
      <c r="AA257" s="41">
        <v>0</v>
      </c>
      <c r="AB257" s="62">
        <v>15</v>
      </c>
      <c r="AC257" s="63">
        <v>0</v>
      </c>
      <c r="AD257" s="41">
        <v>0</v>
      </c>
      <c r="AE257" s="62">
        <v>15</v>
      </c>
      <c r="AF257" s="63">
        <v>0</v>
      </c>
      <c r="AG257" s="41">
        <v>0</v>
      </c>
      <c r="AH257" s="62">
        <v>15</v>
      </c>
      <c r="AI257" s="63">
        <v>0</v>
      </c>
      <c r="AJ257" s="41">
        <v>0</v>
      </c>
      <c r="AK257" s="62">
        <v>15</v>
      </c>
      <c r="AL257" s="63">
        <v>0</v>
      </c>
      <c r="AM257" s="16"/>
      <c r="AN257" s="16"/>
      <c r="AO257" s="16"/>
      <c r="AP257" s="16"/>
      <c r="AQ257" s="16"/>
      <c r="AR257" s="16"/>
      <c r="AS257" s="16"/>
      <c r="AT257" s="16"/>
      <c r="AU257" s="16"/>
      <c r="AV257" s="16"/>
      <c r="AW257" s="16"/>
      <c r="AX257" s="16"/>
      <c r="AY257" s="16"/>
      <c r="AZ257" s="16"/>
    </row>
    <row r="258" spans="3:52">
      <c r="C258" s="26" t="s">
        <v>10</v>
      </c>
      <c r="D258" s="53">
        <v>3</v>
      </c>
      <c r="E258" s="44">
        <v>11</v>
      </c>
      <c r="F258" s="41">
        <v>3</v>
      </c>
      <c r="G258" s="62">
        <v>11</v>
      </c>
      <c r="H258" s="63">
        <v>0</v>
      </c>
      <c r="I258" s="41">
        <v>3</v>
      </c>
      <c r="J258" s="62">
        <v>11</v>
      </c>
      <c r="K258" s="63">
        <v>0</v>
      </c>
      <c r="L258" s="41">
        <v>3</v>
      </c>
      <c r="M258" s="62">
        <v>11</v>
      </c>
      <c r="N258" s="63">
        <v>0</v>
      </c>
      <c r="O258" s="41">
        <v>3</v>
      </c>
      <c r="P258" s="62">
        <v>11</v>
      </c>
      <c r="Q258" s="63">
        <v>0</v>
      </c>
      <c r="R258" s="41">
        <v>3</v>
      </c>
      <c r="S258" s="62">
        <v>11</v>
      </c>
      <c r="T258" s="63">
        <v>0</v>
      </c>
      <c r="U258" s="41">
        <v>3</v>
      </c>
      <c r="V258" s="62">
        <v>11</v>
      </c>
      <c r="W258" s="63">
        <v>0</v>
      </c>
      <c r="X258" s="41">
        <v>3</v>
      </c>
      <c r="Y258" s="62">
        <v>11</v>
      </c>
      <c r="Z258" s="63">
        <v>0</v>
      </c>
      <c r="AA258" s="41">
        <v>3</v>
      </c>
      <c r="AB258" s="62">
        <v>11</v>
      </c>
      <c r="AC258" s="63">
        <v>0</v>
      </c>
      <c r="AD258" s="41">
        <v>3</v>
      </c>
      <c r="AE258" s="62">
        <v>11</v>
      </c>
      <c r="AF258" s="63">
        <v>0</v>
      </c>
      <c r="AG258" s="41">
        <v>3</v>
      </c>
      <c r="AH258" s="62">
        <v>11</v>
      </c>
      <c r="AI258" s="63">
        <v>0</v>
      </c>
      <c r="AJ258" s="41">
        <v>3</v>
      </c>
      <c r="AK258" s="62">
        <v>11</v>
      </c>
      <c r="AL258" s="63">
        <v>0</v>
      </c>
      <c r="AM258" s="16"/>
      <c r="AN258" s="16"/>
      <c r="AO258" s="16"/>
      <c r="AP258" s="16"/>
      <c r="AQ258" s="16"/>
      <c r="AR258" s="16"/>
      <c r="AS258" s="16"/>
      <c r="AT258" s="16"/>
      <c r="AU258" s="16"/>
      <c r="AV258" s="16"/>
      <c r="AW258" s="16"/>
      <c r="AX258" s="16"/>
      <c r="AY258" s="16"/>
      <c r="AZ258" s="16"/>
    </row>
    <row r="259" spans="3:52">
      <c r="C259" s="26" t="s">
        <v>11</v>
      </c>
      <c r="D259" s="53">
        <v>2</v>
      </c>
      <c r="E259" s="44">
        <v>10</v>
      </c>
      <c r="F259" s="41">
        <v>2</v>
      </c>
      <c r="G259" s="62">
        <v>10</v>
      </c>
      <c r="H259" s="63">
        <v>0</v>
      </c>
      <c r="I259" s="41">
        <v>2</v>
      </c>
      <c r="J259" s="62">
        <v>10</v>
      </c>
      <c r="K259" s="63">
        <v>0</v>
      </c>
      <c r="L259" s="41">
        <v>2</v>
      </c>
      <c r="M259" s="62">
        <v>10</v>
      </c>
      <c r="N259" s="63">
        <v>0</v>
      </c>
      <c r="O259" s="41">
        <v>2</v>
      </c>
      <c r="P259" s="62">
        <v>11</v>
      </c>
      <c r="Q259" s="63">
        <v>0</v>
      </c>
      <c r="R259" s="41">
        <v>2</v>
      </c>
      <c r="S259" s="62">
        <v>12</v>
      </c>
      <c r="T259" s="63">
        <v>0</v>
      </c>
      <c r="U259" s="41">
        <v>2</v>
      </c>
      <c r="V259" s="62">
        <v>13</v>
      </c>
      <c r="W259" s="63">
        <v>0</v>
      </c>
      <c r="X259" s="41">
        <v>2</v>
      </c>
      <c r="Y259" s="62">
        <v>13</v>
      </c>
      <c r="Z259" s="63">
        <v>0</v>
      </c>
      <c r="AA259" s="41">
        <v>2</v>
      </c>
      <c r="AB259" s="62">
        <v>13</v>
      </c>
      <c r="AC259" s="63">
        <v>0</v>
      </c>
      <c r="AD259" s="41">
        <v>2</v>
      </c>
      <c r="AE259" s="62">
        <v>13</v>
      </c>
      <c r="AF259" s="63">
        <v>0</v>
      </c>
      <c r="AG259" s="41">
        <v>2</v>
      </c>
      <c r="AH259" s="62">
        <v>13</v>
      </c>
      <c r="AI259" s="63">
        <v>0</v>
      </c>
      <c r="AJ259" s="41">
        <v>2</v>
      </c>
      <c r="AK259" s="62">
        <v>12</v>
      </c>
      <c r="AL259" s="63">
        <v>0</v>
      </c>
      <c r="AM259" s="16"/>
      <c r="AN259" s="16"/>
      <c r="AO259" s="16"/>
      <c r="AP259" s="16"/>
      <c r="AQ259" s="16"/>
      <c r="AR259" s="16"/>
      <c r="AS259" s="16"/>
      <c r="AT259" s="16"/>
      <c r="AU259" s="16"/>
      <c r="AV259" s="16"/>
      <c r="AW259" s="16"/>
      <c r="AX259" s="16"/>
      <c r="AY259" s="16"/>
      <c r="AZ259" s="16"/>
    </row>
    <row r="260" spans="3:52">
      <c r="C260" s="26" t="s">
        <v>12</v>
      </c>
      <c r="D260" s="53">
        <v>2</v>
      </c>
      <c r="E260" s="44">
        <v>25</v>
      </c>
      <c r="F260" s="41">
        <v>2</v>
      </c>
      <c r="G260" s="62">
        <v>25</v>
      </c>
      <c r="H260" s="63">
        <v>0</v>
      </c>
      <c r="I260" s="41">
        <v>2</v>
      </c>
      <c r="J260" s="62">
        <v>25</v>
      </c>
      <c r="K260" s="63">
        <v>0</v>
      </c>
      <c r="L260" s="41">
        <v>2</v>
      </c>
      <c r="M260" s="62">
        <v>25</v>
      </c>
      <c r="N260" s="63">
        <v>0</v>
      </c>
      <c r="O260" s="41">
        <v>2</v>
      </c>
      <c r="P260" s="62">
        <v>26</v>
      </c>
      <c r="Q260" s="63">
        <v>0</v>
      </c>
      <c r="R260" s="41">
        <v>2</v>
      </c>
      <c r="S260" s="62">
        <v>28</v>
      </c>
      <c r="T260" s="63">
        <v>0</v>
      </c>
      <c r="U260" s="41">
        <v>2</v>
      </c>
      <c r="V260" s="62">
        <v>28</v>
      </c>
      <c r="W260" s="63">
        <v>0</v>
      </c>
      <c r="X260" s="41">
        <v>2</v>
      </c>
      <c r="Y260" s="62">
        <v>30</v>
      </c>
      <c r="Z260" s="63">
        <v>0</v>
      </c>
      <c r="AA260" s="41">
        <v>2</v>
      </c>
      <c r="AB260" s="62">
        <v>30</v>
      </c>
      <c r="AC260" s="63">
        <v>0</v>
      </c>
      <c r="AD260" s="41">
        <v>2</v>
      </c>
      <c r="AE260" s="62">
        <v>30</v>
      </c>
      <c r="AF260" s="63">
        <v>0</v>
      </c>
      <c r="AG260" s="41">
        <v>2</v>
      </c>
      <c r="AH260" s="62">
        <v>30</v>
      </c>
      <c r="AI260" s="63">
        <v>0</v>
      </c>
      <c r="AJ260" s="41">
        <v>2</v>
      </c>
      <c r="AK260" s="62">
        <v>31</v>
      </c>
      <c r="AL260" s="63">
        <v>0</v>
      </c>
      <c r="AM260" s="16"/>
      <c r="AN260" s="16"/>
      <c r="AO260" s="16"/>
      <c r="AP260" s="16"/>
      <c r="AQ260" s="16"/>
      <c r="AR260" s="16"/>
      <c r="AS260" s="16"/>
      <c r="AT260" s="16"/>
      <c r="AU260" s="16"/>
      <c r="AV260" s="16"/>
      <c r="AW260" s="16"/>
      <c r="AX260" s="16"/>
      <c r="AY260" s="16"/>
      <c r="AZ260" s="16"/>
    </row>
    <row r="261" spans="3:52">
      <c r="C261" s="26" t="s">
        <v>13</v>
      </c>
      <c r="D261" s="53">
        <v>3</v>
      </c>
      <c r="E261" s="44">
        <v>13</v>
      </c>
      <c r="F261" s="41">
        <v>3</v>
      </c>
      <c r="G261" s="62">
        <v>14</v>
      </c>
      <c r="H261" s="63">
        <v>0</v>
      </c>
      <c r="I261" s="41">
        <v>3</v>
      </c>
      <c r="J261" s="62">
        <v>14</v>
      </c>
      <c r="K261" s="63">
        <v>0</v>
      </c>
      <c r="L261" s="41">
        <v>3</v>
      </c>
      <c r="M261" s="62">
        <v>14</v>
      </c>
      <c r="N261" s="63">
        <v>0</v>
      </c>
      <c r="O261" s="41">
        <v>3</v>
      </c>
      <c r="P261" s="62">
        <v>15</v>
      </c>
      <c r="Q261" s="63">
        <v>0</v>
      </c>
      <c r="R261" s="41">
        <v>3</v>
      </c>
      <c r="S261" s="62">
        <v>15</v>
      </c>
      <c r="T261" s="63">
        <v>0</v>
      </c>
      <c r="U261" s="41">
        <v>3</v>
      </c>
      <c r="V261" s="62">
        <v>16</v>
      </c>
      <c r="W261" s="63">
        <v>0</v>
      </c>
      <c r="X261" s="41">
        <v>3</v>
      </c>
      <c r="Y261" s="62">
        <v>18</v>
      </c>
      <c r="Z261" s="63">
        <v>0</v>
      </c>
      <c r="AA261" s="41">
        <v>3</v>
      </c>
      <c r="AB261" s="62">
        <v>18</v>
      </c>
      <c r="AC261" s="63">
        <v>0</v>
      </c>
      <c r="AD261" s="41">
        <v>3</v>
      </c>
      <c r="AE261" s="62">
        <v>18</v>
      </c>
      <c r="AF261" s="63">
        <v>0</v>
      </c>
      <c r="AG261" s="41">
        <v>3</v>
      </c>
      <c r="AH261" s="62">
        <v>18</v>
      </c>
      <c r="AI261" s="63">
        <v>0</v>
      </c>
      <c r="AJ261" s="41">
        <v>3</v>
      </c>
      <c r="AK261" s="62">
        <v>18</v>
      </c>
      <c r="AL261" s="63">
        <v>0</v>
      </c>
      <c r="AM261" s="16"/>
      <c r="AN261" s="16"/>
      <c r="AO261" s="16"/>
      <c r="AP261" s="16"/>
      <c r="AQ261" s="16"/>
      <c r="AR261" s="16"/>
      <c r="AS261" s="16"/>
      <c r="AT261" s="16"/>
      <c r="AU261" s="16"/>
      <c r="AV261" s="16"/>
      <c r="AW261" s="16"/>
      <c r="AX261" s="16"/>
      <c r="AY261" s="16"/>
      <c r="AZ261" s="16"/>
    </row>
    <row r="262" spans="3:52">
      <c r="C262" s="26" t="s">
        <v>14</v>
      </c>
      <c r="D262" s="53">
        <v>7</v>
      </c>
      <c r="E262" s="44">
        <v>32</v>
      </c>
      <c r="F262" s="41">
        <v>7</v>
      </c>
      <c r="G262" s="62">
        <v>32</v>
      </c>
      <c r="H262" s="63">
        <v>6</v>
      </c>
      <c r="I262" s="41">
        <v>7</v>
      </c>
      <c r="J262" s="62">
        <v>32</v>
      </c>
      <c r="K262" s="63">
        <v>5</v>
      </c>
      <c r="L262" s="41">
        <v>7</v>
      </c>
      <c r="M262" s="62">
        <v>32</v>
      </c>
      <c r="N262" s="63">
        <v>7</v>
      </c>
      <c r="O262" s="41">
        <v>7</v>
      </c>
      <c r="P262" s="62">
        <v>32</v>
      </c>
      <c r="Q262" s="63">
        <v>7</v>
      </c>
      <c r="R262" s="41">
        <v>7</v>
      </c>
      <c r="S262" s="62">
        <v>32</v>
      </c>
      <c r="T262" s="63">
        <v>7</v>
      </c>
      <c r="U262" s="41">
        <v>7</v>
      </c>
      <c r="V262" s="62">
        <v>32</v>
      </c>
      <c r="W262" s="63">
        <v>7</v>
      </c>
      <c r="X262" s="41">
        <v>7</v>
      </c>
      <c r="Y262" s="62">
        <v>33</v>
      </c>
      <c r="Z262" s="63">
        <v>7</v>
      </c>
      <c r="AA262" s="41">
        <v>7</v>
      </c>
      <c r="AB262" s="62">
        <v>33</v>
      </c>
      <c r="AC262" s="63">
        <v>7</v>
      </c>
      <c r="AD262" s="41">
        <v>7</v>
      </c>
      <c r="AE262" s="62">
        <v>33</v>
      </c>
      <c r="AF262" s="63">
        <v>9</v>
      </c>
      <c r="AG262" s="41">
        <v>7</v>
      </c>
      <c r="AH262" s="62">
        <v>33</v>
      </c>
      <c r="AI262" s="63">
        <v>7</v>
      </c>
      <c r="AJ262" s="41">
        <v>7</v>
      </c>
      <c r="AK262" s="62">
        <v>33</v>
      </c>
      <c r="AL262" s="63">
        <v>7</v>
      </c>
      <c r="AM262" s="16"/>
      <c r="AN262" s="16"/>
      <c r="AO262" s="16"/>
      <c r="AP262" s="16"/>
      <c r="AQ262" s="16"/>
      <c r="AR262" s="16"/>
      <c r="AS262" s="16"/>
      <c r="AT262" s="16"/>
      <c r="AU262" s="16"/>
      <c r="AV262" s="16"/>
      <c r="AW262" s="16"/>
      <c r="AX262" s="16"/>
      <c r="AY262" s="16"/>
      <c r="AZ262" s="16"/>
    </row>
    <row r="263" spans="3:52">
      <c r="C263" s="26" t="s">
        <v>15</v>
      </c>
      <c r="D263" s="53">
        <v>5</v>
      </c>
      <c r="E263" s="44">
        <v>26</v>
      </c>
      <c r="F263" s="41">
        <v>5</v>
      </c>
      <c r="G263" s="62">
        <v>26</v>
      </c>
      <c r="H263" s="63">
        <v>0</v>
      </c>
      <c r="I263" s="41">
        <v>5</v>
      </c>
      <c r="J263" s="62">
        <v>26</v>
      </c>
      <c r="K263" s="63">
        <v>0</v>
      </c>
      <c r="L263" s="41">
        <v>5</v>
      </c>
      <c r="M263" s="62">
        <v>26</v>
      </c>
      <c r="N263" s="63">
        <v>0</v>
      </c>
      <c r="O263" s="41">
        <v>5</v>
      </c>
      <c r="P263" s="62">
        <v>26</v>
      </c>
      <c r="Q263" s="63">
        <v>0</v>
      </c>
      <c r="R263" s="41">
        <v>5</v>
      </c>
      <c r="S263" s="62">
        <v>26</v>
      </c>
      <c r="T263" s="63">
        <v>0</v>
      </c>
      <c r="U263" s="41">
        <v>5</v>
      </c>
      <c r="V263" s="62">
        <v>27</v>
      </c>
      <c r="W263" s="63">
        <v>0</v>
      </c>
      <c r="X263" s="41">
        <v>5</v>
      </c>
      <c r="Y263" s="62">
        <v>29</v>
      </c>
      <c r="Z263" s="63">
        <v>1</v>
      </c>
      <c r="AA263" s="41">
        <v>5</v>
      </c>
      <c r="AB263" s="62">
        <v>32</v>
      </c>
      <c r="AC263" s="63">
        <v>1</v>
      </c>
      <c r="AD263" s="41">
        <v>5</v>
      </c>
      <c r="AE263" s="62">
        <v>32</v>
      </c>
      <c r="AF263" s="63">
        <v>2</v>
      </c>
      <c r="AG263" s="41">
        <v>5</v>
      </c>
      <c r="AH263" s="62">
        <v>33</v>
      </c>
      <c r="AI263" s="63">
        <v>3</v>
      </c>
      <c r="AJ263" s="41">
        <v>5</v>
      </c>
      <c r="AK263" s="62">
        <v>34</v>
      </c>
      <c r="AL263" s="63">
        <v>6</v>
      </c>
      <c r="AM263" s="16"/>
      <c r="AN263" s="16"/>
      <c r="AO263" s="16"/>
      <c r="AP263" s="16"/>
      <c r="AQ263" s="16"/>
      <c r="AR263" s="16"/>
      <c r="AS263" s="16"/>
      <c r="AT263" s="16"/>
      <c r="AU263" s="16"/>
      <c r="AV263" s="16"/>
      <c r="AW263" s="16"/>
      <c r="AX263" s="16"/>
      <c r="AY263" s="16"/>
      <c r="AZ263" s="16"/>
    </row>
    <row r="264" spans="3:52">
      <c r="C264" s="26" t="s">
        <v>16</v>
      </c>
      <c r="D264" s="53">
        <v>2</v>
      </c>
      <c r="E264" s="44">
        <v>5</v>
      </c>
      <c r="F264" s="41">
        <v>2</v>
      </c>
      <c r="G264" s="62">
        <v>5</v>
      </c>
      <c r="H264" s="63">
        <v>0</v>
      </c>
      <c r="I264" s="41">
        <v>2</v>
      </c>
      <c r="J264" s="62">
        <v>5</v>
      </c>
      <c r="K264" s="63">
        <v>0</v>
      </c>
      <c r="L264" s="41">
        <v>2</v>
      </c>
      <c r="M264" s="62">
        <v>5</v>
      </c>
      <c r="N264" s="63">
        <v>0</v>
      </c>
      <c r="O264" s="41">
        <v>2</v>
      </c>
      <c r="P264" s="62">
        <v>5</v>
      </c>
      <c r="Q264" s="63">
        <v>0</v>
      </c>
      <c r="R264" s="41">
        <v>2</v>
      </c>
      <c r="S264" s="62">
        <v>5</v>
      </c>
      <c r="T264" s="63">
        <v>0</v>
      </c>
      <c r="U264" s="41">
        <v>2</v>
      </c>
      <c r="V264" s="62">
        <v>5</v>
      </c>
      <c r="W264" s="63">
        <v>0</v>
      </c>
      <c r="X264" s="41">
        <v>2</v>
      </c>
      <c r="Y264" s="62">
        <v>5</v>
      </c>
      <c r="Z264" s="63">
        <v>0</v>
      </c>
      <c r="AA264" s="41">
        <v>2</v>
      </c>
      <c r="AB264" s="62">
        <v>5</v>
      </c>
      <c r="AC264" s="63">
        <v>0</v>
      </c>
      <c r="AD264" s="41">
        <v>2</v>
      </c>
      <c r="AE264" s="62">
        <v>5</v>
      </c>
      <c r="AF264" s="63">
        <v>0</v>
      </c>
      <c r="AG264" s="41">
        <v>2</v>
      </c>
      <c r="AH264" s="62">
        <v>5</v>
      </c>
      <c r="AI264" s="63">
        <v>0</v>
      </c>
      <c r="AJ264" s="41">
        <v>2</v>
      </c>
      <c r="AK264" s="62">
        <v>5</v>
      </c>
      <c r="AL264" s="63">
        <v>1</v>
      </c>
      <c r="AM264" s="16"/>
      <c r="AN264" s="16"/>
      <c r="AO264" s="16"/>
      <c r="AP264" s="16"/>
      <c r="AQ264" s="16"/>
      <c r="AR264" s="16"/>
      <c r="AS264" s="16"/>
      <c r="AT264" s="16"/>
      <c r="AU264" s="16"/>
      <c r="AV264" s="16"/>
      <c r="AW264" s="16"/>
      <c r="AX264" s="16"/>
      <c r="AY264" s="16"/>
      <c r="AZ264" s="16"/>
    </row>
    <row r="265" spans="3:52">
      <c r="C265" s="26" t="s">
        <v>17</v>
      </c>
      <c r="D265" s="53">
        <v>79</v>
      </c>
      <c r="E265" s="44">
        <v>334</v>
      </c>
      <c r="F265" s="41">
        <v>73</v>
      </c>
      <c r="G265" s="62">
        <v>334</v>
      </c>
      <c r="H265" s="63">
        <v>62</v>
      </c>
      <c r="I265" s="41">
        <v>72</v>
      </c>
      <c r="J265" s="62">
        <v>334</v>
      </c>
      <c r="K265" s="63">
        <v>61</v>
      </c>
      <c r="L265" s="41">
        <v>73</v>
      </c>
      <c r="M265" s="62">
        <v>335</v>
      </c>
      <c r="N265" s="63">
        <v>82</v>
      </c>
      <c r="O265" s="41">
        <v>71</v>
      </c>
      <c r="P265" s="62">
        <v>338</v>
      </c>
      <c r="Q265" s="63">
        <v>99</v>
      </c>
      <c r="R265" s="41">
        <v>71</v>
      </c>
      <c r="S265" s="62">
        <v>343</v>
      </c>
      <c r="T265" s="63">
        <v>107</v>
      </c>
      <c r="U265" s="41">
        <v>72</v>
      </c>
      <c r="V265" s="62">
        <v>344</v>
      </c>
      <c r="W265" s="63">
        <v>112</v>
      </c>
      <c r="X265" s="41">
        <v>72</v>
      </c>
      <c r="Y265" s="62">
        <v>349</v>
      </c>
      <c r="Z265" s="63">
        <v>119</v>
      </c>
      <c r="AA265" s="41">
        <v>72</v>
      </c>
      <c r="AB265" s="62">
        <v>353</v>
      </c>
      <c r="AC265" s="63">
        <v>113</v>
      </c>
      <c r="AD265" s="41">
        <v>72</v>
      </c>
      <c r="AE265" s="62">
        <v>355</v>
      </c>
      <c r="AF265" s="63">
        <v>115</v>
      </c>
      <c r="AG265" s="41">
        <v>72</v>
      </c>
      <c r="AH265" s="62">
        <v>362</v>
      </c>
      <c r="AI265" s="63">
        <v>118</v>
      </c>
      <c r="AJ265" s="41">
        <v>72</v>
      </c>
      <c r="AK265" s="62">
        <v>371</v>
      </c>
      <c r="AL265" s="63">
        <v>124</v>
      </c>
      <c r="AM265" s="16"/>
      <c r="AN265" s="16"/>
      <c r="AO265" s="16"/>
      <c r="AP265" s="16"/>
      <c r="AQ265" s="16"/>
      <c r="AR265" s="16"/>
      <c r="AS265" s="16"/>
      <c r="AT265" s="16"/>
      <c r="AU265" s="16"/>
      <c r="AV265" s="16"/>
      <c r="AW265" s="16"/>
      <c r="AX265" s="16"/>
      <c r="AY265" s="16"/>
      <c r="AZ265" s="16"/>
    </row>
    <row r="266" spans="3:52">
      <c r="C266" s="26" t="s">
        <v>18</v>
      </c>
      <c r="D266" s="53">
        <v>3</v>
      </c>
      <c r="E266" s="44">
        <v>22</v>
      </c>
      <c r="F266" s="41">
        <v>3</v>
      </c>
      <c r="G266" s="62">
        <v>22</v>
      </c>
      <c r="H266" s="63">
        <v>1</v>
      </c>
      <c r="I266" s="41">
        <v>3</v>
      </c>
      <c r="J266" s="62">
        <v>23</v>
      </c>
      <c r="K266" s="63">
        <v>1</v>
      </c>
      <c r="L266" s="41">
        <v>3</v>
      </c>
      <c r="M266" s="62">
        <v>23</v>
      </c>
      <c r="N266" s="63">
        <v>1</v>
      </c>
      <c r="O266" s="41">
        <v>3</v>
      </c>
      <c r="P266" s="62">
        <v>23</v>
      </c>
      <c r="Q266" s="63">
        <v>1</v>
      </c>
      <c r="R266" s="41">
        <v>3</v>
      </c>
      <c r="S266" s="62">
        <v>24</v>
      </c>
      <c r="T266" s="63">
        <v>1</v>
      </c>
      <c r="U266" s="41">
        <v>3</v>
      </c>
      <c r="V266" s="62">
        <v>24</v>
      </c>
      <c r="W266" s="63">
        <v>1</v>
      </c>
      <c r="X266" s="41">
        <v>3</v>
      </c>
      <c r="Y266" s="62">
        <v>24</v>
      </c>
      <c r="Z266" s="63">
        <v>2</v>
      </c>
      <c r="AA266" s="41">
        <v>3</v>
      </c>
      <c r="AB266" s="62">
        <v>25</v>
      </c>
      <c r="AC266" s="63">
        <v>3</v>
      </c>
      <c r="AD266" s="41">
        <v>3</v>
      </c>
      <c r="AE266" s="62">
        <v>25</v>
      </c>
      <c r="AF266" s="63">
        <v>3</v>
      </c>
      <c r="AG266" s="41">
        <v>3</v>
      </c>
      <c r="AH266" s="62">
        <v>25</v>
      </c>
      <c r="AI266" s="63">
        <v>3</v>
      </c>
      <c r="AJ266" s="41">
        <v>3</v>
      </c>
      <c r="AK266" s="62">
        <v>25</v>
      </c>
      <c r="AL266" s="63">
        <v>4</v>
      </c>
      <c r="AM266" s="16"/>
      <c r="AN266" s="16"/>
      <c r="AO266" s="16"/>
      <c r="AP266" s="16"/>
      <c r="AQ266" s="16"/>
      <c r="AR266" s="16"/>
      <c r="AS266" s="16"/>
      <c r="AT266" s="16"/>
      <c r="AU266" s="16"/>
      <c r="AV266" s="16"/>
      <c r="AW266" s="16"/>
      <c r="AX266" s="16"/>
      <c r="AY266" s="16"/>
      <c r="AZ266" s="16"/>
    </row>
    <row r="267" spans="3:52">
      <c r="C267" s="26" t="s">
        <v>19</v>
      </c>
      <c r="D267" s="53">
        <v>1</v>
      </c>
      <c r="E267" s="44">
        <v>27</v>
      </c>
      <c r="F267" s="41">
        <v>1</v>
      </c>
      <c r="G267" s="62">
        <v>27</v>
      </c>
      <c r="H267" s="63">
        <v>1</v>
      </c>
      <c r="I267" s="41">
        <v>1</v>
      </c>
      <c r="J267" s="62">
        <v>27</v>
      </c>
      <c r="K267" s="63">
        <v>2</v>
      </c>
      <c r="L267" s="41">
        <v>1</v>
      </c>
      <c r="M267" s="62">
        <v>27</v>
      </c>
      <c r="N267" s="63">
        <v>2</v>
      </c>
      <c r="O267" s="41">
        <v>1</v>
      </c>
      <c r="P267" s="62">
        <v>27</v>
      </c>
      <c r="Q267" s="63">
        <v>4</v>
      </c>
      <c r="R267" s="41">
        <v>1</v>
      </c>
      <c r="S267" s="62">
        <v>27</v>
      </c>
      <c r="T267" s="63">
        <v>4</v>
      </c>
      <c r="U267" s="41">
        <v>1</v>
      </c>
      <c r="V267" s="62">
        <v>27</v>
      </c>
      <c r="W267" s="63">
        <v>5</v>
      </c>
      <c r="X267" s="41">
        <v>1</v>
      </c>
      <c r="Y267" s="62">
        <v>27</v>
      </c>
      <c r="Z267" s="63">
        <v>6</v>
      </c>
      <c r="AA267" s="41">
        <v>1</v>
      </c>
      <c r="AB267" s="62">
        <v>27</v>
      </c>
      <c r="AC267" s="63">
        <v>8</v>
      </c>
      <c r="AD267" s="41">
        <v>1</v>
      </c>
      <c r="AE267" s="62">
        <v>28</v>
      </c>
      <c r="AF267" s="63">
        <v>10</v>
      </c>
      <c r="AG267" s="41">
        <v>1</v>
      </c>
      <c r="AH267" s="62">
        <v>29</v>
      </c>
      <c r="AI267" s="63">
        <v>10</v>
      </c>
      <c r="AJ267" s="41">
        <v>1</v>
      </c>
      <c r="AK267" s="62">
        <v>33</v>
      </c>
      <c r="AL267" s="63">
        <v>10</v>
      </c>
      <c r="AM267" s="16"/>
      <c r="AN267" s="16"/>
      <c r="AO267" s="16"/>
      <c r="AP267" s="16"/>
      <c r="AQ267" s="16"/>
      <c r="AR267" s="16"/>
      <c r="AS267" s="16"/>
      <c r="AT267" s="16"/>
      <c r="AU267" s="16"/>
      <c r="AV267" s="16"/>
      <c r="AW267" s="16"/>
      <c r="AX267" s="16"/>
      <c r="AY267" s="16"/>
      <c r="AZ267" s="16"/>
    </row>
    <row r="268" spans="3:52">
      <c r="C268" s="26" t="s">
        <v>20</v>
      </c>
      <c r="D268" s="53">
        <v>5</v>
      </c>
      <c r="E268" s="44">
        <v>42</v>
      </c>
      <c r="F268" s="41">
        <v>5</v>
      </c>
      <c r="G268" s="62">
        <v>43</v>
      </c>
      <c r="H268" s="63">
        <v>6</v>
      </c>
      <c r="I268" s="41">
        <v>5</v>
      </c>
      <c r="J268" s="62">
        <v>43</v>
      </c>
      <c r="K268" s="63">
        <v>6</v>
      </c>
      <c r="L268" s="41">
        <v>5</v>
      </c>
      <c r="M268" s="62">
        <v>44</v>
      </c>
      <c r="N268" s="63">
        <v>6</v>
      </c>
      <c r="O268" s="41">
        <v>5</v>
      </c>
      <c r="P268" s="62">
        <v>45</v>
      </c>
      <c r="Q268" s="63">
        <v>10</v>
      </c>
      <c r="R268" s="41">
        <v>5</v>
      </c>
      <c r="S268" s="62">
        <v>48</v>
      </c>
      <c r="T268" s="63">
        <v>10</v>
      </c>
      <c r="U268" s="41">
        <v>5</v>
      </c>
      <c r="V268" s="62">
        <v>49</v>
      </c>
      <c r="W268" s="63">
        <v>11</v>
      </c>
      <c r="X268" s="41">
        <v>5</v>
      </c>
      <c r="Y268" s="62">
        <v>50</v>
      </c>
      <c r="Z268" s="63">
        <v>11</v>
      </c>
      <c r="AA268" s="41">
        <v>5</v>
      </c>
      <c r="AB268" s="62">
        <v>50</v>
      </c>
      <c r="AC268" s="63">
        <v>12</v>
      </c>
      <c r="AD268" s="41">
        <v>5</v>
      </c>
      <c r="AE268" s="62">
        <v>51</v>
      </c>
      <c r="AF268" s="63">
        <v>14</v>
      </c>
      <c r="AG268" s="41">
        <v>5</v>
      </c>
      <c r="AH268" s="62">
        <v>52</v>
      </c>
      <c r="AI268" s="63">
        <v>15</v>
      </c>
      <c r="AJ268" s="41">
        <v>5</v>
      </c>
      <c r="AK268" s="62">
        <v>52</v>
      </c>
      <c r="AL268" s="63">
        <v>15</v>
      </c>
      <c r="AM268" s="16"/>
      <c r="AN268" s="16"/>
      <c r="AO268" s="16"/>
      <c r="AP268" s="16"/>
      <c r="AQ268" s="16"/>
      <c r="AR268" s="16"/>
      <c r="AS268" s="16"/>
      <c r="AT268" s="16"/>
      <c r="AU268" s="16"/>
      <c r="AV268" s="16"/>
      <c r="AW268" s="16"/>
      <c r="AX268" s="16"/>
      <c r="AY268" s="16"/>
      <c r="AZ268" s="16"/>
    </row>
    <row r="269" spans="3:52">
      <c r="C269" s="26" t="s">
        <v>21</v>
      </c>
      <c r="D269" s="53">
        <v>11</v>
      </c>
      <c r="E269" s="44">
        <v>91</v>
      </c>
      <c r="F269" s="41">
        <v>11</v>
      </c>
      <c r="G269" s="62">
        <v>93</v>
      </c>
      <c r="H269" s="63">
        <v>12</v>
      </c>
      <c r="I269" s="41">
        <v>11</v>
      </c>
      <c r="J269" s="62">
        <v>94</v>
      </c>
      <c r="K269" s="63">
        <v>12</v>
      </c>
      <c r="L269" s="41">
        <v>10</v>
      </c>
      <c r="M269" s="62">
        <v>94</v>
      </c>
      <c r="N269" s="63">
        <v>14</v>
      </c>
      <c r="O269" s="41">
        <v>11</v>
      </c>
      <c r="P269" s="62">
        <v>100</v>
      </c>
      <c r="Q269" s="63">
        <v>15</v>
      </c>
      <c r="R269" s="41">
        <v>11</v>
      </c>
      <c r="S269" s="62">
        <v>102</v>
      </c>
      <c r="T269" s="63">
        <v>17</v>
      </c>
      <c r="U269" s="41">
        <v>11</v>
      </c>
      <c r="V269" s="62">
        <v>104</v>
      </c>
      <c r="W269" s="63">
        <v>17</v>
      </c>
      <c r="X269" s="41">
        <v>11</v>
      </c>
      <c r="Y269" s="62">
        <v>105</v>
      </c>
      <c r="Z269" s="63">
        <v>18</v>
      </c>
      <c r="AA269" s="41">
        <v>11</v>
      </c>
      <c r="AB269" s="62">
        <v>107</v>
      </c>
      <c r="AC269" s="63">
        <v>19</v>
      </c>
      <c r="AD269" s="41">
        <v>11</v>
      </c>
      <c r="AE269" s="62">
        <v>110</v>
      </c>
      <c r="AF269" s="63">
        <v>24</v>
      </c>
      <c r="AG269" s="41">
        <v>11</v>
      </c>
      <c r="AH269" s="62">
        <v>113</v>
      </c>
      <c r="AI269" s="63">
        <v>28</v>
      </c>
      <c r="AJ269" s="41">
        <v>11</v>
      </c>
      <c r="AK269" s="62">
        <v>116</v>
      </c>
      <c r="AL269" s="63">
        <v>30</v>
      </c>
      <c r="AM269" s="16"/>
      <c r="AN269" s="16"/>
      <c r="AO269" s="16"/>
      <c r="AP269" s="16"/>
      <c r="AQ269" s="16"/>
      <c r="AR269" s="16"/>
      <c r="AS269" s="16"/>
      <c r="AT269" s="16"/>
      <c r="AU269" s="16"/>
      <c r="AV269" s="16"/>
      <c r="AW269" s="16"/>
      <c r="AX269" s="16"/>
      <c r="AY269" s="16"/>
      <c r="AZ269" s="16"/>
    </row>
    <row r="270" spans="3:52">
      <c r="C270" s="26" t="s">
        <v>22</v>
      </c>
      <c r="D270" s="53">
        <v>0</v>
      </c>
      <c r="E270" s="44">
        <v>5</v>
      </c>
      <c r="F270" s="41">
        <v>0</v>
      </c>
      <c r="G270" s="62">
        <v>5</v>
      </c>
      <c r="H270" s="63">
        <v>0</v>
      </c>
      <c r="I270" s="41">
        <v>0</v>
      </c>
      <c r="J270" s="62">
        <v>6</v>
      </c>
      <c r="K270" s="63">
        <v>0</v>
      </c>
      <c r="L270" s="41">
        <v>0</v>
      </c>
      <c r="M270" s="62">
        <v>6</v>
      </c>
      <c r="N270" s="63">
        <v>0</v>
      </c>
      <c r="O270" s="41">
        <v>0</v>
      </c>
      <c r="P270" s="62">
        <v>6</v>
      </c>
      <c r="Q270" s="63">
        <v>0</v>
      </c>
      <c r="R270" s="41">
        <v>0</v>
      </c>
      <c r="S270" s="62">
        <v>6</v>
      </c>
      <c r="T270" s="63">
        <v>0</v>
      </c>
      <c r="U270" s="41">
        <v>0</v>
      </c>
      <c r="V270" s="62">
        <v>6</v>
      </c>
      <c r="W270" s="63">
        <v>0</v>
      </c>
      <c r="X270" s="41">
        <v>0</v>
      </c>
      <c r="Y270" s="62">
        <v>7</v>
      </c>
      <c r="Z270" s="63">
        <v>0</v>
      </c>
      <c r="AA270" s="41">
        <v>0</v>
      </c>
      <c r="AB270" s="62">
        <v>8</v>
      </c>
      <c r="AC270" s="63">
        <v>0</v>
      </c>
      <c r="AD270" s="41">
        <v>0</v>
      </c>
      <c r="AE270" s="62">
        <v>8</v>
      </c>
      <c r="AF270" s="63">
        <v>0</v>
      </c>
      <c r="AG270" s="41">
        <v>0</v>
      </c>
      <c r="AH270" s="62">
        <v>8</v>
      </c>
      <c r="AI270" s="63">
        <v>0</v>
      </c>
      <c r="AJ270" s="41">
        <v>0</v>
      </c>
      <c r="AK270" s="62">
        <v>8</v>
      </c>
      <c r="AL270" s="63">
        <v>0</v>
      </c>
      <c r="AM270" s="16"/>
      <c r="AN270" s="16"/>
      <c r="AO270" s="16"/>
      <c r="AP270" s="16"/>
      <c r="AQ270" s="16"/>
      <c r="AR270" s="16"/>
      <c r="AS270" s="16"/>
      <c r="AT270" s="16"/>
      <c r="AU270" s="16"/>
      <c r="AV270" s="16"/>
      <c r="AW270" s="16"/>
      <c r="AX270" s="16"/>
      <c r="AY270" s="16"/>
      <c r="AZ270" s="16"/>
    </row>
    <row r="271" spans="3:52">
      <c r="C271" s="26" t="s">
        <v>23</v>
      </c>
      <c r="D271" s="53">
        <v>1</v>
      </c>
      <c r="E271" s="44">
        <v>7</v>
      </c>
      <c r="F271" s="41">
        <v>1</v>
      </c>
      <c r="G271" s="62">
        <v>7</v>
      </c>
      <c r="H271" s="63">
        <v>0</v>
      </c>
      <c r="I271" s="41">
        <v>1</v>
      </c>
      <c r="J271" s="62">
        <v>7</v>
      </c>
      <c r="K271" s="63">
        <v>0</v>
      </c>
      <c r="L271" s="41">
        <v>1</v>
      </c>
      <c r="M271" s="62">
        <v>7</v>
      </c>
      <c r="N271" s="63">
        <v>0</v>
      </c>
      <c r="O271" s="41">
        <v>1</v>
      </c>
      <c r="P271" s="62">
        <v>7</v>
      </c>
      <c r="Q271" s="63">
        <v>0</v>
      </c>
      <c r="R271" s="41">
        <v>1</v>
      </c>
      <c r="S271" s="62">
        <v>7</v>
      </c>
      <c r="T271" s="63">
        <v>0</v>
      </c>
      <c r="U271" s="41">
        <v>1</v>
      </c>
      <c r="V271" s="62">
        <v>8</v>
      </c>
      <c r="W271" s="63">
        <v>0</v>
      </c>
      <c r="X271" s="41">
        <v>1</v>
      </c>
      <c r="Y271" s="62">
        <v>9</v>
      </c>
      <c r="Z271" s="63">
        <v>0</v>
      </c>
      <c r="AA271" s="41">
        <v>1</v>
      </c>
      <c r="AB271" s="62">
        <v>9</v>
      </c>
      <c r="AC271" s="63">
        <v>0</v>
      </c>
      <c r="AD271" s="41">
        <v>1</v>
      </c>
      <c r="AE271" s="62">
        <v>10</v>
      </c>
      <c r="AF271" s="63">
        <v>0</v>
      </c>
      <c r="AG271" s="41">
        <v>1</v>
      </c>
      <c r="AH271" s="62">
        <v>10</v>
      </c>
      <c r="AI271" s="63">
        <v>0</v>
      </c>
      <c r="AJ271" s="41">
        <v>1</v>
      </c>
      <c r="AK271" s="62">
        <v>10</v>
      </c>
      <c r="AL271" s="63">
        <v>0</v>
      </c>
      <c r="AM271" s="16"/>
      <c r="AN271" s="16"/>
      <c r="AO271" s="16"/>
      <c r="AP271" s="16"/>
      <c r="AQ271" s="16"/>
      <c r="AR271" s="16"/>
      <c r="AS271" s="16"/>
      <c r="AT271" s="16"/>
      <c r="AU271" s="16"/>
      <c r="AV271" s="16"/>
      <c r="AW271" s="16"/>
      <c r="AX271" s="16"/>
      <c r="AY271" s="16"/>
      <c r="AZ271" s="16"/>
    </row>
    <row r="272" spans="3:52">
      <c r="C272" s="26" t="s">
        <v>24</v>
      </c>
      <c r="D272" s="53">
        <v>1</v>
      </c>
      <c r="E272" s="44">
        <v>7</v>
      </c>
      <c r="F272" s="41">
        <v>1</v>
      </c>
      <c r="G272" s="62">
        <v>8</v>
      </c>
      <c r="H272" s="63">
        <v>0</v>
      </c>
      <c r="I272" s="41">
        <v>1</v>
      </c>
      <c r="J272" s="62">
        <v>8</v>
      </c>
      <c r="K272" s="63">
        <v>0</v>
      </c>
      <c r="L272" s="41">
        <v>1</v>
      </c>
      <c r="M272" s="62">
        <v>8</v>
      </c>
      <c r="N272" s="63">
        <v>0</v>
      </c>
      <c r="O272" s="41">
        <v>1</v>
      </c>
      <c r="P272" s="62">
        <v>8</v>
      </c>
      <c r="Q272" s="63">
        <v>0</v>
      </c>
      <c r="R272" s="41">
        <v>1</v>
      </c>
      <c r="S272" s="62">
        <v>8</v>
      </c>
      <c r="T272" s="63">
        <v>0</v>
      </c>
      <c r="U272" s="41">
        <v>1</v>
      </c>
      <c r="V272" s="62">
        <v>9</v>
      </c>
      <c r="W272" s="63">
        <v>0</v>
      </c>
      <c r="X272" s="41">
        <v>1</v>
      </c>
      <c r="Y272" s="62">
        <v>9</v>
      </c>
      <c r="Z272" s="63">
        <v>0</v>
      </c>
      <c r="AA272" s="41">
        <v>1</v>
      </c>
      <c r="AB272" s="62">
        <v>9</v>
      </c>
      <c r="AC272" s="63">
        <v>0</v>
      </c>
      <c r="AD272" s="41">
        <v>1</v>
      </c>
      <c r="AE272" s="62">
        <v>9</v>
      </c>
      <c r="AF272" s="63">
        <v>0</v>
      </c>
      <c r="AG272" s="41">
        <v>1</v>
      </c>
      <c r="AH272" s="62">
        <v>10</v>
      </c>
      <c r="AI272" s="63">
        <v>0</v>
      </c>
      <c r="AJ272" s="41">
        <v>1</v>
      </c>
      <c r="AK272" s="62">
        <v>11</v>
      </c>
      <c r="AL272" s="63">
        <v>0</v>
      </c>
      <c r="AM272" s="16"/>
      <c r="AN272" s="16"/>
      <c r="AO272" s="16"/>
      <c r="AP272" s="16"/>
      <c r="AQ272" s="16"/>
      <c r="AR272" s="16"/>
      <c r="AS272" s="16"/>
      <c r="AT272" s="16"/>
      <c r="AU272" s="16"/>
      <c r="AV272" s="16"/>
      <c r="AW272" s="16"/>
      <c r="AX272" s="16"/>
      <c r="AY272" s="16"/>
      <c r="AZ272" s="16"/>
    </row>
    <row r="273" spans="3:52">
      <c r="C273" s="26" t="s">
        <v>25</v>
      </c>
      <c r="D273" s="53">
        <v>1</v>
      </c>
      <c r="E273" s="44">
        <v>2</v>
      </c>
      <c r="F273" s="41">
        <v>1</v>
      </c>
      <c r="G273" s="62">
        <v>2</v>
      </c>
      <c r="H273" s="63">
        <v>0</v>
      </c>
      <c r="I273" s="41">
        <v>1</v>
      </c>
      <c r="J273" s="62">
        <v>2</v>
      </c>
      <c r="K273" s="63">
        <v>0</v>
      </c>
      <c r="L273" s="41">
        <v>1</v>
      </c>
      <c r="M273" s="62">
        <v>3</v>
      </c>
      <c r="N273" s="63">
        <v>0</v>
      </c>
      <c r="O273" s="41">
        <v>1</v>
      </c>
      <c r="P273" s="62">
        <v>3</v>
      </c>
      <c r="Q273" s="63">
        <v>0</v>
      </c>
      <c r="R273" s="41">
        <v>1</v>
      </c>
      <c r="S273" s="62">
        <v>3</v>
      </c>
      <c r="T273" s="63">
        <v>0</v>
      </c>
      <c r="U273" s="41">
        <v>1</v>
      </c>
      <c r="V273" s="62">
        <v>2</v>
      </c>
      <c r="W273" s="63">
        <v>0</v>
      </c>
      <c r="X273" s="41">
        <v>1</v>
      </c>
      <c r="Y273" s="62">
        <v>2</v>
      </c>
      <c r="Z273" s="63">
        <v>0</v>
      </c>
      <c r="AA273" s="41">
        <v>1</v>
      </c>
      <c r="AB273" s="62">
        <v>2</v>
      </c>
      <c r="AC273" s="63">
        <v>0</v>
      </c>
      <c r="AD273" s="41">
        <v>1</v>
      </c>
      <c r="AE273" s="62">
        <v>2</v>
      </c>
      <c r="AF273" s="63">
        <v>0</v>
      </c>
      <c r="AG273" s="41">
        <v>1</v>
      </c>
      <c r="AH273" s="62">
        <v>2</v>
      </c>
      <c r="AI273" s="63">
        <v>0</v>
      </c>
      <c r="AJ273" s="41">
        <v>1</v>
      </c>
      <c r="AK273" s="62">
        <v>2</v>
      </c>
      <c r="AL273" s="63">
        <v>0</v>
      </c>
      <c r="AM273" s="16"/>
      <c r="AN273" s="16"/>
      <c r="AO273" s="16"/>
      <c r="AP273" s="16"/>
      <c r="AQ273" s="16"/>
      <c r="AR273" s="16"/>
      <c r="AS273" s="16"/>
      <c r="AT273" s="16"/>
      <c r="AU273" s="16"/>
      <c r="AV273" s="16"/>
      <c r="AW273" s="16"/>
      <c r="AX273" s="16"/>
      <c r="AY273" s="16"/>
      <c r="AZ273" s="16"/>
    </row>
    <row r="274" spans="3:52">
      <c r="C274" s="26" t="s">
        <v>26</v>
      </c>
      <c r="D274" s="53">
        <v>63</v>
      </c>
      <c r="E274" s="44">
        <v>265</v>
      </c>
      <c r="F274" s="41">
        <v>64</v>
      </c>
      <c r="G274" s="62">
        <v>266</v>
      </c>
      <c r="H274" s="63">
        <v>68</v>
      </c>
      <c r="I274" s="41">
        <v>63</v>
      </c>
      <c r="J274" s="62">
        <v>266</v>
      </c>
      <c r="K274" s="63">
        <v>73</v>
      </c>
      <c r="L274" s="41">
        <v>66</v>
      </c>
      <c r="M274" s="62">
        <v>267</v>
      </c>
      <c r="N274" s="63">
        <v>79</v>
      </c>
      <c r="O274" s="41">
        <v>64</v>
      </c>
      <c r="P274" s="62">
        <v>270</v>
      </c>
      <c r="Q274" s="63">
        <v>79</v>
      </c>
      <c r="R274" s="41">
        <v>64</v>
      </c>
      <c r="S274" s="62">
        <v>271</v>
      </c>
      <c r="T274" s="63">
        <v>79</v>
      </c>
      <c r="U274" s="41">
        <v>63</v>
      </c>
      <c r="V274" s="62">
        <v>279</v>
      </c>
      <c r="W274" s="63">
        <v>79</v>
      </c>
      <c r="X274" s="41">
        <v>63</v>
      </c>
      <c r="Y274" s="62">
        <v>283</v>
      </c>
      <c r="Z274" s="63">
        <v>85</v>
      </c>
      <c r="AA274" s="41">
        <v>63</v>
      </c>
      <c r="AB274" s="62">
        <v>288</v>
      </c>
      <c r="AC274" s="63">
        <v>91</v>
      </c>
      <c r="AD274" s="41">
        <v>63</v>
      </c>
      <c r="AE274" s="62">
        <v>289</v>
      </c>
      <c r="AF274" s="63">
        <v>91</v>
      </c>
      <c r="AG274" s="41">
        <v>63</v>
      </c>
      <c r="AH274" s="62">
        <v>292</v>
      </c>
      <c r="AI274" s="63">
        <v>92</v>
      </c>
      <c r="AJ274" s="41">
        <v>63</v>
      </c>
      <c r="AK274" s="62">
        <v>293</v>
      </c>
      <c r="AL274" s="63">
        <v>96</v>
      </c>
      <c r="AM274" s="16"/>
      <c r="AN274" s="16"/>
      <c r="AO274" s="16"/>
      <c r="AP274" s="16"/>
      <c r="AQ274" s="16"/>
      <c r="AR274" s="16"/>
      <c r="AS274" s="16"/>
      <c r="AT274" s="16"/>
      <c r="AU274" s="16"/>
      <c r="AV274" s="16"/>
      <c r="AW274" s="16"/>
      <c r="AX274" s="16"/>
      <c r="AY274" s="16"/>
      <c r="AZ274" s="16"/>
    </row>
    <row r="275" spans="3:52">
      <c r="C275" s="26" t="s">
        <v>27</v>
      </c>
      <c r="D275" s="53">
        <v>2</v>
      </c>
      <c r="E275" s="44">
        <v>14</v>
      </c>
      <c r="F275" s="41">
        <v>2</v>
      </c>
      <c r="G275" s="62">
        <v>14</v>
      </c>
      <c r="H275" s="63">
        <v>0</v>
      </c>
      <c r="I275" s="41">
        <v>2</v>
      </c>
      <c r="J275" s="62">
        <v>14</v>
      </c>
      <c r="K275" s="63">
        <v>0</v>
      </c>
      <c r="L275" s="41">
        <v>2</v>
      </c>
      <c r="M275" s="62">
        <v>14</v>
      </c>
      <c r="N275" s="63">
        <v>0</v>
      </c>
      <c r="O275" s="41">
        <v>2</v>
      </c>
      <c r="P275" s="62">
        <v>16</v>
      </c>
      <c r="Q275" s="63">
        <v>0</v>
      </c>
      <c r="R275" s="41">
        <v>2</v>
      </c>
      <c r="S275" s="62">
        <v>16</v>
      </c>
      <c r="T275" s="63">
        <v>0</v>
      </c>
      <c r="U275" s="41">
        <v>2</v>
      </c>
      <c r="V275" s="62">
        <v>16</v>
      </c>
      <c r="W275" s="63">
        <v>0</v>
      </c>
      <c r="X275" s="41">
        <v>2</v>
      </c>
      <c r="Y275" s="62">
        <v>16</v>
      </c>
      <c r="Z275" s="63">
        <v>0</v>
      </c>
      <c r="AA275" s="41">
        <v>2</v>
      </c>
      <c r="AB275" s="62">
        <v>16</v>
      </c>
      <c r="AC275" s="63">
        <v>0</v>
      </c>
      <c r="AD275" s="41">
        <v>2</v>
      </c>
      <c r="AE275" s="62">
        <v>16</v>
      </c>
      <c r="AF275" s="63">
        <v>0</v>
      </c>
      <c r="AG275" s="41">
        <v>2</v>
      </c>
      <c r="AH275" s="62">
        <v>16</v>
      </c>
      <c r="AI275" s="63">
        <v>0</v>
      </c>
      <c r="AJ275" s="41">
        <v>2</v>
      </c>
      <c r="AK275" s="62">
        <v>17</v>
      </c>
      <c r="AL275" s="63">
        <v>1</v>
      </c>
      <c r="AM275" s="16"/>
      <c r="AN275" s="16"/>
      <c r="AO275" s="16"/>
      <c r="AP275" s="16"/>
      <c r="AQ275" s="16"/>
      <c r="AR275" s="16"/>
      <c r="AS275" s="16"/>
      <c r="AT275" s="16"/>
      <c r="AU275" s="16"/>
      <c r="AV275" s="16"/>
      <c r="AW275" s="16"/>
      <c r="AX275" s="16"/>
      <c r="AY275" s="16"/>
      <c r="AZ275" s="16"/>
    </row>
    <row r="276" spans="3:52">
      <c r="C276" s="26" t="s">
        <v>28</v>
      </c>
      <c r="D276" s="53">
        <v>4</v>
      </c>
      <c r="E276" s="44">
        <v>23</v>
      </c>
      <c r="F276" s="41">
        <v>4</v>
      </c>
      <c r="G276" s="62">
        <v>24</v>
      </c>
      <c r="H276" s="63">
        <v>0</v>
      </c>
      <c r="I276" s="41">
        <v>4</v>
      </c>
      <c r="J276" s="62">
        <v>24</v>
      </c>
      <c r="K276" s="63">
        <v>0</v>
      </c>
      <c r="L276" s="41">
        <v>4</v>
      </c>
      <c r="M276" s="62">
        <v>24</v>
      </c>
      <c r="N276" s="63">
        <v>0</v>
      </c>
      <c r="O276" s="41">
        <v>4</v>
      </c>
      <c r="P276" s="62">
        <v>25</v>
      </c>
      <c r="Q276" s="63">
        <v>0</v>
      </c>
      <c r="R276" s="41">
        <v>4</v>
      </c>
      <c r="S276" s="62">
        <v>25</v>
      </c>
      <c r="T276" s="63">
        <v>0</v>
      </c>
      <c r="U276" s="41">
        <v>4</v>
      </c>
      <c r="V276" s="62">
        <v>27</v>
      </c>
      <c r="W276" s="63">
        <v>0</v>
      </c>
      <c r="X276" s="41">
        <v>4</v>
      </c>
      <c r="Y276" s="62">
        <v>27</v>
      </c>
      <c r="Z276" s="63">
        <v>0</v>
      </c>
      <c r="AA276" s="41">
        <v>4</v>
      </c>
      <c r="AB276" s="62">
        <v>27</v>
      </c>
      <c r="AC276" s="63">
        <v>4</v>
      </c>
      <c r="AD276" s="41">
        <v>4</v>
      </c>
      <c r="AE276" s="62">
        <v>27</v>
      </c>
      <c r="AF276" s="63">
        <v>4</v>
      </c>
      <c r="AG276" s="41">
        <v>4</v>
      </c>
      <c r="AH276" s="62">
        <v>27</v>
      </c>
      <c r="AI276" s="63">
        <v>4</v>
      </c>
      <c r="AJ276" s="41">
        <v>4</v>
      </c>
      <c r="AK276" s="62">
        <v>28</v>
      </c>
      <c r="AL276" s="63">
        <v>4</v>
      </c>
      <c r="AM276" s="16"/>
      <c r="AN276" s="16"/>
      <c r="AO276" s="16"/>
      <c r="AP276" s="16"/>
      <c r="AQ276" s="16"/>
      <c r="AR276" s="16"/>
      <c r="AS276" s="16"/>
      <c r="AT276" s="16"/>
      <c r="AU276" s="16"/>
      <c r="AV276" s="16"/>
      <c r="AW276" s="16"/>
      <c r="AX276" s="16"/>
      <c r="AY276" s="16"/>
      <c r="AZ276" s="16"/>
    </row>
    <row r="277" spans="3:52" ht="13.5" thickBot="1">
      <c r="C277" s="27" t="s">
        <v>29</v>
      </c>
      <c r="D277" s="54">
        <v>0</v>
      </c>
      <c r="E277" s="45">
        <v>3</v>
      </c>
      <c r="F277" s="42">
        <v>0</v>
      </c>
      <c r="G277" s="64">
        <v>4</v>
      </c>
      <c r="H277" s="65">
        <v>0</v>
      </c>
      <c r="I277" s="42">
        <v>0</v>
      </c>
      <c r="J277" s="64">
        <v>4</v>
      </c>
      <c r="K277" s="65">
        <v>0</v>
      </c>
      <c r="L277" s="42">
        <v>0</v>
      </c>
      <c r="M277" s="64">
        <v>4</v>
      </c>
      <c r="N277" s="65">
        <v>0</v>
      </c>
      <c r="O277" s="42">
        <v>0</v>
      </c>
      <c r="P277" s="64">
        <v>4</v>
      </c>
      <c r="Q277" s="65">
        <v>0</v>
      </c>
      <c r="R277" s="42">
        <v>0</v>
      </c>
      <c r="S277" s="64">
        <v>4</v>
      </c>
      <c r="T277" s="65">
        <v>0</v>
      </c>
      <c r="U277" s="42">
        <v>0</v>
      </c>
      <c r="V277" s="64">
        <v>4</v>
      </c>
      <c r="W277" s="65">
        <v>0</v>
      </c>
      <c r="X277" s="42">
        <v>0</v>
      </c>
      <c r="Y277" s="64">
        <v>4</v>
      </c>
      <c r="Z277" s="65">
        <v>0</v>
      </c>
      <c r="AA277" s="42">
        <v>0</v>
      </c>
      <c r="AB277" s="64">
        <v>4</v>
      </c>
      <c r="AC277" s="65">
        <v>0</v>
      </c>
      <c r="AD277" s="42">
        <v>0</v>
      </c>
      <c r="AE277" s="64">
        <v>4</v>
      </c>
      <c r="AF277" s="65">
        <v>0</v>
      </c>
      <c r="AG277" s="42">
        <v>0</v>
      </c>
      <c r="AH277" s="64">
        <v>4</v>
      </c>
      <c r="AI277" s="65">
        <v>0</v>
      </c>
      <c r="AJ277" s="42">
        <v>0</v>
      </c>
      <c r="AK277" s="64">
        <v>4</v>
      </c>
      <c r="AL277" s="65">
        <v>0</v>
      </c>
      <c r="AM277" s="16"/>
      <c r="AN277" s="16"/>
      <c r="AO277" s="16"/>
      <c r="AP277" s="16"/>
      <c r="AQ277" s="16"/>
      <c r="AR277" s="16"/>
      <c r="AS277" s="16"/>
      <c r="AT277" s="16"/>
      <c r="AU277" s="16"/>
      <c r="AV277" s="16"/>
      <c r="AW277" s="16"/>
      <c r="AX277" s="16"/>
      <c r="AY277" s="16"/>
      <c r="AZ277" s="16"/>
    </row>
    <row r="278" spans="3:52">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row>
    <row r="279" spans="3:52" ht="13.5" thickBot="1">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row>
    <row r="280" spans="3:52" ht="13.5" thickBot="1">
      <c r="C280" s="557" t="s">
        <v>42</v>
      </c>
      <c r="D280" s="558"/>
      <c r="E280" s="558"/>
      <c r="F280" s="558"/>
      <c r="G280" s="558"/>
      <c r="H280" s="558"/>
      <c r="I280" s="558"/>
      <c r="J280" s="558"/>
      <c r="K280" s="558"/>
      <c r="L280" s="558"/>
      <c r="M280" s="558"/>
      <c r="N280" s="558"/>
      <c r="O280" s="558"/>
      <c r="P280" s="558"/>
      <c r="Q280" s="558"/>
      <c r="R280" s="558"/>
      <c r="S280" s="558"/>
      <c r="T280" s="558"/>
      <c r="U280" s="558"/>
      <c r="V280" s="558"/>
      <c r="W280" s="558"/>
      <c r="X280" s="558"/>
      <c r="Y280" s="558"/>
      <c r="Z280" s="558"/>
      <c r="AA280" s="558"/>
      <c r="AB280" s="558"/>
      <c r="AC280" s="558"/>
      <c r="AD280" s="558"/>
      <c r="AE280" s="558"/>
      <c r="AF280" s="558"/>
      <c r="AG280" s="558"/>
      <c r="AH280" s="558"/>
      <c r="AI280" s="558"/>
      <c r="AJ280" s="558"/>
      <c r="AK280" s="558"/>
      <c r="AL280" s="559"/>
      <c r="AM280" s="16"/>
      <c r="AN280" s="16"/>
      <c r="AO280" s="16"/>
      <c r="AP280" s="16"/>
      <c r="AQ280" s="16"/>
      <c r="AR280" s="16"/>
      <c r="AS280" s="16"/>
    </row>
    <row r="281" spans="3:52" ht="19.5" customHeight="1" thickBot="1">
      <c r="C281" s="581" t="s">
        <v>48</v>
      </c>
      <c r="D281" s="577">
        <v>39448</v>
      </c>
      <c r="E281" s="586"/>
      <c r="F281" s="560">
        <v>39479</v>
      </c>
      <c r="G281" s="575"/>
      <c r="H281" s="576"/>
      <c r="I281" s="560">
        <v>39508</v>
      </c>
      <c r="J281" s="575"/>
      <c r="K281" s="576"/>
      <c r="L281" s="560">
        <v>39539</v>
      </c>
      <c r="M281" s="575"/>
      <c r="N281" s="576"/>
      <c r="O281" s="560">
        <v>39569</v>
      </c>
      <c r="P281" s="575"/>
      <c r="Q281" s="576"/>
      <c r="R281" s="560">
        <v>39600</v>
      </c>
      <c r="S281" s="575"/>
      <c r="T281" s="576"/>
      <c r="U281" s="560">
        <v>39630</v>
      </c>
      <c r="V281" s="575"/>
      <c r="W281" s="576"/>
      <c r="X281" s="560">
        <v>39661</v>
      </c>
      <c r="Y281" s="575"/>
      <c r="Z281" s="576"/>
      <c r="AA281" s="560">
        <v>39692</v>
      </c>
      <c r="AB281" s="575"/>
      <c r="AC281" s="576"/>
      <c r="AD281" s="560">
        <v>39722</v>
      </c>
      <c r="AE281" s="575"/>
      <c r="AF281" s="576"/>
      <c r="AG281" s="560">
        <v>39753</v>
      </c>
      <c r="AH281" s="575"/>
      <c r="AI281" s="576"/>
      <c r="AJ281" s="560">
        <v>39783</v>
      </c>
      <c r="AK281" s="575"/>
      <c r="AL281" s="576"/>
      <c r="AM281" s="16"/>
      <c r="AN281" s="16"/>
      <c r="AO281" s="16"/>
      <c r="AP281" s="16"/>
      <c r="AQ281" s="16"/>
      <c r="AR281" s="16"/>
      <c r="AS281" s="16"/>
    </row>
    <row r="282" spans="3:52" ht="13.5" thickBot="1">
      <c r="C282" s="583"/>
      <c r="D282" s="178" t="s">
        <v>5</v>
      </c>
      <c r="E282" s="177" t="s">
        <v>3</v>
      </c>
      <c r="F282" s="178" t="s">
        <v>5</v>
      </c>
      <c r="G282" s="385" t="s">
        <v>3</v>
      </c>
      <c r="H282" s="177" t="s">
        <v>33</v>
      </c>
      <c r="I282" s="178" t="s">
        <v>5</v>
      </c>
      <c r="J282" s="385" t="s">
        <v>3</v>
      </c>
      <c r="K282" s="177" t="s">
        <v>33</v>
      </c>
      <c r="L282" s="178" t="s">
        <v>5</v>
      </c>
      <c r="M282" s="385" t="s">
        <v>3</v>
      </c>
      <c r="N282" s="177" t="s">
        <v>33</v>
      </c>
      <c r="O282" s="178" t="s">
        <v>5</v>
      </c>
      <c r="P282" s="385" t="s">
        <v>3</v>
      </c>
      <c r="Q282" s="177" t="s">
        <v>33</v>
      </c>
      <c r="R282" s="178" t="s">
        <v>5</v>
      </c>
      <c r="S282" s="385" t="s">
        <v>3</v>
      </c>
      <c r="T282" s="177" t="s">
        <v>33</v>
      </c>
      <c r="U282" s="178" t="s">
        <v>5</v>
      </c>
      <c r="V282" s="385" t="s">
        <v>3</v>
      </c>
      <c r="W282" s="177" t="s">
        <v>33</v>
      </c>
      <c r="X282" s="178" t="s">
        <v>5</v>
      </c>
      <c r="Y282" s="385" t="s">
        <v>3</v>
      </c>
      <c r="Z282" s="177" t="s">
        <v>33</v>
      </c>
      <c r="AA282" s="178" t="s">
        <v>5</v>
      </c>
      <c r="AB282" s="385" t="s">
        <v>3</v>
      </c>
      <c r="AC282" s="177" t="s">
        <v>33</v>
      </c>
      <c r="AD282" s="178" t="s">
        <v>5</v>
      </c>
      <c r="AE282" s="385" t="s">
        <v>3</v>
      </c>
      <c r="AF282" s="177" t="s">
        <v>33</v>
      </c>
      <c r="AG282" s="178" t="s">
        <v>5</v>
      </c>
      <c r="AH282" s="385" t="s">
        <v>3</v>
      </c>
      <c r="AI282" s="177" t="s">
        <v>33</v>
      </c>
      <c r="AJ282" s="178" t="s">
        <v>5</v>
      </c>
      <c r="AK282" s="385" t="s">
        <v>3</v>
      </c>
      <c r="AL282" s="177" t="s">
        <v>33</v>
      </c>
      <c r="AM282" s="16"/>
      <c r="AN282" s="16"/>
      <c r="AO282" s="16"/>
      <c r="AP282" s="16"/>
      <c r="AQ282" s="16"/>
      <c r="AR282" s="16"/>
      <c r="AS282" s="16"/>
    </row>
    <row r="283" spans="3:52">
      <c r="C283" s="69" t="s">
        <v>8</v>
      </c>
      <c r="D283" s="55">
        <v>62</v>
      </c>
      <c r="E283" s="43">
        <v>13</v>
      </c>
      <c r="F283" s="46">
        <v>62</v>
      </c>
      <c r="G283" s="60">
        <v>13</v>
      </c>
      <c r="H283" s="61">
        <v>0</v>
      </c>
      <c r="I283" s="46">
        <v>63</v>
      </c>
      <c r="J283" s="60">
        <v>19</v>
      </c>
      <c r="K283" s="61">
        <v>0</v>
      </c>
      <c r="L283" s="46">
        <v>64</v>
      </c>
      <c r="M283" s="60">
        <v>19</v>
      </c>
      <c r="N283" s="61">
        <v>0</v>
      </c>
      <c r="O283" s="46">
        <v>64</v>
      </c>
      <c r="P283" s="60">
        <v>19</v>
      </c>
      <c r="Q283" s="61">
        <v>0</v>
      </c>
      <c r="R283" s="46">
        <v>64</v>
      </c>
      <c r="S283" s="60">
        <v>19</v>
      </c>
      <c r="T283" s="61">
        <v>0</v>
      </c>
      <c r="U283" s="46">
        <v>66</v>
      </c>
      <c r="V283" s="60">
        <v>20</v>
      </c>
      <c r="W283" s="61">
        <v>0</v>
      </c>
      <c r="X283" s="46">
        <v>66</v>
      </c>
      <c r="Y283" s="60">
        <v>21</v>
      </c>
      <c r="Z283" s="61">
        <v>29</v>
      </c>
      <c r="AA283" s="46">
        <v>66</v>
      </c>
      <c r="AB283" s="60">
        <v>21</v>
      </c>
      <c r="AC283" s="61">
        <v>29</v>
      </c>
      <c r="AD283" s="46">
        <v>66</v>
      </c>
      <c r="AE283" s="60">
        <v>21</v>
      </c>
      <c r="AF283" s="61">
        <v>29</v>
      </c>
      <c r="AG283" s="46">
        <v>67</v>
      </c>
      <c r="AH283" s="60">
        <v>21</v>
      </c>
      <c r="AI283" s="61">
        <v>29</v>
      </c>
      <c r="AJ283" s="46">
        <v>66</v>
      </c>
      <c r="AK283" s="60">
        <v>21</v>
      </c>
      <c r="AL283" s="61">
        <v>29</v>
      </c>
      <c r="AM283" s="16"/>
      <c r="AN283" s="16"/>
      <c r="AO283" s="16"/>
      <c r="AP283" s="16"/>
      <c r="AQ283" s="16"/>
      <c r="AR283" s="16"/>
      <c r="AS283" s="16"/>
    </row>
    <row r="284" spans="3:52">
      <c r="C284" s="26" t="s">
        <v>9</v>
      </c>
      <c r="D284" s="53">
        <v>15</v>
      </c>
      <c r="E284" s="44">
        <v>0</v>
      </c>
      <c r="F284" s="41">
        <v>15</v>
      </c>
      <c r="G284" s="62">
        <v>0</v>
      </c>
      <c r="H284" s="63">
        <v>0</v>
      </c>
      <c r="I284" s="41">
        <v>15</v>
      </c>
      <c r="J284" s="62">
        <v>0</v>
      </c>
      <c r="K284" s="63">
        <v>0</v>
      </c>
      <c r="L284" s="41">
        <v>15</v>
      </c>
      <c r="M284" s="62">
        <v>0</v>
      </c>
      <c r="N284" s="63">
        <v>0</v>
      </c>
      <c r="O284" s="41">
        <v>15</v>
      </c>
      <c r="P284" s="62">
        <v>0</v>
      </c>
      <c r="Q284" s="63">
        <v>0</v>
      </c>
      <c r="R284" s="41">
        <v>15</v>
      </c>
      <c r="S284" s="62">
        <v>0</v>
      </c>
      <c r="T284" s="63">
        <v>0</v>
      </c>
      <c r="U284" s="41">
        <v>15</v>
      </c>
      <c r="V284" s="62">
        <v>0</v>
      </c>
      <c r="W284" s="63">
        <v>0</v>
      </c>
      <c r="X284" s="41">
        <v>15</v>
      </c>
      <c r="Y284" s="62">
        <v>0</v>
      </c>
      <c r="Z284" s="63">
        <v>0</v>
      </c>
      <c r="AA284" s="41">
        <v>15</v>
      </c>
      <c r="AB284" s="62">
        <v>1</v>
      </c>
      <c r="AC284" s="63">
        <v>0</v>
      </c>
      <c r="AD284" s="41">
        <v>15</v>
      </c>
      <c r="AE284" s="62">
        <v>1</v>
      </c>
      <c r="AF284" s="63">
        <v>0</v>
      </c>
      <c r="AG284" s="41">
        <v>15</v>
      </c>
      <c r="AH284" s="62">
        <v>1</v>
      </c>
      <c r="AI284" s="63">
        <v>0</v>
      </c>
      <c r="AJ284" s="41">
        <v>14</v>
      </c>
      <c r="AK284" s="62">
        <v>1</v>
      </c>
      <c r="AL284" s="63">
        <v>0</v>
      </c>
      <c r="AM284" s="16"/>
      <c r="AN284" s="16"/>
      <c r="AO284" s="16"/>
      <c r="AP284" s="16"/>
      <c r="AQ284" s="16"/>
      <c r="AR284" s="16"/>
      <c r="AS284" s="16"/>
    </row>
    <row r="285" spans="3:52">
      <c r="C285" s="26" t="s">
        <v>10</v>
      </c>
      <c r="D285" s="53">
        <v>11</v>
      </c>
      <c r="E285" s="44">
        <v>0</v>
      </c>
      <c r="F285" s="41">
        <v>11</v>
      </c>
      <c r="G285" s="62">
        <v>0</v>
      </c>
      <c r="H285" s="63">
        <v>0</v>
      </c>
      <c r="I285" s="41">
        <v>11</v>
      </c>
      <c r="J285" s="62">
        <v>0</v>
      </c>
      <c r="K285" s="63">
        <v>0</v>
      </c>
      <c r="L285" s="41">
        <v>11</v>
      </c>
      <c r="M285" s="62">
        <v>0</v>
      </c>
      <c r="N285" s="63">
        <v>0</v>
      </c>
      <c r="O285" s="41">
        <v>11</v>
      </c>
      <c r="P285" s="62">
        <v>0</v>
      </c>
      <c r="Q285" s="63">
        <v>0</v>
      </c>
      <c r="R285" s="41">
        <v>11</v>
      </c>
      <c r="S285" s="62">
        <v>0</v>
      </c>
      <c r="T285" s="63">
        <v>0</v>
      </c>
      <c r="U285" s="41">
        <v>11</v>
      </c>
      <c r="V285" s="62">
        <v>0</v>
      </c>
      <c r="W285" s="63">
        <v>0</v>
      </c>
      <c r="X285" s="41">
        <v>11</v>
      </c>
      <c r="Y285" s="62">
        <v>0</v>
      </c>
      <c r="Z285" s="63">
        <v>0</v>
      </c>
      <c r="AA285" s="41">
        <v>11</v>
      </c>
      <c r="AB285" s="62">
        <v>1</v>
      </c>
      <c r="AC285" s="63">
        <v>0</v>
      </c>
      <c r="AD285" s="41">
        <v>11</v>
      </c>
      <c r="AE285" s="62">
        <v>1</v>
      </c>
      <c r="AF285" s="63">
        <v>0</v>
      </c>
      <c r="AG285" s="41">
        <v>11</v>
      </c>
      <c r="AH285" s="62">
        <v>1</v>
      </c>
      <c r="AI285" s="63">
        <v>0</v>
      </c>
      <c r="AJ285" s="41">
        <v>10</v>
      </c>
      <c r="AK285" s="62">
        <v>1</v>
      </c>
      <c r="AL285" s="63">
        <v>0</v>
      </c>
      <c r="AM285" s="16"/>
      <c r="AN285" s="16"/>
      <c r="AO285" s="16"/>
      <c r="AP285" s="16"/>
      <c r="AQ285" s="16"/>
      <c r="AR285" s="16"/>
      <c r="AS285" s="16"/>
    </row>
    <row r="286" spans="3:52">
      <c r="C286" s="26" t="s">
        <v>11</v>
      </c>
      <c r="D286" s="53">
        <v>13</v>
      </c>
      <c r="E286" s="44">
        <v>0</v>
      </c>
      <c r="F286" s="41">
        <v>13</v>
      </c>
      <c r="G286" s="62">
        <v>0</v>
      </c>
      <c r="H286" s="63">
        <v>0</v>
      </c>
      <c r="I286" s="41">
        <v>13</v>
      </c>
      <c r="J286" s="62">
        <v>0</v>
      </c>
      <c r="K286" s="63">
        <v>0</v>
      </c>
      <c r="L286" s="41">
        <v>13</v>
      </c>
      <c r="M286" s="62">
        <v>0</v>
      </c>
      <c r="N286" s="63">
        <v>0</v>
      </c>
      <c r="O286" s="41">
        <v>13</v>
      </c>
      <c r="P286" s="62">
        <v>0</v>
      </c>
      <c r="Q286" s="63">
        <v>0</v>
      </c>
      <c r="R286" s="41">
        <v>13</v>
      </c>
      <c r="S286" s="62">
        <v>0</v>
      </c>
      <c r="T286" s="63">
        <v>0</v>
      </c>
      <c r="U286" s="41">
        <v>13</v>
      </c>
      <c r="V286" s="62">
        <v>0</v>
      </c>
      <c r="W286" s="63">
        <v>0</v>
      </c>
      <c r="X286" s="41">
        <v>13</v>
      </c>
      <c r="Y286" s="62">
        <v>1</v>
      </c>
      <c r="Z286" s="63">
        <v>0</v>
      </c>
      <c r="AA286" s="41">
        <v>13</v>
      </c>
      <c r="AB286" s="62">
        <v>1</v>
      </c>
      <c r="AC286" s="63">
        <v>0</v>
      </c>
      <c r="AD286" s="41">
        <v>13</v>
      </c>
      <c r="AE286" s="62">
        <v>1</v>
      </c>
      <c r="AF286" s="63">
        <v>0</v>
      </c>
      <c r="AG286" s="41">
        <v>13</v>
      </c>
      <c r="AH286" s="62">
        <v>1</v>
      </c>
      <c r="AI286" s="63">
        <v>0</v>
      </c>
      <c r="AJ286" s="41">
        <v>13</v>
      </c>
      <c r="AK286" s="62">
        <v>1</v>
      </c>
      <c r="AL286" s="63">
        <v>0</v>
      </c>
      <c r="AM286" s="16"/>
      <c r="AN286" s="16"/>
      <c r="AO286" s="16"/>
      <c r="AP286" s="16"/>
      <c r="AQ286" s="16"/>
      <c r="AR286" s="16"/>
      <c r="AS286" s="16"/>
    </row>
    <row r="287" spans="3:52">
      <c r="C287" s="26" t="s">
        <v>12</v>
      </c>
      <c r="D287" s="53">
        <v>30</v>
      </c>
      <c r="E287" s="44">
        <v>0</v>
      </c>
      <c r="F287" s="41">
        <v>31</v>
      </c>
      <c r="G287" s="62">
        <v>1</v>
      </c>
      <c r="H287" s="63">
        <v>0</v>
      </c>
      <c r="I287" s="41">
        <v>31</v>
      </c>
      <c r="J287" s="62">
        <v>1</v>
      </c>
      <c r="K287" s="63">
        <v>0</v>
      </c>
      <c r="L287" s="41">
        <v>32</v>
      </c>
      <c r="M287" s="62">
        <v>8</v>
      </c>
      <c r="N287" s="63">
        <v>0</v>
      </c>
      <c r="O287" s="41">
        <v>32</v>
      </c>
      <c r="P287" s="62">
        <v>8</v>
      </c>
      <c r="Q287" s="63">
        <v>0</v>
      </c>
      <c r="R287" s="41">
        <v>32</v>
      </c>
      <c r="S287" s="62">
        <v>8</v>
      </c>
      <c r="T287" s="63">
        <v>0</v>
      </c>
      <c r="U287" s="41">
        <v>32</v>
      </c>
      <c r="V287" s="62">
        <v>8</v>
      </c>
      <c r="W287" s="63">
        <v>0</v>
      </c>
      <c r="X287" s="41">
        <v>32</v>
      </c>
      <c r="Y287" s="62">
        <v>8</v>
      </c>
      <c r="Z287" s="63">
        <v>0</v>
      </c>
      <c r="AA287" s="41">
        <v>32</v>
      </c>
      <c r="AB287" s="62">
        <v>8</v>
      </c>
      <c r="AC287" s="63">
        <v>0</v>
      </c>
      <c r="AD287" s="41">
        <v>32</v>
      </c>
      <c r="AE287" s="62">
        <v>8</v>
      </c>
      <c r="AF287" s="63">
        <v>0</v>
      </c>
      <c r="AG287" s="41">
        <v>32</v>
      </c>
      <c r="AH287" s="62">
        <v>8</v>
      </c>
      <c r="AI287" s="63">
        <v>0</v>
      </c>
      <c r="AJ287" s="41">
        <v>32</v>
      </c>
      <c r="AK287" s="62">
        <v>8</v>
      </c>
      <c r="AL287" s="63">
        <v>9</v>
      </c>
      <c r="AM287" s="16"/>
      <c r="AN287" s="16"/>
      <c r="AO287" s="16"/>
      <c r="AP287" s="16"/>
      <c r="AQ287" s="16"/>
      <c r="AR287" s="16"/>
      <c r="AS287" s="16"/>
    </row>
    <row r="288" spans="3:52">
      <c r="C288" s="26" t="s">
        <v>13</v>
      </c>
      <c r="D288" s="53">
        <v>19</v>
      </c>
      <c r="E288" s="44">
        <v>0</v>
      </c>
      <c r="F288" s="41">
        <v>19</v>
      </c>
      <c r="G288" s="62">
        <v>0</v>
      </c>
      <c r="H288" s="63">
        <v>0</v>
      </c>
      <c r="I288" s="41">
        <v>19</v>
      </c>
      <c r="J288" s="62">
        <v>0</v>
      </c>
      <c r="K288" s="63">
        <v>0</v>
      </c>
      <c r="L288" s="41">
        <v>19</v>
      </c>
      <c r="M288" s="62">
        <v>0</v>
      </c>
      <c r="N288" s="63">
        <v>0</v>
      </c>
      <c r="O288" s="41">
        <v>19</v>
      </c>
      <c r="P288" s="62">
        <v>0</v>
      </c>
      <c r="Q288" s="63">
        <v>0</v>
      </c>
      <c r="R288" s="41">
        <v>19</v>
      </c>
      <c r="S288" s="62">
        <v>0</v>
      </c>
      <c r="T288" s="63">
        <v>0</v>
      </c>
      <c r="U288" s="41">
        <v>19</v>
      </c>
      <c r="V288" s="62">
        <v>0</v>
      </c>
      <c r="W288" s="63">
        <v>0</v>
      </c>
      <c r="X288" s="41">
        <v>19</v>
      </c>
      <c r="Y288" s="62">
        <v>0</v>
      </c>
      <c r="Z288" s="63">
        <v>0</v>
      </c>
      <c r="AA288" s="41">
        <v>19</v>
      </c>
      <c r="AB288" s="62">
        <v>0</v>
      </c>
      <c r="AC288" s="63">
        <v>0</v>
      </c>
      <c r="AD288" s="41">
        <v>19</v>
      </c>
      <c r="AE288" s="62">
        <v>0</v>
      </c>
      <c r="AF288" s="63">
        <v>0</v>
      </c>
      <c r="AG288" s="41">
        <v>19</v>
      </c>
      <c r="AH288" s="62">
        <v>0</v>
      </c>
      <c r="AI288" s="63">
        <v>0</v>
      </c>
      <c r="AJ288" s="41">
        <v>18</v>
      </c>
      <c r="AK288" s="62">
        <v>0</v>
      </c>
      <c r="AL288" s="63">
        <v>8</v>
      </c>
      <c r="AM288" s="16"/>
      <c r="AN288" s="16"/>
      <c r="AO288" s="16"/>
      <c r="AP288" s="16"/>
      <c r="AQ288" s="16"/>
      <c r="AR288" s="16"/>
      <c r="AS288" s="16"/>
    </row>
    <row r="289" spans="3:45">
      <c r="C289" s="26" t="s">
        <v>14</v>
      </c>
      <c r="D289" s="53">
        <v>34</v>
      </c>
      <c r="E289" s="44">
        <v>9</v>
      </c>
      <c r="F289" s="41">
        <v>35</v>
      </c>
      <c r="G289" s="62">
        <v>9</v>
      </c>
      <c r="H289" s="63">
        <v>0</v>
      </c>
      <c r="I289" s="41">
        <v>35</v>
      </c>
      <c r="J289" s="62">
        <v>11</v>
      </c>
      <c r="K289" s="63">
        <v>0</v>
      </c>
      <c r="L289" s="41">
        <v>36</v>
      </c>
      <c r="M289" s="62">
        <v>11</v>
      </c>
      <c r="N289" s="63">
        <v>0</v>
      </c>
      <c r="O289" s="41">
        <v>37</v>
      </c>
      <c r="P289" s="62">
        <v>11</v>
      </c>
      <c r="Q289" s="63">
        <v>0</v>
      </c>
      <c r="R289" s="41">
        <v>37</v>
      </c>
      <c r="S289" s="62">
        <v>11</v>
      </c>
      <c r="T289" s="63">
        <v>0</v>
      </c>
      <c r="U289" s="41">
        <v>38</v>
      </c>
      <c r="V289" s="62">
        <v>12</v>
      </c>
      <c r="W289" s="63">
        <v>0</v>
      </c>
      <c r="X289" s="41">
        <v>38</v>
      </c>
      <c r="Y289" s="62">
        <v>12</v>
      </c>
      <c r="Z289" s="63">
        <v>10</v>
      </c>
      <c r="AA289" s="41">
        <v>38</v>
      </c>
      <c r="AB289" s="62">
        <v>12</v>
      </c>
      <c r="AC289" s="63">
        <v>10</v>
      </c>
      <c r="AD289" s="41">
        <v>38</v>
      </c>
      <c r="AE289" s="62">
        <v>12</v>
      </c>
      <c r="AF289" s="63">
        <v>10</v>
      </c>
      <c r="AG289" s="41">
        <v>40</v>
      </c>
      <c r="AH289" s="62">
        <v>12</v>
      </c>
      <c r="AI289" s="63">
        <v>10</v>
      </c>
      <c r="AJ289" s="41">
        <v>45</v>
      </c>
      <c r="AK289" s="62">
        <v>15</v>
      </c>
      <c r="AL289" s="63">
        <v>10</v>
      </c>
      <c r="AM289" s="16"/>
      <c r="AN289" s="16"/>
      <c r="AO289" s="16"/>
      <c r="AP289" s="16"/>
      <c r="AQ289" s="16"/>
      <c r="AR289" s="16"/>
      <c r="AS289" s="16"/>
    </row>
    <row r="290" spans="3:45">
      <c r="C290" s="26" t="s">
        <v>15</v>
      </c>
      <c r="D290" s="53">
        <v>35</v>
      </c>
      <c r="E290" s="44">
        <v>7</v>
      </c>
      <c r="F290" s="41">
        <v>36</v>
      </c>
      <c r="G290" s="62">
        <v>8</v>
      </c>
      <c r="H290" s="63">
        <v>0</v>
      </c>
      <c r="I290" s="41">
        <v>36</v>
      </c>
      <c r="J290" s="62">
        <v>11</v>
      </c>
      <c r="K290" s="63">
        <v>0</v>
      </c>
      <c r="L290" s="41">
        <v>36</v>
      </c>
      <c r="M290" s="62">
        <v>11</v>
      </c>
      <c r="N290" s="63">
        <v>0</v>
      </c>
      <c r="O290" s="41">
        <v>38</v>
      </c>
      <c r="P290" s="62">
        <v>12</v>
      </c>
      <c r="Q290" s="63">
        <v>0</v>
      </c>
      <c r="R290" s="41">
        <v>38</v>
      </c>
      <c r="S290" s="62">
        <v>12</v>
      </c>
      <c r="T290" s="63">
        <v>0</v>
      </c>
      <c r="U290" s="41">
        <v>42</v>
      </c>
      <c r="V290" s="62">
        <v>16</v>
      </c>
      <c r="W290" s="63">
        <v>0</v>
      </c>
      <c r="X290" s="41">
        <v>43</v>
      </c>
      <c r="Y290" s="62">
        <v>16</v>
      </c>
      <c r="Z290" s="63">
        <v>12</v>
      </c>
      <c r="AA290" s="41">
        <v>43</v>
      </c>
      <c r="AB290" s="62">
        <v>18</v>
      </c>
      <c r="AC290" s="63">
        <v>12</v>
      </c>
      <c r="AD290" s="41">
        <v>43</v>
      </c>
      <c r="AE290" s="62">
        <v>18</v>
      </c>
      <c r="AF290" s="63">
        <v>12</v>
      </c>
      <c r="AG290" s="41">
        <v>43</v>
      </c>
      <c r="AH290" s="62">
        <v>19</v>
      </c>
      <c r="AI290" s="63">
        <v>12</v>
      </c>
      <c r="AJ290" s="41">
        <v>46</v>
      </c>
      <c r="AK290" s="62">
        <v>17</v>
      </c>
      <c r="AL290" s="63">
        <v>13</v>
      </c>
      <c r="AM290" s="16"/>
      <c r="AN290" s="16"/>
      <c r="AO290" s="16"/>
      <c r="AP290" s="16"/>
      <c r="AQ290" s="16"/>
      <c r="AR290" s="16"/>
      <c r="AS290" s="16"/>
    </row>
    <row r="291" spans="3:45">
      <c r="C291" s="26" t="s">
        <v>16</v>
      </c>
      <c r="D291" s="53">
        <v>5</v>
      </c>
      <c r="E291" s="44">
        <v>1</v>
      </c>
      <c r="F291" s="41">
        <v>5</v>
      </c>
      <c r="G291" s="62">
        <v>1</v>
      </c>
      <c r="H291" s="63">
        <v>0</v>
      </c>
      <c r="I291" s="41">
        <v>5</v>
      </c>
      <c r="J291" s="62">
        <v>1</v>
      </c>
      <c r="K291" s="63">
        <v>0</v>
      </c>
      <c r="L291" s="41">
        <v>5</v>
      </c>
      <c r="M291" s="62">
        <v>1</v>
      </c>
      <c r="N291" s="63">
        <v>0</v>
      </c>
      <c r="O291" s="41">
        <v>5</v>
      </c>
      <c r="P291" s="62">
        <v>1</v>
      </c>
      <c r="Q291" s="63">
        <v>0</v>
      </c>
      <c r="R291" s="41">
        <v>5</v>
      </c>
      <c r="S291" s="62">
        <v>1</v>
      </c>
      <c r="T291" s="63">
        <v>0</v>
      </c>
      <c r="U291" s="41">
        <v>5</v>
      </c>
      <c r="V291" s="62">
        <v>1</v>
      </c>
      <c r="W291" s="63">
        <v>0</v>
      </c>
      <c r="X291" s="41">
        <v>5</v>
      </c>
      <c r="Y291" s="62">
        <v>1</v>
      </c>
      <c r="Z291" s="63">
        <v>0</v>
      </c>
      <c r="AA291" s="41">
        <v>5</v>
      </c>
      <c r="AB291" s="62">
        <v>1</v>
      </c>
      <c r="AC291" s="63">
        <v>0</v>
      </c>
      <c r="AD291" s="41">
        <v>5</v>
      </c>
      <c r="AE291" s="62">
        <v>1</v>
      </c>
      <c r="AF291" s="63">
        <v>0</v>
      </c>
      <c r="AG291" s="41">
        <v>6</v>
      </c>
      <c r="AH291" s="62">
        <v>1</v>
      </c>
      <c r="AI291" s="63">
        <v>0</v>
      </c>
      <c r="AJ291" s="41">
        <v>6</v>
      </c>
      <c r="AK291" s="62">
        <v>1</v>
      </c>
      <c r="AL291" s="63">
        <v>0</v>
      </c>
      <c r="AM291" s="16"/>
      <c r="AN291" s="16"/>
      <c r="AO291" s="16"/>
      <c r="AP291" s="16"/>
      <c r="AQ291" s="16"/>
      <c r="AR291" s="16"/>
      <c r="AS291" s="16"/>
    </row>
    <row r="292" spans="3:45">
      <c r="C292" s="26" t="s">
        <v>17</v>
      </c>
      <c r="D292" s="53">
        <v>371</v>
      </c>
      <c r="E292" s="44">
        <v>125</v>
      </c>
      <c r="F292" s="41">
        <v>374</v>
      </c>
      <c r="G292" s="62">
        <v>141</v>
      </c>
      <c r="H292" s="63">
        <v>114</v>
      </c>
      <c r="I292" s="41">
        <v>374</v>
      </c>
      <c r="J292" s="62">
        <v>151</v>
      </c>
      <c r="K292" s="63">
        <v>114</v>
      </c>
      <c r="L292" s="41">
        <v>376</v>
      </c>
      <c r="M292" s="62">
        <v>168</v>
      </c>
      <c r="N292" s="63">
        <v>114</v>
      </c>
      <c r="O292" s="41">
        <v>379</v>
      </c>
      <c r="P292" s="62">
        <v>182</v>
      </c>
      <c r="Q292" s="63">
        <v>114</v>
      </c>
      <c r="R292" s="41">
        <v>379</v>
      </c>
      <c r="S292" s="62">
        <v>184</v>
      </c>
      <c r="T292" s="63">
        <v>114</v>
      </c>
      <c r="U292" s="41">
        <v>382</v>
      </c>
      <c r="V292" s="62">
        <v>190</v>
      </c>
      <c r="W292" s="63">
        <v>114</v>
      </c>
      <c r="X292" s="41">
        <v>386</v>
      </c>
      <c r="Y292" s="62">
        <v>202</v>
      </c>
      <c r="Z292" s="63">
        <v>123</v>
      </c>
      <c r="AA292" s="41">
        <v>386</v>
      </c>
      <c r="AB292" s="62">
        <v>227</v>
      </c>
      <c r="AC292" s="63">
        <v>123</v>
      </c>
      <c r="AD292" s="41">
        <v>386</v>
      </c>
      <c r="AE292" s="62">
        <v>227</v>
      </c>
      <c r="AF292" s="63">
        <v>123</v>
      </c>
      <c r="AG292" s="41">
        <v>397</v>
      </c>
      <c r="AH292" s="62">
        <v>228</v>
      </c>
      <c r="AI292" s="63">
        <v>123</v>
      </c>
      <c r="AJ292" s="41">
        <v>400</v>
      </c>
      <c r="AK292" s="62">
        <v>247</v>
      </c>
      <c r="AL292" s="63">
        <v>157</v>
      </c>
      <c r="AM292" s="16"/>
      <c r="AN292" s="16"/>
      <c r="AO292" s="16"/>
      <c r="AP292" s="16"/>
      <c r="AQ292" s="16"/>
      <c r="AR292" s="16"/>
      <c r="AS292" s="16"/>
    </row>
    <row r="293" spans="3:45">
      <c r="C293" s="26" t="s">
        <v>18</v>
      </c>
      <c r="D293" s="53">
        <v>25</v>
      </c>
      <c r="E293" s="44">
        <v>4</v>
      </c>
      <c r="F293" s="41">
        <v>26</v>
      </c>
      <c r="G293" s="62">
        <v>5</v>
      </c>
      <c r="H293" s="63">
        <v>0</v>
      </c>
      <c r="I293" s="41">
        <v>26</v>
      </c>
      <c r="J293" s="62">
        <v>5</v>
      </c>
      <c r="K293" s="63">
        <v>0</v>
      </c>
      <c r="L293" s="41">
        <v>26</v>
      </c>
      <c r="M293" s="62">
        <v>8</v>
      </c>
      <c r="N293" s="63">
        <v>0</v>
      </c>
      <c r="O293" s="41">
        <v>26</v>
      </c>
      <c r="P293" s="62">
        <v>8</v>
      </c>
      <c r="Q293" s="63">
        <v>0</v>
      </c>
      <c r="R293" s="41">
        <v>26</v>
      </c>
      <c r="S293" s="62">
        <v>14</v>
      </c>
      <c r="T293" s="63">
        <v>0</v>
      </c>
      <c r="U293" s="41">
        <v>26</v>
      </c>
      <c r="V293" s="62">
        <v>14</v>
      </c>
      <c r="W293" s="63">
        <v>0</v>
      </c>
      <c r="X293" s="41">
        <v>26</v>
      </c>
      <c r="Y293" s="62">
        <v>14</v>
      </c>
      <c r="Z293" s="63">
        <v>0</v>
      </c>
      <c r="AA293" s="41">
        <v>26</v>
      </c>
      <c r="AB293" s="62">
        <v>15</v>
      </c>
      <c r="AC293" s="63">
        <v>0</v>
      </c>
      <c r="AD293" s="41">
        <v>26</v>
      </c>
      <c r="AE293" s="62">
        <v>15</v>
      </c>
      <c r="AF293" s="63">
        <v>0</v>
      </c>
      <c r="AG293" s="41">
        <v>27</v>
      </c>
      <c r="AH293" s="62">
        <v>15</v>
      </c>
      <c r="AI293" s="63">
        <v>0</v>
      </c>
      <c r="AJ293" s="41">
        <v>28</v>
      </c>
      <c r="AK293" s="62">
        <v>15</v>
      </c>
      <c r="AL293" s="63">
        <v>15</v>
      </c>
      <c r="AM293" s="16"/>
      <c r="AN293" s="16"/>
      <c r="AO293" s="16"/>
      <c r="AP293" s="16"/>
      <c r="AQ293" s="16"/>
      <c r="AR293" s="16"/>
      <c r="AS293" s="16"/>
    </row>
    <row r="294" spans="3:45">
      <c r="C294" s="26" t="s">
        <v>19</v>
      </c>
      <c r="D294" s="53">
        <v>33</v>
      </c>
      <c r="E294" s="44">
        <v>10</v>
      </c>
      <c r="F294" s="41">
        <v>33</v>
      </c>
      <c r="G294" s="62">
        <v>10</v>
      </c>
      <c r="H294" s="63">
        <v>0</v>
      </c>
      <c r="I294" s="41">
        <v>33</v>
      </c>
      <c r="J294" s="62">
        <v>11</v>
      </c>
      <c r="K294" s="63">
        <v>0</v>
      </c>
      <c r="L294" s="41">
        <v>33</v>
      </c>
      <c r="M294" s="62">
        <v>11</v>
      </c>
      <c r="N294" s="63">
        <v>0</v>
      </c>
      <c r="O294" s="41">
        <v>33</v>
      </c>
      <c r="P294" s="62">
        <v>11</v>
      </c>
      <c r="Q294" s="63">
        <v>0</v>
      </c>
      <c r="R294" s="41">
        <v>33</v>
      </c>
      <c r="S294" s="62">
        <v>11</v>
      </c>
      <c r="T294" s="63">
        <v>0</v>
      </c>
      <c r="U294" s="41">
        <v>34</v>
      </c>
      <c r="V294" s="62">
        <v>11</v>
      </c>
      <c r="W294" s="63">
        <v>0</v>
      </c>
      <c r="X294" s="41">
        <v>34</v>
      </c>
      <c r="Y294" s="62">
        <v>11</v>
      </c>
      <c r="Z294" s="63">
        <v>0</v>
      </c>
      <c r="AA294" s="41">
        <v>34</v>
      </c>
      <c r="AB294" s="62">
        <v>13</v>
      </c>
      <c r="AC294" s="63">
        <v>0</v>
      </c>
      <c r="AD294" s="41">
        <v>34</v>
      </c>
      <c r="AE294" s="62">
        <v>13</v>
      </c>
      <c r="AF294" s="63">
        <v>0</v>
      </c>
      <c r="AG294" s="41">
        <v>35</v>
      </c>
      <c r="AH294" s="62">
        <v>13</v>
      </c>
      <c r="AI294" s="63">
        <v>0</v>
      </c>
      <c r="AJ294" s="41">
        <v>38</v>
      </c>
      <c r="AK294" s="62">
        <v>14</v>
      </c>
      <c r="AL294" s="63">
        <v>0</v>
      </c>
      <c r="AM294" s="16"/>
      <c r="AN294" s="16"/>
      <c r="AO294" s="16"/>
      <c r="AP294" s="16"/>
      <c r="AQ294" s="16"/>
      <c r="AR294" s="16"/>
      <c r="AS294" s="16"/>
    </row>
    <row r="295" spans="3:45">
      <c r="C295" s="26" t="s">
        <v>20</v>
      </c>
      <c r="D295" s="53">
        <v>53</v>
      </c>
      <c r="E295" s="44">
        <v>16</v>
      </c>
      <c r="F295" s="41">
        <v>53</v>
      </c>
      <c r="G295" s="62">
        <v>16</v>
      </c>
      <c r="H295" s="63">
        <v>0</v>
      </c>
      <c r="I295" s="41">
        <v>53</v>
      </c>
      <c r="J295" s="62">
        <v>17</v>
      </c>
      <c r="K295" s="63">
        <v>0</v>
      </c>
      <c r="L295" s="41">
        <v>53</v>
      </c>
      <c r="M295" s="62">
        <v>18</v>
      </c>
      <c r="N295" s="63">
        <v>0</v>
      </c>
      <c r="O295" s="41">
        <v>54</v>
      </c>
      <c r="P295" s="62">
        <v>18</v>
      </c>
      <c r="Q295" s="63">
        <v>0</v>
      </c>
      <c r="R295" s="41">
        <v>54</v>
      </c>
      <c r="S295" s="62">
        <v>20</v>
      </c>
      <c r="T295" s="63">
        <v>0</v>
      </c>
      <c r="U295" s="41">
        <v>56</v>
      </c>
      <c r="V295" s="62">
        <v>20</v>
      </c>
      <c r="W295" s="63">
        <v>0</v>
      </c>
      <c r="X295" s="41">
        <v>59</v>
      </c>
      <c r="Y295" s="62">
        <v>20</v>
      </c>
      <c r="Z295" s="63">
        <v>11</v>
      </c>
      <c r="AA295" s="41">
        <v>59</v>
      </c>
      <c r="AB295" s="62">
        <v>21</v>
      </c>
      <c r="AC295" s="63">
        <v>11</v>
      </c>
      <c r="AD295" s="41">
        <v>59</v>
      </c>
      <c r="AE295" s="62">
        <v>21</v>
      </c>
      <c r="AF295" s="63">
        <v>11</v>
      </c>
      <c r="AG295" s="41">
        <v>62</v>
      </c>
      <c r="AH295" s="62">
        <v>21</v>
      </c>
      <c r="AI295" s="63">
        <v>11</v>
      </c>
      <c r="AJ295" s="41">
        <v>64</v>
      </c>
      <c r="AK295" s="62">
        <v>20</v>
      </c>
      <c r="AL295" s="63">
        <v>11</v>
      </c>
      <c r="AM295" s="16"/>
      <c r="AN295" s="16"/>
      <c r="AO295" s="16"/>
      <c r="AP295" s="16"/>
      <c r="AQ295" s="16"/>
      <c r="AR295" s="16"/>
      <c r="AS295" s="16"/>
    </row>
    <row r="296" spans="3:45">
      <c r="C296" s="26" t="s">
        <v>21</v>
      </c>
      <c r="D296" s="53">
        <v>117</v>
      </c>
      <c r="E296" s="44">
        <v>30</v>
      </c>
      <c r="F296" s="41">
        <v>118</v>
      </c>
      <c r="G296" s="62">
        <v>31</v>
      </c>
      <c r="H296" s="63">
        <v>0</v>
      </c>
      <c r="I296" s="41">
        <v>118</v>
      </c>
      <c r="J296" s="62">
        <v>31</v>
      </c>
      <c r="K296" s="63">
        <v>0</v>
      </c>
      <c r="L296" s="41">
        <v>118</v>
      </c>
      <c r="M296" s="62">
        <v>32</v>
      </c>
      <c r="N296" s="63">
        <v>0</v>
      </c>
      <c r="O296" s="41">
        <v>118</v>
      </c>
      <c r="P296" s="62">
        <v>32</v>
      </c>
      <c r="Q296" s="63">
        <v>0</v>
      </c>
      <c r="R296" s="41">
        <v>118</v>
      </c>
      <c r="S296" s="62">
        <v>32</v>
      </c>
      <c r="T296" s="63">
        <v>0</v>
      </c>
      <c r="U296" s="41">
        <v>121</v>
      </c>
      <c r="V296" s="62">
        <v>34</v>
      </c>
      <c r="W296" s="63">
        <v>0</v>
      </c>
      <c r="X296" s="41">
        <v>124</v>
      </c>
      <c r="Y296" s="62">
        <v>37</v>
      </c>
      <c r="Z296" s="63">
        <v>0</v>
      </c>
      <c r="AA296" s="41">
        <v>124</v>
      </c>
      <c r="AB296" s="62">
        <v>41</v>
      </c>
      <c r="AC296" s="63">
        <v>0</v>
      </c>
      <c r="AD296" s="41">
        <v>124</v>
      </c>
      <c r="AE296" s="62">
        <v>41</v>
      </c>
      <c r="AF296" s="63">
        <v>0</v>
      </c>
      <c r="AG296" s="41">
        <v>124</v>
      </c>
      <c r="AH296" s="62">
        <v>41</v>
      </c>
      <c r="AI296" s="63">
        <v>0</v>
      </c>
      <c r="AJ296" s="41">
        <v>126</v>
      </c>
      <c r="AK296" s="62">
        <v>40</v>
      </c>
      <c r="AL296" s="63">
        <v>27</v>
      </c>
      <c r="AM296" s="16"/>
      <c r="AN296" s="16"/>
      <c r="AO296" s="16"/>
      <c r="AP296" s="16"/>
      <c r="AQ296" s="16"/>
      <c r="AR296" s="16"/>
      <c r="AS296" s="16"/>
    </row>
    <row r="297" spans="3:45">
      <c r="C297" s="26" t="s">
        <v>22</v>
      </c>
      <c r="D297" s="53">
        <v>8</v>
      </c>
      <c r="E297" s="44">
        <v>0</v>
      </c>
      <c r="F297" s="41">
        <v>8</v>
      </c>
      <c r="G297" s="62">
        <v>0</v>
      </c>
      <c r="H297" s="63">
        <v>0</v>
      </c>
      <c r="I297" s="41">
        <v>8</v>
      </c>
      <c r="J297" s="62">
        <v>0</v>
      </c>
      <c r="K297" s="63">
        <v>0</v>
      </c>
      <c r="L297" s="41">
        <v>9</v>
      </c>
      <c r="M297" s="62">
        <v>0</v>
      </c>
      <c r="N297" s="63">
        <v>0</v>
      </c>
      <c r="O297" s="41">
        <v>9</v>
      </c>
      <c r="P297" s="62">
        <v>0</v>
      </c>
      <c r="Q297" s="63">
        <v>0</v>
      </c>
      <c r="R297" s="41">
        <v>9</v>
      </c>
      <c r="S297" s="62">
        <v>0</v>
      </c>
      <c r="T297" s="63">
        <v>0</v>
      </c>
      <c r="U297" s="41">
        <v>10</v>
      </c>
      <c r="V297" s="62">
        <v>0</v>
      </c>
      <c r="W297" s="63">
        <v>0</v>
      </c>
      <c r="X297" s="41">
        <v>10</v>
      </c>
      <c r="Y297" s="62">
        <v>0</v>
      </c>
      <c r="Z297" s="63">
        <v>0</v>
      </c>
      <c r="AA297" s="41">
        <v>10</v>
      </c>
      <c r="AB297" s="62">
        <v>0</v>
      </c>
      <c r="AC297" s="63">
        <v>0</v>
      </c>
      <c r="AD297" s="41">
        <v>10</v>
      </c>
      <c r="AE297" s="62">
        <v>0</v>
      </c>
      <c r="AF297" s="63">
        <v>0</v>
      </c>
      <c r="AG297" s="41">
        <v>10</v>
      </c>
      <c r="AH297" s="62">
        <v>0</v>
      </c>
      <c r="AI297" s="63">
        <v>0</v>
      </c>
      <c r="AJ297" s="41">
        <v>10</v>
      </c>
      <c r="AK297" s="62">
        <v>0</v>
      </c>
      <c r="AL297" s="63">
        <v>0</v>
      </c>
      <c r="AM297" s="16"/>
      <c r="AN297" s="16"/>
      <c r="AO297" s="16"/>
      <c r="AP297" s="16"/>
      <c r="AQ297" s="16"/>
      <c r="AR297" s="16"/>
      <c r="AS297" s="16"/>
    </row>
    <row r="298" spans="3:45">
      <c r="C298" s="26" t="s">
        <v>23</v>
      </c>
      <c r="D298" s="53">
        <v>10</v>
      </c>
      <c r="E298" s="44">
        <v>0</v>
      </c>
      <c r="F298" s="41">
        <v>10</v>
      </c>
      <c r="G298" s="62">
        <v>0</v>
      </c>
      <c r="H298" s="63">
        <v>0</v>
      </c>
      <c r="I298" s="41">
        <v>10</v>
      </c>
      <c r="J298" s="62">
        <v>0</v>
      </c>
      <c r="K298" s="63">
        <v>0</v>
      </c>
      <c r="L298" s="41">
        <v>10</v>
      </c>
      <c r="M298" s="62">
        <v>0</v>
      </c>
      <c r="N298" s="63">
        <v>0</v>
      </c>
      <c r="O298" s="41">
        <v>10</v>
      </c>
      <c r="P298" s="62">
        <v>0</v>
      </c>
      <c r="Q298" s="63">
        <v>0</v>
      </c>
      <c r="R298" s="41">
        <v>10</v>
      </c>
      <c r="S298" s="62">
        <v>0</v>
      </c>
      <c r="T298" s="63">
        <v>0</v>
      </c>
      <c r="U298" s="41">
        <v>10</v>
      </c>
      <c r="V298" s="62">
        <v>0</v>
      </c>
      <c r="W298" s="63">
        <v>0</v>
      </c>
      <c r="X298" s="41">
        <v>10</v>
      </c>
      <c r="Y298" s="62">
        <v>0</v>
      </c>
      <c r="Z298" s="63">
        <v>0</v>
      </c>
      <c r="AA298" s="41">
        <v>10</v>
      </c>
      <c r="AB298" s="62">
        <v>0</v>
      </c>
      <c r="AC298" s="63">
        <v>0</v>
      </c>
      <c r="AD298" s="41">
        <v>10</v>
      </c>
      <c r="AE298" s="62">
        <v>0</v>
      </c>
      <c r="AF298" s="63">
        <v>0</v>
      </c>
      <c r="AG298" s="41">
        <v>12</v>
      </c>
      <c r="AH298" s="62">
        <v>0</v>
      </c>
      <c r="AI298" s="63">
        <v>0</v>
      </c>
      <c r="AJ298" s="41">
        <v>10</v>
      </c>
      <c r="AK298" s="62">
        <v>1</v>
      </c>
      <c r="AL298" s="63">
        <v>0</v>
      </c>
      <c r="AM298" s="16"/>
      <c r="AN298" s="16"/>
      <c r="AO298" s="16"/>
      <c r="AP298" s="16"/>
      <c r="AQ298" s="16"/>
      <c r="AR298" s="16"/>
      <c r="AS298" s="16"/>
    </row>
    <row r="299" spans="3:45">
      <c r="C299" s="26" t="s">
        <v>24</v>
      </c>
      <c r="D299" s="53">
        <v>11</v>
      </c>
      <c r="E299" s="44">
        <v>0</v>
      </c>
      <c r="F299" s="41">
        <v>13</v>
      </c>
      <c r="G299" s="62">
        <v>1</v>
      </c>
      <c r="H299" s="63">
        <v>0</v>
      </c>
      <c r="I299" s="41">
        <v>13</v>
      </c>
      <c r="J299" s="62">
        <v>1</v>
      </c>
      <c r="K299" s="63">
        <v>0</v>
      </c>
      <c r="L299" s="41">
        <v>13</v>
      </c>
      <c r="M299" s="62">
        <v>1</v>
      </c>
      <c r="N299" s="63">
        <v>0</v>
      </c>
      <c r="O299" s="41">
        <v>13</v>
      </c>
      <c r="P299" s="62">
        <v>1</v>
      </c>
      <c r="Q299" s="63">
        <v>0</v>
      </c>
      <c r="R299" s="41">
        <v>13</v>
      </c>
      <c r="S299" s="62">
        <v>1</v>
      </c>
      <c r="T299" s="63">
        <v>0</v>
      </c>
      <c r="U299" s="41">
        <v>13</v>
      </c>
      <c r="V299" s="62">
        <v>1</v>
      </c>
      <c r="W299" s="63">
        <v>0</v>
      </c>
      <c r="X299" s="41">
        <v>13</v>
      </c>
      <c r="Y299" s="62">
        <v>1</v>
      </c>
      <c r="Z299" s="63">
        <v>0</v>
      </c>
      <c r="AA299" s="41">
        <v>13</v>
      </c>
      <c r="AB299" s="62">
        <v>1</v>
      </c>
      <c r="AC299" s="63">
        <v>0</v>
      </c>
      <c r="AD299" s="41">
        <v>13</v>
      </c>
      <c r="AE299" s="62">
        <v>1</v>
      </c>
      <c r="AF299" s="63">
        <v>0</v>
      </c>
      <c r="AG299" s="41">
        <v>13</v>
      </c>
      <c r="AH299" s="62">
        <v>1</v>
      </c>
      <c r="AI299" s="63">
        <v>0</v>
      </c>
      <c r="AJ299" s="41">
        <v>14</v>
      </c>
      <c r="AK299" s="62">
        <v>1</v>
      </c>
      <c r="AL299" s="63">
        <v>0</v>
      </c>
      <c r="AM299" s="16"/>
      <c r="AN299" s="16"/>
      <c r="AO299" s="16"/>
      <c r="AP299" s="16"/>
      <c r="AQ299" s="16"/>
      <c r="AR299" s="16"/>
      <c r="AS299" s="16"/>
    </row>
    <row r="300" spans="3:45">
      <c r="C300" s="26" t="s">
        <v>25</v>
      </c>
      <c r="D300" s="53">
        <v>2</v>
      </c>
      <c r="E300" s="44">
        <v>0</v>
      </c>
      <c r="F300" s="41">
        <v>2</v>
      </c>
      <c r="G300" s="62">
        <v>0</v>
      </c>
      <c r="H300" s="63">
        <v>0</v>
      </c>
      <c r="I300" s="41">
        <v>2</v>
      </c>
      <c r="J300" s="62">
        <v>0</v>
      </c>
      <c r="K300" s="63">
        <v>0</v>
      </c>
      <c r="L300" s="41">
        <v>2</v>
      </c>
      <c r="M300" s="62">
        <v>0</v>
      </c>
      <c r="N300" s="63">
        <v>0</v>
      </c>
      <c r="O300" s="41">
        <v>2</v>
      </c>
      <c r="P300" s="62">
        <v>0</v>
      </c>
      <c r="Q300" s="63">
        <v>0</v>
      </c>
      <c r="R300" s="41">
        <v>2</v>
      </c>
      <c r="S300" s="62">
        <v>0</v>
      </c>
      <c r="T300" s="63">
        <v>0</v>
      </c>
      <c r="U300" s="41">
        <v>2</v>
      </c>
      <c r="V300" s="62">
        <v>0</v>
      </c>
      <c r="W300" s="63">
        <v>0</v>
      </c>
      <c r="X300" s="41">
        <v>2</v>
      </c>
      <c r="Y300" s="62">
        <v>0</v>
      </c>
      <c r="Z300" s="63">
        <v>0</v>
      </c>
      <c r="AA300" s="41">
        <v>2</v>
      </c>
      <c r="AB300" s="62">
        <v>0</v>
      </c>
      <c r="AC300" s="63">
        <v>0</v>
      </c>
      <c r="AD300" s="41">
        <v>2</v>
      </c>
      <c r="AE300" s="62">
        <v>0</v>
      </c>
      <c r="AF300" s="63">
        <v>0</v>
      </c>
      <c r="AG300" s="41">
        <v>4</v>
      </c>
      <c r="AH300" s="62">
        <v>0</v>
      </c>
      <c r="AI300" s="63">
        <v>0</v>
      </c>
      <c r="AJ300" s="41">
        <v>5</v>
      </c>
      <c r="AK300" s="62">
        <v>0</v>
      </c>
      <c r="AL300" s="63">
        <v>0</v>
      </c>
      <c r="AM300" s="16"/>
      <c r="AN300" s="16"/>
      <c r="AO300" s="16"/>
      <c r="AP300" s="16"/>
      <c r="AQ300" s="16"/>
      <c r="AR300" s="16"/>
      <c r="AS300" s="16"/>
    </row>
    <row r="301" spans="3:45">
      <c r="C301" s="26" t="s">
        <v>26</v>
      </c>
      <c r="D301" s="53">
        <v>296</v>
      </c>
      <c r="E301" s="44">
        <v>98</v>
      </c>
      <c r="F301" s="41">
        <v>298</v>
      </c>
      <c r="G301" s="62">
        <v>98</v>
      </c>
      <c r="H301" s="63">
        <v>91</v>
      </c>
      <c r="I301" s="41">
        <v>298</v>
      </c>
      <c r="J301" s="62">
        <v>98</v>
      </c>
      <c r="K301" s="63">
        <v>91</v>
      </c>
      <c r="L301" s="41">
        <v>299</v>
      </c>
      <c r="M301" s="62">
        <v>107</v>
      </c>
      <c r="N301" s="63">
        <v>91</v>
      </c>
      <c r="O301" s="41">
        <v>299</v>
      </c>
      <c r="P301" s="62">
        <v>107</v>
      </c>
      <c r="Q301" s="63">
        <v>91</v>
      </c>
      <c r="R301" s="41">
        <v>299</v>
      </c>
      <c r="S301" s="62">
        <v>107</v>
      </c>
      <c r="T301" s="63">
        <v>91</v>
      </c>
      <c r="U301" s="41">
        <v>302</v>
      </c>
      <c r="V301" s="62">
        <v>114</v>
      </c>
      <c r="W301" s="63">
        <v>91</v>
      </c>
      <c r="X301" s="41">
        <v>303</v>
      </c>
      <c r="Y301" s="62">
        <v>115</v>
      </c>
      <c r="Z301" s="63">
        <v>111</v>
      </c>
      <c r="AA301" s="41">
        <v>303</v>
      </c>
      <c r="AB301" s="62">
        <v>124</v>
      </c>
      <c r="AC301" s="63">
        <v>111</v>
      </c>
      <c r="AD301" s="41">
        <v>303</v>
      </c>
      <c r="AE301" s="62">
        <v>124</v>
      </c>
      <c r="AF301" s="63">
        <v>111</v>
      </c>
      <c r="AG301" s="41">
        <v>318</v>
      </c>
      <c r="AH301" s="62">
        <v>128</v>
      </c>
      <c r="AI301" s="63">
        <v>111</v>
      </c>
      <c r="AJ301" s="41">
        <v>324</v>
      </c>
      <c r="AK301" s="62">
        <v>133</v>
      </c>
      <c r="AL301" s="63">
        <v>115</v>
      </c>
      <c r="AM301" s="16"/>
      <c r="AN301" s="16"/>
      <c r="AO301" s="16"/>
      <c r="AP301" s="16"/>
      <c r="AQ301" s="16"/>
      <c r="AR301" s="16"/>
      <c r="AS301" s="16"/>
    </row>
    <row r="302" spans="3:45">
      <c r="C302" s="26" t="s">
        <v>27</v>
      </c>
      <c r="D302" s="53">
        <v>18</v>
      </c>
      <c r="E302" s="44">
        <v>1</v>
      </c>
      <c r="F302" s="41">
        <v>18</v>
      </c>
      <c r="G302" s="62">
        <v>1</v>
      </c>
      <c r="H302" s="63">
        <v>0</v>
      </c>
      <c r="I302" s="41">
        <v>18</v>
      </c>
      <c r="J302" s="62">
        <v>1</v>
      </c>
      <c r="K302" s="63">
        <v>0</v>
      </c>
      <c r="L302" s="41">
        <v>18</v>
      </c>
      <c r="M302" s="62">
        <v>1</v>
      </c>
      <c r="N302" s="63">
        <v>0</v>
      </c>
      <c r="O302" s="41">
        <v>18</v>
      </c>
      <c r="P302" s="62">
        <v>1</v>
      </c>
      <c r="Q302" s="63">
        <v>0</v>
      </c>
      <c r="R302" s="41">
        <v>18</v>
      </c>
      <c r="S302" s="62">
        <v>1</v>
      </c>
      <c r="T302" s="63">
        <v>0</v>
      </c>
      <c r="U302" s="41">
        <v>18</v>
      </c>
      <c r="V302" s="62">
        <v>1</v>
      </c>
      <c r="W302" s="63">
        <v>0</v>
      </c>
      <c r="X302" s="41">
        <v>18</v>
      </c>
      <c r="Y302" s="62">
        <v>1</v>
      </c>
      <c r="Z302" s="63">
        <v>0</v>
      </c>
      <c r="AA302" s="41">
        <v>18</v>
      </c>
      <c r="AB302" s="62">
        <v>1</v>
      </c>
      <c r="AC302" s="63">
        <v>0</v>
      </c>
      <c r="AD302" s="41">
        <v>18</v>
      </c>
      <c r="AE302" s="62">
        <v>1</v>
      </c>
      <c r="AF302" s="63">
        <v>0</v>
      </c>
      <c r="AG302" s="41">
        <v>18</v>
      </c>
      <c r="AH302" s="62">
        <v>1</v>
      </c>
      <c r="AI302" s="63">
        <v>0</v>
      </c>
      <c r="AJ302" s="41">
        <v>19</v>
      </c>
      <c r="AK302" s="62">
        <v>2</v>
      </c>
      <c r="AL302" s="63">
        <v>0</v>
      </c>
      <c r="AM302" s="16"/>
      <c r="AN302" s="16"/>
      <c r="AO302" s="16"/>
      <c r="AP302" s="16"/>
      <c r="AQ302" s="16"/>
      <c r="AR302" s="16"/>
      <c r="AS302" s="16"/>
    </row>
    <row r="303" spans="3:45">
      <c r="C303" s="26" t="s">
        <v>28</v>
      </c>
      <c r="D303" s="53">
        <v>28</v>
      </c>
      <c r="E303" s="44">
        <v>4</v>
      </c>
      <c r="F303" s="41">
        <v>28</v>
      </c>
      <c r="G303" s="62">
        <v>5</v>
      </c>
      <c r="H303" s="63">
        <v>0</v>
      </c>
      <c r="I303" s="41">
        <v>28</v>
      </c>
      <c r="J303" s="62">
        <v>5</v>
      </c>
      <c r="K303" s="63">
        <v>0</v>
      </c>
      <c r="L303" s="41">
        <v>28</v>
      </c>
      <c r="M303" s="62">
        <v>9</v>
      </c>
      <c r="N303" s="63">
        <v>0</v>
      </c>
      <c r="O303" s="41">
        <v>28</v>
      </c>
      <c r="P303" s="62">
        <v>9</v>
      </c>
      <c r="Q303" s="63">
        <v>0</v>
      </c>
      <c r="R303" s="41">
        <v>28</v>
      </c>
      <c r="S303" s="62">
        <v>9</v>
      </c>
      <c r="T303" s="63">
        <v>0</v>
      </c>
      <c r="U303" s="41">
        <v>28</v>
      </c>
      <c r="V303" s="62">
        <v>9</v>
      </c>
      <c r="W303" s="63">
        <v>0</v>
      </c>
      <c r="X303" s="41">
        <v>28</v>
      </c>
      <c r="Y303" s="62">
        <v>9</v>
      </c>
      <c r="Z303" s="63">
        <v>0</v>
      </c>
      <c r="AA303" s="41">
        <v>28</v>
      </c>
      <c r="AB303" s="62">
        <v>11</v>
      </c>
      <c r="AC303" s="63">
        <v>0</v>
      </c>
      <c r="AD303" s="41">
        <v>28</v>
      </c>
      <c r="AE303" s="62">
        <v>11</v>
      </c>
      <c r="AF303" s="63">
        <v>0</v>
      </c>
      <c r="AG303" s="41">
        <v>33</v>
      </c>
      <c r="AH303" s="62">
        <v>13</v>
      </c>
      <c r="AI303" s="63">
        <v>0</v>
      </c>
      <c r="AJ303" s="41">
        <v>33</v>
      </c>
      <c r="AK303" s="62">
        <v>13</v>
      </c>
      <c r="AL303" s="63">
        <v>15</v>
      </c>
      <c r="AM303" s="16"/>
      <c r="AN303" s="16"/>
      <c r="AO303" s="16"/>
      <c r="AP303" s="16"/>
      <c r="AQ303" s="16"/>
      <c r="AR303" s="16"/>
      <c r="AS303" s="16"/>
    </row>
    <row r="304" spans="3:45" ht="13.5" thickBot="1">
      <c r="C304" s="27" t="s">
        <v>29</v>
      </c>
      <c r="D304" s="54">
        <v>4</v>
      </c>
      <c r="E304" s="45">
        <v>0</v>
      </c>
      <c r="F304" s="42">
        <v>4</v>
      </c>
      <c r="G304" s="64">
        <v>0</v>
      </c>
      <c r="H304" s="65">
        <v>0</v>
      </c>
      <c r="I304" s="42">
        <v>4</v>
      </c>
      <c r="J304" s="64">
        <v>0</v>
      </c>
      <c r="K304" s="65">
        <v>0</v>
      </c>
      <c r="L304" s="42">
        <v>4</v>
      </c>
      <c r="M304" s="64">
        <v>0</v>
      </c>
      <c r="N304" s="65">
        <v>0</v>
      </c>
      <c r="O304" s="42">
        <v>4</v>
      </c>
      <c r="P304" s="64">
        <v>0</v>
      </c>
      <c r="Q304" s="65">
        <v>0</v>
      </c>
      <c r="R304" s="42">
        <v>4</v>
      </c>
      <c r="S304" s="64">
        <v>0</v>
      </c>
      <c r="T304" s="65">
        <v>0</v>
      </c>
      <c r="U304" s="42">
        <v>4</v>
      </c>
      <c r="V304" s="64">
        <v>0</v>
      </c>
      <c r="W304" s="65">
        <v>0</v>
      </c>
      <c r="X304" s="42">
        <v>4</v>
      </c>
      <c r="Y304" s="64">
        <v>0</v>
      </c>
      <c r="Z304" s="65">
        <v>0</v>
      </c>
      <c r="AA304" s="42">
        <v>4</v>
      </c>
      <c r="AB304" s="64">
        <v>0</v>
      </c>
      <c r="AC304" s="65">
        <v>0</v>
      </c>
      <c r="AD304" s="42">
        <v>4</v>
      </c>
      <c r="AE304" s="64">
        <v>0</v>
      </c>
      <c r="AF304" s="65">
        <v>0</v>
      </c>
      <c r="AG304" s="42">
        <v>4</v>
      </c>
      <c r="AH304" s="64">
        <v>0</v>
      </c>
      <c r="AI304" s="64"/>
      <c r="AJ304" s="42">
        <v>4</v>
      </c>
      <c r="AK304" s="64">
        <v>0</v>
      </c>
      <c r="AL304" s="65">
        <v>0</v>
      </c>
      <c r="AM304" s="16"/>
      <c r="AN304" s="16"/>
      <c r="AO304" s="16"/>
      <c r="AP304" s="16"/>
      <c r="AQ304" s="16"/>
      <c r="AR304" s="16"/>
      <c r="AS304" s="16"/>
    </row>
    <row r="305" spans="3:46">
      <c r="D305" s="16"/>
      <c r="E305" s="16"/>
      <c r="F305" s="16"/>
      <c r="G305" s="16"/>
      <c r="H305" s="16"/>
      <c r="I305" s="16"/>
      <c r="J305" s="16"/>
      <c r="K305" s="16"/>
      <c r="L305" s="16"/>
      <c r="M305" s="16"/>
      <c r="N305" s="16"/>
      <c r="AM305" s="16"/>
      <c r="AN305" s="16"/>
      <c r="AO305" s="16"/>
      <c r="AP305" s="16"/>
      <c r="AQ305" s="16"/>
      <c r="AR305" s="16"/>
      <c r="AS305" s="16"/>
    </row>
    <row r="306" spans="3:46" ht="13.5" thickBot="1">
      <c r="AN306" s="16"/>
      <c r="AO306" s="16"/>
      <c r="AP306" s="16"/>
      <c r="AQ306" s="16"/>
      <c r="AR306" s="16"/>
      <c r="AS306" s="16"/>
      <c r="AT306" s="16"/>
    </row>
    <row r="307" spans="3:46" ht="13.5" thickBot="1">
      <c r="C307" s="557" t="s">
        <v>89</v>
      </c>
      <c r="D307" s="558"/>
      <c r="E307" s="558"/>
      <c r="F307" s="558"/>
      <c r="G307" s="558"/>
      <c r="H307" s="558"/>
      <c r="I307" s="558"/>
      <c r="J307" s="558"/>
      <c r="K307" s="558"/>
      <c r="L307" s="558"/>
      <c r="M307" s="558"/>
      <c r="N307" s="558"/>
      <c r="O307" s="558"/>
      <c r="P307" s="558"/>
      <c r="Q307" s="558"/>
      <c r="R307" s="558"/>
      <c r="S307" s="558"/>
      <c r="T307" s="558"/>
      <c r="U307" s="558"/>
      <c r="V307" s="558"/>
      <c r="W307" s="558"/>
      <c r="X307" s="558"/>
      <c r="Y307" s="558"/>
      <c r="Z307" s="558"/>
      <c r="AA307" s="558"/>
      <c r="AB307" s="558"/>
      <c r="AC307" s="558"/>
      <c r="AD307" s="558"/>
      <c r="AE307" s="558"/>
      <c r="AF307" s="558"/>
      <c r="AG307" s="558"/>
      <c r="AH307" s="558"/>
      <c r="AI307" s="558"/>
      <c r="AJ307" s="558"/>
      <c r="AK307" s="558"/>
      <c r="AL307" s="558"/>
      <c r="AM307" s="559"/>
      <c r="AN307" s="16"/>
      <c r="AO307" s="16"/>
      <c r="AP307" s="16"/>
      <c r="AQ307" s="16"/>
      <c r="AR307" s="16"/>
      <c r="AS307" s="16"/>
      <c r="AT307" s="16"/>
    </row>
    <row r="308" spans="3:46" ht="22.5" customHeight="1" thickBot="1">
      <c r="C308" s="581" t="s">
        <v>48</v>
      </c>
      <c r="D308" s="560">
        <v>39814</v>
      </c>
      <c r="E308" s="575"/>
      <c r="F308" s="576"/>
      <c r="G308" s="560">
        <v>39845</v>
      </c>
      <c r="H308" s="575"/>
      <c r="I308" s="576"/>
      <c r="J308" s="560">
        <v>39873</v>
      </c>
      <c r="K308" s="575"/>
      <c r="L308" s="576"/>
      <c r="M308" s="560">
        <v>39904</v>
      </c>
      <c r="N308" s="575"/>
      <c r="O308" s="576"/>
      <c r="P308" s="560">
        <v>39934</v>
      </c>
      <c r="Q308" s="575"/>
      <c r="R308" s="576"/>
      <c r="S308" s="560">
        <v>39965</v>
      </c>
      <c r="T308" s="575"/>
      <c r="U308" s="576"/>
      <c r="V308" s="560">
        <v>39995</v>
      </c>
      <c r="W308" s="575"/>
      <c r="X308" s="576"/>
      <c r="Y308" s="560">
        <v>40026</v>
      </c>
      <c r="Z308" s="575"/>
      <c r="AA308" s="576"/>
      <c r="AB308" s="560">
        <v>40057</v>
      </c>
      <c r="AC308" s="575"/>
      <c r="AD308" s="576"/>
      <c r="AE308" s="560">
        <v>40087</v>
      </c>
      <c r="AF308" s="575"/>
      <c r="AG308" s="576"/>
      <c r="AH308" s="560">
        <v>40118</v>
      </c>
      <c r="AI308" s="575"/>
      <c r="AJ308" s="576"/>
      <c r="AK308" s="560">
        <v>40148</v>
      </c>
      <c r="AL308" s="575"/>
      <c r="AM308" s="576"/>
      <c r="AN308" s="16"/>
      <c r="AO308" s="16"/>
      <c r="AP308" s="16"/>
      <c r="AQ308" s="16"/>
      <c r="AR308" s="16"/>
      <c r="AS308" s="16"/>
      <c r="AT308" s="16"/>
    </row>
    <row r="309" spans="3:46" ht="13.5" thickBot="1">
      <c r="C309" s="583"/>
      <c r="D309" s="178" t="s">
        <v>5</v>
      </c>
      <c r="E309" s="385" t="s">
        <v>3</v>
      </c>
      <c r="F309" s="177" t="s">
        <v>33</v>
      </c>
      <c r="G309" s="178" t="s">
        <v>5</v>
      </c>
      <c r="H309" s="385" t="s">
        <v>3</v>
      </c>
      <c r="I309" s="177" t="s">
        <v>33</v>
      </c>
      <c r="J309" s="178" t="s">
        <v>5</v>
      </c>
      <c r="K309" s="385" t="s">
        <v>3</v>
      </c>
      <c r="L309" s="177" t="s">
        <v>33</v>
      </c>
      <c r="M309" s="178" t="s">
        <v>5</v>
      </c>
      <c r="N309" s="385" t="s">
        <v>3</v>
      </c>
      <c r="O309" s="177" t="s">
        <v>33</v>
      </c>
      <c r="P309" s="178" t="s">
        <v>5</v>
      </c>
      <c r="Q309" s="385" t="s">
        <v>3</v>
      </c>
      <c r="R309" s="177" t="s">
        <v>33</v>
      </c>
      <c r="S309" s="178" t="s">
        <v>5</v>
      </c>
      <c r="T309" s="385" t="s">
        <v>3</v>
      </c>
      <c r="U309" s="177" t="s">
        <v>33</v>
      </c>
      <c r="V309" s="178" t="s">
        <v>5</v>
      </c>
      <c r="W309" s="385" t="s">
        <v>3</v>
      </c>
      <c r="X309" s="177" t="s">
        <v>33</v>
      </c>
      <c r="Y309" s="178" t="s">
        <v>2</v>
      </c>
      <c r="Z309" s="385" t="s">
        <v>3</v>
      </c>
      <c r="AA309" s="177" t="s">
        <v>33</v>
      </c>
      <c r="AB309" s="178" t="s">
        <v>2</v>
      </c>
      <c r="AC309" s="385" t="s">
        <v>3</v>
      </c>
      <c r="AD309" s="177" t="s">
        <v>33</v>
      </c>
      <c r="AE309" s="178" t="s">
        <v>2</v>
      </c>
      <c r="AF309" s="385" t="s">
        <v>3</v>
      </c>
      <c r="AG309" s="177" t="s">
        <v>33</v>
      </c>
      <c r="AH309" s="178" t="s">
        <v>2</v>
      </c>
      <c r="AI309" s="385" t="s">
        <v>3</v>
      </c>
      <c r="AJ309" s="177" t="s">
        <v>33</v>
      </c>
      <c r="AK309" s="178" t="s">
        <v>5</v>
      </c>
      <c r="AL309" s="385" t="s">
        <v>3</v>
      </c>
      <c r="AM309" s="177" t="s">
        <v>33</v>
      </c>
      <c r="AN309" s="16"/>
      <c r="AO309" s="16"/>
      <c r="AP309" s="16"/>
      <c r="AQ309" s="16"/>
      <c r="AR309" s="16"/>
      <c r="AS309" s="16"/>
      <c r="AT309" s="16"/>
    </row>
    <row r="310" spans="3:46">
      <c r="C310" s="57" t="s">
        <v>8</v>
      </c>
      <c r="D310" s="46">
        <v>66</v>
      </c>
      <c r="E310" s="60">
        <v>21</v>
      </c>
      <c r="F310" s="61">
        <v>29</v>
      </c>
      <c r="G310" s="46">
        <v>66</v>
      </c>
      <c r="H310" s="60">
        <v>21</v>
      </c>
      <c r="I310" s="61">
        <v>29</v>
      </c>
      <c r="J310" s="46">
        <v>66</v>
      </c>
      <c r="K310" s="60">
        <v>21</v>
      </c>
      <c r="L310" s="61">
        <v>29</v>
      </c>
      <c r="M310" s="46">
        <v>66</v>
      </c>
      <c r="N310" s="60">
        <v>21</v>
      </c>
      <c r="O310" s="61">
        <v>29</v>
      </c>
      <c r="P310" s="46">
        <v>66</v>
      </c>
      <c r="Q310" s="60">
        <v>21</v>
      </c>
      <c r="R310" s="61">
        <v>29</v>
      </c>
      <c r="S310" s="46">
        <v>66</v>
      </c>
      <c r="T310" s="60">
        <v>21</v>
      </c>
      <c r="U310" s="61">
        <v>29</v>
      </c>
      <c r="V310" s="46">
        <v>66</v>
      </c>
      <c r="W310" s="60">
        <v>21</v>
      </c>
      <c r="X310" s="61">
        <v>29</v>
      </c>
      <c r="Y310" s="46">
        <v>66</v>
      </c>
      <c r="Z310" s="60">
        <v>22</v>
      </c>
      <c r="AA310" s="61">
        <v>30</v>
      </c>
      <c r="AB310" s="46">
        <v>66</v>
      </c>
      <c r="AC310" s="60">
        <v>23</v>
      </c>
      <c r="AD310" s="61">
        <v>30</v>
      </c>
      <c r="AE310" s="46">
        <v>66</v>
      </c>
      <c r="AF310" s="60">
        <v>24</v>
      </c>
      <c r="AG310" s="61">
        <v>30</v>
      </c>
      <c r="AH310" s="46">
        <v>66</v>
      </c>
      <c r="AI310" s="60">
        <v>24</v>
      </c>
      <c r="AJ310" s="61">
        <v>31</v>
      </c>
      <c r="AK310" s="46">
        <v>66</v>
      </c>
      <c r="AL310" s="60">
        <v>24</v>
      </c>
      <c r="AM310" s="61">
        <v>31</v>
      </c>
      <c r="AN310" s="16"/>
      <c r="AO310" s="16"/>
      <c r="AP310" s="16"/>
      <c r="AQ310" s="16"/>
      <c r="AR310" s="16"/>
      <c r="AS310" s="16"/>
      <c r="AT310" s="16"/>
    </row>
    <row r="311" spans="3:46">
      <c r="C311" s="58" t="s">
        <v>9</v>
      </c>
      <c r="D311" s="41">
        <v>14</v>
      </c>
      <c r="E311" s="62">
        <v>1</v>
      </c>
      <c r="F311" s="63">
        <v>0</v>
      </c>
      <c r="G311" s="41">
        <v>14</v>
      </c>
      <c r="H311" s="62">
        <v>1</v>
      </c>
      <c r="I311" s="63">
        <v>0</v>
      </c>
      <c r="J311" s="41">
        <v>14</v>
      </c>
      <c r="K311" s="62">
        <v>1</v>
      </c>
      <c r="L311" s="63">
        <v>0</v>
      </c>
      <c r="M311" s="41">
        <v>14</v>
      </c>
      <c r="N311" s="62">
        <v>1</v>
      </c>
      <c r="O311" s="63">
        <v>0</v>
      </c>
      <c r="P311" s="41">
        <v>14</v>
      </c>
      <c r="Q311" s="62">
        <v>1</v>
      </c>
      <c r="R311" s="63">
        <v>0</v>
      </c>
      <c r="S311" s="41">
        <v>14</v>
      </c>
      <c r="T311" s="62">
        <v>1</v>
      </c>
      <c r="U311" s="63">
        <v>0</v>
      </c>
      <c r="V311" s="41">
        <v>14</v>
      </c>
      <c r="W311" s="62">
        <v>1</v>
      </c>
      <c r="X311" s="63">
        <v>0</v>
      </c>
      <c r="Y311" s="41">
        <v>18</v>
      </c>
      <c r="Z311" s="62">
        <v>2</v>
      </c>
      <c r="AA311" s="63">
        <v>2</v>
      </c>
      <c r="AB311" s="41">
        <v>19</v>
      </c>
      <c r="AC311" s="62">
        <v>2</v>
      </c>
      <c r="AD311" s="63">
        <v>2</v>
      </c>
      <c r="AE311" s="41">
        <v>19</v>
      </c>
      <c r="AF311" s="62">
        <v>2</v>
      </c>
      <c r="AG311" s="63">
        <v>2</v>
      </c>
      <c r="AH311" s="41">
        <v>19</v>
      </c>
      <c r="AI311" s="62">
        <v>3</v>
      </c>
      <c r="AJ311" s="63">
        <v>2</v>
      </c>
      <c r="AK311" s="41">
        <v>19</v>
      </c>
      <c r="AL311" s="62">
        <v>3</v>
      </c>
      <c r="AM311" s="63">
        <v>2</v>
      </c>
      <c r="AN311" s="16"/>
      <c r="AO311" s="16"/>
      <c r="AP311" s="16"/>
      <c r="AQ311" s="16"/>
      <c r="AR311" s="16"/>
      <c r="AS311" s="16"/>
      <c r="AT311" s="16"/>
    </row>
    <row r="312" spans="3:46">
      <c r="C312" s="58" t="s">
        <v>10</v>
      </c>
      <c r="D312" s="41">
        <v>10</v>
      </c>
      <c r="E312" s="62">
        <v>1</v>
      </c>
      <c r="F312" s="63">
        <v>0</v>
      </c>
      <c r="G312" s="41">
        <v>10</v>
      </c>
      <c r="H312" s="62">
        <v>1</v>
      </c>
      <c r="I312" s="63">
        <v>0</v>
      </c>
      <c r="J312" s="41">
        <v>10</v>
      </c>
      <c r="K312" s="62">
        <v>1</v>
      </c>
      <c r="L312" s="63">
        <v>0</v>
      </c>
      <c r="M312" s="41">
        <v>10</v>
      </c>
      <c r="N312" s="62">
        <v>1</v>
      </c>
      <c r="O312" s="63">
        <v>0</v>
      </c>
      <c r="P312" s="41">
        <v>10</v>
      </c>
      <c r="Q312" s="62">
        <v>1</v>
      </c>
      <c r="R312" s="63">
        <v>0</v>
      </c>
      <c r="S312" s="41">
        <v>10</v>
      </c>
      <c r="T312" s="62">
        <v>1</v>
      </c>
      <c r="U312" s="63">
        <v>0</v>
      </c>
      <c r="V312" s="41">
        <v>10</v>
      </c>
      <c r="W312" s="62">
        <v>1</v>
      </c>
      <c r="X312" s="63">
        <v>0</v>
      </c>
      <c r="Y312" s="41">
        <v>11</v>
      </c>
      <c r="Z312" s="62">
        <v>1</v>
      </c>
      <c r="AA312" s="63">
        <v>0</v>
      </c>
      <c r="AB312" s="41">
        <v>12</v>
      </c>
      <c r="AC312" s="62">
        <v>1</v>
      </c>
      <c r="AD312" s="63">
        <v>0</v>
      </c>
      <c r="AE312" s="41">
        <v>12</v>
      </c>
      <c r="AF312" s="62">
        <v>1</v>
      </c>
      <c r="AG312" s="63">
        <v>0</v>
      </c>
      <c r="AH312" s="41">
        <v>12</v>
      </c>
      <c r="AI312" s="62">
        <v>1</v>
      </c>
      <c r="AJ312" s="63">
        <v>0</v>
      </c>
      <c r="AK312" s="41">
        <v>12</v>
      </c>
      <c r="AL312" s="62">
        <v>1</v>
      </c>
      <c r="AM312" s="63">
        <v>0</v>
      </c>
      <c r="AN312" s="16"/>
      <c r="AO312" s="16"/>
      <c r="AP312" s="16"/>
      <c r="AQ312" s="16"/>
      <c r="AR312" s="16"/>
      <c r="AS312" s="16"/>
      <c r="AT312" s="16"/>
    </row>
    <row r="313" spans="3:46">
      <c r="C313" s="58" t="s">
        <v>11</v>
      </c>
      <c r="D313" s="41">
        <v>13</v>
      </c>
      <c r="E313" s="62">
        <v>1</v>
      </c>
      <c r="F313" s="63">
        <v>0</v>
      </c>
      <c r="G313" s="41">
        <v>13</v>
      </c>
      <c r="H313" s="62">
        <v>1</v>
      </c>
      <c r="I313" s="63">
        <v>0</v>
      </c>
      <c r="J313" s="41">
        <v>13</v>
      </c>
      <c r="K313" s="62">
        <v>1</v>
      </c>
      <c r="L313" s="63">
        <v>0</v>
      </c>
      <c r="M313" s="41">
        <v>13</v>
      </c>
      <c r="N313" s="62">
        <v>1</v>
      </c>
      <c r="O313" s="63">
        <v>0</v>
      </c>
      <c r="P313" s="41">
        <v>13</v>
      </c>
      <c r="Q313" s="62">
        <v>1</v>
      </c>
      <c r="R313" s="63">
        <v>0</v>
      </c>
      <c r="S313" s="41">
        <v>13</v>
      </c>
      <c r="T313" s="62">
        <v>1</v>
      </c>
      <c r="U313" s="63">
        <v>0</v>
      </c>
      <c r="V313" s="41">
        <v>13</v>
      </c>
      <c r="W313" s="62">
        <v>1</v>
      </c>
      <c r="X313" s="63">
        <v>0</v>
      </c>
      <c r="Y313" s="41">
        <v>13</v>
      </c>
      <c r="Z313" s="62">
        <v>2</v>
      </c>
      <c r="AA313" s="63">
        <v>3</v>
      </c>
      <c r="AB313" s="41">
        <v>13</v>
      </c>
      <c r="AC313" s="62">
        <v>2</v>
      </c>
      <c r="AD313" s="63">
        <v>3</v>
      </c>
      <c r="AE313" s="41">
        <v>14</v>
      </c>
      <c r="AF313" s="62">
        <v>3</v>
      </c>
      <c r="AG313" s="63">
        <v>3</v>
      </c>
      <c r="AH313" s="41">
        <v>15</v>
      </c>
      <c r="AI313" s="62">
        <v>4</v>
      </c>
      <c r="AJ313" s="63">
        <v>3</v>
      </c>
      <c r="AK313" s="41">
        <v>15</v>
      </c>
      <c r="AL313" s="62">
        <v>4</v>
      </c>
      <c r="AM313" s="63">
        <v>3</v>
      </c>
      <c r="AN313" s="16"/>
      <c r="AO313" s="16"/>
      <c r="AP313" s="16"/>
      <c r="AQ313" s="16"/>
      <c r="AR313" s="16"/>
      <c r="AS313" s="16"/>
      <c r="AT313" s="16"/>
    </row>
    <row r="314" spans="3:46">
      <c r="C314" s="58" t="s">
        <v>12</v>
      </c>
      <c r="D314" s="41">
        <v>32</v>
      </c>
      <c r="E314" s="62">
        <v>8</v>
      </c>
      <c r="F314" s="63">
        <v>9</v>
      </c>
      <c r="G314" s="41">
        <v>32</v>
      </c>
      <c r="H314" s="62">
        <v>8</v>
      </c>
      <c r="I314" s="63">
        <v>9</v>
      </c>
      <c r="J314" s="41">
        <v>32</v>
      </c>
      <c r="K314" s="62">
        <v>8</v>
      </c>
      <c r="L314" s="63">
        <v>9</v>
      </c>
      <c r="M314" s="41">
        <v>32</v>
      </c>
      <c r="N314" s="62">
        <v>8</v>
      </c>
      <c r="O314" s="63">
        <v>9</v>
      </c>
      <c r="P314" s="41">
        <v>32</v>
      </c>
      <c r="Q314" s="62">
        <v>8</v>
      </c>
      <c r="R314" s="63">
        <v>9</v>
      </c>
      <c r="S314" s="41">
        <v>32</v>
      </c>
      <c r="T314" s="62">
        <v>8</v>
      </c>
      <c r="U314" s="63">
        <v>9</v>
      </c>
      <c r="V314" s="41">
        <v>32</v>
      </c>
      <c r="W314" s="62">
        <v>8</v>
      </c>
      <c r="X314" s="63">
        <v>9</v>
      </c>
      <c r="Y314" s="41">
        <v>37</v>
      </c>
      <c r="Z314" s="62">
        <v>10</v>
      </c>
      <c r="AA314" s="63">
        <v>11</v>
      </c>
      <c r="AB314" s="41">
        <v>37</v>
      </c>
      <c r="AC314" s="62">
        <v>10</v>
      </c>
      <c r="AD314" s="63">
        <v>11</v>
      </c>
      <c r="AE314" s="41">
        <v>37</v>
      </c>
      <c r="AF314" s="62">
        <v>10</v>
      </c>
      <c r="AG314" s="63">
        <v>11</v>
      </c>
      <c r="AH314" s="41">
        <v>37</v>
      </c>
      <c r="AI314" s="62">
        <v>10</v>
      </c>
      <c r="AJ314" s="63">
        <v>11</v>
      </c>
      <c r="AK314" s="41">
        <v>37</v>
      </c>
      <c r="AL314" s="62">
        <v>10</v>
      </c>
      <c r="AM314" s="63">
        <v>11</v>
      </c>
      <c r="AN314" s="16"/>
      <c r="AO314" s="16"/>
      <c r="AP314" s="16"/>
      <c r="AQ314" s="16"/>
      <c r="AR314" s="16"/>
      <c r="AS314" s="16"/>
      <c r="AT314" s="16"/>
    </row>
    <row r="315" spans="3:46">
      <c r="C315" s="58" t="s">
        <v>13</v>
      </c>
      <c r="D315" s="41">
        <v>20</v>
      </c>
      <c r="E315" s="62">
        <v>0</v>
      </c>
      <c r="F315" s="63">
        <v>8</v>
      </c>
      <c r="G315" s="41">
        <v>20</v>
      </c>
      <c r="H315" s="62">
        <v>0</v>
      </c>
      <c r="I315" s="63">
        <v>8</v>
      </c>
      <c r="J315" s="41">
        <v>20</v>
      </c>
      <c r="K315" s="62">
        <v>0</v>
      </c>
      <c r="L315" s="63">
        <v>8</v>
      </c>
      <c r="M315" s="41">
        <v>20</v>
      </c>
      <c r="N315" s="62">
        <v>0</v>
      </c>
      <c r="O315" s="63">
        <v>8</v>
      </c>
      <c r="P315" s="41">
        <v>20</v>
      </c>
      <c r="Q315" s="62">
        <v>0</v>
      </c>
      <c r="R315" s="63">
        <v>8</v>
      </c>
      <c r="S315" s="41">
        <v>20</v>
      </c>
      <c r="T315" s="62">
        <v>0</v>
      </c>
      <c r="U315" s="63">
        <v>8</v>
      </c>
      <c r="V315" s="41">
        <v>20</v>
      </c>
      <c r="W315" s="62">
        <v>0</v>
      </c>
      <c r="X315" s="63">
        <v>8</v>
      </c>
      <c r="Y315" s="41">
        <v>24</v>
      </c>
      <c r="Z315" s="62">
        <v>0</v>
      </c>
      <c r="AA315" s="63">
        <v>10</v>
      </c>
      <c r="AB315" s="41">
        <v>26</v>
      </c>
      <c r="AC315" s="62">
        <v>0</v>
      </c>
      <c r="AD315" s="63">
        <v>10</v>
      </c>
      <c r="AE315" s="41">
        <v>26</v>
      </c>
      <c r="AF315" s="62">
        <v>0</v>
      </c>
      <c r="AG315" s="63">
        <v>10</v>
      </c>
      <c r="AH315" s="41">
        <v>26</v>
      </c>
      <c r="AI315" s="62">
        <v>0</v>
      </c>
      <c r="AJ315" s="63">
        <v>10</v>
      </c>
      <c r="AK315" s="41">
        <v>26</v>
      </c>
      <c r="AL315" s="62">
        <v>0</v>
      </c>
      <c r="AM315" s="63">
        <v>10</v>
      </c>
      <c r="AN315" s="16"/>
      <c r="AO315" s="16"/>
      <c r="AP315" s="16"/>
      <c r="AQ315" s="16"/>
      <c r="AR315" s="16"/>
      <c r="AS315" s="16"/>
      <c r="AT315" s="16"/>
    </row>
    <row r="316" spans="3:46">
      <c r="C316" s="58" t="s">
        <v>14</v>
      </c>
      <c r="D316" s="41">
        <v>45</v>
      </c>
      <c r="E316" s="62">
        <v>16</v>
      </c>
      <c r="F316" s="63">
        <v>10</v>
      </c>
      <c r="G316" s="41">
        <v>45</v>
      </c>
      <c r="H316" s="62">
        <v>16</v>
      </c>
      <c r="I316" s="63">
        <v>10</v>
      </c>
      <c r="J316" s="41">
        <v>45</v>
      </c>
      <c r="K316" s="62">
        <v>16</v>
      </c>
      <c r="L316" s="63">
        <v>10</v>
      </c>
      <c r="M316" s="41">
        <v>45</v>
      </c>
      <c r="N316" s="62">
        <v>16</v>
      </c>
      <c r="O316" s="63">
        <v>10</v>
      </c>
      <c r="P316" s="41">
        <v>45</v>
      </c>
      <c r="Q316" s="62">
        <v>16</v>
      </c>
      <c r="R316" s="63">
        <v>10</v>
      </c>
      <c r="S316" s="41">
        <v>45</v>
      </c>
      <c r="T316" s="62">
        <v>16</v>
      </c>
      <c r="U316" s="63">
        <v>10</v>
      </c>
      <c r="V316" s="41">
        <v>45</v>
      </c>
      <c r="W316" s="62">
        <v>16</v>
      </c>
      <c r="X316" s="63">
        <v>10</v>
      </c>
      <c r="Y316" s="41">
        <v>55</v>
      </c>
      <c r="Z316" s="62">
        <v>20</v>
      </c>
      <c r="AA316" s="63">
        <v>15</v>
      </c>
      <c r="AB316" s="41">
        <v>55</v>
      </c>
      <c r="AC316" s="62">
        <v>23</v>
      </c>
      <c r="AD316" s="63">
        <v>15</v>
      </c>
      <c r="AE316" s="41">
        <v>54</v>
      </c>
      <c r="AF316" s="62">
        <v>25</v>
      </c>
      <c r="AG316" s="63">
        <v>15</v>
      </c>
      <c r="AH316" s="41">
        <v>54</v>
      </c>
      <c r="AI316" s="62">
        <v>25</v>
      </c>
      <c r="AJ316" s="63">
        <v>15</v>
      </c>
      <c r="AK316" s="41">
        <v>54</v>
      </c>
      <c r="AL316" s="62">
        <v>28</v>
      </c>
      <c r="AM316" s="63">
        <v>16</v>
      </c>
      <c r="AN316" s="16"/>
      <c r="AO316" s="16"/>
    </row>
    <row r="317" spans="3:46">
      <c r="C317" s="58" t="s">
        <v>15</v>
      </c>
      <c r="D317" s="41">
        <v>46</v>
      </c>
      <c r="E317" s="62">
        <v>17</v>
      </c>
      <c r="F317" s="63">
        <v>13</v>
      </c>
      <c r="G317" s="41">
        <v>46</v>
      </c>
      <c r="H317" s="62">
        <v>17</v>
      </c>
      <c r="I317" s="63">
        <v>13</v>
      </c>
      <c r="J317" s="41">
        <v>46</v>
      </c>
      <c r="K317" s="62">
        <v>17</v>
      </c>
      <c r="L317" s="63">
        <v>13</v>
      </c>
      <c r="M317" s="41">
        <v>46</v>
      </c>
      <c r="N317" s="62">
        <v>17</v>
      </c>
      <c r="O317" s="63">
        <v>13</v>
      </c>
      <c r="P317" s="41">
        <v>46</v>
      </c>
      <c r="Q317" s="62">
        <v>17</v>
      </c>
      <c r="R317" s="63">
        <v>13</v>
      </c>
      <c r="S317" s="41">
        <v>46</v>
      </c>
      <c r="T317" s="62">
        <v>17</v>
      </c>
      <c r="U317" s="63">
        <v>13</v>
      </c>
      <c r="V317" s="41">
        <v>46</v>
      </c>
      <c r="W317" s="62">
        <v>17</v>
      </c>
      <c r="X317" s="63">
        <v>13</v>
      </c>
      <c r="Y317" s="41">
        <v>47</v>
      </c>
      <c r="Z317" s="62">
        <v>19</v>
      </c>
      <c r="AA317" s="63">
        <v>13</v>
      </c>
      <c r="AB317" s="41">
        <v>47</v>
      </c>
      <c r="AC317" s="62">
        <v>19</v>
      </c>
      <c r="AD317" s="63">
        <v>12</v>
      </c>
      <c r="AE317" s="41">
        <v>47</v>
      </c>
      <c r="AF317" s="62">
        <v>19</v>
      </c>
      <c r="AG317" s="63">
        <v>12</v>
      </c>
      <c r="AH317" s="41">
        <v>47</v>
      </c>
      <c r="AI317" s="62">
        <v>19</v>
      </c>
      <c r="AJ317" s="63">
        <v>12</v>
      </c>
      <c r="AK317" s="41">
        <v>49</v>
      </c>
      <c r="AL317" s="62">
        <v>19</v>
      </c>
      <c r="AM317" s="63">
        <v>12</v>
      </c>
      <c r="AN317" s="16"/>
      <c r="AO317" s="16"/>
    </row>
    <row r="318" spans="3:46">
      <c r="C318" s="58" t="s">
        <v>16</v>
      </c>
      <c r="D318" s="41">
        <v>6</v>
      </c>
      <c r="E318" s="62">
        <v>1</v>
      </c>
      <c r="F318" s="63">
        <v>0</v>
      </c>
      <c r="G318" s="41">
        <v>6</v>
      </c>
      <c r="H318" s="62">
        <v>1</v>
      </c>
      <c r="I318" s="63">
        <v>0</v>
      </c>
      <c r="J318" s="41">
        <v>6</v>
      </c>
      <c r="K318" s="62">
        <v>1</v>
      </c>
      <c r="L318" s="63">
        <v>0</v>
      </c>
      <c r="M318" s="41">
        <v>6</v>
      </c>
      <c r="N318" s="62">
        <v>1</v>
      </c>
      <c r="O318" s="63">
        <v>0</v>
      </c>
      <c r="P318" s="41">
        <v>6</v>
      </c>
      <c r="Q318" s="62">
        <v>1</v>
      </c>
      <c r="R318" s="63">
        <v>0</v>
      </c>
      <c r="S318" s="41">
        <v>6</v>
      </c>
      <c r="T318" s="62">
        <v>1</v>
      </c>
      <c r="U318" s="63">
        <v>0</v>
      </c>
      <c r="V318" s="41">
        <v>6</v>
      </c>
      <c r="W318" s="62">
        <v>1</v>
      </c>
      <c r="X318" s="63">
        <v>0</v>
      </c>
      <c r="Y318" s="41">
        <v>6</v>
      </c>
      <c r="Z318" s="62">
        <v>2</v>
      </c>
      <c r="AA318" s="63">
        <v>0</v>
      </c>
      <c r="AB318" s="41">
        <v>7</v>
      </c>
      <c r="AC318" s="62">
        <v>3</v>
      </c>
      <c r="AD318" s="63">
        <v>0</v>
      </c>
      <c r="AE318" s="41">
        <v>7</v>
      </c>
      <c r="AF318" s="62">
        <v>3</v>
      </c>
      <c r="AG318" s="63">
        <v>0</v>
      </c>
      <c r="AH318" s="41">
        <v>7</v>
      </c>
      <c r="AI318" s="62">
        <v>3</v>
      </c>
      <c r="AJ318" s="63">
        <v>0</v>
      </c>
      <c r="AK318" s="41">
        <v>7</v>
      </c>
      <c r="AL318" s="62">
        <v>3</v>
      </c>
      <c r="AM318" s="63">
        <v>0</v>
      </c>
      <c r="AN318" s="16"/>
      <c r="AO318" s="16"/>
    </row>
    <row r="319" spans="3:46">
      <c r="C319" s="58" t="s">
        <v>17</v>
      </c>
      <c r="D319" s="41">
        <v>400</v>
      </c>
      <c r="E319" s="62">
        <v>250</v>
      </c>
      <c r="F319" s="63">
        <v>157</v>
      </c>
      <c r="G319" s="41">
        <v>400</v>
      </c>
      <c r="H319" s="62">
        <v>250</v>
      </c>
      <c r="I319" s="63">
        <v>157</v>
      </c>
      <c r="J319" s="41">
        <v>400</v>
      </c>
      <c r="K319" s="62">
        <v>250</v>
      </c>
      <c r="L319" s="63">
        <v>157</v>
      </c>
      <c r="M319" s="41">
        <v>400</v>
      </c>
      <c r="N319" s="62">
        <v>250</v>
      </c>
      <c r="O319" s="63">
        <v>157</v>
      </c>
      <c r="P319" s="41">
        <v>400</v>
      </c>
      <c r="Q319" s="62">
        <v>250</v>
      </c>
      <c r="R319" s="63">
        <v>157</v>
      </c>
      <c r="S319" s="41">
        <v>400</v>
      </c>
      <c r="T319" s="62">
        <v>250</v>
      </c>
      <c r="U319" s="63">
        <v>157</v>
      </c>
      <c r="V319" s="41">
        <v>400</v>
      </c>
      <c r="W319" s="62">
        <v>250</v>
      </c>
      <c r="X319" s="63">
        <v>157</v>
      </c>
      <c r="Y319" s="41">
        <v>390</v>
      </c>
      <c r="Z319" s="62">
        <v>247</v>
      </c>
      <c r="AA319" s="63">
        <v>145</v>
      </c>
      <c r="AB319" s="41">
        <v>393</v>
      </c>
      <c r="AC319" s="62">
        <v>249</v>
      </c>
      <c r="AD319" s="63">
        <v>145</v>
      </c>
      <c r="AE319" s="41">
        <v>393</v>
      </c>
      <c r="AF319" s="62">
        <v>249</v>
      </c>
      <c r="AG319" s="63">
        <v>146</v>
      </c>
      <c r="AH319" s="41">
        <v>394</v>
      </c>
      <c r="AI319" s="62">
        <v>253</v>
      </c>
      <c r="AJ319" s="63">
        <v>149</v>
      </c>
      <c r="AK319" s="41">
        <v>396</v>
      </c>
      <c r="AL319" s="62">
        <v>258</v>
      </c>
      <c r="AM319" s="63">
        <v>163</v>
      </c>
      <c r="AN319" s="16"/>
      <c r="AO319" s="16"/>
    </row>
    <row r="320" spans="3:46">
      <c r="C320" s="58" t="s">
        <v>18</v>
      </c>
      <c r="D320" s="41">
        <v>28</v>
      </c>
      <c r="E320" s="62">
        <v>15</v>
      </c>
      <c r="F320" s="63">
        <v>15</v>
      </c>
      <c r="G320" s="41">
        <v>28</v>
      </c>
      <c r="H320" s="62">
        <v>15</v>
      </c>
      <c r="I320" s="63">
        <v>15</v>
      </c>
      <c r="J320" s="41">
        <v>28</v>
      </c>
      <c r="K320" s="62">
        <v>15</v>
      </c>
      <c r="L320" s="63">
        <v>15</v>
      </c>
      <c r="M320" s="41">
        <v>28</v>
      </c>
      <c r="N320" s="62">
        <v>15</v>
      </c>
      <c r="O320" s="63">
        <v>15</v>
      </c>
      <c r="P320" s="41">
        <v>28</v>
      </c>
      <c r="Q320" s="62">
        <v>15</v>
      </c>
      <c r="R320" s="63">
        <v>15</v>
      </c>
      <c r="S320" s="41">
        <v>28</v>
      </c>
      <c r="T320" s="62">
        <v>15</v>
      </c>
      <c r="U320" s="63">
        <v>15</v>
      </c>
      <c r="V320" s="41">
        <v>28</v>
      </c>
      <c r="W320" s="62">
        <v>15</v>
      </c>
      <c r="X320" s="63">
        <v>15</v>
      </c>
      <c r="Y320" s="41">
        <v>30</v>
      </c>
      <c r="Z320" s="62">
        <v>17</v>
      </c>
      <c r="AA320" s="63">
        <v>17</v>
      </c>
      <c r="AB320" s="41">
        <v>30</v>
      </c>
      <c r="AC320" s="62">
        <v>17</v>
      </c>
      <c r="AD320" s="63">
        <v>17</v>
      </c>
      <c r="AE320" s="41">
        <v>30</v>
      </c>
      <c r="AF320" s="62">
        <v>17</v>
      </c>
      <c r="AG320" s="63">
        <v>17</v>
      </c>
      <c r="AH320" s="41">
        <v>30</v>
      </c>
      <c r="AI320" s="62">
        <v>17</v>
      </c>
      <c r="AJ320" s="63">
        <v>17</v>
      </c>
      <c r="AK320" s="41">
        <v>31</v>
      </c>
      <c r="AL320" s="62">
        <v>18</v>
      </c>
      <c r="AM320" s="63">
        <v>17</v>
      </c>
      <c r="AN320" s="16"/>
      <c r="AO320" s="16"/>
    </row>
    <row r="321" spans="3:47">
      <c r="C321" s="58" t="s">
        <v>19</v>
      </c>
      <c r="D321" s="41">
        <v>38</v>
      </c>
      <c r="E321" s="62">
        <v>14</v>
      </c>
      <c r="F321" s="63">
        <v>13</v>
      </c>
      <c r="G321" s="41">
        <v>38</v>
      </c>
      <c r="H321" s="62">
        <v>14</v>
      </c>
      <c r="I321" s="63">
        <v>13</v>
      </c>
      <c r="J321" s="41">
        <v>38</v>
      </c>
      <c r="K321" s="62">
        <v>14</v>
      </c>
      <c r="L321" s="63">
        <v>13</v>
      </c>
      <c r="M321" s="41">
        <v>38</v>
      </c>
      <c r="N321" s="62">
        <v>14</v>
      </c>
      <c r="O321" s="63">
        <v>13</v>
      </c>
      <c r="P321" s="41">
        <v>38</v>
      </c>
      <c r="Q321" s="62">
        <v>14</v>
      </c>
      <c r="R321" s="63">
        <v>13</v>
      </c>
      <c r="S321" s="41">
        <v>38</v>
      </c>
      <c r="T321" s="62">
        <v>14</v>
      </c>
      <c r="U321" s="63">
        <v>13</v>
      </c>
      <c r="V321" s="41">
        <v>38</v>
      </c>
      <c r="W321" s="62">
        <v>14</v>
      </c>
      <c r="X321" s="63">
        <v>13</v>
      </c>
      <c r="Y321" s="41">
        <v>40</v>
      </c>
      <c r="Z321" s="62">
        <v>14</v>
      </c>
      <c r="AA321" s="63">
        <v>14</v>
      </c>
      <c r="AB321" s="41">
        <v>41</v>
      </c>
      <c r="AC321" s="62">
        <v>14</v>
      </c>
      <c r="AD321" s="63">
        <v>14</v>
      </c>
      <c r="AE321" s="41">
        <v>47</v>
      </c>
      <c r="AF321" s="62">
        <v>14</v>
      </c>
      <c r="AG321" s="63">
        <v>18</v>
      </c>
      <c r="AH321" s="41">
        <v>49</v>
      </c>
      <c r="AI321" s="62">
        <v>14</v>
      </c>
      <c r="AJ321" s="63">
        <v>18</v>
      </c>
      <c r="AK321" s="41">
        <v>49</v>
      </c>
      <c r="AL321" s="62">
        <v>14</v>
      </c>
      <c r="AM321" s="63">
        <v>18</v>
      </c>
      <c r="AN321" s="16"/>
      <c r="AO321" s="16"/>
    </row>
    <row r="322" spans="3:47">
      <c r="C322" s="58" t="s">
        <v>20</v>
      </c>
      <c r="D322" s="41">
        <v>64</v>
      </c>
      <c r="E322" s="62">
        <v>20</v>
      </c>
      <c r="F322" s="63">
        <v>11</v>
      </c>
      <c r="G322" s="41">
        <v>64</v>
      </c>
      <c r="H322" s="62">
        <v>20</v>
      </c>
      <c r="I322" s="63">
        <v>11</v>
      </c>
      <c r="J322" s="41">
        <v>64</v>
      </c>
      <c r="K322" s="62">
        <v>20</v>
      </c>
      <c r="L322" s="63">
        <v>11</v>
      </c>
      <c r="M322" s="41">
        <v>64</v>
      </c>
      <c r="N322" s="62">
        <v>20</v>
      </c>
      <c r="O322" s="63">
        <v>11</v>
      </c>
      <c r="P322" s="41">
        <v>64</v>
      </c>
      <c r="Q322" s="62">
        <v>20</v>
      </c>
      <c r="R322" s="63">
        <v>11</v>
      </c>
      <c r="S322" s="41">
        <v>64</v>
      </c>
      <c r="T322" s="62">
        <v>20</v>
      </c>
      <c r="U322" s="63">
        <v>11</v>
      </c>
      <c r="V322" s="41">
        <v>64</v>
      </c>
      <c r="W322" s="62">
        <v>20</v>
      </c>
      <c r="X322" s="63">
        <v>11</v>
      </c>
      <c r="Y322" s="41">
        <v>72</v>
      </c>
      <c r="Z322" s="62">
        <v>21</v>
      </c>
      <c r="AA322" s="63">
        <v>14</v>
      </c>
      <c r="AB322" s="41">
        <v>72</v>
      </c>
      <c r="AC322" s="62">
        <v>21</v>
      </c>
      <c r="AD322" s="63">
        <v>14</v>
      </c>
      <c r="AE322" s="41">
        <v>74</v>
      </c>
      <c r="AF322" s="62">
        <v>22</v>
      </c>
      <c r="AG322" s="63">
        <v>21</v>
      </c>
      <c r="AH322" s="41">
        <v>75</v>
      </c>
      <c r="AI322" s="62">
        <v>22</v>
      </c>
      <c r="AJ322" s="63">
        <v>21</v>
      </c>
      <c r="AK322" s="41">
        <v>75</v>
      </c>
      <c r="AL322" s="62">
        <v>22</v>
      </c>
      <c r="AM322" s="63">
        <v>19</v>
      </c>
      <c r="AN322" s="16"/>
      <c r="AO322" s="16"/>
    </row>
    <row r="323" spans="3:47">
      <c r="C323" s="58" t="s">
        <v>21</v>
      </c>
      <c r="D323" s="41">
        <v>126</v>
      </c>
      <c r="E323" s="62">
        <v>40</v>
      </c>
      <c r="F323" s="63">
        <v>40</v>
      </c>
      <c r="G323" s="41">
        <v>126</v>
      </c>
      <c r="H323" s="62">
        <v>40</v>
      </c>
      <c r="I323" s="63">
        <v>40</v>
      </c>
      <c r="J323" s="41">
        <v>126</v>
      </c>
      <c r="K323" s="62">
        <v>40</v>
      </c>
      <c r="L323" s="63">
        <v>40</v>
      </c>
      <c r="M323" s="41">
        <v>126</v>
      </c>
      <c r="N323" s="62">
        <v>40</v>
      </c>
      <c r="O323" s="63">
        <v>40</v>
      </c>
      <c r="P323" s="41">
        <v>126</v>
      </c>
      <c r="Q323" s="62">
        <v>40</v>
      </c>
      <c r="R323" s="63">
        <v>40</v>
      </c>
      <c r="S323" s="41">
        <v>126</v>
      </c>
      <c r="T323" s="62">
        <v>40</v>
      </c>
      <c r="U323" s="63">
        <v>40</v>
      </c>
      <c r="V323" s="41">
        <v>126</v>
      </c>
      <c r="W323" s="62">
        <v>40</v>
      </c>
      <c r="X323" s="63">
        <v>40</v>
      </c>
      <c r="Y323" s="41">
        <v>133</v>
      </c>
      <c r="Z323" s="62">
        <v>42</v>
      </c>
      <c r="AA323" s="63">
        <v>44</v>
      </c>
      <c r="AB323" s="41">
        <v>135</v>
      </c>
      <c r="AC323" s="62">
        <v>42</v>
      </c>
      <c r="AD323" s="63">
        <v>44</v>
      </c>
      <c r="AE323" s="41">
        <v>137</v>
      </c>
      <c r="AF323" s="62">
        <v>46</v>
      </c>
      <c r="AG323" s="63">
        <v>44</v>
      </c>
      <c r="AH323" s="41">
        <v>137</v>
      </c>
      <c r="AI323" s="62">
        <v>46</v>
      </c>
      <c r="AJ323" s="63">
        <v>45</v>
      </c>
      <c r="AK323" s="41">
        <v>137</v>
      </c>
      <c r="AL323" s="62">
        <v>52</v>
      </c>
      <c r="AM323" s="63">
        <v>44</v>
      </c>
      <c r="AN323" s="16"/>
      <c r="AO323" s="16"/>
    </row>
    <row r="324" spans="3:47">
      <c r="C324" s="58" t="s">
        <v>22</v>
      </c>
      <c r="D324" s="41">
        <v>10</v>
      </c>
      <c r="E324" s="62">
        <v>0</v>
      </c>
      <c r="F324" s="63">
        <v>0</v>
      </c>
      <c r="G324" s="41">
        <v>10</v>
      </c>
      <c r="H324" s="62">
        <v>0</v>
      </c>
      <c r="I324" s="63">
        <v>0</v>
      </c>
      <c r="J324" s="41">
        <v>10</v>
      </c>
      <c r="K324" s="62">
        <v>0</v>
      </c>
      <c r="L324" s="63">
        <v>0</v>
      </c>
      <c r="M324" s="41">
        <v>10</v>
      </c>
      <c r="N324" s="62">
        <v>0</v>
      </c>
      <c r="O324" s="63">
        <v>0</v>
      </c>
      <c r="P324" s="41">
        <v>10</v>
      </c>
      <c r="Q324" s="62">
        <v>0</v>
      </c>
      <c r="R324" s="63">
        <v>0</v>
      </c>
      <c r="S324" s="41">
        <v>10</v>
      </c>
      <c r="T324" s="62">
        <v>0</v>
      </c>
      <c r="U324" s="63">
        <v>0</v>
      </c>
      <c r="V324" s="41">
        <v>10</v>
      </c>
      <c r="W324" s="62">
        <v>0</v>
      </c>
      <c r="X324" s="63">
        <v>0</v>
      </c>
      <c r="Y324" s="41">
        <v>10</v>
      </c>
      <c r="Z324" s="62">
        <v>1</v>
      </c>
      <c r="AA324" s="63">
        <v>0</v>
      </c>
      <c r="AB324" s="41">
        <v>10</v>
      </c>
      <c r="AC324" s="62">
        <v>1</v>
      </c>
      <c r="AD324" s="63">
        <v>0</v>
      </c>
      <c r="AE324" s="41">
        <v>10</v>
      </c>
      <c r="AF324" s="62">
        <v>1</v>
      </c>
      <c r="AG324" s="63">
        <v>0</v>
      </c>
      <c r="AH324" s="41">
        <v>10</v>
      </c>
      <c r="AI324" s="62">
        <v>1</v>
      </c>
      <c r="AJ324" s="63">
        <v>0</v>
      </c>
      <c r="AK324" s="41">
        <v>10</v>
      </c>
      <c r="AL324" s="62">
        <v>1</v>
      </c>
      <c r="AM324" s="63">
        <v>0</v>
      </c>
      <c r="AN324" s="16"/>
      <c r="AO324" s="16"/>
    </row>
    <row r="325" spans="3:47">
      <c r="C325" s="58" t="s">
        <v>23</v>
      </c>
      <c r="D325" s="41">
        <v>10</v>
      </c>
      <c r="E325" s="62">
        <v>1</v>
      </c>
      <c r="F325" s="63">
        <v>0</v>
      </c>
      <c r="G325" s="41">
        <v>10</v>
      </c>
      <c r="H325" s="62">
        <v>1</v>
      </c>
      <c r="I325" s="63">
        <v>0</v>
      </c>
      <c r="J325" s="41">
        <v>10</v>
      </c>
      <c r="K325" s="62">
        <v>1</v>
      </c>
      <c r="L325" s="63">
        <v>0</v>
      </c>
      <c r="M325" s="41">
        <v>10</v>
      </c>
      <c r="N325" s="62">
        <v>1</v>
      </c>
      <c r="O325" s="63">
        <v>0</v>
      </c>
      <c r="P325" s="41">
        <v>10</v>
      </c>
      <c r="Q325" s="62">
        <v>1</v>
      </c>
      <c r="R325" s="63">
        <v>0</v>
      </c>
      <c r="S325" s="41">
        <v>10</v>
      </c>
      <c r="T325" s="62">
        <v>1</v>
      </c>
      <c r="U325" s="63">
        <v>0</v>
      </c>
      <c r="V325" s="41">
        <v>10</v>
      </c>
      <c r="W325" s="62">
        <v>1</v>
      </c>
      <c r="X325" s="63">
        <v>0</v>
      </c>
      <c r="Y325" s="41">
        <v>11</v>
      </c>
      <c r="Z325" s="62">
        <v>1</v>
      </c>
      <c r="AA325" s="63">
        <v>1</v>
      </c>
      <c r="AB325" s="41">
        <v>11</v>
      </c>
      <c r="AC325" s="62">
        <v>1</v>
      </c>
      <c r="AD325" s="63">
        <v>1</v>
      </c>
      <c r="AE325" s="41">
        <v>11</v>
      </c>
      <c r="AF325" s="62">
        <v>1</v>
      </c>
      <c r="AG325" s="63">
        <v>1</v>
      </c>
      <c r="AH325" s="41">
        <v>11</v>
      </c>
      <c r="AI325" s="62">
        <v>1</v>
      </c>
      <c r="AJ325" s="63">
        <v>1</v>
      </c>
      <c r="AK325" s="41">
        <v>12</v>
      </c>
      <c r="AL325" s="62">
        <v>1</v>
      </c>
      <c r="AM325" s="63">
        <v>1</v>
      </c>
      <c r="AN325" s="16"/>
      <c r="AO325" s="16"/>
    </row>
    <row r="326" spans="3:47">
      <c r="C326" s="58" t="s">
        <v>24</v>
      </c>
      <c r="D326" s="41">
        <v>14</v>
      </c>
      <c r="E326" s="62">
        <v>1</v>
      </c>
      <c r="F326" s="63">
        <v>0</v>
      </c>
      <c r="G326" s="41">
        <v>14</v>
      </c>
      <c r="H326" s="62">
        <v>1</v>
      </c>
      <c r="I326" s="63">
        <v>0</v>
      </c>
      <c r="J326" s="41">
        <v>14</v>
      </c>
      <c r="K326" s="62">
        <v>1</v>
      </c>
      <c r="L326" s="63">
        <v>0</v>
      </c>
      <c r="M326" s="41">
        <v>14</v>
      </c>
      <c r="N326" s="62">
        <v>1</v>
      </c>
      <c r="O326" s="63">
        <v>0</v>
      </c>
      <c r="P326" s="41">
        <v>14</v>
      </c>
      <c r="Q326" s="62">
        <v>1</v>
      </c>
      <c r="R326" s="63">
        <v>0</v>
      </c>
      <c r="S326" s="41">
        <v>14</v>
      </c>
      <c r="T326" s="62">
        <v>1</v>
      </c>
      <c r="U326" s="63">
        <v>0</v>
      </c>
      <c r="V326" s="41">
        <v>14</v>
      </c>
      <c r="W326" s="62">
        <v>1</v>
      </c>
      <c r="X326" s="63">
        <v>0</v>
      </c>
      <c r="Y326" s="41">
        <v>13</v>
      </c>
      <c r="Z326" s="62">
        <v>1</v>
      </c>
      <c r="AA326" s="63">
        <v>6</v>
      </c>
      <c r="AB326" s="41">
        <v>13</v>
      </c>
      <c r="AC326" s="62">
        <v>1</v>
      </c>
      <c r="AD326" s="63">
        <v>6</v>
      </c>
      <c r="AE326" s="41">
        <v>13</v>
      </c>
      <c r="AF326" s="62">
        <v>1</v>
      </c>
      <c r="AG326" s="63">
        <v>6</v>
      </c>
      <c r="AH326" s="41">
        <v>13</v>
      </c>
      <c r="AI326" s="62">
        <v>1</v>
      </c>
      <c r="AJ326" s="63">
        <v>6</v>
      </c>
      <c r="AK326" s="41">
        <v>13</v>
      </c>
      <c r="AL326" s="62">
        <v>2</v>
      </c>
      <c r="AM326" s="63">
        <v>6</v>
      </c>
      <c r="AN326" s="16"/>
      <c r="AO326" s="16"/>
    </row>
    <row r="327" spans="3:47">
      <c r="C327" s="58" t="s">
        <v>25</v>
      </c>
      <c r="D327" s="41">
        <v>5</v>
      </c>
      <c r="E327" s="62">
        <v>0</v>
      </c>
      <c r="F327" s="63">
        <v>0</v>
      </c>
      <c r="G327" s="41">
        <v>5</v>
      </c>
      <c r="H327" s="62">
        <v>0</v>
      </c>
      <c r="I327" s="63">
        <v>0</v>
      </c>
      <c r="J327" s="41">
        <v>5</v>
      </c>
      <c r="K327" s="62">
        <v>0</v>
      </c>
      <c r="L327" s="63">
        <v>0</v>
      </c>
      <c r="M327" s="41">
        <v>5</v>
      </c>
      <c r="N327" s="62">
        <v>0</v>
      </c>
      <c r="O327" s="63">
        <v>0</v>
      </c>
      <c r="P327" s="41">
        <v>5</v>
      </c>
      <c r="Q327" s="62">
        <v>0</v>
      </c>
      <c r="R327" s="63">
        <v>0</v>
      </c>
      <c r="S327" s="41">
        <v>5</v>
      </c>
      <c r="T327" s="62">
        <v>0</v>
      </c>
      <c r="U327" s="63">
        <v>0</v>
      </c>
      <c r="V327" s="41">
        <v>5</v>
      </c>
      <c r="W327" s="62">
        <v>0</v>
      </c>
      <c r="X327" s="63">
        <v>0</v>
      </c>
      <c r="Y327" s="41">
        <v>6</v>
      </c>
      <c r="Z327" s="62">
        <v>2</v>
      </c>
      <c r="AA327" s="63">
        <v>2</v>
      </c>
      <c r="AB327" s="41">
        <v>6</v>
      </c>
      <c r="AC327" s="62">
        <v>2</v>
      </c>
      <c r="AD327" s="63">
        <v>2</v>
      </c>
      <c r="AE327" s="41">
        <v>7</v>
      </c>
      <c r="AF327" s="62">
        <v>2</v>
      </c>
      <c r="AG327" s="63">
        <v>2</v>
      </c>
      <c r="AH327" s="41">
        <v>7</v>
      </c>
      <c r="AI327" s="62">
        <v>2</v>
      </c>
      <c r="AJ327" s="63">
        <v>2</v>
      </c>
      <c r="AK327" s="41">
        <v>7</v>
      </c>
      <c r="AL327" s="62">
        <v>2</v>
      </c>
      <c r="AM327" s="63">
        <v>2</v>
      </c>
      <c r="AN327" s="16"/>
      <c r="AO327" s="16"/>
    </row>
    <row r="328" spans="3:47">
      <c r="C328" s="58" t="s">
        <v>26</v>
      </c>
      <c r="D328" s="41">
        <v>325</v>
      </c>
      <c r="E328" s="62">
        <v>142</v>
      </c>
      <c r="F328" s="63">
        <v>137</v>
      </c>
      <c r="G328" s="41">
        <v>325</v>
      </c>
      <c r="H328" s="62">
        <v>142</v>
      </c>
      <c r="I328" s="63">
        <v>137</v>
      </c>
      <c r="J328" s="41">
        <v>325</v>
      </c>
      <c r="K328" s="62">
        <v>142</v>
      </c>
      <c r="L328" s="63">
        <v>137</v>
      </c>
      <c r="M328" s="41">
        <v>325</v>
      </c>
      <c r="N328" s="62">
        <v>142</v>
      </c>
      <c r="O328" s="63">
        <v>137</v>
      </c>
      <c r="P328" s="41">
        <v>325</v>
      </c>
      <c r="Q328" s="62">
        <v>142</v>
      </c>
      <c r="R328" s="63">
        <v>137</v>
      </c>
      <c r="S328" s="41">
        <v>325</v>
      </c>
      <c r="T328" s="62">
        <v>142</v>
      </c>
      <c r="U328" s="63">
        <v>137</v>
      </c>
      <c r="V328" s="41">
        <v>325</v>
      </c>
      <c r="W328" s="62">
        <v>142</v>
      </c>
      <c r="X328" s="63">
        <v>137</v>
      </c>
      <c r="Y328" s="41">
        <v>329</v>
      </c>
      <c r="Z328" s="62">
        <v>145</v>
      </c>
      <c r="AA328" s="63">
        <v>125</v>
      </c>
      <c r="AB328" s="41">
        <v>331</v>
      </c>
      <c r="AC328" s="62">
        <v>146</v>
      </c>
      <c r="AD328" s="63">
        <v>124</v>
      </c>
      <c r="AE328" s="41">
        <v>332</v>
      </c>
      <c r="AF328" s="62">
        <v>146</v>
      </c>
      <c r="AG328" s="63">
        <v>124</v>
      </c>
      <c r="AH328" s="41">
        <v>333</v>
      </c>
      <c r="AI328" s="62">
        <v>146</v>
      </c>
      <c r="AJ328" s="63">
        <v>126</v>
      </c>
      <c r="AK328" s="41">
        <v>334</v>
      </c>
      <c r="AL328" s="62">
        <v>146</v>
      </c>
      <c r="AM328" s="63">
        <v>132</v>
      </c>
      <c r="AN328" s="16"/>
      <c r="AO328" s="16"/>
    </row>
    <row r="329" spans="3:47">
      <c r="C329" s="58" t="s">
        <v>39</v>
      </c>
      <c r="D329" s="41">
        <v>0</v>
      </c>
      <c r="E329" s="62">
        <v>0</v>
      </c>
      <c r="F329" s="63">
        <v>0</v>
      </c>
      <c r="G329" s="41">
        <v>0</v>
      </c>
      <c r="H329" s="62">
        <v>0</v>
      </c>
      <c r="I329" s="63">
        <v>0</v>
      </c>
      <c r="J329" s="41">
        <v>0</v>
      </c>
      <c r="K329" s="62">
        <v>0</v>
      </c>
      <c r="L329" s="63">
        <v>0</v>
      </c>
      <c r="M329" s="41">
        <v>0</v>
      </c>
      <c r="N329" s="62">
        <v>0</v>
      </c>
      <c r="O329" s="63">
        <v>0</v>
      </c>
      <c r="P329" s="41">
        <v>0</v>
      </c>
      <c r="Q329" s="62">
        <v>0</v>
      </c>
      <c r="R329" s="63">
        <v>0</v>
      </c>
      <c r="S329" s="41">
        <v>0</v>
      </c>
      <c r="T329" s="62">
        <v>0</v>
      </c>
      <c r="U329" s="63">
        <v>0</v>
      </c>
      <c r="V329" s="41">
        <v>0</v>
      </c>
      <c r="W329" s="62">
        <v>0</v>
      </c>
      <c r="X329" s="63">
        <v>0</v>
      </c>
      <c r="Y329" s="41">
        <v>36</v>
      </c>
      <c r="Z329" s="62">
        <v>21</v>
      </c>
      <c r="AA329" s="63">
        <v>19</v>
      </c>
      <c r="AB329" s="41">
        <v>36</v>
      </c>
      <c r="AC329" s="62">
        <v>21</v>
      </c>
      <c r="AD329" s="63">
        <v>19</v>
      </c>
      <c r="AE329" s="41">
        <v>36</v>
      </c>
      <c r="AF329" s="62">
        <v>21</v>
      </c>
      <c r="AG329" s="63">
        <v>19</v>
      </c>
      <c r="AH329" s="41">
        <v>36</v>
      </c>
      <c r="AI329" s="62">
        <v>21</v>
      </c>
      <c r="AJ329" s="63">
        <v>19</v>
      </c>
      <c r="AK329" s="41">
        <v>37</v>
      </c>
      <c r="AL329" s="62">
        <v>21</v>
      </c>
      <c r="AM329" s="63">
        <v>19</v>
      </c>
      <c r="AN329" s="16"/>
      <c r="AO329" s="16"/>
    </row>
    <row r="330" spans="3:47" ht="22.5">
      <c r="C330" s="26" t="s">
        <v>1191</v>
      </c>
      <c r="D330" s="41">
        <v>0</v>
      </c>
      <c r="E330" s="62">
        <v>0</v>
      </c>
      <c r="F330" s="63">
        <v>0</v>
      </c>
      <c r="G330" s="41">
        <v>0</v>
      </c>
      <c r="H330" s="62">
        <v>0</v>
      </c>
      <c r="I330" s="63">
        <v>0</v>
      </c>
      <c r="J330" s="41">
        <v>0</v>
      </c>
      <c r="K330" s="62">
        <v>0</v>
      </c>
      <c r="L330" s="63">
        <v>0</v>
      </c>
      <c r="M330" s="41">
        <v>0</v>
      </c>
      <c r="N330" s="62">
        <v>0</v>
      </c>
      <c r="O330" s="63">
        <v>0</v>
      </c>
      <c r="P330" s="41">
        <v>0</v>
      </c>
      <c r="Q330" s="62">
        <v>0</v>
      </c>
      <c r="R330" s="63">
        <v>0</v>
      </c>
      <c r="S330" s="41">
        <v>0</v>
      </c>
      <c r="T330" s="62">
        <v>0</v>
      </c>
      <c r="U330" s="63">
        <v>0</v>
      </c>
      <c r="V330" s="41">
        <v>0</v>
      </c>
      <c r="W330" s="62">
        <v>0</v>
      </c>
      <c r="X330" s="63">
        <v>0</v>
      </c>
      <c r="Y330" s="41">
        <v>37</v>
      </c>
      <c r="Z330" s="62">
        <v>22</v>
      </c>
      <c r="AA330" s="63">
        <v>20</v>
      </c>
      <c r="AB330" s="41">
        <v>38</v>
      </c>
      <c r="AC330" s="62">
        <v>23</v>
      </c>
      <c r="AD330" s="63">
        <v>20</v>
      </c>
      <c r="AE330" s="41">
        <v>39</v>
      </c>
      <c r="AF330" s="62">
        <v>23</v>
      </c>
      <c r="AG330" s="63">
        <v>20</v>
      </c>
      <c r="AH330" s="41">
        <v>39</v>
      </c>
      <c r="AI330" s="62">
        <v>23</v>
      </c>
      <c r="AJ330" s="63">
        <v>20</v>
      </c>
      <c r="AK330" s="41">
        <v>39</v>
      </c>
      <c r="AL330" s="62">
        <v>23</v>
      </c>
      <c r="AM330" s="63">
        <v>20</v>
      </c>
      <c r="AN330" s="16"/>
      <c r="AO330" s="16"/>
    </row>
    <row r="331" spans="3:47">
      <c r="C331" s="58" t="s">
        <v>27</v>
      </c>
      <c r="D331" s="41">
        <v>19</v>
      </c>
      <c r="E331" s="62">
        <v>3</v>
      </c>
      <c r="F331" s="63">
        <v>0</v>
      </c>
      <c r="G331" s="41">
        <v>19</v>
      </c>
      <c r="H331" s="62">
        <v>3</v>
      </c>
      <c r="I331" s="63">
        <v>0</v>
      </c>
      <c r="J331" s="41">
        <v>19</v>
      </c>
      <c r="K331" s="62">
        <v>3</v>
      </c>
      <c r="L331" s="63">
        <v>0</v>
      </c>
      <c r="M331" s="41">
        <v>19</v>
      </c>
      <c r="N331" s="62">
        <v>3</v>
      </c>
      <c r="O331" s="63">
        <v>0</v>
      </c>
      <c r="P331" s="41">
        <v>19</v>
      </c>
      <c r="Q331" s="62">
        <v>3</v>
      </c>
      <c r="R331" s="63">
        <v>0</v>
      </c>
      <c r="S331" s="41">
        <v>19</v>
      </c>
      <c r="T331" s="62">
        <v>3</v>
      </c>
      <c r="U331" s="63">
        <v>0</v>
      </c>
      <c r="V331" s="41">
        <v>19</v>
      </c>
      <c r="W331" s="62">
        <v>3</v>
      </c>
      <c r="X331" s="63">
        <v>0</v>
      </c>
      <c r="Y331" s="41">
        <v>22</v>
      </c>
      <c r="Z331" s="62">
        <v>5</v>
      </c>
      <c r="AA331" s="63">
        <v>7</v>
      </c>
      <c r="AB331" s="41">
        <v>22</v>
      </c>
      <c r="AC331" s="62">
        <v>5</v>
      </c>
      <c r="AD331" s="63">
        <v>7</v>
      </c>
      <c r="AE331" s="41">
        <v>22</v>
      </c>
      <c r="AF331" s="62">
        <v>5</v>
      </c>
      <c r="AG331" s="63">
        <v>7</v>
      </c>
      <c r="AH331" s="41">
        <v>22</v>
      </c>
      <c r="AI331" s="62">
        <v>5</v>
      </c>
      <c r="AJ331" s="63">
        <v>7</v>
      </c>
      <c r="AK331" s="41">
        <v>22</v>
      </c>
      <c r="AL331" s="62">
        <v>5</v>
      </c>
      <c r="AM331" s="63">
        <v>7</v>
      </c>
      <c r="AN331" s="16"/>
      <c r="AO331" s="16"/>
    </row>
    <row r="332" spans="3:47">
      <c r="C332" s="58" t="s">
        <v>28</v>
      </c>
      <c r="D332" s="41">
        <v>35</v>
      </c>
      <c r="E332" s="62">
        <v>14</v>
      </c>
      <c r="F332" s="63">
        <v>15</v>
      </c>
      <c r="G332" s="41">
        <v>35</v>
      </c>
      <c r="H332" s="62">
        <v>14</v>
      </c>
      <c r="I332" s="63">
        <v>15</v>
      </c>
      <c r="J332" s="41">
        <v>35</v>
      </c>
      <c r="K332" s="62">
        <v>14</v>
      </c>
      <c r="L332" s="63">
        <v>15</v>
      </c>
      <c r="M332" s="41">
        <v>35</v>
      </c>
      <c r="N332" s="62">
        <v>14</v>
      </c>
      <c r="O332" s="63">
        <v>15</v>
      </c>
      <c r="P332" s="41">
        <v>35</v>
      </c>
      <c r="Q332" s="62">
        <v>14</v>
      </c>
      <c r="R332" s="63">
        <v>15</v>
      </c>
      <c r="S332" s="41">
        <v>35</v>
      </c>
      <c r="T332" s="62">
        <v>14</v>
      </c>
      <c r="U332" s="63">
        <v>15</v>
      </c>
      <c r="V332" s="41">
        <v>35</v>
      </c>
      <c r="W332" s="62">
        <v>14</v>
      </c>
      <c r="X332" s="63">
        <v>15</v>
      </c>
      <c r="Y332" s="41">
        <v>36</v>
      </c>
      <c r="Z332" s="62">
        <v>14</v>
      </c>
      <c r="AA332" s="63">
        <v>18</v>
      </c>
      <c r="AB332" s="41">
        <v>36</v>
      </c>
      <c r="AC332" s="62">
        <v>14</v>
      </c>
      <c r="AD332" s="63">
        <v>16</v>
      </c>
      <c r="AE332" s="41">
        <v>36</v>
      </c>
      <c r="AF332" s="62">
        <v>14</v>
      </c>
      <c r="AG332" s="63">
        <v>16</v>
      </c>
      <c r="AH332" s="41">
        <v>37</v>
      </c>
      <c r="AI332" s="62">
        <v>14</v>
      </c>
      <c r="AJ332" s="63">
        <v>16</v>
      </c>
      <c r="AK332" s="41">
        <v>37</v>
      </c>
      <c r="AL332" s="62">
        <v>14</v>
      </c>
      <c r="AM332" s="63">
        <v>16</v>
      </c>
      <c r="AN332" s="16"/>
      <c r="AO332" s="16"/>
    </row>
    <row r="333" spans="3:47" ht="13.5" thickBot="1">
      <c r="C333" s="59" t="s">
        <v>29</v>
      </c>
      <c r="D333" s="42">
        <v>4</v>
      </c>
      <c r="E333" s="64">
        <v>0</v>
      </c>
      <c r="F333" s="65">
        <v>0</v>
      </c>
      <c r="G333" s="42">
        <v>4</v>
      </c>
      <c r="H333" s="64">
        <v>0</v>
      </c>
      <c r="I333" s="65">
        <v>0</v>
      </c>
      <c r="J333" s="42">
        <v>4</v>
      </c>
      <c r="K333" s="64">
        <v>0</v>
      </c>
      <c r="L333" s="65">
        <v>0</v>
      </c>
      <c r="M333" s="42">
        <v>4</v>
      </c>
      <c r="N333" s="64">
        <v>0</v>
      </c>
      <c r="O333" s="65">
        <v>0</v>
      </c>
      <c r="P333" s="42">
        <v>4</v>
      </c>
      <c r="Q333" s="64">
        <v>0</v>
      </c>
      <c r="R333" s="65">
        <v>0</v>
      </c>
      <c r="S333" s="42">
        <v>4</v>
      </c>
      <c r="T333" s="64">
        <v>0</v>
      </c>
      <c r="U333" s="65">
        <v>0</v>
      </c>
      <c r="V333" s="42">
        <v>4</v>
      </c>
      <c r="W333" s="64">
        <v>0</v>
      </c>
      <c r="X333" s="65">
        <v>0</v>
      </c>
      <c r="Y333" s="42">
        <v>6</v>
      </c>
      <c r="Z333" s="64">
        <v>0</v>
      </c>
      <c r="AA333" s="65">
        <v>0</v>
      </c>
      <c r="AB333" s="42">
        <v>6</v>
      </c>
      <c r="AC333" s="64">
        <v>0</v>
      </c>
      <c r="AD333" s="65">
        <v>0</v>
      </c>
      <c r="AE333" s="42">
        <v>6</v>
      </c>
      <c r="AF333" s="64">
        <v>0</v>
      </c>
      <c r="AG333" s="65">
        <v>0</v>
      </c>
      <c r="AH333" s="42">
        <v>6</v>
      </c>
      <c r="AI333" s="64">
        <v>0</v>
      </c>
      <c r="AJ333" s="65">
        <v>0</v>
      </c>
      <c r="AK333" s="42">
        <v>6</v>
      </c>
      <c r="AL333" s="64">
        <v>0</v>
      </c>
      <c r="AM333" s="65">
        <v>0</v>
      </c>
      <c r="AN333" s="16"/>
      <c r="AO333" s="16"/>
    </row>
    <row r="334" spans="3:47">
      <c r="AN334" s="16"/>
      <c r="AO334" s="16"/>
    </row>
    <row r="335" spans="3:47" ht="13.5" thickBot="1"/>
    <row r="336" spans="3:47" ht="13.5" thickBot="1">
      <c r="C336" s="557" t="s">
        <v>44</v>
      </c>
      <c r="D336" s="558"/>
      <c r="E336" s="558"/>
      <c r="F336" s="558"/>
      <c r="G336" s="558"/>
      <c r="H336" s="558"/>
      <c r="I336" s="558"/>
      <c r="J336" s="558"/>
      <c r="K336" s="558"/>
      <c r="L336" s="558"/>
      <c r="M336" s="558"/>
      <c r="N336" s="558"/>
      <c r="O336" s="558"/>
      <c r="P336" s="558"/>
      <c r="Q336" s="558"/>
      <c r="R336" s="558"/>
      <c r="S336" s="558"/>
      <c r="T336" s="558"/>
      <c r="U336" s="558"/>
      <c r="V336" s="558"/>
      <c r="W336" s="558"/>
      <c r="X336" s="558"/>
      <c r="Y336" s="558"/>
      <c r="Z336" s="558"/>
      <c r="AA336" s="558"/>
      <c r="AB336" s="558"/>
      <c r="AC336" s="558"/>
      <c r="AD336" s="558"/>
      <c r="AE336" s="558"/>
      <c r="AF336" s="558"/>
      <c r="AG336" s="558"/>
      <c r="AH336" s="558"/>
      <c r="AI336" s="558"/>
      <c r="AJ336" s="558"/>
      <c r="AK336" s="558"/>
      <c r="AL336" s="558"/>
      <c r="AM336" s="559"/>
      <c r="AN336" s="16"/>
      <c r="AO336" s="16"/>
      <c r="AP336" s="16"/>
      <c r="AQ336" s="16"/>
      <c r="AR336" s="16"/>
      <c r="AS336" s="16"/>
      <c r="AT336" s="16"/>
      <c r="AU336" s="16"/>
    </row>
    <row r="337" spans="3:47" ht="19.5" customHeight="1" thickBot="1">
      <c r="C337" s="581" t="s">
        <v>48</v>
      </c>
      <c r="D337" s="560">
        <v>40179</v>
      </c>
      <c r="E337" s="575"/>
      <c r="F337" s="576"/>
      <c r="G337" s="560">
        <v>40210</v>
      </c>
      <c r="H337" s="575"/>
      <c r="I337" s="576"/>
      <c r="J337" s="560">
        <v>40238</v>
      </c>
      <c r="K337" s="575"/>
      <c r="L337" s="576"/>
      <c r="M337" s="560">
        <v>40269</v>
      </c>
      <c r="N337" s="575"/>
      <c r="O337" s="576"/>
      <c r="P337" s="560">
        <v>40299</v>
      </c>
      <c r="Q337" s="575"/>
      <c r="R337" s="576"/>
      <c r="S337" s="560">
        <v>40330</v>
      </c>
      <c r="T337" s="575"/>
      <c r="U337" s="576"/>
      <c r="V337" s="560">
        <v>40360</v>
      </c>
      <c r="W337" s="575"/>
      <c r="X337" s="576"/>
      <c r="Y337" s="560">
        <v>40391</v>
      </c>
      <c r="Z337" s="575"/>
      <c r="AA337" s="576"/>
      <c r="AB337" s="560">
        <v>40422</v>
      </c>
      <c r="AC337" s="575"/>
      <c r="AD337" s="576"/>
      <c r="AE337" s="560">
        <v>40452</v>
      </c>
      <c r="AF337" s="575"/>
      <c r="AG337" s="576"/>
      <c r="AH337" s="560">
        <v>40483</v>
      </c>
      <c r="AI337" s="575"/>
      <c r="AJ337" s="576"/>
      <c r="AK337" s="560">
        <v>40513</v>
      </c>
      <c r="AL337" s="575"/>
      <c r="AM337" s="576"/>
      <c r="AN337" s="16"/>
      <c r="AO337" s="16"/>
      <c r="AP337" s="16"/>
      <c r="AQ337" s="16"/>
      <c r="AR337" s="16"/>
      <c r="AS337" s="16"/>
      <c r="AT337" s="16"/>
      <c r="AU337" s="16"/>
    </row>
    <row r="338" spans="3:47" ht="12.75" customHeight="1" thickBot="1">
      <c r="C338" s="583"/>
      <c r="D338" s="178" t="s">
        <v>5</v>
      </c>
      <c r="E338" s="385" t="s">
        <v>3</v>
      </c>
      <c r="F338" s="177" t="s">
        <v>33</v>
      </c>
      <c r="G338" s="178" t="s">
        <v>5</v>
      </c>
      <c r="H338" s="385" t="s">
        <v>3</v>
      </c>
      <c r="I338" s="177" t="s">
        <v>33</v>
      </c>
      <c r="J338" s="178" t="s">
        <v>5</v>
      </c>
      <c r="K338" s="385" t="s">
        <v>3</v>
      </c>
      <c r="L338" s="177" t="s">
        <v>33</v>
      </c>
      <c r="M338" s="178" t="s">
        <v>5</v>
      </c>
      <c r="N338" s="385" t="s">
        <v>3</v>
      </c>
      <c r="O338" s="177" t="s">
        <v>33</v>
      </c>
      <c r="P338" s="178" t="s">
        <v>5</v>
      </c>
      <c r="Q338" s="385" t="s">
        <v>3</v>
      </c>
      <c r="R338" s="177" t="s">
        <v>33</v>
      </c>
      <c r="S338" s="178" t="s">
        <v>2</v>
      </c>
      <c r="T338" s="385" t="s">
        <v>3</v>
      </c>
      <c r="U338" s="177" t="s">
        <v>33</v>
      </c>
      <c r="V338" s="178" t="s">
        <v>2</v>
      </c>
      <c r="W338" s="385" t="s">
        <v>3</v>
      </c>
      <c r="X338" s="177" t="s">
        <v>33</v>
      </c>
      <c r="Y338" s="178" t="s">
        <v>2</v>
      </c>
      <c r="Z338" s="385" t="s">
        <v>3</v>
      </c>
      <c r="AA338" s="177" t="s">
        <v>33</v>
      </c>
      <c r="AB338" s="178" t="s">
        <v>2</v>
      </c>
      <c r="AC338" s="385" t="s">
        <v>3</v>
      </c>
      <c r="AD338" s="177" t="s">
        <v>33</v>
      </c>
      <c r="AE338" s="178" t="s">
        <v>2</v>
      </c>
      <c r="AF338" s="385" t="s">
        <v>3</v>
      </c>
      <c r="AG338" s="177" t="s">
        <v>33</v>
      </c>
      <c r="AH338" s="178" t="s">
        <v>2</v>
      </c>
      <c r="AI338" s="385" t="s">
        <v>3</v>
      </c>
      <c r="AJ338" s="177" t="s">
        <v>33</v>
      </c>
      <c r="AK338" s="178" t="s">
        <v>5</v>
      </c>
      <c r="AL338" s="385" t="s">
        <v>3</v>
      </c>
      <c r="AM338" s="177" t="s">
        <v>33</v>
      </c>
      <c r="AN338" s="16"/>
      <c r="AO338" s="16"/>
      <c r="AP338" s="16"/>
      <c r="AQ338" s="16"/>
      <c r="AR338" s="16"/>
      <c r="AS338" s="16"/>
      <c r="AT338" s="16"/>
      <c r="AU338" s="16"/>
    </row>
    <row r="339" spans="3:47">
      <c r="C339" s="57" t="s">
        <v>8</v>
      </c>
      <c r="D339" s="46">
        <v>70</v>
      </c>
      <c r="E339" s="60">
        <v>26</v>
      </c>
      <c r="F339" s="61">
        <v>31</v>
      </c>
      <c r="G339" s="46">
        <v>71</v>
      </c>
      <c r="H339" s="60">
        <v>26</v>
      </c>
      <c r="I339" s="61">
        <v>32</v>
      </c>
      <c r="J339" s="46">
        <v>71</v>
      </c>
      <c r="K339" s="60">
        <v>26</v>
      </c>
      <c r="L339" s="61">
        <v>32</v>
      </c>
      <c r="M339" s="46">
        <v>71</v>
      </c>
      <c r="N339" s="60">
        <v>26</v>
      </c>
      <c r="O339" s="61">
        <v>32</v>
      </c>
      <c r="P339" s="46">
        <v>72</v>
      </c>
      <c r="Q339" s="60">
        <v>27</v>
      </c>
      <c r="R339" s="61">
        <v>35</v>
      </c>
      <c r="S339" s="46">
        <v>73</v>
      </c>
      <c r="T339" s="60">
        <v>27</v>
      </c>
      <c r="U339" s="61">
        <v>36</v>
      </c>
      <c r="V339" s="46">
        <v>73</v>
      </c>
      <c r="W339" s="60">
        <v>27</v>
      </c>
      <c r="X339" s="61">
        <v>36</v>
      </c>
      <c r="Y339" s="46">
        <v>73</v>
      </c>
      <c r="Z339" s="60">
        <v>29</v>
      </c>
      <c r="AA339" s="61">
        <v>36</v>
      </c>
      <c r="AB339" s="46">
        <v>73</v>
      </c>
      <c r="AC339" s="60">
        <v>29</v>
      </c>
      <c r="AD339" s="61">
        <v>32</v>
      </c>
      <c r="AE339" s="46">
        <v>69</v>
      </c>
      <c r="AF339" s="60">
        <v>28</v>
      </c>
      <c r="AG339" s="61">
        <v>31</v>
      </c>
      <c r="AH339" s="46">
        <v>69</v>
      </c>
      <c r="AI339" s="60">
        <v>28</v>
      </c>
      <c r="AJ339" s="61">
        <v>32</v>
      </c>
      <c r="AK339" s="46">
        <v>69</v>
      </c>
      <c r="AL339" s="60">
        <v>28</v>
      </c>
      <c r="AM339" s="61">
        <v>33</v>
      </c>
      <c r="AN339" s="16"/>
      <c r="AO339" s="16"/>
      <c r="AP339" s="16"/>
      <c r="AQ339" s="16"/>
      <c r="AR339" s="16"/>
      <c r="AS339" s="16"/>
      <c r="AT339" s="16"/>
      <c r="AU339" s="16"/>
    </row>
    <row r="340" spans="3:47">
      <c r="C340" s="58" t="s">
        <v>9</v>
      </c>
      <c r="D340" s="41">
        <v>19</v>
      </c>
      <c r="E340" s="62">
        <v>3</v>
      </c>
      <c r="F340" s="63">
        <v>2</v>
      </c>
      <c r="G340" s="41">
        <v>19</v>
      </c>
      <c r="H340" s="62">
        <v>3</v>
      </c>
      <c r="I340" s="63">
        <v>2</v>
      </c>
      <c r="J340" s="41">
        <v>19</v>
      </c>
      <c r="K340" s="62">
        <v>3</v>
      </c>
      <c r="L340" s="63">
        <v>2</v>
      </c>
      <c r="M340" s="41">
        <v>19</v>
      </c>
      <c r="N340" s="62">
        <v>4</v>
      </c>
      <c r="O340" s="63">
        <v>2</v>
      </c>
      <c r="P340" s="41">
        <v>19</v>
      </c>
      <c r="Q340" s="62">
        <v>4</v>
      </c>
      <c r="R340" s="63">
        <v>2</v>
      </c>
      <c r="S340" s="41">
        <v>19</v>
      </c>
      <c r="T340" s="62">
        <v>4</v>
      </c>
      <c r="U340" s="63">
        <v>0</v>
      </c>
      <c r="V340" s="41">
        <v>19</v>
      </c>
      <c r="W340" s="62">
        <v>4</v>
      </c>
      <c r="X340" s="63">
        <v>0</v>
      </c>
      <c r="Y340" s="41">
        <v>19</v>
      </c>
      <c r="Z340" s="62">
        <v>5</v>
      </c>
      <c r="AA340" s="63">
        <v>0</v>
      </c>
      <c r="AB340" s="41">
        <v>19</v>
      </c>
      <c r="AC340" s="62">
        <v>7</v>
      </c>
      <c r="AD340" s="63">
        <v>2</v>
      </c>
      <c r="AE340" s="41">
        <v>19</v>
      </c>
      <c r="AF340" s="62">
        <v>7</v>
      </c>
      <c r="AG340" s="63">
        <v>2</v>
      </c>
      <c r="AH340" s="41">
        <v>19</v>
      </c>
      <c r="AI340" s="62">
        <v>7</v>
      </c>
      <c r="AJ340" s="63">
        <v>2</v>
      </c>
      <c r="AK340" s="41">
        <v>19</v>
      </c>
      <c r="AL340" s="62">
        <v>7</v>
      </c>
      <c r="AM340" s="63">
        <v>2</v>
      </c>
      <c r="AN340" s="16"/>
      <c r="AO340" s="16"/>
      <c r="AP340" s="16"/>
      <c r="AQ340" s="16"/>
      <c r="AR340" s="16"/>
      <c r="AS340" s="16"/>
      <c r="AT340" s="16"/>
      <c r="AU340" s="16"/>
    </row>
    <row r="341" spans="3:47">
      <c r="C341" s="58" t="s">
        <v>10</v>
      </c>
      <c r="D341" s="41">
        <v>12</v>
      </c>
      <c r="E341" s="62">
        <v>1</v>
      </c>
      <c r="F341" s="63">
        <v>1</v>
      </c>
      <c r="G341" s="41">
        <v>12</v>
      </c>
      <c r="H341" s="62">
        <v>1</v>
      </c>
      <c r="I341" s="63">
        <v>2</v>
      </c>
      <c r="J341" s="41">
        <v>12</v>
      </c>
      <c r="K341" s="62">
        <v>1</v>
      </c>
      <c r="L341" s="63">
        <v>2</v>
      </c>
      <c r="M341" s="41">
        <v>12</v>
      </c>
      <c r="N341" s="62">
        <v>1</v>
      </c>
      <c r="O341" s="63">
        <v>2</v>
      </c>
      <c r="P341" s="41">
        <v>12</v>
      </c>
      <c r="Q341" s="62">
        <v>1</v>
      </c>
      <c r="R341" s="63">
        <v>2</v>
      </c>
      <c r="S341" s="41">
        <v>13</v>
      </c>
      <c r="T341" s="62">
        <v>1</v>
      </c>
      <c r="U341" s="63">
        <v>4</v>
      </c>
      <c r="V341" s="41">
        <v>13</v>
      </c>
      <c r="W341" s="62">
        <v>1</v>
      </c>
      <c r="X341" s="63">
        <v>4</v>
      </c>
      <c r="Y341" s="41">
        <v>13</v>
      </c>
      <c r="Z341" s="62">
        <v>1</v>
      </c>
      <c r="AA341" s="63">
        <v>4</v>
      </c>
      <c r="AB341" s="41">
        <v>13</v>
      </c>
      <c r="AC341" s="62">
        <v>1</v>
      </c>
      <c r="AD341" s="63">
        <v>5</v>
      </c>
      <c r="AE341" s="41">
        <v>13</v>
      </c>
      <c r="AF341" s="62">
        <v>1</v>
      </c>
      <c r="AG341" s="63">
        <v>5</v>
      </c>
      <c r="AH341" s="41">
        <v>13</v>
      </c>
      <c r="AI341" s="62">
        <v>1</v>
      </c>
      <c r="AJ341" s="63">
        <v>6</v>
      </c>
      <c r="AK341" s="41">
        <v>13</v>
      </c>
      <c r="AL341" s="62">
        <v>2</v>
      </c>
      <c r="AM341" s="63">
        <v>6</v>
      </c>
      <c r="AN341" s="16"/>
      <c r="AO341" s="16"/>
      <c r="AP341" s="16"/>
      <c r="AQ341" s="16"/>
      <c r="AR341" s="16"/>
      <c r="AS341" s="16"/>
      <c r="AT341" s="16"/>
      <c r="AU341" s="16"/>
    </row>
    <row r="342" spans="3:47">
      <c r="C342" s="58" t="s">
        <v>11</v>
      </c>
      <c r="D342" s="41">
        <v>15</v>
      </c>
      <c r="E342" s="62">
        <v>4</v>
      </c>
      <c r="F342" s="63">
        <v>3</v>
      </c>
      <c r="G342" s="41">
        <v>15</v>
      </c>
      <c r="H342" s="62">
        <v>4</v>
      </c>
      <c r="I342" s="63">
        <v>3</v>
      </c>
      <c r="J342" s="41">
        <v>15</v>
      </c>
      <c r="K342" s="62">
        <v>4</v>
      </c>
      <c r="L342" s="63">
        <v>3</v>
      </c>
      <c r="M342" s="41">
        <v>15</v>
      </c>
      <c r="N342" s="62">
        <v>4</v>
      </c>
      <c r="O342" s="63">
        <v>3</v>
      </c>
      <c r="P342" s="41">
        <v>15</v>
      </c>
      <c r="Q342" s="62">
        <v>4</v>
      </c>
      <c r="R342" s="63">
        <v>3</v>
      </c>
      <c r="S342" s="41">
        <v>15</v>
      </c>
      <c r="T342" s="62">
        <v>4</v>
      </c>
      <c r="U342" s="63">
        <v>3</v>
      </c>
      <c r="V342" s="41">
        <v>15</v>
      </c>
      <c r="W342" s="62">
        <v>4</v>
      </c>
      <c r="X342" s="63">
        <v>3</v>
      </c>
      <c r="Y342" s="41">
        <v>15</v>
      </c>
      <c r="Z342" s="62">
        <v>4</v>
      </c>
      <c r="AA342" s="63">
        <v>3</v>
      </c>
      <c r="AB342" s="41">
        <v>15</v>
      </c>
      <c r="AC342" s="62">
        <v>4</v>
      </c>
      <c r="AD342" s="63">
        <v>3</v>
      </c>
      <c r="AE342" s="41">
        <v>17</v>
      </c>
      <c r="AF342" s="62">
        <v>4</v>
      </c>
      <c r="AG342" s="63">
        <v>3</v>
      </c>
      <c r="AH342" s="41">
        <v>17</v>
      </c>
      <c r="AI342" s="62">
        <v>4</v>
      </c>
      <c r="AJ342" s="63">
        <v>3</v>
      </c>
      <c r="AK342" s="41">
        <v>17</v>
      </c>
      <c r="AL342" s="62">
        <v>5</v>
      </c>
      <c r="AM342" s="63">
        <v>3</v>
      </c>
      <c r="AN342" s="16"/>
      <c r="AO342" s="16"/>
      <c r="AP342" s="16"/>
      <c r="AQ342" s="16"/>
      <c r="AR342" s="16"/>
      <c r="AS342" s="16"/>
      <c r="AT342" s="16"/>
      <c r="AU342" s="16"/>
    </row>
    <row r="343" spans="3:47">
      <c r="C343" s="58" t="s">
        <v>12</v>
      </c>
      <c r="D343" s="41">
        <v>37</v>
      </c>
      <c r="E343" s="62">
        <v>10</v>
      </c>
      <c r="F343" s="63">
        <v>11</v>
      </c>
      <c r="G343" s="41">
        <v>37</v>
      </c>
      <c r="H343" s="62">
        <v>10</v>
      </c>
      <c r="I343" s="63">
        <v>11</v>
      </c>
      <c r="J343" s="41">
        <v>37</v>
      </c>
      <c r="K343" s="62">
        <v>10</v>
      </c>
      <c r="L343" s="63">
        <v>11</v>
      </c>
      <c r="M343" s="41">
        <v>37</v>
      </c>
      <c r="N343" s="62">
        <v>11</v>
      </c>
      <c r="O343" s="63">
        <v>11</v>
      </c>
      <c r="P343" s="41">
        <v>37</v>
      </c>
      <c r="Q343" s="62">
        <v>11</v>
      </c>
      <c r="R343" s="63">
        <v>11</v>
      </c>
      <c r="S343" s="41">
        <v>37</v>
      </c>
      <c r="T343" s="62">
        <v>11</v>
      </c>
      <c r="U343" s="63">
        <v>12</v>
      </c>
      <c r="V343" s="41">
        <v>37</v>
      </c>
      <c r="W343" s="62">
        <v>11</v>
      </c>
      <c r="X343" s="63">
        <v>12</v>
      </c>
      <c r="Y343" s="41">
        <v>38</v>
      </c>
      <c r="Z343" s="62">
        <v>12</v>
      </c>
      <c r="AA343" s="63">
        <v>12</v>
      </c>
      <c r="AB343" s="41">
        <v>38</v>
      </c>
      <c r="AC343" s="62">
        <v>12</v>
      </c>
      <c r="AD343" s="63">
        <v>12</v>
      </c>
      <c r="AE343" s="41">
        <v>38</v>
      </c>
      <c r="AF343" s="62">
        <v>12</v>
      </c>
      <c r="AG343" s="63">
        <v>12</v>
      </c>
      <c r="AH343" s="41">
        <v>38</v>
      </c>
      <c r="AI343" s="62">
        <v>12</v>
      </c>
      <c r="AJ343" s="63">
        <v>12</v>
      </c>
      <c r="AK343" s="41">
        <v>39</v>
      </c>
      <c r="AL343" s="62">
        <v>13</v>
      </c>
      <c r="AM343" s="63">
        <v>12</v>
      </c>
      <c r="AP343" s="16"/>
      <c r="AQ343" s="16"/>
      <c r="AR343" s="16"/>
      <c r="AS343" s="16"/>
      <c r="AT343" s="16"/>
      <c r="AU343" s="16"/>
    </row>
    <row r="344" spans="3:47">
      <c r="C344" s="58" t="s">
        <v>13</v>
      </c>
      <c r="D344" s="41">
        <v>26</v>
      </c>
      <c r="E344" s="62">
        <v>1</v>
      </c>
      <c r="F344" s="63">
        <v>10</v>
      </c>
      <c r="G344" s="41">
        <v>26</v>
      </c>
      <c r="H344" s="62">
        <v>3</v>
      </c>
      <c r="I344" s="63">
        <v>10</v>
      </c>
      <c r="J344" s="41">
        <v>26</v>
      </c>
      <c r="K344" s="62">
        <v>4</v>
      </c>
      <c r="L344" s="63">
        <v>10</v>
      </c>
      <c r="M344" s="41">
        <v>27</v>
      </c>
      <c r="N344" s="62">
        <v>5</v>
      </c>
      <c r="O344" s="63">
        <v>10</v>
      </c>
      <c r="P344" s="41">
        <v>27</v>
      </c>
      <c r="Q344" s="62">
        <v>5</v>
      </c>
      <c r="R344" s="63">
        <v>10</v>
      </c>
      <c r="S344" s="41">
        <v>27</v>
      </c>
      <c r="T344" s="62">
        <v>5</v>
      </c>
      <c r="U344" s="63">
        <v>12</v>
      </c>
      <c r="V344" s="41">
        <v>27</v>
      </c>
      <c r="W344" s="62">
        <v>5</v>
      </c>
      <c r="X344" s="63">
        <v>12</v>
      </c>
      <c r="Y344" s="41">
        <v>27</v>
      </c>
      <c r="Z344" s="62">
        <v>5</v>
      </c>
      <c r="AA344" s="63">
        <v>12</v>
      </c>
      <c r="AB344" s="41">
        <v>27</v>
      </c>
      <c r="AC344" s="62">
        <v>5</v>
      </c>
      <c r="AD344" s="63">
        <v>12</v>
      </c>
      <c r="AE344" s="41">
        <v>27</v>
      </c>
      <c r="AF344" s="62">
        <v>5</v>
      </c>
      <c r="AG344" s="63">
        <v>12</v>
      </c>
      <c r="AH344" s="41">
        <v>27</v>
      </c>
      <c r="AI344" s="62">
        <v>5</v>
      </c>
      <c r="AJ344" s="63">
        <v>12</v>
      </c>
      <c r="AK344" s="41">
        <v>27</v>
      </c>
      <c r="AL344" s="62">
        <v>6</v>
      </c>
      <c r="AM344" s="63">
        <v>12</v>
      </c>
      <c r="AP344" s="16"/>
      <c r="AQ344" s="16"/>
      <c r="AR344" s="16"/>
      <c r="AS344" s="16"/>
      <c r="AT344" s="16"/>
      <c r="AU344" s="16"/>
    </row>
    <row r="345" spans="3:47">
      <c r="C345" s="58" t="s">
        <v>14</v>
      </c>
      <c r="D345" s="41">
        <v>54</v>
      </c>
      <c r="E345" s="62">
        <v>29</v>
      </c>
      <c r="F345" s="63">
        <v>16</v>
      </c>
      <c r="G345" s="41">
        <v>54</v>
      </c>
      <c r="H345" s="62">
        <v>29</v>
      </c>
      <c r="I345" s="63">
        <v>17</v>
      </c>
      <c r="J345" s="41">
        <v>54</v>
      </c>
      <c r="K345" s="62">
        <v>29</v>
      </c>
      <c r="L345" s="63">
        <v>17</v>
      </c>
      <c r="M345" s="41">
        <v>54</v>
      </c>
      <c r="N345" s="62">
        <v>29</v>
      </c>
      <c r="O345" s="63">
        <v>17</v>
      </c>
      <c r="P345" s="41">
        <v>54</v>
      </c>
      <c r="Q345" s="62">
        <v>30</v>
      </c>
      <c r="R345" s="63">
        <v>17</v>
      </c>
      <c r="S345" s="41">
        <v>54</v>
      </c>
      <c r="T345" s="62">
        <v>30</v>
      </c>
      <c r="U345" s="63">
        <v>17</v>
      </c>
      <c r="V345" s="41">
        <v>55</v>
      </c>
      <c r="W345" s="62">
        <v>33</v>
      </c>
      <c r="X345" s="63">
        <v>18</v>
      </c>
      <c r="Y345" s="41">
        <v>55</v>
      </c>
      <c r="Z345" s="62">
        <v>34</v>
      </c>
      <c r="AA345" s="63">
        <v>18</v>
      </c>
      <c r="AB345" s="41">
        <v>55</v>
      </c>
      <c r="AC345" s="62">
        <v>34</v>
      </c>
      <c r="AD345" s="63">
        <v>20</v>
      </c>
      <c r="AE345" s="41">
        <v>55</v>
      </c>
      <c r="AF345" s="62">
        <v>36</v>
      </c>
      <c r="AG345" s="63">
        <v>20</v>
      </c>
      <c r="AH345" s="41">
        <v>56</v>
      </c>
      <c r="AI345" s="62">
        <v>37</v>
      </c>
      <c r="AJ345" s="63">
        <v>20</v>
      </c>
      <c r="AK345" s="41">
        <v>56</v>
      </c>
      <c r="AL345" s="62">
        <v>37</v>
      </c>
      <c r="AM345" s="63">
        <v>20</v>
      </c>
    </row>
    <row r="346" spans="3:47">
      <c r="C346" s="58" t="s">
        <v>15</v>
      </c>
      <c r="D346" s="41">
        <v>50</v>
      </c>
      <c r="E346" s="62">
        <v>20</v>
      </c>
      <c r="F346" s="63">
        <v>12</v>
      </c>
      <c r="G346" s="41">
        <v>52</v>
      </c>
      <c r="H346" s="62">
        <v>21</v>
      </c>
      <c r="I346" s="63">
        <v>13</v>
      </c>
      <c r="J346" s="41">
        <v>54</v>
      </c>
      <c r="K346" s="62">
        <v>23</v>
      </c>
      <c r="L346" s="63">
        <v>13</v>
      </c>
      <c r="M346" s="41">
        <v>54</v>
      </c>
      <c r="N346" s="62">
        <v>23</v>
      </c>
      <c r="O346" s="63">
        <v>13</v>
      </c>
      <c r="P346" s="41">
        <v>54</v>
      </c>
      <c r="Q346" s="62">
        <v>23</v>
      </c>
      <c r="R346" s="63">
        <v>14</v>
      </c>
      <c r="S346" s="41">
        <v>55</v>
      </c>
      <c r="T346" s="62">
        <v>23</v>
      </c>
      <c r="U346" s="63">
        <v>15</v>
      </c>
      <c r="V346" s="41">
        <v>55</v>
      </c>
      <c r="W346" s="62">
        <v>23</v>
      </c>
      <c r="X346" s="63">
        <v>15</v>
      </c>
      <c r="Y346" s="41">
        <v>56</v>
      </c>
      <c r="Z346" s="62">
        <v>25</v>
      </c>
      <c r="AA346" s="63">
        <v>15</v>
      </c>
      <c r="AB346" s="41">
        <v>56</v>
      </c>
      <c r="AC346" s="62">
        <v>26</v>
      </c>
      <c r="AD346" s="63">
        <v>17</v>
      </c>
      <c r="AE346" s="41">
        <v>56</v>
      </c>
      <c r="AF346" s="62">
        <v>26</v>
      </c>
      <c r="AG346" s="63">
        <v>17</v>
      </c>
      <c r="AH346" s="41">
        <v>57</v>
      </c>
      <c r="AI346" s="62">
        <v>26</v>
      </c>
      <c r="AJ346" s="63">
        <v>17</v>
      </c>
      <c r="AK346" s="41">
        <v>58</v>
      </c>
      <c r="AL346" s="62">
        <v>27</v>
      </c>
      <c r="AM346" s="63">
        <v>17</v>
      </c>
    </row>
    <row r="347" spans="3:47">
      <c r="C347" s="58" t="s">
        <v>16</v>
      </c>
      <c r="D347" s="41">
        <v>7</v>
      </c>
      <c r="E347" s="62">
        <v>3</v>
      </c>
      <c r="F347" s="63">
        <v>0</v>
      </c>
      <c r="G347" s="41">
        <v>7</v>
      </c>
      <c r="H347" s="62">
        <v>3</v>
      </c>
      <c r="I347" s="63">
        <v>0</v>
      </c>
      <c r="J347" s="41">
        <v>7</v>
      </c>
      <c r="K347" s="62">
        <v>3</v>
      </c>
      <c r="L347" s="63">
        <v>0</v>
      </c>
      <c r="M347" s="41">
        <v>7</v>
      </c>
      <c r="N347" s="62">
        <v>3</v>
      </c>
      <c r="O347" s="63">
        <v>0</v>
      </c>
      <c r="P347" s="41">
        <v>7</v>
      </c>
      <c r="Q347" s="62">
        <v>3</v>
      </c>
      <c r="R347" s="63">
        <v>0</v>
      </c>
      <c r="S347" s="41">
        <v>7</v>
      </c>
      <c r="T347" s="62">
        <v>3</v>
      </c>
      <c r="U347" s="63">
        <v>0</v>
      </c>
      <c r="V347" s="41">
        <v>7</v>
      </c>
      <c r="W347" s="62">
        <v>3</v>
      </c>
      <c r="X347" s="63">
        <v>0</v>
      </c>
      <c r="Y347" s="41">
        <v>7</v>
      </c>
      <c r="Z347" s="62">
        <v>3</v>
      </c>
      <c r="AA347" s="63">
        <v>0</v>
      </c>
      <c r="AB347" s="41">
        <v>7</v>
      </c>
      <c r="AC347" s="62">
        <v>3</v>
      </c>
      <c r="AD347" s="63">
        <v>0</v>
      </c>
      <c r="AE347" s="41">
        <v>7</v>
      </c>
      <c r="AF347" s="62">
        <v>3</v>
      </c>
      <c r="AG347" s="63">
        <v>0</v>
      </c>
      <c r="AH347" s="41">
        <v>7</v>
      </c>
      <c r="AI347" s="62">
        <v>3</v>
      </c>
      <c r="AJ347" s="63">
        <v>0</v>
      </c>
      <c r="AK347" s="41">
        <v>7</v>
      </c>
      <c r="AL347" s="62">
        <v>3</v>
      </c>
      <c r="AM347" s="63">
        <v>0</v>
      </c>
    </row>
    <row r="348" spans="3:47">
      <c r="C348" s="58" t="s">
        <v>17</v>
      </c>
      <c r="D348" s="41">
        <v>399</v>
      </c>
      <c r="E348" s="62">
        <v>262</v>
      </c>
      <c r="F348" s="63">
        <v>180</v>
      </c>
      <c r="G348" s="41">
        <v>404</v>
      </c>
      <c r="H348" s="62">
        <v>267</v>
      </c>
      <c r="I348" s="63">
        <v>186</v>
      </c>
      <c r="J348" s="41">
        <v>411</v>
      </c>
      <c r="K348" s="62">
        <v>277</v>
      </c>
      <c r="L348" s="63">
        <v>189</v>
      </c>
      <c r="M348" s="41">
        <v>413</v>
      </c>
      <c r="N348" s="62">
        <v>278</v>
      </c>
      <c r="O348" s="63">
        <v>202</v>
      </c>
      <c r="P348" s="41">
        <v>413</v>
      </c>
      <c r="Q348" s="62">
        <v>279</v>
      </c>
      <c r="R348" s="63">
        <v>229</v>
      </c>
      <c r="S348" s="41">
        <v>416</v>
      </c>
      <c r="T348" s="62">
        <v>283</v>
      </c>
      <c r="U348" s="63">
        <v>231</v>
      </c>
      <c r="V348" s="41">
        <v>418</v>
      </c>
      <c r="W348" s="62">
        <v>285</v>
      </c>
      <c r="X348" s="63">
        <v>233</v>
      </c>
      <c r="Y348" s="41">
        <v>420</v>
      </c>
      <c r="Z348" s="62">
        <v>306</v>
      </c>
      <c r="AA348" s="63">
        <v>238</v>
      </c>
      <c r="AB348" s="41">
        <v>428</v>
      </c>
      <c r="AC348" s="62">
        <v>321</v>
      </c>
      <c r="AD348" s="63">
        <v>255</v>
      </c>
      <c r="AE348" s="41">
        <v>427</v>
      </c>
      <c r="AF348" s="62">
        <v>325</v>
      </c>
      <c r="AG348" s="63">
        <v>256</v>
      </c>
      <c r="AH348" s="41">
        <v>435</v>
      </c>
      <c r="AI348" s="62">
        <v>331</v>
      </c>
      <c r="AJ348" s="63">
        <v>259</v>
      </c>
      <c r="AK348" s="41">
        <v>439</v>
      </c>
      <c r="AL348" s="62">
        <v>337</v>
      </c>
      <c r="AM348" s="63">
        <v>262</v>
      </c>
    </row>
    <row r="349" spans="3:47">
      <c r="C349" s="58" t="s">
        <v>18</v>
      </c>
      <c r="D349" s="41">
        <v>31</v>
      </c>
      <c r="E349" s="62">
        <v>19</v>
      </c>
      <c r="F349" s="63">
        <v>17</v>
      </c>
      <c r="G349" s="41">
        <v>31</v>
      </c>
      <c r="H349" s="62">
        <v>19</v>
      </c>
      <c r="I349" s="63">
        <v>17</v>
      </c>
      <c r="J349" s="41">
        <v>31</v>
      </c>
      <c r="K349" s="62">
        <v>19</v>
      </c>
      <c r="L349" s="63">
        <v>17</v>
      </c>
      <c r="M349" s="41">
        <v>32</v>
      </c>
      <c r="N349" s="62">
        <v>19</v>
      </c>
      <c r="O349" s="63">
        <v>17</v>
      </c>
      <c r="P349" s="41">
        <v>32</v>
      </c>
      <c r="Q349" s="62">
        <v>19</v>
      </c>
      <c r="R349" s="63">
        <v>20</v>
      </c>
      <c r="S349" s="41">
        <v>32</v>
      </c>
      <c r="T349" s="62">
        <v>19</v>
      </c>
      <c r="U349" s="63">
        <v>20</v>
      </c>
      <c r="V349" s="41">
        <v>32</v>
      </c>
      <c r="W349" s="62">
        <v>20</v>
      </c>
      <c r="X349" s="63">
        <v>20</v>
      </c>
      <c r="Y349" s="41">
        <v>32</v>
      </c>
      <c r="Z349" s="62">
        <v>20</v>
      </c>
      <c r="AA349" s="63">
        <v>20</v>
      </c>
      <c r="AB349" s="41">
        <v>33</v>
      </c>
      <c r="AC349" s="62">
        <v>21</v>
      </c>
      <c r="AD349" s="63">
        <v>21</v>
      </c>
      <c r="AE349" s="41">
        <v>33</v>
      </c>
      <c r="AF349" s="62">
        <v>21</v>
      </c>
      <c r="AG349" s="63">
        <v>21</v>
      </c>
      <c r="AH349" s="41">
        <v>34</v>
      </c>
      <c r="AI349" s="62">
        <v>23</v>
      </c>
      <c r="AJ349" s="63">
        <v>21</v>
      </c>
      <c r="AK349" s="41">
        <v>34</v>
      </c>
      <c r="AL349" s="62">
        <v>23</v>
      </c>
      <c r="AM349" s="63">
        <v>21</v>
      </c>
    </row>
    <row r="350" spans="3:47">
      <c r="C350" s="58" t="s">
        <v>19</v>
      </c>
      <c r="D350" s="41">
        <v>49</v>
      </c>
      <c r="E350" s="62">
        <v>14</v>
      </c>
      <c r="F350" s="63">
        <v>18</v>
      </c>
      <c r="G350" s="41">
        <v>49</v>
      </c>
      <c r="H350" s="62">
        <v>14</v>
      </c>
      <c r="I350" s="63">
        <v>18</v>
      </c>
      <c r="J350" s="41">
        <v>49</v>
      </c>
      <c r="K350" s="62">
        <v>15</v>
      </c>
      <c r="L350" s="63">
        <v>18</v>
      </c>
      <c r="M350" s="41">
        <v>50</v>
      </c>
      <c r="N350" s="62">
        <v>17</v>
      </c>
      <c r="O350" s="63">
        <v>18</v>
      </c>
      <c r="P350" s="41">
        <v>50</v>
      </c>
      <c r="Q350" s="62">
        <v>17</v>
      </c>
      <c r="R350" s="63">
        <v>18</v>
      </c>
      <c r="S350" s="41">
        <v>50</v>
      </c>
      <c r="T350" s="62">
        <v>17</v>
      </c>
      <c r="U350" s="63">
        <v>18</v>
      </c>
      <c r="V350" s="41">
        <v>50</v>
      </c>
      <c r="W350" s="62">
        <v>18</v>
      </c>
      <c r="X350" s="63">
        <v>18</v>
      </c>
      <c r="Y350" s="41">
        <v>50</v>
      </c>
      <c r="Z350" s="62">
        <v>20</v>
      </c>
      <c r="AA350" s="63">
        <v>18</v>
      </c>
      <c r="AB350" s="41">
        <v>50</v>
      </c>
      <c r="AC350" s="62">
        <v>21</v>
      </c>
      <c r="AD350" s="63">
        <v>19</v>
      </c>
      <c r="AE350" s="41">
        <v>50</v>
      </c>
      <c r="AF350" s="62">
        <v>21</v>
      </c>
      <c r="AG350" s="63">
        <v>21</v>
      </c>
      <c r="AH350" s="41">
        <v>50</v>
      </c>
      <c r="AI350" s="62">
        <v>21</v>
      </c>
      <c r="AJ350" s="63">
        <v>21</v>
      </c>
      <c r="AK350" s="41">
        <v>50</v>
      </c>
      <c r="AL350" s="62">
        <v>21</v>
      </c>
      <c r="AM350" s="63">
        <v>21</v>
      </c>
    </row>
    <row r="351" spans="3:47">
      <c r="C351" s="58" t="s">
        <v>20</v>
      </c>
      <c r="D351" s="41">
        <v>75</v>
      </c>
      <c r="E351" s="62">
        <v>23</v>
      </c>
      <c r="F351" s="63">
        <v>19</v>
      </c>
      <c r="G351" s="41">
        <v>75</v>
      </c>
      <c r="H351" s="62">
        <v>28</v>
      </c>
      <c r="I351" s="63">
        <v>19</v>
      </c>
      <c r="J351" s="41">
        <v>75</v>
      </c>
      <c r="K351" s="62">
        <v>30</v>
      </c>
      <c r="L351" s="63">
        <v>19</v>
      </c>
      <c r="M351" s="41">
        <v>76</v>
      </c>
      <c r="N351" s="62">
        <v>31</v>
      </c>
      <c r="O351" s="63">
        <v>19</v>
      </c>
      <c r="P351" s="41">
        <v>76</v>
      </c>
      <c r="Q351" s="62">
        <v>31</v>
      </c>
      <c r="R351" s="63">
        <v>21</v>
      </c>
      <c r="S351" s="41">
        <v>76</v>
      </c>
      <c r="T351" s="62">
        <v>31</v>
      </c>
      <c r="U351" s="63">
        <v>21</v>
      </c>
      <c r="V351" s="41">
        <v>77</v>
      </c>
      <c r="W351" s="62">
        <v>33</v>
      </c>
      <c r="X351" s="63">
        <v>22</v>
      </c>
      <c r="Y351" s="41">
        <v>77</v>
      </c>
      <c r="Z351" s="62">
        <v>34</v>
      </c>
      <c r="AA351" s="63">
        <v>22</v>
      </c>
      <c r="AB351" s="41">
        <v>77</v>
      </c>
      <c r="AC351" s="62">
        <v>36</v>
      </c>
      <c r="AD351" s="63">
        <v>22</v>
      </c>
      <c r="AE351" s="41">
        <v>77</v>
      </c>
      <c r="AF351" s="62">
        <v>37</v>
      </c>
      <c r="AG351" s="63">
        <v>25</v>
      </c>
      <c r="AH351" s="41">
        <v>77</v>
      </c>
      <c r="AI351" s="62">
        <v>37</v>
      </c>
      <c r="AJ351" s="63">
        <v>25</v>
      </c>
      <c r="AK351" s="41">
        <v>77</v>
      </c>
      <c r="AL351" s="62">
        <v>37</v>
      </c>
      <c r="AM351" s="63">
        <v>25</v>
      </c>
    </row>
    <row r="352" spans="3:47">
      <c r="C352" s="58" t="s">
        <v>21</v>
      </c>
      <c r="D352" s="41">
        <v>138</v>
      </c>
      <c r="E352" s="62">
        <v>55</v>
      </c>
      <c r="F352" s="63">
        <v>44</v>
      </c>
      <c r="G352" s="41">
        <v>138</v>
      </c>
      <c r="H352" s="62">
        <v>57</v>
      </c>
      <c r="I352" s="63">
        <v>48</v>
      </c>
      <c r="J352" s="41">
        <v>138</v>
      </c>
      <c r="K352" s="62">
        <v>58</v>
      </c>
      <c r="L352" s="63">
        <v>48</v>
      </c>
      <c r="M352" s="41">
        <v>139</v>
      </c>
      <c r="N352" s="62">
        <v>62</v>
      </c>
      <c r="O352" s="63">
        <v>49</v>
      </c>
      <c r="P352" s="41">
        <v>142</v>
      </c>
      <c r="Q352" s="62">
        <v>66</v>
      </c>
      <c r="R352" s="63">
        <v>49</v>
      </c>
      <c r="S352" s="41">
        <v>142</v>
      </c>
      <c r="T352" s="62">
        <v>66</v>
      </c>
      <c r="U352" s="63">
        <v>49</v>
      </c>
      <c r="V352" s="41">
        <v>145</v>
      </c>
      <c r="W352" s="62">
        <v>70</v>
      </c>
      <c r="X352" s="63">
        <v>49</v>
      </c>
      <c r="Y352" s="41">
        <v>146</v>
      </c>
      <c r="Z352" s="62">
        <v>77</v>
      </c>
      <c r="AA352" s="63">
        <v>49</v>
      </c>
      <c r="AB352" s="41">
        <v>148</v>
      </c>
      <c r="AC352" s="62">
        <v>79</v>
      </c>
      <c r="AD352" s="63">
        <v>50</v>
      </c>
      <c r="AE352" s="41">
        <v>147</v>
      </c>
      <c r="AF352" s="62">
        <v>78</v>
      </c>
      <c r="AG352" s="63">
        <v>51</v>
      </c>
      <c r="AH352" s="41">
        <v>149</v>
      </c>
      <c r="AI352" s="62">
        <v>81</v>
      </c>
      <c r="AJ352" s="63">
        <v>52</v>
      </c>
      <c r="AK352" s="41">
        <v>149</v>
      </c>
      <c r="AL352" s="62">
        <v>82</v>
      </c>
      <c r="AM352" s="63">
        <v>51</v>
      </c>
    </row>
    <row r="353" spans="3:39">
      <c r="C353" s="58" t="s">
        <v>22</v>
      </c>
      <c r="D353" s="41">
        <v>10</v>
      </c>
      <c r="E353" s="62">
        <v>1</v>
      </c>
      <c r="F353" s="63">
        <v>0</v>
      </c>
      <c r="G353" s="41">
        <v>10</v>
      </c>
      <c r="H353" s="62">
        <v>1</v>
      </c>
      <c r="I353" s="63">
        <v>0</v>
      </c>
      <c r="J353" s="41">
        <v>10</v>
      </c>
      <c r="K353" s="62">
        <v>1</v>
      </c>
      <c r="L353" s="63">
        <v>0</v>
      </c>
      <c r="M353" s="41">
        <v>10</v>
      </c>
      <c r="N353" s="62">
        <v>1</v>
      </c>
      <c r="O353" s="63">
        <v>0</v>
      </c>
      <c r="P353" s="41">
        <v>10</v>
      </c>
      <c r="Q353" s="62">
        <v>1</v>
      </c>
      <c r="R353" s="63">
        <v>0</v>
      </c>
      <c r="S353" s="41">
        <v>11</v>
      </c>
      <c r="T353" s="62">
        <v>1</v>
      </c>
      <c r="U353" s="63">
        <v>0</v>
      </c>
      <c r="V353" s="41">
        <v>12</v>
      </c>
      <c r="W353" s="62">
        <v>2</v>
      </c>
      <c r="X353" s="63">
        <v>0</v>
      </c>
      <c r="Y353" s="41">
        <v>12</v>
      </c>
      <c r="Z353" s="62">
        <v>3</v>
      </c>
      <c r="AA353" s="63">
        <v>0</v>
      </c>
      <c r="AB353" s="41">
        <v>12</v>
      </c>
      <c r="AC353" s="62">
        <v>3</v>
      </c>
      <c r="AD353" s="63">
        <v>0</v>
      </c>
      <c r="AE353" s="41">
        <v>12</v>
      </c>
      <c r="AF353" s="62">
        <v>3</v>
      </c>
      <c r="AG353" s="63">
        <v>0</v>
      </c>
      <c r="AH353" s="41">
        <v>12</v>
      </c>
      <c r="AI353" s="62">
        <v>3</v>
      </c>
      <c r="AJ353" s="63">
        <v>0</v>
      </c>
      <c r="AK353" s="41">
        <v>12</v>
      </c>
      <c r="AL353" s="62">
        <v>3</v>
      </c>
      <c r="AM353" s="63">
        <v>0</v>
      </c>
    </row>
    <row r="354" spans="3:39">
      <c r="C354" s="58" t="s">
        <v>23</v>
      </c>
      <c r="D354" s="41">
        <v>12</v>
      </c>
      <c r="E354" s="62">
        <v>1</v>
      </c>
      <c r="F354" s="63">
        <v>1</v>
      </c>
      <c r="G354" s="41">
        <v>12</v>
      </c>
      <c r="H354" s="62">
        <v>1</v>
      </c>
      <c r="I354" s="63">
        <v>1</v>
      </c>
      <c r="J354" s="41">
        <v>13</v>
      </c>
      <c r="K354" s="62">
        <v>1</v>
      </c>
      <c r="L354" s="63">
        <v>1</v>
      </c>
      <c r="M354" s="41">
        <v>14</v>
      </c>
      <c r="N354" s="62">
        <v>1</v>
      </c>
      <c r="O354" s="63">
        <v>1</v>
      </c>
      <c r="P354" s="41">
        <v>14</v>
      </c>
      <c r="Q354" s="62">
        <v>1</v>
      </c>
      <c r="R354" s="63">
        <v>2</v>
      </c>
      <c r="S354" s="41">
        <v>14</v>
      </c>
      <c r="T354" s="62">
        <v>1</v>
      </c>
      <c r="U354" s="63">
        <v>2</v>
      </c>
      <c r="V354" s="41">
        <v>14</v>
      </c>
      <c r="W354" s="62">
        <v>1</v>
      </c>
      <c r="X354" s="63">
        <v>2</v>
      </c>
      <c r="Y354" s="41">
        <v>14</v>
      </c>
      <c r="Z354" s="62">
        <v>2</v>
      </c>
      <c r="AA354" s="63">
        <v>2</v>
      </c>
      <c r="AB354" s="41">
        <v>14</v>
      </c>
      <c r="AC354" s="62">
        <v>2</v>
      </c>
      <c r="AD354" s="63">
        <v>2</v>
      </c>
      <c r="AE354" s="41">
        <v>14</v>
      </c>
      <c r="AF354" s="62">
        <v>2</v>
      </c>
      <c r="AG354" s="63">
        <v>2</v>
      </c>
      <c r="AH354" s="41">
        <v>14</v>
      </c>
      <c r="AI354" s="62">
        <v>2</v>
      </c>
      <c r="AJ354" s="63">
        <v>2</v>
      </c>
      <c r="AK354" s="41">
        <v>14</v>
      </c>
      <c r="AL354" s="62">
        <v>2</v>
      </c>
      <c r="AM354" s="63">
        <v>2</v>
      </c>
    </row>
    <row r="355" spans="3:39">
      <c r="C355" s="58" t="s">
        <v>24</v>
      </c>
      <c r="D355" s="41">
        <v>14</v>
      </c>
      <c r="E355" s="62">
        <v>5</v>
      </c>
      <c r="F355" s="63">
        <v>6</v>
      </c>
      <c r="G355" s="41">
        <v>14</v>
      </c>
      <c r="H355" s="62">
        <v>5</v>
      </c>
      <c r="I355" s="63">
        <v>6</v>
      </c>
      <c r="J355" s="41">
        <v>14</v>
      </c>
      <c r="K355" s="62">
        <v>5</v>
      </c>
      <c r="L355" s="63">
        <v>6</v>
      </c>
      <c r="M355" s="41">
        <v>14</v>
      </c>
      <c r="N355" s="62">
        <v>5</v>
      </c>
      <c r="O355" s="63">
        <v>6</v>
      </c>
      <c r="P355" s="41">
        <v>16</v>
      </c>
      <c r="Q355" s="62">
        <v>6</v>
      </c>
      <c r="R355" s="63">
        <v>6</v>
      </c>
      <c r="S355" s="41">
        <v>15</v>
      </c>
      <c r="T355" s="62">
        <v>6</v>
      </c>
      <c r="U355" s="63">
        <v>6</v>
      </c>
      <c r="V355" s="41">
        <v>15</v>
      </c>
      <c r="W355" s="62">
        <v>6</v>
      </c>
      <c r="X355" s="63">
        <v>6</v>
      </c>
      <c r="Y355" s="41">
        <v>15</v>
      </c>
      <c r="Z355" s="62">
        <v>6</v>
      </c>
      <c r="AA355" s="63">
        <v>6</v>
      </c>
      <c r="AB355" s="41">
        <v>16</v>
      </c>
      <c r="AC355" s="62">
        <v>7</v>
      </c>
      <c r="AD355" s="63">
        <v>7</v>
      </c>
      <c r="AE355" s="41">
        <v>16</v>
      </c>
      <c r="AF355" s="62">
        <v>7</v>
      </c>
      <c r="AG355" s="63">
        <v>7</v>
      </c>
      <c r="AH355" s="41">
        <v>17</v>
      </c>
      <c r="AI355" s="62">
        <v>7</v>
      </c>
      <c r="AJ355" s="63">
        <v>7</v>
      </c>
      <c r="AK355" s="41">
        <v>17</v>
      </c>
      <c r="AL355" s="62">
        <v>7</v>
      </c>
      <c r="AM355" s="63">
        <v>7</v>
      </c>
    </row>
    <row r="356" spans="3:39">
      <c r="C356" s="58" t="s">
        <v>25</v>
      </c>
      <c r="D356" s="41">
        <v>7</v>
      </c>
      <c r="E356" s="62">
        <v>2</v>
      </c>
      <c r="F356" s="63">
        <v>2</v>
      </c>
      <c r="G356" s="41">
        <v>7</v>
      </c>
      <c r="H356" s="62">
        <v>2</v>
      </c>
      <c r="I356" s="63">
        <v>2</v>
      </c>
      <c r="J356" s="41">
        <v>7</v>
      </c>
      <c r="K356" s="62">
        <v>2</v>
      </c>
      <c r="L356" s="63">
        <v>2</v>
      </c>
      <c r="M356" s="41">
        <v>7</v>
      </c>
      <c r="N356" s="62">
        <v>2</v>
      </c>
      <c r="O356" s="63">
        <v>2</v>
      </c>
      <c r="P356" s="41">
        <v>7</v>
      </c>
      <c r="Q356" s="62">
        <v>2</v>
      </c>
      <c r="R356" s="63">
        <v>2</v>
      </c>
      <c r="S356" s="41">
        <v>7</v>
      </c>
      <c r="T356" s="62">
        <v>2</v>
      </c>
      <c r="U356" s="63">
        <v>2</v>
      </c>
      <c r="V356" s="41">
        <v>7</v>
      </c>
      <c r="W356" s="62">
        <v>2</v>
      </c>
      <c r="X356" s="63">
        <v>2</v>
      </c>
      <c r="Y356" s="41">
        <v>7</v>
      </c>
      <c r="Z356" s="62">
        <v>2</v>
      </c>
      <c r="AA356" s="63">
        <v>2</v>
      </c>
      <c r="AB356" s="41">
        <v>7</v>
      </c>
      <c r="AC356" s="62">
        <v>2</v>
      </c>
      <c r="AD356" s="63">
        <v>2</v>
      </c>
      <c r="AE356" s="41">
        <v>7</v>
      </c>
      <c r="AF356" s="62">
        <v>2</v>
      </c>
      <c r="AG356" s="63">
        <v>2</v>
      </c>
      <c r="AH356" s="41">
        <v>7</v>
      </c>
      <c r="AI356" s="62">
        <v>2</v>
      </c>
      <c r="AJ356" s="63">
        <v>2</v>
      </c>
      <c r="AK356" s="41">
        <v>7</v>
      </c>
      <c r="AL356" s="62">
        <v>2</v>
      </c>
      <c r="AM356" s="63">
        <v>2</v>
      </c>
    </row>
    <row r="357" spans="3:39">
      <c r="C357" s="58" t="s">
        <v>26</v>
      </c>
      <c r="D357" s="41">
        <v>330</v>
      </c>
      <c r="E357" s="62">
        <v>148</v>
      </c>
      <c r="F357" s="63">
        <v>134</v>
      </c>
      <c r="G357" s="41">
        <v>330</v>
      </c>
      <c r="H357" s="62">
        <v>150</v>
      </c>
      <c r="I357" s="63">
        <v>139</v>
      </c>
      <c r="J357" s="41">
        <v>335</v>
      </c>
      <c r="K357" s="62">
        <v>153</v>
      </c>
      <c r="L357" s="63">
        <v>150</v>
      </c>
      <c r="M357" s="41">
        <v>342</v>
      </c>
      <c r="N357" s="62">
        <v>156</v>
      </c>
      <c r="O357" s="63">
        <v>161</v>
      </c>
      <c r="P357" s="41">
        <v>345</v>
      </c>
      <c r="Q357" s="62">
        <v>159</v>
      </c>
      <c r="R357" s="63">
        <v>172</v>
      </c>
      <c r="S357" s="41">
        <v>347</v>
      </c>
      <c r="T357" s="62">
        <v>159</v>
      </c>
      <c r="U357" s="63">
        <v>176</v>
      </c>
      <c r="V357" s="41">
        <v>349</v>
      </c>
      <c r="W357" s="62">
        <v>162</v>
      </c>
      <c r="X357" s="63">
        <v>180</v>
      </c>
      <c r="Y357" s="41">
        <v>355</v>
      </c>
      <c r="Z357" s="62">
        <v>173</v>
      </c>
      <c r="AA357" s="63">
        <v>187</v>
      </c>
      <c r="AB357" s="41">
        <v>358</v>
      </c>
      <c r="AC357" s="62">
        <v>178</v>
      </c>
      <c r="AD357" s="63">
        <v>193</v>
      </c>
      <c r="AE357" s="41">
        <v>360</v>
      </c>
      <c r="AF357" s="62">
        <v>180</v>
      </c>
      <c r="AG357" s="63">
        <v>194</v>
      </c>
      <c r="AH357" s="41">
        <v>362</v>
      </c>
      <c r="AI357" s="62">
        <v>182</v>
      </c>
      <c r="AJ357" s="63">
        <v>195</v>
      </c>
      <c r="AK357" s="41">
        <v>361</v>
      </c>
      <c r="AL357" s="62">
        <v>188</v>
      </c>
      <c r="AM357" s="63">
        <v>196</v>
      </c>
    </row>
    <row r="358" spans="3:39">
      <c r="C358" s="58" t="s">
        <v>39</v>
      </c>
      <c r="D358" s="41">
        <v>37</v>
      </c>
      <c r="E358" s="62">
        <v>21</v>
      </c>
      <c r="F358" s="63">
        <v>19</v>
      </c>
      <c r="G358" s="41">
        <v>37</v>
      </c>
      <c r="H358" s="62">
        <v>21</v>
      </c>
      <c r="I358" s="63">
        <v>20</v>
      </c>
      <c r="J358" s="41">
        <v>38</v>
      </c>
      <c r="K358" s="62">
        <v>21</v>
      </c>
      <c r="L358" s="63">
        <v>20</v>
      </c>
      <c r="M358" s="41">
        <v>38</v>
      </c>
      <c r="N358" s="62">
        <v>21</v>
      </c>
      <c r="O358" s="63">
        <v>20</v>
      </c>
      <c r="P358" s="41">
        <v>38</v>
      </c>
      <c r="Q358" s="62">
        <v>22</v>
      </c>
      <c r="R358" s="63">
        <v>21</v>
      </c>
      <c r="S358" s="41">
        <v>38</v>
      </c>
      <c r="T358" s="62">
        <v>22</v>
      </c>
      <c r="U358" s="63">
        <v>21</v>
      </c>
      <c r="V358" s="41">
        <v>39</v>
      </c>
      <c r="W358" s="62">
        <v>23</v>
      </c>
      <c r="X358" s="63">
        <v>21</v>
      </c>
      <c r="Y358" s="41">
        <v>39</v>
      </c>
      <c r="Z358" s="62">
        <v>23</v>
      </c>
      <c r="AA358" s="63">
        <v>21</v>
      </c>
      <c r="AB358" s="41">
        <v>39</v>
      </c>
      <c r="AC358" s="62">
        <v>23</v>
      </c>
      <c r="AD358" s="63">
        <v>21</v>
      </c>
      <c r="AE358" s="41">
        <v>39</v>
      </c>
      <c r="AF358" s="62">
        <v>23</v>
      </c>
      <c r="AG358" s="63">
        <v>21</v>
      </c>
      <c r="AH358" s="41">
        <v>39</v>
      </c>
      <c r="AI358" s="62">
        <v>23</v>
      </c>
      <c r="AJ358" s="63">
        <v>21</v>
      </c>
      <c r="AK358" s="41">
        <v>39</v>
      </c>
      <c r="AL358" s="62">
        <v>23</v>
      </c>
      <c r="AM358" s="63">
        <v>22</v>
      </c>
    </row>
    <row r="359" spans="3:39" ht="22.5">
      <c r="C359" s="26" t="s">
        <v>1191</v>
      </c>
      <c r="D359" s="41">
        <v>39</v>
      </c>
      <c r="E359" s="62">
        <v>23</v>
      </c>
      <c r="F359" s="63">
        <v>20</v>
      </c>
      <c r="G359" s="41">
        <v>39</v>
      </c>
      <c r="H359" s="62">
        <v>23</v>
      </c>
      <c r="I359" s="63">
        <v>20</v>
      </c>
      <c r="J359" s="41">
        <v>39</v>
      </c>
      <c r="K359" s="62">
        <v>24</v>
      </c>
      <c r="L359" s="63">
        <v>20</v>
      </c>
      <c r="M359" s="41">
        <v>40</v>
      </c>
      <c r="N359" s="62">
        <v>24</v>
      </c>
      <c r="O359" s="63">
        <v>20</v>
      </c>
      <c r="P359" s="41">
        <v>40</v>
      </c>
      <c r="Q359" s="62">
        <v>24</v>
      </c>
      <c r="R359" s="63">
        <v>20</v>
      </c>
      <c r="S359" s="41">
        <v>40</v>
      </c>
      <c r="T359" s="62">
        <v>24</v>
      </c>
      <c r="U359" s="63">
        <v>20</v>
      </c>
      <c r="V359" s="41">
        <v>40</v>
      </c>
      <c r="W359" s="62">
        <v>25</v>
      </c>
      <c r="X359" s="63">
        <v>20</v>
      </c>
      <c r="Y359" s="41">
        <v>40</v>
      </c>
      <c r="Z359" s="62">
        <v>25</v>
      </c>
      <c r="AA359" s="63">
        <v>20</v>
      </c>
      <c r="AB359" s="41">
        <v>40</v>
      </c>
      <c r="AC359" s="62">
        <v>26</v>
      </c>
      <c r="AD359" s="63">
        <v>20</v>
      </c>
      <c r="AE359" s="41">
        <v>40</v>
      </c>
      <c r="AF359" s="62">
        <v>26</v>
      </c>
      <c r="AG359" s="63">
        <v>21</v>
      </c>
      <c r="AH359" s="41">
        <v>40</v>
      </c>
      <c r="AI359" s="62">
        <v>26</v>
      </c>
      <c r="AJ359" s="63">
        <v>21</v>
      </c>
      <c r="AK359" s="41">
        <v>41</v>
      </c>
      <c r="AL359" s="62">
        <v>27</v>
      </c>
      <c r="AM359" s="63">
        <v>22</v>
      </c>
    </row>
    <row r="360" spans="3:39">
      <c r="C360" s="58" t="s">
        <v>27</v>
      </c>
      <c r="D360" s="41">
        <v>22</v>
      </c>
      <c r="E360" s="62">
        <v>6</v>
      </c>
      <c r="F360" s="63">
        <v>7</v>
      </c>
      <c r="G360" s="41">
        <v>22</v>
      </c>
      <c r="H360" s="62">
        <v>6</v>
      </c>
      <c r="I360" s="63">
        <v>7</v>
      </c>
      <c r="J360" s="41">
        <v>22</v>
      </c>
      <c r="K360" s="62">
        <v>6</v>
      </c>
      <c r="L360" s="63">
        <v>7</v>
      </c>
      <c r="M360" s="41">
        <v>22</v>
      </c>
      <c r="N360" s="62">
        <v>6</v>
      </c>
      <c r="O360" s="63">
        <v>7</v>
      </c>
      <c r="P360" s="41">
        <v>22</v>
      </c>
      <c r="Q360" s="62">
        <v>6</v>
      </c>
      <c r="R360" s="63">
        <v>8</v>
      </c>
      <c r="S360" s="41">
        <v>21</v>
      </c>
      <c r="T360" s="62">
        <v>6</v>
      </c>
      <c r="U360" s="63">
        <v>8</v>
      </c>
      <c r="V360" s="41">
        <v>22</v>
      </c>
      <c r="W360" s="62">
        <v>6</v>
      </c>
      <c r="X360" s="63">
        <v>8</v>
      </c>
      <c r="Y360" s="41">
        <v>22</v>
      </c>
      <c r="Z360" s="62">
        <v>6</v>
      </c>
      <c r="AA360" s="63">
        <v>8</v>
      </c>
      <c r="AB360" s="41">
        <v>22</v>
      </c>
      <c r="AC360" s="62">
        <v>7</v>
      </c>
      <c r="AD360" s="63">
        <v>8</v>
      </c>
      <c r="AE360" s="41">
        <v>22</v>
      </c>
      <c r="AF360" s="62">
        <v>7</v>
      </c>
      <c r="AG360" s="63">
        <v>8</v>
      </c>
      <c r="AH360" s="41">
        <v>22</v>
      </c>
      <c r="AI360" s="62">
        <v>8</v>
      </c>
      <c r="AJ360" s="63">
        <v>8</v>
      </c>
      <c r="AK360" s="41">
        <v>22</v>
      </c>
      <c r="AL360" s="62">
        <v>8</v>
      </c>
      <c r="AM360" s="63">
        <v>8</v>
      </c>
    </row>
    <row r="361" spans="3:39">
      <c r="C361" s="58" t="s">
        <v>28</v>
      </c>
      <c r="D361" s="41">
        <v>38</v>
      </c>
      <c r="E361" s="62">
        <v>14</v>
      </c>
      <c r="F361" s="63">
        <v>17</v>
      </c>
      <c r="G361" s="41">
        <v>38</v>
      </c>
      <c r="H361" s="62">
        <v>15</v>
      </c>
      <c r="I361" s="63">
        <v>17</v>
      </c>
      <c r="J361" s="41">
        <v>38</v>
      </c>
      <c r="K361" s="62">
        <v>15</v>
      </c>
      <c r="L361" s="63">
        <v>17</v>
      </c>
      <c r="M361" s="41">
        <v>38</v>
      </c>
      <c r="N361" s="62">
        <v>15</v>
      </c>
      <c r="O361" s="63">
        <v>17</v>
      </c>
      <c r="P361" s="41">
        <v>38</v>
      </c>
      <c r="Q361" s="62">
        <v>16</v>
      </c>
      <c r="R361" s="63">
        <v>17</v>
      </c>
      <c r="S361" s="41">
        <v>38</v>
      </c>
      <c r="T361" s="62">
        <v>16</v>
      </c>
      <c r="U361" s="63">
        <v>17</v>
      </c>
      <c r="V361" s="41">
        <v>39</v>
      </c>
      <c r="W361" s="62">
        <v>15</v>
      </c>
      <c r="X361" s="63">
        <v>17</v>
      </c>
      <c r="Y361" s="41">
        <v>40</v>
      </c>
      <c r="Z361" s="62">
        <v>15</v>
      </c>
      <c r="AA361" s="63">
        <v>20</v>
      </c>
      <c r="AB361" s="41">
        <v>40</v>
      </c>
      <c r="AC361" s="62">
        <v>15</v>
      </c>
      <c r="AD361" s="63">
        <v>20</v>
      </c>
      <c r="AE361" s="41">
        <v>41</v>
      </c>
      <c r="AF361" s="62">
        <v>15</v>
      </c>
      <c r="AG361" s="63">
        <v>21</v>
      </c>
      <c r="AH361" s="41">
        <v>42</v>
      </c>
      <c r="AI361" s="62">
        <v>15</v>
      </c>
      <c r="AJ361" s="63">
        <v>21</v>
      </c>
      <c r="AK361" s="41">
        <v>42</v>
      </c>
      <c r="AL361" s="62">
        <v>16</v>
      </c>
      <c r="AM361" s="63">
        <v>21</v>
      </c>
    </row>
    <row r="362" spans="3:39" ht="13.5" thickBot="1">
      <c r="C362" s="59" t="s">
        <v>29</v>
      </c>
      <c r="D362" s="42">
        <v>6</v>
      </c>
      <c r="E362" s="64">
        <v>0</v>
      </c>
      <c r="F362" s="65">
        <v>0</v>
      </c>
      <c r="G362" s="42">
        <v>6</v>
      </c>
      <c r="H362" s="64">
        <v>0</v>
      </c>
      <c r="I362" s="65">
        <v>0</v>
      </c>
      <c r="J362" s="42">
        <v>7</v>
      </c>
      <c r="K362" s="64">
        <v>0</v>
      </c>
      <c r="L362" s="65">
        <v>0</v>
      </c>
      <c r="M362" s="42">
        <v>8</v>
      </c>
      <c r="N362" s="64">
        <v>0</v>
      </c>
      <c r="O362" s="65">
        <v>0</v>
      </c>
      <c r="P362" s="42">
        <v>9</v>
      </c>
      <c r="Q362" s="64">
        <v>0</v>
      </c>
      <c r="R362" s="65">
        <v>0</v>
      </c>
      <c r="S362" s="42">
        <v>10</v>
      </c>
      <c r="T362" s="64">
        <v>0</v>
      </c>
      <c r="U362" s="65">
        <v>0</v>
      </c>
      <c r="V362" s="42">
        <v>10</v>
      </c>
      <c r="W362" s="64">
        <v>0</v>
      </c>
      <c r="X362" s="65">
        <v>0</v>
      </c>
      <c r="Y362" s="42">
        <v>10</v>
      </c>
      <c r="Z362" s="64">
        <v>0</v>
      </c>
      <c r="AA362" s="65">
        <v>0</v>
      </c>
      <c r="AB362" s="42">
        <v>10</v>
      </c>
      <c r="AC362" s="64">
        <v>0</v>
      </c>
      <c r="AD362" s="65">
        <v>0</v>
      </c>
      <c r="AE362" s="42">
        <v>9</v>
      </c>
      <c r="AF362" s="64">
        <v>0</v>
      </c>
      <c r="AG362" s="65">
        <v>0</v>
      </c>
      <c r="AH362" s="42">
        <v>9</v>
      </c>
      <c r="AI362" s="64">
        <v>0</v>
      </c>
      <c r="AJ362" s="65">
        <v>0</v>
      </c>
      <c r="AK362" s="42">
        <v>9</v>
      </c>
      <c r="AL362" s="64">
        <v>1</v>
      </c>
      <c r="AM362" s="65">
        <v>0</v>
      </c>
    </row>
    <row r="364" spans="3:39" ht="13.5" thickBot="1"/>
    <row r="365" spans="3:39" ht="13.5" thickBot="1">
      <c r="C365" s="557" t="s">
        <v>45</v>
      </c>
      <c r="D365" s="558"/>
      <c r="E365" s="558"/>
      <c r="F365" s="558"/>
      <c r="G365" s="558"/>
      <c r="H365" s="558"/>
      <c r="I365" s="558"/>
      <c r="J365" s="558"/>
      <c r="K365" s="558"/>
      <c r="L365" s="558"/>
      <c r="M365" s="558"/>
      <c r="N365" s="558"/>
      <c r="O365" s="558"/>
      <c r="P365" s="558"/>
      <c r="Q365" s="558"/>
      <c r="R365" s="558"/>
      <c r="S365" s="558"/>
      <c r="T365" s="558"/>
      <c r="U365" s="558"/>
      <c r="V365" s="558"/>
      <c r="W365" s="558"/>
      <c r="X365" s="558"/>
      <c r="Y365" s="558"/>
      <c r="Z365" s="558"/>
      <c r="AA365" s="558"/>
      <c r="AB365" s="558"/>
      <c r="AC365" s="558"/>
      <c r="AD365" s="558"/>
      <c r="AE365" s="558"/>
      <c r="AF365" s="558"/>
      <c r="AG365" s="558"/>
      <c r="AH365" s="558"/>
      <c r="AI365" s="558"/>
      <c r="AJ365" s="558"/>
      <c r="AK365" s="558"/>
      <c r="AL365" s="558"/>
      <c r="AM365" s="559"/>
    </row>
    <row r="366" spans="3:39" ht="20.25" customHeight="1" thickBot="1">
      <c r="C366" s="581" t="s">
        <v>48</v>
      </c>
      <c r="D366" s="560">
        <v>40544</v>
      </c>
      <c r="E366" s="575"/>
      <c r="F366" s="576"/>
      <c r="G366" s="560">
        <v>40575</v>
      </c>
      <c r="H366" s="575"/>
      <c r="I366" s="576"/>
      <c r="J366" s="560">
        <v>40603</v>
      </c>
      <c r="K366" s="575"/>
      <c r="L366" s="576"/>
      <c r="M366" s="560">
        <v>40634</v>
      </c>
      <c r="N366" s="575"/>
      <c r="O366" s="576"/>
      <c r="P366" s="560">
        <v>40664</v>
      </c>
      <c r="Q366" s="575"/>
      <c r="R366" s="576"/>
      <c r="S366" s="560">
        <v>40695</v>
      </c>
      <c r="T366" s="575"/>
      <c r="U366" s="576"/>
      <c r="V366" s="560">
        <v>40725</v>
      </c>
      <c r="W366" s="575"/>
      <c r="X366" s="576"/>
      <c r="Y366" s="560">
        <v>40756</v>
      </c>
      <c r="Z366" s="575"/>
      <c r="AA366" s="576"/>
      <c r="AB366" s="560">
        <v>40787</v>
      </c>
      <c r="AC366" s="575"/>
      <c r="AD366" s="576"/>
      <c r="AE366" s="560">
        <v>40817</v>
      </c>
      <c r="AF366" s="575"/>
      <c r="AG366" s="576"/>
      <c r="AH366" s="560">
        <v>40848</v>
      </c>
      <c r="AI366" s="575"/>
      <c r="AJ366" s="576"/>
      <c r="AK366" s="560">
        <v>40878</v>
      </c>
      <c r="AL366" s="575"/>
      <c r="AM366" s="576"/>
    </row>
    <row r="367" spans="3:39" ht="13.5" thickBot="1">
      <c r="C367" s="583"/>
      <c r="D367" s="178" t="s">
        <v>5</v>
      </c>
      <c r="E367" s="385" t="s">
        <v>3</v>
      </c>
      <c r="F367" s="177" t="s">
        <v>33</v>
      </c>
      <c r="G367" s="178" t="s">
        <v>5</v>
      </c>
      <c r="H367" s="385" t="s">
        <v>3</v>
      </c>
      <c r="I367" s="177" t="s">
        <v>33</v>
      </c>
      <c r="J367" s="178" t="s">
        <v>5</v>
      </c>
      <c r="K367" s="385" t="s">
        <v>3</v>
      </c>
      <c r="L367" s="177" t="s">
        <v>33</v>
      </c>
      <c r="M367" s="178" t="s">
        <v>5</v>
      </c>
      <c r="N367" s="385" t="s">
        <v>3</v>
      </c>
      <c r="O367" s="177" t="s">
        <v>33</v>
      </c>
      <c r="P367" s="178" t="s">
        <v>5</v>
      </c>
      <c r="Q367" s="385" t="s">
        <v>3</v>
      </c>
      <c r="R367" s="177" t="s">
        <v>33</v>
      </c>
      <c r="S367" s="178" t="s">
        <v>2</v>
      </c>
      <c r="T367" s="385" t="s">
        <v>3</v>
      </c>
      <c r="U367" s="177" t="s">
        <v>33</v>
      </c>
      <c r="V367" s="178" t="s">
        <v>2</v>
      </c>
      <c r="W367" s="385" t="s">
        <v>3</v>
      </c>
      <c r="X367" s="177" t="s">
        <v>33</v>
      </c>
      <c r="Y367" s="178" t="s">
        <v>2</v>
      </c>
      <c r="Z367" s="385" t="s">
        <v>3</v>
      </c>
      <c r="AA367" s="177" t="s">
        <v>33</v>
      </c>
      <c r="AB367" s="178" t="s">
        <v>2</v>
      </c>
      <c r="AC367" s="385" t="s">
        <v>3</v>
      </c>
      <c r="AD367" s="177" t="s">
        <v>33</v>
      </c>
      <c r="AE367" s="178" t="s">
        <v>2</v>
      </c>
      <c r="AF367" s="385" t="s">
        <v>3</v>
      </c>
      <c r="AG367" s="177" t="s">
        <v>33</v>
      </c>
      <c r="AH367" s="178" t="s">
        <v>2</v>
      </c>
      <c r="AI367" s="385" t="s">
        <v>3</v>
      </c>
      <c r="AJ367" s="177" t="s">
        <v>33</v>
      </c>
      <c r="AK367" s="178" t="s">
        <v>5</v>
      </c>
      <c r="AL367" s="385" t="s">
        <v>3</v>
      </c>
      <c r="AM367" s="177" t="s">
        <v>33</v>
      </c>
    </row>
    <row r="368" spans="3:39">
      <c r="C368" s="57" t="s">
        <v>8</v>
      </c>
      <c r="D368" s="46">
        <v>69</v>
      </c>
      <c r="E368" s="60">
        <v>28</v>
      </c>
      <c r="F368" s="61">
        <v>33</v>
      </c>
      <c r="G368" s="46">
        <v>69</v>
      </c>
      <c r="H368" s="60">
        <v>28</v>
      </c>
      <c r="I368" s="61">
        <v>33</v>
      </c>
      <c r="J368" s="46">
        <v>68</v>
      </c>
      <c r="K368" s="60">
        <v>28</v>
      </c>
      <c r="L368" s="61">
        <v>32</v>
      </c>
      <c r="M368" s="46">
        <v>68</v>
      </c>
      <c r="N368" s="60">
        <v>28</v>
      </c>
      <c r="O368" s="61">
        <v>32</v>
      </c>
      <c r="P368" s="46">
        <v>68</v>
      </c>
      <c r="Q368" s="60">
        <v>28</v>
      </c>
      <c r="R368" s="61">
        <v>32</v>
      </c>
      <c r="S368" s="46">
        <v>68</v>
      </c>
      <c r="T368" s="60">
        <v>28</v>
      </c>
      <c r="U368" s="61">
        <v>33</v>
      </c>
      <c r="V368" s="46">
        <v>68</v>
      </c>
      <c r="W368" s="60">
        <v>29</v>
      </c>
      <c r="X368" s="61">
        <v>33</v>
      </c>
      <c r="Y368" s="46">
        <v>72</v>
      </c>
      <c r="Z368" s="60">
        <v>32</v>
      </c>
      <c r="AA368" s="61">
        <v>36</v>
      </c>
      <c r="AB368" s="46">
        <v>74</v>
      </c>
      <c r="AC368" s="60">
        <v>33</v>
      </c>
      <c r="AD368" s="61">
        <v>38</v>
      </c>
      <c r="AE368" s="46">
        <v>74</v>
      </c>
      <c r="AF368" s="60">
        <v>33</v>
      </c>
      <c r="AG368" s="61">
        <v>38</v>
      </c>
      <c r="AH368" s="46">
        <v>76</v>
      </c>
      <c r="AI368" s="60">
        <v>34</v>
      </c>
      <c r="AJ368" s="61">
        <v>39</v>
      </c>
      <c r="AK368" s="46">
        <v>76</v>
      </c>
      <c r="AL368" s="60">
        <v>34</v>
      </c>
      <c r="AM368" s="61">
        <v>39</v>
      </c>
    </row>
    <row r="369" spans="3:39">
      <c r="C369" s="58" t="s">
        <v>9</v>
      </c>
      <c r="D369" s="41">
        <v>19</v>
      </c>
      <c r="E369" s="62">
        <v>7</v>
      </c>
      <c r="F369" s="63">
        <v>2</v>
      </c>
      <c r="G369" s="41">
        <v>19</v>
      </c>
      <c r="H369" s="62">
        <v>7</v>
      </c>
      <c r="I369" s="63">
        <v>2</v>
      </c>
      <c r="J369" s="41">
        <v>19</v>
      </c>
      <c r="K369" s="62">
        <v>7</v>
      </c>
      <c r="L369" s="63">
        <v>2</v>
      </c>
      <c r="M369" s="41">
        <v>19</v>
      </c>
      <c r="N369" s="62">
        <v>7</v>
      </c>
      <c r="O369" s="63">
        <v>2</v>
      </c>
      <c r="P369" s="41">
        <v>19</v>
      </c>
      <c r="Q369" s="62">
        <v>7</v>
      </c>
      <c r="R369" s="63">
        <v>2</v>
      </c>
      <c r="S369" s="41">
        <v>19</v>
      </c>
      <c r="T369" s="62">
        <v>7</v>
      </c>
      <c r="U369" s="63">
        <v>2</v>
      </c>
      <c r="V369" s="41">
        <v>19</v>
      </c>
      <c r="W369" s="62">
        <v>7</v>
      </c>
      <c r="X369" s="63">
        <v>2</v>
      </c>
      <c r="Y369" s="41">
        <v>19</v>
      </c>
      <c r="Z369" s="62">
        <v>7</v>
      </c>
      <c r="AA369" s="63">
        <v>2</v>
      </c>
      <c r="AB369" s="41">
        <v>19</v>
      </c>
      <c r="AC369" s="62">
        <v>7</v>
      </c>
      <c r="AD369" s="63">
        <v>2</v>
      </c>
      <c r="AE369" s="41">
        <v>19</v>
      </c>
      <c r="AF369" s="62">
        <v>7</v>
      </c>
      <c r="AG369" s="63">
        <v>2</v>
      </c>
      <c r="AH369" s="41">
        <v>19</v>
      </c>
      <c r="AI369" s="62">
        <v>7</v>
      </c>
      <c r="AJ369" s="63">
        <v>2</v>
      </c>
      <c r="AK369" s="41">
        <v>20</v>
      </c>
      <c r="AL369" s="62">
        <v>7</v>
      </c>
      <c r="AM369" s="63">
        <v>2</v>
      </c>
    </row>
    <row r="370" spans="3:39">
      <c r="C370" s="58" t="s">
        <v>10</v>
      </c>
      <c r="D370" s="41">
        <v>13</v>
      </c>
      <c r="E370" s="62">
        <v>2</v>
      </c>
      <c r="F370" s="63">
        <v>6</v>
      </c>
      <c r="G370" s="41">
        <v>14</v>
      </c>
      <c r="H370" s="62">
        <v>2</v>
      </c>
      <c r="I370" s="63">
        <v>7</v>
      </c>
      <c r="J370" s="41">
        <v>13</v>
      </c>
      <c r="K370" s="62">
        <v>2</v>
      </c>
      <c r="L370" s="63">
        <v>6</v>
      </c>
      <c r="M370" s="41">
        <v>13</v>
      </c>
      <c r="N370" s="62">
        <v>2</v>
      </c>
      <c r="O370" s="63">
        <v>6</v>
      </c>
      <c r="P370" s="41">
        <v>13</v>
      </c>
      <c r="Q370" s="62">
        <v>2</v>
      </c>
      <c r="R370" s="63">
        <v>6</v>
      </c>
      <c r="S370" s="41">
        <v>13</v>
      </c>
      <c r="T370" s="62">
        <v>2</v>
      </c>
      <c r="U370" s="63">
        <v>6</v>
      </c>
      <c r="V370" s="41">
        <v>13</v>
      </c>
      <c r="W370" s="62">
        <v>2</v>
      </c>
      <c r="X370" s="63">
        <v>6</v>
      </c>
      <c r="Y370" s="41">
        <v>13</v>
      </c>
      <c r="Z370" s="62">
        <v>2</v>
      </c>
      <c r="AA370" s="63">
        <v>6</v>
      </c>
      <c r="AB370" s="41">
        <v>13</v>
      </c>
      <c r="AC370" s="62">
        <v>2</v>
      </c>
      <c r="AD370" s="63">
        <v>6</v>
      </c>
      <c r="AE370" s="41">
        <v>15</v>
      </c>
      <c r="AF370" s="62">
        <v>2</v>
      </c>
      <c r="AG370" s="63">
        <v>6</v>
      </c>
      <c r="AH370" s="41">
        <v>16</v>
      </c>
      <c r="AI370" s="62">
        <v>2</v>
      </c>
      <c r="AJ370" s="63">
        <v>6</v>
      </c>
      <c r="AK370" s="41">
        <v>16</v>
      </c>
      <c r="AL370" s="62">
        <v>2</v>
      </c>
      <c r="AM370" s="63">
        <v>6</v>
      </c>
    </row>
    <row r="371" spans="3:39">
      <c r="C371" s="58" t="s">
        <v>11</v>
      </c>
      <c r="D371" s="41">
        <v>17</v>
      </c>
      <c r="E371" s="62">
        <v>5</v>
      </c>
      <c r="F371" s="63">
        <v>3</v>
      </c>
      <c r="G371" s="41">
        <v>17</v>
      </c>
      <c r="H371" s="62">
        <v>5</v>
      </c>
      <c r="I371" s="63">
        <v>3</v>
      </c>
      <c r="J371" s="41">
        <v>17</v>
      </c>
      <c r="K371" s="62">
        <v>5</v>
      </c>
      <c r="L371" s="63">
        <v>4</v>
      </c>
      <c r="M371" s="41">
        <v>17</v>
      </c>
      <c r="N371" s="62">
        <v>5</v>
      </c>
      <c r="O371" s="63">
        <v>4</v>
      </c>
      <c r="P371" s="41">
        <v>17</v>
      </c>
      <c r="Q371" s="62">
        <v>5</v>
      </c>
      <c r="R371" s="63">
        <v>4</v>
      </c>
      <c r="S371" s="41">
        <v>17</v>
      </c>
      <c r="T371" s="62">
        <v>5</v>
      </c>
      <c r="U371" s="63">
        <v>4</v>
      </c>
      <c r="V371" s="41">
        <v>17</v>
      </c>
      <c r="W371" s="62">
        <v>5</v>
      </c>
      <c r="X371" s="63">
        <v>4</v>
      </c>
      <c r="Y371" s="41">
        <v>17</v>
      </c>
      <c r="Z371" s="62">
        <v>5</v>
      </c>
      <c r="AA371" s="63">
        <v>4</v>
      </c>
      <c r="AB371" s="41">
        <v>18</v>
      </c>
      <c r="AC371" s="62">
        <v>6</v>
      </c>
      <c r="AD371" s="63">
        <v>4</v>
      </c>
      <c r="AE371" s="41">
        <v>18</v>
      </c>
      <c r="AF371" s="62">
        <v>6</v>
      </c>
      <c r="AG371" s="63">
        <v>4</v>
      </c>
      <c r="AH371" s="41">
        <v>18</v>
      </c>
      <c r="AI371" s="62">
        <v>6</v>
      </c>
      <c r="AJ371" s="63">
        <v>4</v>
      </c>
      <c r="AK371" s="41">
        <v>20</v>
      </c>
      <c r="AL371" s="62">
        <v>6</v>
      </c>
      <c r="AM371" s="63">
        <v>4</v>
      </c>
    </row>
    <row r="372" spans="3:39">
      <c r="C372" s="58" t="s">
        <v>12</v>
      </c>
      <c r="D372" s="41">
        <v>39</v>
      </c>
      <c r="E372" s="62">
        <v>13</v>
      </c>
      <c r="F372" s="63">
        <v>13</v>
      </c>
      <c r="G372" s="41">
        <v>39</v>
      </c>
      <c r="H372" s="62">
        <v>13</v>
      </c>
      <c r="I372" s="63">
        <v>13</v>
      </c>
      <c r="J372" s="41">
        <v>39</v>
      </c>
      <c r="K372" s="62">
        <v>13</v>
      </c>
      <c r="L372" s="63">
        <v>13</v>
      </c>
      <c r="M372" s="41">
        <v>39</v>
      </c>
      <c r="N372" s="62">
        <v>13</v>
      </c>
      <c r="O372" s="63">
        <v>13</v>
      </c>
      <c r="P372" s="41">
        <v>39</v>
      </c>
      <c r="Q372" s="62">
        <v>13</v>
      </c>
      <c r="R372" s="63">
        <v>14</v>
      </c>
      <c r="S372" s="41">
        <v>39</v>
      </c>
      <c r="T372" s="62">
        <v>13</v>
      </c>
      <c r="U372" s="63">
        <v>14</v>
      </c>
      <c r="V372" s="41">
        <v>39</v>
      </c>
      <c r="W372" s="62">
        <v>13</v>
      </c>
      <c r="X372" s="63">
        <v>14</v>
      </c>
      <c r="Y372" s="41">
        <v>41</v>
      </c>
      <c r="Z372" s="62">
        <v>15</v>
      </c>
      <c r="AA372" s="63">
        <v>14</v>
      </c>
      <c r="AB372" s="41">
        <v>41</v>
      </c>
      <c r="AC372" s="62">
        <v>15</v>
      </c>
      <c r="AD372" s="63">
        <v>14</v>
      </c>
      <c r="AE372" s="41">
        <v>41</v>
      </c>
      <c r="AF372" s="62">
        <v>15</v>
      </c>
      <c r="AG372" s="63">
        <v>14</v>
      </c>
      <c r="AH372" s="41">
        <v>41</v>
      </c>
      <c r="AI372" s="62">
        <v>15</v>
      </c>
      <c r="AJ372" s="63">
        <v>14</v>
      </c>
      <c r="AK372" s="41">
        <v>43</v>
      </c>
      <c r="AL372" s="62">
        <v>15</v>
      </c>
      <c r="AM372" s="63">
        <v>14</v>
      </c>
    </row>
    <row r="373" spans="3:39">
      <c r="C373" s="58" t="s">
        <v>13</v>
      </c>
      <c r="D373" s="41">
        <v>27</v>
      </c>
      <c r="E373" s="62">
        <v>6</v>
      </c>
      <c r="F373" s="63">
        <v>12</v>
      </c>
      <c r="G373" s="41">
        <v>27</v>
      </c>
      <c r="H373" s="62">
        <v>6</v>
      </c>
      <c r="I373" s="63">
        <v>12</v>
      </c>
      <c r="J373" s="41">
        <v>27</v>
      </c>
      <c r="K373" s="62">
        <v>6</v>
      </c>
      <c r="L373" s="63">
        <v>12</v>
      </c>
      <c r="M373" s="41">
        <v>27</v>
      </c>
      <c r="N373" s="62">
        <v>6</v>
      </c>
      <c r="O373" s="63">
        <v>12</v>
      </c>
      <c r="P373" s="41">
        <v>27</v>
      </c>
      <c r="Q373" s="62">
        <v>6</v>
      </c>
      <c r="R373" s="63">
        <v>12</v>
      </c>
      <c r="S373" s="41">
        <v>27</v>
      </c>
      <c r="T373" s="62">
        <v>6</v>
      </c>
      <c r="U373" s="63">
        <v>12</v>
      </c>
      <c r="V373" s="41">
        <v>27</v>
      </c>
      <c r="W373" s="62">
        <v>6</v>
      </c>
      <c r="X373" s="63">
        <v>13</v>
      </c>
      <c r="Y373" s="41">
        <v>27</v>
      </c>
      <c r="Z373" s="62">
        <v>6</v>
      </c>
      <c r="AA373" s="63">
        <v>13</v>
      </c>
      <c r="AB373" s="41">
        <v>27</v>
      </c>
      <c r="AC373" s="62">
        <v>6</v>
      </c>
      <c r="AD373" s="63">
        <v>13</v>
      </c>
      <c r="AE373" s="41">
        <v>27</v>
      </c>
      <c r="AF373" s="62">
        <v>6</v>
      </c>
      <c r="AG373" s="63">
        <v>13</v>
      </c>
      <c r="AH373" s="41">
        <v>27</v>
      </c>
      <c r="AI373" s="62">
        <v>6</v>
      </c>
      <c r="AJ373" s="63">
        <v>13</v>
      </c>
      <c r="AK373" s="41">
        <v>30</v>
      </c>
      <c r="AL373" s="62">
        <v>7</v>
      </c>
      <c r="AM373" s="63">
        <v>13</v>
      </c>
    </row>
    <row r="374" spans="3:39">
      <c r="C374" s="58" t="s">
        <v>14</v>
      </c>
      <c r="D374" s="41">
        <v>57</v>
      </c>
      <c r="E374" s="62">
        <v>38</v>
      </c>
      <c r="F374" s="63">
        <v>20</v>
      </c>
      <c r="G374" s="41">
        <v>59</v>
      </c>
      <c r="H374" s="62">
        <v>41</v>
      </c>
      <c r="I374" s="63">
        <v>20</v>
      </c>
      <c r="J374" s="41">
        <v>61</v>
      </c>
      <c r="K374" s="62">
        <v>45</v>
      </c>
      <c r="L374" s="63">
        <v>20</v>
      </c>
      <c r="M374" s="41">
        <v>61</v>
      </c>
      <c r="N374" s="62">
        <v>44</v>
      </c>
      <c r="O374" s="63">
        <v>22</v>
      </c>
      <c r="P374" s="41">
        <v>62</v>
      </c>
      <c r="Q374" s="62">
        <v>45</v>
      </c>
      <c r="R374" s="63">
        <v>23</v>
      </c>
      <c r="S374" s="41">
        <v>62</v>
      </c>
      <c r="T374" s="62">
        <v>45</v>
      </c>
      <c r="U374" s="63">
        <v>23</v>
      </c>
      <c r="V374" s="41">
        <v>62</v>
      </c>
      <c r="W374" s="62">
        <v>45</v>
      </c>
      <c r="X374" s="63">
        <v>23</v>
      </c>
      <c r="Y374" s="41">
        <v>64</v>
      </c>
      <c r="Z374" s="62">
        <v>47</v>
      </c>
      <c r="AA374" s="63">
        <v>23</v>
      </c>
      <c r="AB374" s="41">
        <v>64</v>
      </c>
      <c r="AC374" s="62">
        <v>46</v>
      </c>
      <c r="AD374" s="63">
        <v>23</v>
      </c>
      <c r="AE374" s="41">
        <v>64</v>
      </c>
      <c r="AF374" s="62">
        <v>46</v>
      </c>
      <c r="AG374" s="63">
        <v>28</v>
      </c>
      <c r="AH374" s="41">
        <v>64</v>
      </c>
      <c r="AI374" s="62">
        <v>46</v>
      </c>
      <c r="AJ374" s="63">
        <v>28</v>
      </c>
      <c r="AK374" s="41">
        <v>66</v>
      </c>
      <c r="AL374" s="62">
        <v>46</v>
      </c>
      <c r="AM374" s="63">
        <v>28</v>
      </c>
    </row>
    <row r="375" spans="3:39">
      <c r="C375" s="58" t="s">
        <v>15</v>
      </c>
      <c r="D375" s="41">
        <v>58</v>
      </c>
      <c r="E375" s="62">
        <v>27</v>
      </c>
      <c r="F375" s="63">
        <v>18</v>
      </c>
      <c r="G375" s="41">
        <v>59</v>
      </c>
      <c r="H375" s="62">
        <v>28</v>
      </c>
      <c r="I375" s="63">
        <v>19</v>
      </c>
      <c r="J375" s="41">
        <v>60</v>
      </c>
      <c r="K375" s="62">
        <v>29</v>
      </c>
      <c r="L375" s="63">
        <v>20</v>
      </c>
      <c r="M375" s="41">
        <v>61</v>
      </c>
      <c r="N375" s="62">
        <v>30</v>
      </c>
      <c r="O375" s="63">
        <v>21</v>
      </c>
      <c r="P375" s="41">
        <v>61</v>
      </c>
      <c r="Q375" s="62">
        <v>30</v>
      </c>
      <c r="R375" s="63">
        <v>21</v>
      </c>
      <c r="S375" s="41">
        <v>61</v>
      </c>
      <c r="T375" s="62">
        <v>31</v>
      </c>
      <c r="U375" s="63">
        <v>21</v>
      </c>
      <c r="V375" s="41">
        <v>61</v>
      </c>
      <c r="W375" s="62">
        <v>32</v>
      </c>
      <c r="X375" s="63">
        <v>23</v>
      </c>
      <c r="Y375" s="41">
        <v>61</v>
      </c>
      <c r="Z375" s="62">
        <v>33</v>
      </c>
      <c r="AA375" s="63">
        <v>23</v>
      </c>
      <c r="AB375" s="41">
        <v>62</v>
      </c>
      <c r="AC375" s="62">
        <v>33</v>
      </c>
      <c r="AD375" s="63">
        <v>23</v>
      </c>
      <c r="AE375" s="41">
        <v>62</v>
      </c>
      <c r="AF375" s="62">
        <v>33</v>
      </c>
      <c r="AG375" s="63">
        <v>23</v>
      </c>
      <c r="AH375" s="41">
        <v>62</v>
      </c>
      <c r="AI375" s="62">
        <v>33</v>
      </c>
      <c r="AJ375" s="63">
        <v>23</v>
      </c>
      <c r="AK375" s="41">
        <v>63</v>
      </c>
      <c r="AL375" s="62">
        <v>35</v>
      </c>
      <c r="AM375" s="63">
        <v>23</v>
      </c>
    </row>
    <row r="376" spans="3:39">
      <c r="C376" s="58" t="s">
        <v>16</v>
      </c>
      <c r="D376" s="41">
        <v>7</v>
      </c>
      <c r="E376" s="62">
        <v>3</v>
      </c>
      <c r="F376" s="63">
        <v>0</v>
      </c>
      <c r="G376" s="41">
        <v>7</v>
      </c>
      <c r="H376" s="62">
        <v>3</v>
      </c>
      <c r="I376" s="63">
        <v>0</v>
      </c>
      <c r="J376" s="41">
        <v>7</v>
      </c>
      <c r="K376" s="62">
        <v>3</v>
      </c>
      <c r="L376" s="63">
        <v>0</v>
      </c>
      <c r="M376" s="41">
        <v>7</v>
      </c>
      <c r="N376" s="62">
        <v>3</v>
      </c>
      <c r="O376" s="63">
        <v>0</v>
      </c>
      <c r="P376" s="41">
        <v>7</v>
      </c>
      <c r="Q376" s="62">
        <v>3</v>
      </c>
      <c r="R376" s="63">
        <v>0</v>
      </c>
      <c r="S376" s="41">
        <v>7</v>
      </c>
      <c r="T376" s="62">
        <v>3</v>
      </c>
      <c r="U376" s="63">
        <v>0</v>
      </c>
      <c r="V376" s="41">
        <v>7</v>
      </c>
      <c r="W376" s="62">
        <v>3</v>
      </c>
      <c r="X376" s="63">
        <v>0</v>
      </c>
      <c r="Y376" s="41">
        <v>7</v>
      </c>
      <c r="Z376" s="62">
        <v>3</v>
      </c>
      <c r="AA376" s="63">
        <v>0</v>
      </c>
      <c r="AB376" s="41">
        <v>7</v>
      </c>
      <c r="AC376" s="62">
        <v>3</v>
      </c>
      <c r="AD376" s="63">
        <v>0</v>
      </c>
      <c r="AE376" s="41">
        <v>9</v>
      </c>
      <c r="AF376" s="62">
        <v>5</v>
      </c>
      <c r="AG376" s="63">
        <v>0</v>
      </c>
      <c r="AH376" s="41">
        <v>9</v>
      </c>
      <c r="AI376" s="62">
        <v>5</v>
      </c>
      <c r="AJ376" s="63">
        <v>0</v>
      </c>
      <c r="AK376" s="41">
        <v>9</v>
      </c>
      <c r="AL376" s="62">
        <v>5</v>
      </c>
      <c r="AM376" s="63">
        <v>0</v>
      </c>
    </row>
    <row r="377" spans="3:39">
      <c r="C377" s="58" t="s">
        <v>17</v>
      </c>
      <c r="D377" s="41">
        <v>447</v>
      </c>
      <c r="E377" s="62">
        <v>350</v>
      </c>
      <c r="F377" s="63">
        <v>269</v>
      </c>
      <c r="G377" s="41">
        <v>452</v>
      </c>
      <c r="H377" s="62">
        <v>357</v>
      </c>
      <c r="I377" s="63">
        <v>273</v>
      </c>
      <c r="J377" s="41">
        <v>458</v>
      </c>
      <c r="K377" s="62">
        <v>362</v>
      </c>
      <c r="L377" s="63">
        <v>284</v>
      </c>
      <c r="M377" s="41">
        <v>459</v>
      </c>
      <c r="N377" s="62">
        <v>364</v>
      </c>
      <c r="O377" s="63">
        <v>291</v>
      </c>
      <c r="P377" s="41">
        <v>459</v>
      </c>
      <c r="Q377" s="62">
        <v>365</v>
      </c>
      <c r="R377" s="63">
        <v>293</v>
      </c>
      <c r="S377" s="41">
        <v>460</v>
      </c>
      <c r="T377" s="62">
        <v>366</v>
      </c>
      <c r="U377" s="63">
        <v>294</v>
      </c>
      <c r="V377" s="41">
        <v>460</v>
      </c>
      <c r="W377" s="62">
        <v>367</v>
      </c>
      <c r="X377" s="63">
        <v>300</v>
      </c>
      <c r="Y377" s="41">
        <v>475</v>
      </c>
      <c r="Z377" s="62">
        <v>379</v>
      </c>
      <c r="AA377" s="63">
        <v>312</v>
      </c>
      <c r="AB377" s="41">
        <v>479</v>
      </c>
      <c r="AC377" s="62">
        <v>382</v>
      </c>
      <c r="AD377" s="63">
        <v>319</v>
      </c>
      <c r="AE377" s="41">
        <v>487</v>
      </c>
      <c r="AF377" s="62">
        <v>391</v>
      </c>
      <c r="AG377" s="63">
        <v>325</v>
      </c>
      <c r="AH377" s="41">
        <v>490</v>
      </c>
      <c r="AI377" s="62">
        <v>395</v>
      </c>
      <c r="AJ377" s="63">
        <v>336</v>
      </c>
      <c r="AK377" s="41">
        <v>495</v>
      </c>
      <c r="AL377" s="62">
        <v>401</v>
      </c>
      <c r="AM377" s="63">
        <v>343</v>
      </c>
    </row>
    <row r="378" spans="3:39">
      <c r="C378" s="58" t="s">
        <v>18</v>
      </c>
      <c r="D378" s="41">
        <v>35</v>
      </c>
      <c r="E378" s="62">
        <v>24</v>
      </c>
      <c r="F378" s="63">
        <v>22</v>
      </c>
      <c r="G378" s="41">
        <v>36</v>
      </c>
      <c r="H378" s="62">
        <v>25</v>
      </c>
      <c r="I378" s="63">
        <v>23</v>
      </c>
      <c r="J378" s="41">
        <v>36</v>
      </c>
      <c r="K378" s="62">
        <v>25</v>
      </c>
      <c r="L378" s="63">
        <v>23</v>
      </c>
      <c r="M378" s="41">
        <v>36</v>
      </c>
      <c r="N378" s="62">
        <v>25</v>
      </c>
      <c r="O378" s="63">
        <v>23</v>
      </c>
      <c r="P378" s="41">
        <v>36</v>
      </c>
      <c r="Q378" s="62">
        <v>25</v>
      </c>
      <c r="R378" s="63">
        <v>23</v>
      </c>
      <c r="S378" s="41">
        <v>36</v>
      </c>
      <c r="T378" s="62">
        <v>25</v>
      </c>
      <c r="U378" s="63">
        <v>23</v>
      </c>
      <c r="V378" s="41">
        <v>36</v>
      </c>
      <c r="W378" s="62">
        <v>25</v>
      </c>
      <c r="X378" s="63">
        <v>23</v>
      </c>
      <c r="Y378" s="41">
        <v>36</v>
      </c>
      <c r="Z378" s="62">
        <v>26</v>
      </c>
      <c r="AA378" s="63">
        <v>25</v>
      </c>
      <c r="AB378" s="41">
        <v>36</v>
      </c>
      <c r="AC378" s="62">
        <v>26</v>
      </c>
      <c r="AD378" s="63">
        <v>25</v>
      </c>
      <c r="AE378" s="41">
        <v>36</v>
      </c>
      <c r="AF378" s="62">
        <v>26</v>
      </c>
      <c r="AG378" s="63">
        <v>26</v>
      </c>
      <c r="AH378" s="41">
        <v>36</v>
      </c>
      <c r="AI378" s="62">
        <v>26</v>
      </c>
      <c r="AJ378" s="63">
        <v>26</v>
      </c>
      <c r="AK378" s="41">
        <v>37</v>
      </c>
      <c r="AL378" s="62">
        <v>27</v>
      </c>
      <c r="AM378" s="63">
        <v>26</v>
      </c>
    </row>
    <row r="379" spans="3:39">
      <c r="C379" s="58" t="s">
        <v>19</v>
      </c>
      <c r="D379" s="41">
        <v>50</v>
      </c>
      <c r="E379" s="62">
        <v>23</v>
      </c>
      <c r="F379" s="63">
        <v>21</v>
      </c>
      <c r="G379" s="41">
        <v>50</v>
      </c>
      <c r="H379" s="62">
        <v>23</v>
      </c>
      <c r="I379" s="63">
        <v>21</v>
      </c>
      <c r="J379" s="41">
        <v>53</v>
      </c>
      <c r="K379" s="62">
        <v>25</v>
      </c>
      <c r="L379" s="63">
        <v>20</v>
      </c>
      <c r="M379" s="41">
        <v>53</v>
      </c>
      <c r="N379" s="62">
        <v>25</v>
      </c>
      <c r="O379" s="63">
        <v>20</v>
      </c>
      <c r="P379" s="41">
        <v>54</v>
      </c>
      <c r="Q379" s="62">
        <v>26</v>
      </c>
      <c r="R379" s="63">
        <v>21</v>
      </c>
      <c r="S379" s="41">
        <v>54</v>
      </c>
      <c r="T379" s="62">
        <v>26</v>
      </c>
      <c r="U379" s="63">
        <v>21</v>
      </c>
      <c r="V379" s="41">
        <v>54</v>
      </c>
      <c r="W379" s="62">
        <v>26</v>
      </c>
      <c r="X379" s="63">
        <v>21</v>
      </c>
      <c r="Y379" s="41">
        <v>55</v>
      </c>
      <c r="Z379" s="62">
        <v>26</v>
      </c>
      <c r="AA379" s="63">
        <v>21</v>
      </c>
      <c r="AB379" s="41">
        <v>54</v>
      </c>
      <c r="AC379" s="62">
        <v>26</v>
      </c>
      <c r="AD379" s="63">
        <v>21</v>
      </c>
      <c r="AE379" s="41">
        <v>55</v>
      </c>
      <c r="AF379" s="62">
        <v>26</v>
      </c>
      <c r="AG379" s="63">
        <v>22</v>
      </c>
      <c r="AH379" s="41">
        <v>58</v>
      </c>
      <c r="AI379" s="62">
        <v>29</v>
      </c>
      <c r="AJ379" s="63">
        <v>23</v>
      </c>
      <c r="AK379" s="41">
        <v>59</v>
      </c>
      <c r="AL379" s="62">
        <v>29</v>
      </c>
      <c r="AM379" s="63">
        <v>23</v>
      </c>
    </row>
    <row r="380" spans="3:39">
      <c r="C380" s="58" t="s">
        <v>20</v>
      </c>
      <c r="D380" s="41">
        <v>77</v>
      </c>
      <c r="E380" s="62">
        <v>37</v>
      </c>
      <c r="F380" s="63">
        <v>25</v>
      </c>
      <c r="G380" s="41">
        <v>78</v>
      </c>
      <c r="H380" s="62">
        <v>38</v>
      </c>
      <c r="I380" s="63">
        <v>25</v>
      </c>
      <c r="J380" s="41">
        <v>78</v>
      </c>
      <c r="K380" s="62">
        <v>39</v>
      </c>
      <c r="L380" s="63">
        <v>26</v>
      </c>
      <c r="M380" s="41">
        <v>78</v>
      </c>
      <c r="N380" s="62">
        <v>39</v>
      </c>
      <c r="O380" s="63">
        <v>27</v>
      </c>
      <c r="P380" s="41">
        <v>78</v>
      </c>
      <c r="Q380" s="62">
        <v>39</v>
      </c>
      <c r="R380" s="63">
        <v>27</v>
      </c>
      <c r="S380" s="41">
        <v>78</v>
      </c>
      <c r="T380" s="62">
        <v>39</v>
      </c>
      <c r="U380" s="63">
        <v>27</v>
      </c>
      <c r="V380" s="41">
        <v>77</v>
      </c>
      <c r="W380" s="62">
        <v>39</v>
      </c>
      <c r="X380" s="63">
        <v>27</v>
      </c>
      <c r="Y380" s="41">
        <v>82</v>
      </c>
      <c r="Z380" s="62">
        <v>43</v>
      </c>
      <c r="AA380" s="63">
        <v>28</v>
      </c>
      <c r="AB380" s="41">
        <v>82</v>
      </c>
      <c r="AC380" s="62">
        <v>43</v>
      </c>
      <c r="AD380" s="63">
        <v>30</v>
      </c>
      <c r="AE380" s="41">
        <v>82</v>
      </c>
      <c r="AF380" s="62">
        <v>43</v>
      </c>
      <c r="AG380" s="63">
        <v>30</v>
      </c>
      <c r="AH380" s="41">
        <v>84</v>
      </c>
      <c r="AI380" s="62">
        <v>44</v>
      </c>
      <c r="AJ380" s="63">
        <v>30</v>
      </c>
      <c r="AK380" s="41">
        <v>85</v>
      </c>
      <c r="AL380" s="62">
        <v>45</v>
      </c>
      <c r="AM380" s="63">
        <v>30</v>
      </c>
    </row>
    <row r="381" spans="3:39">
      <c r="C381" s="58" t="s">
        <v>21</v>
      </c>
      <c r="D381" s="41">
        <v>150</v>
      </c>
      <c r="E381" s="62">
        <v>83</v>
      </c>
      <c r="F381" s="63">
        <v>51</v>
      </c>
      <c r="G381" s="41">
        <v>150</v>
      </c>
      <c r="H381" s="62">
        <v>83</v>
      </c>
      <c r="I381" s="63">
        <v>51</v>
      </c>
      <c r="J381" s="41">
        <v>151</v>
      </c>
      <c r="K381" s="62">
        <v>84</v>
      </c>
      <c r="L381" s="63">
        <v>53</v>
      </c>
      <c r="M381" s="41">
        <v>152</v>
      </c>
      <c r="N381" s="62">
        <v>84</v>
      </c>
      <c r="O381" s="63">
        <v>56</v>
      </c>
      <c r="P381" s="41">
        <v>153</v>
      </c>
      <c r="Q381" s="62">
        <v>85</v>
      </c>
      <c r="R381" s="63">
        <v>57</v>
      </c>
      <c r="S381" s="41">
        <v>154</v>
      </c>
      <c r="T381" s="62">
        <v>86</v>
      </c>
      <c r="U381" s="63">
        <v>57</v>
      </c>
      <c r="V381" s="41">
        <v>153</v>
      </c>
      <c r="W381" s="62">
        <v>86</v>
      </c>
      <c r="X381" s="63">
        <v>61</v>
      </c>
      <c r="Y381" s="41">
        <v>156</v>
      </c>
      <c r="Z381" s="62">
        <v>87</v>
      </c>
      <c r="AA381" s="63">
        <v>69</v>
      </c>
      <c r="AB381" s="41">
        <v>158</v>
      </c>
      <c r="AC381" s="62">
        <v>88</v>
      </c>
      <c r="AD381" s="63">
        <v>70</v>
      </c>
      <c r="AE381" s="41">
        <v>158</v>
      </c>
      <c r="AF381" s="62">
        <v>89</v>
      </c>
      <c r="AG381" s="63">
        <v>76</v>
      </c>
      <c r="AH381" s="41">
        <v>161</v>
      </c>
      <c r="AI381" s="62">
        <v>92</v>
      </c>
      <c r="AJ381" s="63">
        <v>78</v>
      </c>
      <c r="AK381" s="41">
        <v>164</v>
      </c>
      <c r="AL381" s="62">
        <v>93</v>
      </c>
      <c r="AM381" s="63">
        <v>79</v>
      </c>
    </row>
    <row r="382" spans="3:39">
      <c r="C382" s="58" t="s">
        <v>22</v>
      </c>
      <c r="D382" s="41">
        <v>12</v>
      </c>
      <c r="E382" s="62">
        <v>3</v>
      </c>
      <c r="F382" s="63">
        <v>0</v>
      </c>
      <c r="G382" s="41">
        <v>12</v>
      </c>
      <c r="H382" s="62">
        <v>3</v>
      </c>
      <c r="I382" s="63">
        <v>0</v>
      </c>
      <c r="J382" s="41">
        <v>12</v>
      </c>
      <c r="K382" s="62">
        <v>3</v>
      </c>
      <c r="L382" s="63">
        <v>0</v>
      </c>
      <c r="M382" s="41">
        <v>12</v>
      </c>
      <c r="N382" s="62">
        <v>3</v>
      </c>
      <c r="O382" s="63">
        <v>0</v>
      </c>
      <c r="P382" s="41">
        <v>12</v>
      </c>
      <c r="Q382" s="62">
        <v>3</v>
      </c>
      <c r="R382" s="63">
        <v>0</v>
      </c>
      <c r="S382" s="41">
        <v>12</v>
      </c>
      <c r="T382" s="62">
        <v>3</v>
      </c>
      <c r="U382" s="63">
        <v>2</v>
      </c>
      <c r="V382" s="41">
        <v>12</v>
      </c>
      <c r="W382" s="62">
        <v>3</v>
      </c>
      <c r="X382" s="63">
        <v>2</v>
      </c>
      <c r="Y382" s="41">
        <v>12</v>
      </c>
      <c r="Z382" s="62">
        <v>3</v>
      </c>
      <c r="AA382" s="63">
        <v>2</v>
      </c>
      <c r="AB382" s="41">
        <v>12</v>
      </c>
      <c r="AC382" s="62">
        <v>3</v>
      </c>
      <c r="AD382" s="63">
        <v>2</v>
      </c>
      <c r="AE382" s="41">
        <v>12</v>
      </c>
      <c r="AF382" s="62">
        <v>3</v>
      </c>
      <c r="AG382" s="63">
        <v>2</v>
      </c>
      <c r="AH382" s="41">
        <v>12</v>
      </c>
      <c r="AI382" s="62">
        <v>3</v>
      </c>
      <c r="AJ382" s="63">
        <v>2</v>
      </c>
      <c r="AK382" s="41">
        <v>12</v>
      </c>
      <c r="AL382" s="62">
        <v>3</v>
      </c>
      <c r="AM382" s="63">
        <v>2</v>
      </c>
    </row>
    <row r="383" spans="3:39">
      <c r="C383" s="58" t="s">
        <v>23</v>
      </c>
      <c r="D383" s="41">
        <v>14</v>
      </c>
      <c r="E383" s="62">
        <v>2</v>
      </c>
      <c r="F383" s="63">
        <v>2</v>
      </c>
      <c r="G383" s="41">
        <v>14</v>
      </c>
      <c r="H383" s="62">
        <v>2</v>
      </c>
      <c r="I383" s="63">
        <v>2</v>
      </c>
      <c r="J383" s="41">
        <v>14</v>
      </c>
      <c r="K383" s="62">
        <v>2</v>
      </c>
      <c r="L383" s="63">
        <v>2</v>
      </c>
      <c r="M383" s="41">
        <v>14</v>
      </c>
      <c r="N383" s="62">
        <v>2</v>
      </c>
      <c r="O383" s="63">
        <v>2</v>
      </c>
      <c r="P383" s="41">
        <v>14</v>
      </c>
      <c r="Q383" s="62">
        <v>2</v>
      </c>
      <c r="R383" s="63">
        <v>2</v>
      </c>
      <c r="S383" s="41">
        <v>14</v>
      </c>
      <c r="T383" s="62">
        <v>2</v>
      </c>
      <c r="U383" s="63">
        <v>2</v>
      </c>
      <c r="V383" s="41">
        <v>14</v>
      </c>
      <c r="W383" s="62">
        <v>2</v>
      </c>
      <c r="X383" s="63">
        <v>2</v>
      </c>
      <c r="Y383" s="41">
        <v>14</v>
      </c>
      <c r="Z383" s="62">
        <v>2</v>
      </c>
      <c r="AA383" s="63">
        <v>2</v>
      </c>
      <c r="AB383" s="41">
        <v>14</v>
      </c>
      <c r="AC383" s="62">
        <v>2</v>
      </c>
      <c r="AD383" s="63">
        <v>2</v>
      </c>
      <c r="AE383" s="41">
        <v>14</v>
      </c>
      <c r="AF383" s="62">
        <v>2</v>
      </c>
      <c r="AG383" s="63">
        <v>2</v>
      </c>
      <c r="AH383" s="41">
        <v>15</v>
      </c>
      <c r="AI383" s="62">
        <v>2</v>
      </c>
      <c r="AJ383" s="63">
        <v>2</v>
      </c>
      <c r="AK383" s="41">
        <v>16</v>
      </c>
      <c r="AL383" s="62">
        <v>2</v>
      </c>
      <c r="AM383" s="63">
        <v>2</v>
      </c>
    </row>
    <row r="384" spans="3:39">
      <c r="C384" s="58" t="s">
        <v>24</v>
      </c>
      <c r="D384" s="41">
        <v>17</v>
      </c>
      <c r="E384" s="62">
        <v>7</v>
      </c>
      <c r="F384" s="63">
        <v>7</v>
      </c>
      <c r="G384" s="41">
        <v>17</v>
      </c>
      <c r="H384" s="62">
        <v>8</v>
      </c>
      <c r="I384" s="63">
        <v>7</v>
      </c>
      <c r="J384" s="41">
        <v>17</v>
      </c>
      <c r="K384" s="62">
        <v>8</v>
      </c>
      <c r="L384" s="63">
        <v>7</v>
      </c>
      <c r="M384" s="41">
        <v>17</v>
      </c>
      <c r="N384" s="62">
        <v>8</v>
      </c>
      <c r="O384" s="63">
        <v>7</v>
      </c>
      <c r="P384" s="41">
        <v>17</v>
      </c>
      <c r="Q384" s="62">
        <v>8</v>
      </c>
      <c r="R384" s="63">
        <v>8</v>
      </c>
      <c r="S384" s="41">
        <v>17</v>
      </c>
      <c r="T384" s="62">
        <v>8</v>
      </c>
      <c r="U384" s="63">
        <v>8</v>
      </c>
      <c r="V384" s="41">
        <v>17</v>
      </c>
      <c r="W384" s="62">
        <v>8</v>
      </c>
      <c r="X384" s="63">
        <v>8</v>
      </c>
      <c r="Y384" s="41">
        <v>18</v>
      </c>
      <c r="Z384" s="62">
        <v>9</v>
      </c>
      <c r="AA384" s="63">
        <v>9</v>
      </c>
      <c r="AB384" s="41">
        <v>18</v>
      </c>
      <c r="AC384" s="62">
        <v>9</v>
      </c>
      <c r="AD384" s="63">
        <v>9</v>
      </c>
      <c r="AE384" s="41">
        <v>19</v>
      </c>
      <c r="AF384" s="62">
        <v>10</v>
      </c>
      <c r="AG384" s="63">
        <v>10</v>
      </c>
      <c r="AH384" s="41">
        <v>19</v>
      </c>
      <c r="AI384" s="62">
        <v>10</v>
      </c>
      <c r="AJ384" s="63">
        <v>10</v>
      </c>
      <c r="AK384" s="41">
        <v>19</v>
      </c>
      <c r="AL384" s="62">
        <v>10</v>
      </c>
      <c r="AM384" s="63">
        <v>10</v>
      </c>
    </row>
    <row r="385" spans="3:39">
      <c r="C385" s="58" t="s">
        <v>25</v>
      </c>
      <c r="D385" s="41">
        <v>7</v>
      </c>
      <c r="E385" s="62">
        <v>2</v>
      </c>
      <c r="F385" s="63">
        <v>2</v>
      </c>
      <c r="G385" s="41">
        <v>7</v>
      </c>
      <c r="H385" s="62">
        <v>2</v>
      </c>
      <c r="I385" s="63">
        <v>2</v>
      </c>
      <c r="J385" s="41">
        <v>7</v>
      </c>
      <c r="K385" s="62">
        <v>2</v>
      </c>
      <c r="L385" s="63">
        <v>2</v>
      </c>
      <c r="M385" s="41">
        <v>7</v>
      </c>
      <c r="N385" s="62">
        <v>2</v>
      </c>
      <c r="O385" s="63">
        <v>2</v>
      </c>
      <c r="P385" s="41">
        <v>7</v>
      </c>
      <c r="Q385" s="62">
        <v>2</v>
      </c>
      <c r="R385" s="63">
        <v>2</v>
      </c>
      <c r="S385" s="41">
        <v>7</v>
      </c>
      <c r="T385" s="62">
        <v>2</v>
      </c>
      <c r="U385" s="63">
        <v>2</v>
      </c>
      <c r="V385" s="41">
        <v>7</v>
      </c>
      <c r="W385" s="62">
        <v>2</v>
      </c>
      <c r="X385" s="63">
        <v>2</v>
      </c>
      <c r="Y385" s="41">
        <v>7</v>
      </c>
      <c r="Z385" s="62">
        <v>2</v>
      </c>
      <c r="AA385" s="63">
        <v>3</v>
      </c>
      <c r="AB385" s="41">
        <v>7</v>
      </c>
      <c r="AC385" s="62">
        <v>2</v>
      </c>
      <c r="AD385" s="63">
        <v>3</v>
      </c>
      <c r="AE385" s="41">
        <v>7</v>
      </c>
      <c r="AF385" s="62">
        <v>2</v>
      </c>
      <c r="AG385" s="63">
        <v>3</v>
      </c>
      <c r="AH385" s="41">
        <v>8</v>
      </c>
      <c r="AI385" s="62">
        <v>2</v>
      </c>
      <c r="AJ385" s="63">
        <v>3</v>
      </c>
      <c r="AK385" s="41">
        <v>8</v>
      </c>
      <c r="AL385" s="62">
        <v>2</v>
      </c>
      <c r="AM385" s="63">
        <v>3</v>
      </c>
    </row>
    <row r="386" spans="3:39">
      <c r="C386" s="58" t="s">
        <v>26</v>
      </c>
      <c r="D386" s="41">
        <v>365</v>
      </c>
      <c r="E386" s="62">
        <v>197</v>
      </c>
      <c r="F386" s="63">
        <v>201</v>
      </c>
      <c r="G386" s="41">
        <v>367</v>
      </c>
      <c r="H386" s="62">
        <v>201</v>
      </c>
      <c r="I386" s="63">
        <v>202</v>
      </c>
      <c r="J386" s="41">
        <v>368</v>
      </c>
      <c r="K386" s="62">
        <v>203</v>
      </c>
      <c r="L386" s="63">
        <v>208</v>
      </c>
      <c r="M386" s="41">
        <v>368</v>
      </c>
      <c r="N386" s="62">
        <v>202</v>
      </c>
      <c r="O386" s="63">
        <v>216</v>
      </c>
      <c r="P386" s="41">
        <v>368</v>
      </c>
      <c r="Q386" s="62">
        <v>202</v>
      </c>
      <c r="R386" s="63">
        <v>217</v>
      </c>
      <c r="S386" s="41">
        <v>366</v>
      </c>
      <c r="T386" s="62">
        <v>202</v>
      </c>
      <c r="U386" s="63">
        <v>218</v>
      </c>
      <c r="V386" s="41">
        <v>366</v>
      </c>
      <c r="W386" s="62">
        <v>203</v>
      </c>
      <c r="X386" s="63">
        <v>222</v>
      </c>
      <c r="Y386" s="41">
        <v>378</v>
      </c>
      <c r="Z386" s="62">
        <v>214</v>
      </c>
      <c r="AA386" s="63">
        <v>236</v>
      </c>
      <c r="AB386" s="41">
        <v>382</v>
      </c>
      <c r="AC386" s="62">
        <v>219</v>
      </c>
      <c r="AD386" s="63">
        <v>241</v>
      </c>
      <c r="AE386" s="41">
        <v>383</v>
      </c>
      <c r="AF386" s="62">
        <v>220</v>
      </c>
      <c r="AG386" s="63">
        <v>243</v>
      </c>
      <c r="AH386" s="41">
        <v>385</v>
      </c>
      <c r="AI386" s="62">
        <v>221</v>
      </c>
      <c r="AJ386" s="63">
        <v>244</v>
      </c>
      <c r="AK386" s="41">
        <v>389</v>
      </c>
      <c r="AL386" s="62">
        <v>225</v>
      </c>
      <c r="AM386" s="63">
        <v>249</v>
      </c>
    </row>
    <row r="387" spans="3:39">
      <c r="C387" s="58" t="s">
        <v>39</v>
      </c>
      <c r="D387" s="41">
        <v>39</v>
      </c>
      <c r="E387" s="62">
        <v>23</v>
      </c>
      <c r="F387" s="63">
        <v>22</v>
      </c>
      <c r="G387" s="41">
        <v>41</v>
      </c>
      <c r="H387" s="62">
        <v>25</v>
      </c>
      <c r="I387" s="63">
        <v>24</v>
      </c>
      <c r="J387" s="41">
        <v>42</v>
      </c>
      <c r="K387" s="62">
        <v>25</v>
      </c>
      <c r="L387" s="63">
        <v>25</v>
      </c>
      <c r="M387" s="41">
        <v>42</v>
      </c>
      <c r="N387" s="62">
        <v>27</v>
      </c>
      <c r="O387" s="63">
        <v>27</v>
      </c>
      <c r="P387" s="41">
        <v>42</v>
      </c>
      <c r="Q387" s="62">
        <v>27</v>
      </c>
      <c r="R387" s="63">
        <v>27</v>
      </c>
      <c r="S387" s="41">
        <v>42</v>
      </c>
      <c r="T387" s="62">
        <v>27</v>
      </c>
      <c r="U387" s="63">
        <v>27</v>
      </c>
      <c r="V387" s="41">
        <v>41</v>
      </c>
      <c r="W387" s="62">
        <v>27</v>
      </c>
      <c r="X387" s="63">
        <v>27</v>
      </c>
      <c r="Y387" s="41">
        <v>44</v>
      </c>
      <c r="Z387" s="62">
        <v>29</v>
      </c>
      <c r="AA387" s="63">
        <v>31</v>
      </c>
      <c r="AB387" s="41">
        <v>44</v>
      </c>
      <c r="AC387" s="62">
        <v>29</v>
      </c>
      <c r="AD387" s="63">
        <v>31</v>
      </c>
      <c r="AE387" s="41">
        <v>45</v>
      </c>
      <c r="AF387" s="62">
        <v>29</v>
      </c>
      <c r="AG387" s="63">
        <v>33</v>
      </c>
      <c r="AH387" s="41">
        <v>47</v>
      </c>
      <c r="AI387" s="62">
        <v>31</v>
      </c>
      <c r="AJ387" s="63">
        <v>33</v>
      </c>
      <c r="AK387" s="41">
        <v>47</v>
      </c>
      <c r="AL387" s="62">
        <v>31</v>
      </c>
      <c r="AM387" s="63">
        <v>33</v>
      </c>
    </row>
    <row r="388" spans="3:39" ht="22.5">
      <c r="C388" s="26" t="s">
        <v>1191</v>
      </c>
      <c r="D388" s="41">
        <v>41</v>
      </c>
      <c r="E388" s="62">
        <v>28</v>
      </c>
      <c r="F388" s="63">
        <v>22</v>
      </c>
      <c r="G388" s="41">
        <v>42</v>
      </c>
      <c r="H388" s="62">
        <v>29</v>
      </c>
      <c r="I388" s="63">
        <v>22</v>
      </c>
      <c r="J388" s="41">
        <v>43</v>
      </c>
      <c r="K388" s="62">
        <v>30</v>
      </c>
      <c r="L388" s="63">
        <v>22</v>
      </c>
      <c r="M388" s="41">
        <v>43</v>
      </c>
      <c r="N388" s="62">
        <v>30</v>
      </c>
      <c r="O388" s="63">
        <v>26</v>
      </c>
      <c r="P388" s="41">
        <v>43</v>
      </c>
      <c r="Q388" s="62">
        <v>30</v>
      </c>
      <c r="R388" s="63">
        <v>26</v>
      </c>
      <c r="S388" s="41">
        <v>43</v>
      </c>
      <c r="T388" s="62">
        <v>30</v>
      </c>
      <c r="U388" s="63">
        <v>26</v>
      </c>
      <c r="V388" s="41">
        <v>42</v>
      </c>
      <c r="W388" s="62">
        <v>30</v>
      </c>
      <c r="X388" s="63">
        <v>27</v>
      </c>
      <c r="Y388" s="41">
        <v>45</v>
      </c>
      <c r="Z388" s="62">
        <v>30</v>
      </c>
      <c r="AA388" s="63">
        <v>27</v>
      </c>
      <c r="AB388" s="41">
        <v>47</v>
      </c>
      <c r="AC388" s="62">
        <v>32</v>
      </c>
      <c r="AD388" s="63">
        <v>27</v>
      </c>
      <c r="AE388" s="41">
        <v>47</v>
      </c>
      <c r="AF388" s="62">
        <v>32</v>
      </c>
      <c r="AG388" s="63">
        <v>29</v>
      </c>
      <c r="AH388" s="41">
        <v>48</v>
      </c>
      <c r="AI388" s="62">
        <v>34</v>
      </c>
      <c r="AJ388" s="63">
        <v>29</v>
      </c>
      <c r="AK388" s="41">
        <v>48</v>
      </c>
      <c r="AL388" s="62">
        <v>34</v>
      </c>
      <c r="AM388" s="63">
        <v>29</v>
      </c>
    </row>
    <row r="389" spans="3:39">
      <c r="C389" s="58" t="s">
        <v>27</v>
      </c>
      <c r="D389" s="41">
        <v>23</v>
      </c>
      <c r="E389" s="62">
        <v>9</v>
      </c>
      <c r="F389" s="63">
        <v>9</v>
      </c>
      <c r="G389" s="41">
        <v>24</v>
      </c>
      <c r="H389" s="62">
        <v>10</v>
      </c>
      <c r="I389" s="63">
        <v>9</v>
      </c>
      <c r="J389" s="41">
        <v>24</v>
      </c>
      <c r="K389" s="62">
        <v>10</v>
      </c>
      <c r="L389" s="63">
        <v>9</v>
      </c>
      <c r="M389" s="41">
        <v>24</v>
      </c>
      <c r="N389" s="62">
        <v>10</v>
      </c>
      <c r="O389" s="63">
        <v>9</v>
      </c>
      <c r="P389" s="41">
        <v>24</v>
      </c>
      <c r="Q389" s="62">
        <v>10</v>
      </c>
      <c r="R389" s="63">
        <v>9</v>
      </c>
      <c r="S389" s="41">
        <v>24</v>
      </c>
      <c r="T389" s="62">
        <v>10</v>
      </c>
      <c r="U389" s="63">
        <v>9</v>
      </c>
      <c r="V389" s="41">
        <v>23</v>
      </c>
      <c r="W389" s="62">
        <v>10</v>
      </c>
      <c r="X389" s="63">
        <v>9</v>
      </c>
      <c r="Y389" s="41">
        <v>24</v>
      </c>
      <c r="Z389" s="62">
        <v>10</v>
      </c>
      <c r="AA389" s="63">
        <v>9</v>
      </c>
      <c r="AB389" s="41">
        <v>25</v>
      </c>
      <c r="AC389" s="62">
        <v>11</v>
      </c>
      <c r="AD389" s="63">
        <v>9</v>
      </c>
      <c r="AE389" s="41">
        <v>25</v>
      </c>
      <c r="AF389" s="62">
        <v>11</v>
      </c>
      <c r="AG389" s="63">
        <v>9</v>
      </c>
      <c r="AH389" s="41">
        <v>26</v>
      </c>
      <c r="AI389" s="62">
        <v>11</v>
      </c>
      <c r="AJ389" s="63">
        <v>9</v>
      </c>
      <c r="AK389" s="41">
        <v>26</v>
      </c>
      <c r="AL389" s="62">
        <v>11</v>
      </c>
      <c r="AM389" s="63">
        <v>9</v>
      </c>
    </row>
    <row r="390" spans="3:39">
      <c r="C390" s="58" t="s">
        <v>28</v>
      </c>
      <c r="D390" s="41">
        <v>43</v>
      </c>
      <c r="E390" s="62">
        <v>16</v>
      </c>
      <c r="F390" s="63">
        <v>21</v>
      </c>
      <c r="G390" s="41">
        <v>43</v>
      </c>
      <c r="H390" s="62">
        <v>17</v>
      </c>
      <c r="I390" s="63">
        <v>21</v>
      </c>
      <c r="J390" s="41">
        <v>43</v>
      </c>
      <c r="K390" s="62">
        <v>17</v>
      </c>
      <c r="L390" s="63">
        <v>21</v>
      </c>
      <c r="M390" s="41">
        <v>43</v>
      </c>
      <c r="N390" s="62">
        <v>17</v>
      </c>
      <c r="O390" s="63">
        <v>21</v>
      </c>
      <c r="P390" s="41">
        <v>43</v>
      </c>
      <c r="Q390" s="62">
        <v>18</v>
      </c>
      <c r="R390" s="63">
        <v>21</v>
      </c>
      <c r="S390" s="41">
        <v>43</v>
      </c>
      <c r="T390" s="62">
        <v>18</v>
      </c>
      <c r="U390" s="63">
        <v>21</v>
      </c>
      <c r="V390" s="41">
        <v>43</v>
      </c>
      <c r="W390" s="62">
        <v>18</v>
      </c>
      <c r="X390" s="63">
        <v>23</v>
      </c>
      <c r="Y390" s="41">
        <v>43</v>
      </c>
      <c r="Z390" s="62">
        <v>18</v>
      </c>
      <c r="AA390" s="63">
        <v>24</v>
      </c>
      <c r="AB390" s="41">
        <v>44</v>
      </c>
      <c r="AC390" s="62">
        <v>18</v>
      </c>
      <c r="AD390" s="63">
        <v>24</v>
      </c>
      <c r="AE390" s="41">
        <v>44</v>
      </c>
      <c r="AF390" s="62">
        <v>18</v>
      </c>
      <c r="AG390" s="63">
        <v>25</v>
      </c>
      <c r="AH390" s="41">
        <v>44</v>
      </c>
      <c r="AI390" s="62">
        <v>18</v>
      </c>
      <c r="AJ390" s="63">
        <v>25</v>
      </c>
      <c r="AK390" s="41">
        <v>44</v>
      </c>
      <c r="AL390" s="62">
        <v>18</v>
      </c>
      <c r="AM390" s="63">
        <v>25</v>
      </c>
    </row>
    <row r="391" spans="3:39" ht="13.5" thickBot="1">
      <c r="C391" s="59" t="s">
        <v>29</v>
      </c>
      <c r="D391" s="42">
        <v>9</v>
      </c>
      <c r="E391" s="64">
        <v>2</v>
      </c>
      <c r="F391" s="65">
        <v>0</v>
      </c>
      <c r="G391" s="42">
        <v>9</v>
      </c>
      <c r="H391" s="64">
        <v>2</v>
      </c>
      <c r="I391" s="65">
        <v>0</v>
      </c>
      <c r="J391" s="42">
        <v>9</v>
      </c>
      <c r="K391" s="64">
        <v>2</v>
      </c>
      <c r="L391" s="65">
        <v>0</v>
      </c>
      <c r="M391" s="42">
        <v>9</v>
      </c>
      <c r="N391" s="64">
        <v>2</v>
      </c>
      <c r="O391" s="65">
        <v>0</v>
      </c>
      <c r="P391" s="42">
        <v>9</v>
      </c>
      <c r="Q391" s="64">
        <v>2</v>
      </c>
      <c r="R391" s="65">
        <v>0</v>
      </c>
      <c r="S391" s="42">
        <v>9</v>
      </c>
      <c r="T391" s="64">
        <v>2</v>
      </c>
      <c r="U391" s="65">
        <v>0</v>
      </c>
      <c r="V391" s="42">
        <v>9</v>
      </c>
      <c r="W391" s="64">
        <v>2</v>
      </c>
      <c r="X391" s="65">
        <v>0</v>
      </c>
      <c r="Y391" s="42">
        <v>9</v>
      </c>
      <c r="Z391" s="64">
        <v>2</v>
      </c>
      <c r="AA391" s="65">
        <v>0</v>
      </c>
      <c r="AB391" s="42">
        <v>10</v>
      </c>
      <c r="AC391" s="64">
        <v>2</v>
      </c>
      <c r="AD391" s="65">
        <v>0</v>
      </c>
      <c r="AE391" s="42">
        <v>11</v>
      </c>
      <c r="AF391" s="64">
        <v>2</v>
      </c>
      <c r="AG391" s="65">
        <v>0</v>
      </c>
      <c r="AH391" s="42">
        <v>11</v>
      </c>
      <c r="AI391" s="64">
        <v>2</v>
      </c>
      <c r="AJ391" s="65">
        <v>1</v>
      </c>
      <c r="AK391" s="42">
        <v>11</v>
      </c>
      <c r="AL391" s="64">
        <v>2</v>
      </c>
      <c r="AM391" s="65">
        <v>1</v>
      </c>
    </row>
    <row r="393" spans="3:39" ht="13.5" thickBot="1"/>
    <row r="394" spans="3:39" ht="13.5" thickBot="1">
      <c r="C394" s="557" t="s">
        <v>50</v>
      </c>
      <c r="D394" s="558"/>
      <c r="E394" s="558"/>
      <c r="F394" s="558"/>
      <c r="G394" s="558"/>
      <c r="H394" s="558"/>
      <c r="I394" s="558"/>
      <c r="J394" s="558"/>
      <c r="K394" s="558"/>
      <c r="L394" s="558"/>
      <c r="M394" s="558"/>
      <c r="N394" s="558"/>
      <c r="O394" s="558"/>
      <c r="P394" s="558"/>
      <c r="Q394" s="558"/>
      <c r="R394" s="558"/>
      <c r="S394" s="558"/>
      <c r="T394" s="558"/>
      <c r="U394" s="558"/>
      <c r="V394" s="558"/>
      <c r="W394" s="558"/>
      <c r="X394" s="558"/>
      <c r="Y394" s="558"/>
      <c r="Z394" s="558"/>
      <c r="AA394" s="558"/>
      <c r="AB394" s="558"/>
      <c r="AC394" s="558"/>
      <c r="AD394" s="558"/>
      <c r="AE394" s="558"/>
      <c r="AF394" s="558"/>
      <c r="AG394" s="558"/>
      <c r="AH394" s="558"/>
      <c r="AI394" s="558"/>
      <c r="AJ394" s="558"/>
      <c r="AK394" s="558"/>
      <c r="AL394" s="558"/>
      <c r="AM394" s="559"/>
    </row>
    <row r="395" spans="3:39" ht="21" customHeight="1" thickBot="1">
      <c r="C395" s="581" t="s">
        <v>48</v>
      </c>
      <c r="D395" s="560">
        <v>40909</v>
      </c>
      <c r="E395" s="575"/>
      <c r="F395" s="576"/>
      <c r="G395" s="560">
        <v>40940</v>
      </c>
      <c r="H395" s="575"/>
      <c r="I395" s="576"/>
      <c r="J395" s="560">
        <v>40969</v>
      </c>
      <c r="K395" s="575"/>
      <c r="L395" s="576"/>
      <c r="M395" s="560">
        <v>41000</v>
      </c>
      <c r="N395" s="575"/>
      <c r="O395" s="576"/>
      <c r="P395" s="560">
        <v>41030</v>
      </c>
      <c r="Q395" s="575"/>
      <c r="R395" s="576"/>
      <c r="S395" s="560">
        <v>41061</v>
      </c>
      <c r="T395" s="575"/>
      <c r="U395" s="576"/>
      <c r="V395" s="560">
        <v>41091</v>
      </c>
      <c r="W395" s="575"/>
      <c r="X395" s="576"/>
      <c r="Y395" s="560">
        <v>41122</v>
      </c>
      <c r="Z395" s="575"/>
      <c r="AA395" s="576"/>
      <c r="AB395" s="560">
        <v>41153</v>
      </c>
      <c r="AC395" s="575"/>
      <c r="AD395" s="576"/>
      <c r="AE395" s="560">
        <v>41183</v>
      </c>
      <c r="AF395" s="575"/>
      <c r="AG395" s="576"/>
      <c r="AH395" s="560">
        <v>41214</v>
      </c>
      <c r="AI395" s="575"/>
      <c r="AJ395" s="576"/>
      <c r="AK395" s="560">
        <v>41244</v>
      </c>
      <c r="AL395" s="575"/>
      <c r="AM395" s="576"/>
    </row>
    <row r="396" spans="3:39" ht="13.5" thickBot="1">
      <c r="C396" s="583"/>
      <c r="D396" s="178" t="s">
        <v>5</v>
      </c>
      <c r="E396" s="385" t="s">
        <v>3</v>
      </c>
      <c r="F396" s="177" t="s">
        <v>33</v>
      </c>
      <c r="G396" s="178" t="s">
        <v>5</v>
      </c>
      <c r="H396" s="385" t="s">
        <v>3</v>
      </c>
      <c r="I396" s="177" t="s">
        <v>33</v>
      </c>
      <c r="J396" s="178" t="s">
        <v>5</v>
      </c>
      <c r="K396" s="385" t="s">
        <v>3</v>
      </c>
      <c r="L396" s="177" t="s">
        <v>33</v>
      </c>
      <c r="M396" s="178" t="s">
        <v>5</v>
      </c>
      <c r="N396" s="385" t="s">
        <v>3</v>
      </c>
      <c r="O396" s="177" t="s">
        <v>33</v>
      </c>
      <c r="P396" s="178" t="s">
        <v>5</v>
      </c>
      <c r="Q396" s="385" t="s">
        <v>3</v>
      </c>
      <c r="R396" s="177" t="s">
        <v>33</v>
      </c>
      <c r="S396" s="178" t="s">
        <v>2</v>
      </c>
      <c r="T396" s="385" t="s">
        <v>3</v>
      </c>
      <c r="U396" s="177" t="s">
        <v>33</v>
      </c>
      <c r="V396" s="178" t="s">
        <v>2</v>
      </c>
      <c r="W396" s="385" t="s">
        <v>3</v>
      </c>
      <c r="X396" s="177" t="s">
        <v>33</v>
      </c>
      <c r="Y396" s="178" t="s">
        <v>2</v>
      </c>
      <c r="Z396" s="385" t="s">
        <v>3</v>
      </c>
      <c r="AA396" s="177" t="s">
        <v>33</v>
      </c>
      <c r="AB396" s="178" t="s">
        <v>2</v>
      </c>
      <c r="AC396" s="385" t="s">
        <v>3</v>
      </c>
      <c r="AD396" s="177" t="s">
        <v>33</v>
      </c>
      <c r="AE396" s="178" t="s">
        <v>2</v>
      </c>
      <c r="AF396" s="385" t="s">
        <v>3</v>
      </c>
      <c r="AG396" s="177" t="s">
        <v>33</v>
      </c>
      <c r="AH396" s="178" t="s">
        <v>2</v>
      </c>
      <c r="AI396" s="385" t="s">
        <v>3</v>
      </c>
      <c r="AJ396" s="177" t="s">
        <v>33</v>
      </c>
      <c r="AK396" s="178" t="s">
        <v>5</v>
      </c>
      <c r="AL396" s="385" t="s">
        <v>3</v>
      </c>
      <c r="AM396" s="177" t="s">
        <v>33</v>
      </c>
    </row>
    <row r="397" spans="3:39">
      <c r="C397" s="57" t="s">
        <v>8</v>
      </c>
      <c r="D397" s="46">
        <v>76</v>
      </c>
      <c r="E397" s="60">
        <v>34</v>
      </c>
      <c r="F397" s="61">
        <v>39</v>
      </c>
      <c r="G397" s="46">
        <v>76</v>
      </c>
      <c r="H397" s="60">
        <v>35</v>
      </c>
      <c r="I397" s="61">
        <v>39</v>
      </c>
      <c r="J397" s="46">
        <v>82</v>
      </c>
      <c r="K397" s="60">
        <v>35</v>
      </c>
      <c r="L397" s="61">
        <v>39</v>
      </c>
      <c r="M397" s="46">
        <v>83</v>
      </c>
      <c r="N397" s="60">
        <v>35</v>
      </c>
      <c r="O397" s="61">
        <v>39</v>
      </c>
      <c r="P397" s="46">
        <v>84</v>
      </c>
      <c r="Q397" s="60">
        <v>36</v>
      </c>
      <c r="R397" s="61">
        <v>39</v>
      </c>
      <c r="S397" s="46">
        <v>85</v>
      </c>
      <c r="T397" s="60">
        <v>37</v>
      </c>
      <c r="U397" s="61">
        <v>39</v>
      </c>
      <c r="V397" s="46">
        <v>86</v>
      </c>
      <c r="W397" s="60">
        <v>38</v>
      </c>
      <c r="X397" s="61">
        <v>40</v>
      </c>
      <c r="Y397" s="46">
        <v>86</v>
      </c>
      <c r="Z397" s="60">
        <v>38</v>
      </c>
      <c r="AA397" s="61">
        <v>40</v>
      </c>
      <c r="AB397" s="46">
        <v>87</v>
      </c>
      <c r="AC397" s="60">
        <v>39</v>
      </c>
      <c r="AD397" s="61">
        <v>41</v>
      </c>
      <c r="AE397" s="46">
        <v>87</v>
      </c>
      <c r="AF397" s="60">
        <v>39</v>
      </c>
      <c r="AG397" s="61">
        <v>41</v>
      </c>
      <c r="AH397" s="46">
        <v>88</v>
      </c>
      <c r="AI397" s="60">
        <v>39</v>
      </c>
      <c r="AJ397" s="61">
        <v>41</v>
      </c>
      <c r="AK397" s="46">
        <v>88</v>
      </c>
      <c r="AL397" s="60">
        <v>40</v>
      </c>
      <c r="AM397" s="61">
        <v>41</v>
      </c>
    </row>
    <row r="398" spans="3:39">
      <c r="C398" s="58" t="s">
        <v>9</v>
      </c>
      <c r="D398" s="41">
        <v>20</v>
      </c>
      <c r="E398" s="62">
        <v>8</v>
      </c>
      <c r="F398" s="63">
        <v>2</v>
      </c>
      <c r="G398" s="41">
        <v>20</v>
      </c>
      <c r="H398" s="62">
        <v>8</v>
      </c>
      <c r="I398" s="63">
        <v>2</v>
      </c>
      <c r="J398" s="41">
        <v>20</v>
      </c>
      <c r="K398" s="62">
        <v>8</v>
      </c>
      <c r="L398" s="63">
        <v>2</v>
      </c>
      <c r="M398" s="41">
        <v>20</v>
      </c>
      <c r="N398" s="62">
        <v>9</v>
      </c>
      <c r="O398" s="63">
        <v>2</v>
      </c>
      <c r="P398" s="41">
        <v>20</v>
      </c>
      <c r="Q398" s="62">
        <v>9</v>
      </c>
      <c r="R398" s="63">
        <v>2</v>
      </c>
      <c r="S398" s="41">
        <v>21</v>
      </c>
      <c r="T398" s="62">
        <v>10</v>
      </c>
      <c r="U398" s="63">
        <v>2</v>
      </c>
      <c r="V398" s="41">
        <v>21</v>
      </c>
      <c r="W398" s="62">
        <v>10</v>
      </c>
      <c r="X398" s="63">
        <v>2</v>
      </c>
      <c r="Y398" s="41">
        <v>21</v>
      </c>
      <c r="Z398" s="62">
        <v>10</v>
      </c>
      <c r="AA398" s="63">
        <v>2</v>
      </c>
      <c r="AB398" s="41">
        <v>21</v>
      </c>
      <c r="AC398" s="62">
        <v>10</v>
      </c>
      <c r="AD398" s="63">
        <v>2</v>
      </c>
      <c r="AE398" s="41">
        <v>21</v>
      </c>
      <c r="AF398" s="62">
        <v>10</v>
      </c>
      <c r="AG398" s="63">
        <v>2</v>
      </c>
      <c r="AH398" s="41">
        <v>21</v>
      </c>
      <c r="AI398" s="62">
        <v>10</v>
      </c>
      <c r="AJ398" s="63">
        <v>2</v>
      </c>
      <c r="AK398" s="41">
        <v>21</v>
      </c>
      <c r="AL398" s="62">
        <v>10</v>
      </c>
      <c r="AM398" s="63">
        <v>2</v>
      </c>
    </row>
    <row r="399" spans="3:39">
      <c r="C399" s="58" t="s">
        <v>10</v>
      </c>
      <c r="D399" s="41">
        <v>16</v>
      </c>
      <c r="E399" s="62">
        <v>2</v>
      </c>
      <c r="F399" s="63">
        <v>6</v>
      </c>
      <c r="G399" s="41">
        <v>16</v>
      </c>
      <c r="H399" s="62">
        <v>3</v>
      </c>
      <c r="I399" s="63">
        <v>6</v>
      </c>
      <c r="J399" s="41">
        <v>17</v>
      </c>
      <c r="K399" s="62">
        <v>3</v>
      </c>
      <c r="L399" s="63">
        <v>6</v>
      </c>
      <c r="M399" s="41">
        <v>17</v>
      </c>
      <c r="N399" s="62">
        <v>3</v>
      </c>
      <c r="O399" s="63">
        <v>6</v>
      </c>
      <c r="P399" s="41">
        <v>18</v>
      </c>
      <c r="Q399" s="62">
        <v>4</v>
      </c>
      <c r="R399" s="63">
        <v>6</v>
      </c>
      <c r="S399" s="41">
        <v>18</v>
      </c>
      <c r="T399" s="62">
        <v>4</v>
      </c>
      <c r="U399" s="63">
        <v>6</v>
      </c>
      <c r="V399" s="41">
        <v>18</v>
      </c>
      <c r="W399" s="62">
        <v>4</v>
      </c>
      <c r="X399" s="63">
        <v>6</v>
      </c>
      <c r="Y399" s="41">
        <v>18</v>
      </c>
      <c r="Z399" s="62">
        <v>4</v>
      </c>
      <c r="AA399" s="63">
        <v>6</v>
      </c>
      <c r="AB399" s="41">
        <v>18</v>
      </c>
      <c r="AC399" s="62">
        <v>4</v>
      </c>
      <c r="AD399" s="63">
        <v>6</v>
      </c>
      <c r="AE399" s="41">
        <v>18</v>
      </c>
      <c r="AF399" s="62">
        <v>4</v>
      </c>
      <c r="AG399" s="63">
        <v>6</v>
      </c>
      <c r="AH399" s="41">
        <v>18</v>
      </c>
      <c r="AI399" s="62">
        <v>4</v>
      </c>
      <c r="AJ399" s="63">
        <v>6</v>
      </c>
      <c r="AK399" s="41">
        <v>18</v>
      </c>
      <c r="AL399" s="62">
        <v>4</v>
      </c>
      <c r="AM399" s="63">
        <v>6</v>
      </c>
    </row>
    <row r="400" spans="3:39">
      <c r="C400" s="58" t="s">
        <v>11</v>
      </c>
      <c r="D400" s="41">
        <v>20</v>
      </c>
      <c r="E400" s="62">
        <v>7</v>
      </c>
      <c r="F400" s="63">
        <v>4</v>
      </c>
      <c r="G400" s="41">
        <v>20</v>
      </c>
      <c r="H400" s="62">
        <v>7</v>
      </c>
      <c r="I400" s="63">
        <v>4</v>
      </c>
      <c r="J400" s="41">
        <v>22</v>
      </c>
      <c r="K400" s="62">
        <v>8</v>
      </c>
      <c r="L400" s="63">
        <v>4</v>
      </c>
      <c r="M400" s="41">
        <v>23</v>
      </c>
      <c r="N400" s="62">
        <v>8</v>
      </c>
      <c r="O400" s="63">
        <v>4</v>
      </c>
      <c r="P400" s="41">
        <v>23</v>
      </c>
      <c r="Q400" s="62">
        <v>8</v>
      </c>
      <c r="R400" s="63">
        <v>4</v>
      </c>
      <c r="S400" s="41">
        <v>23</v>
      </c>
      <c r="T400" s="62">
        <v>8</v>
      </c>
      <c r="U400" s="63">
        <v>5</v>
      </c>
      <c r="V400" s="41">
        <v>24</v>
      </c>
      <c r="W400" s="62">
        <v>8</v>
      </c>
      <c r="X400" s="63">
        <v>5</v>
      </c>
      <c r="Y400" s="41">
        <v>25</v>
      </c>
      <c r="Z400" s="62">
        <v>9</v>
      </c>
      <c r="AA400" s="63">
        <v>5</v>
      </c>
      <c r="AB400" s="41">
        <v>25</v>
      </c>
      <c r="AC400" s="62">
        <v>9</v>
      </c>
      <c r="AD400" s="63">
        <v>7</v>
      </c>
      <c r="AE400" s="41">
        <v>25</v>
      </c>
      <c r="AF400" s="62">
        <v>9</v>
      </c>
      <c r="AG400" s="63">
        <v>7</v>
      </c>
      <c r="AH400" s="41">
        <v>24</v>
      </c>
      <c r="AI400" s="62">
        <v>9</v>
      </c>
      <c r="AJ400" s="63">
        <v>7</v>
      </c>
      <c r="AK400" s="41">
        <v>24</v>
      </c>
      <c r="AL400" s="62">
        <v>9</v>
      </c>
      <c r="AM400" s="63">
        <v>7</v>
      </c>
    </row>
    <row r="401" spans="3:39">
      <c r="C401" s="58" t="s">
        <v>12</v>
      </c>
      <c r="D401" s="41">
        <v>43</v>
      </c>
      <c r="E401" s="62">
        <v>15</v>
      </c>
      <c r="F401" s="63">
        <v>14</v>
      </c>
      <c r="G401" s="41">
        <v>44</v>
      </c>
      <c r="H401" s="62">
        <v>15</v>
      </c>
      <c r="I401" s="63">
        <v>14</v>
      </c>
      <c r="J401" s="41">
        <v>45</v>
      </c>
      <c r="K401" s="62">
        <v>15</v>
      </c>
      <c r="L401" s="63">
        <v>15</v>
      </c>
      <c r="M401" s="41">
        <v>45</v>
      </c>
      <c r="N401" s="62">
        <v>17</v>
      </c>
      <c r="O401" s="63">
        <v>15</v>
      </c>
      <c r="P401" s="41">
        <v>45</v>
      </c>
      <c r="Q401" s="62">
        <v>17</v>
      </c>
      <c r="R401" s="63">
        <v>16</v>
      </c>
      <c r="S401" s="41">
        <v>45</v>
      </c>
      <c r="T401" s="62">
        <v>17</v>
      </c>
      <c r="U401" s="63">
        <v>17</v>
      </c>
      <c r="V401" s="41">
        <v>45</v>
      </c>
      <c r="W401" s="62">
        <v>17</v>
      </c>
      <c r="X401" s="63">
        <v>17</v>
      </c>
      <c r="Y401" s="41">
        <v>45</v>
      </c>
      <c r="Z401" s="62">
        <v>17</v>
      </c>
      <c r="AA401" s="63">
        <v>17</v>
      </c>
      <c r="AB401" s="41">
        <v>45</v>
      </c>
      <c r="AC401" s="62">
        <v>17</v>
      </c>
      <c r="AD401" s="63">
        <v>18</v>
      </c>
      <c r="AE401" s="41">
        <v>45</v>
      </c>
      <c r="AF401" s="62">
        <v>17</v>
      </c>
      <c r="AG401" s="63">
        <v>18</v>
      </c>
      <c r="AH401" s="41">
        <v>45</v>
      </c>
      <c r="AI401" s="62">
        <v>17</v>
      </c>
      <c r="AJ401" s="63">
        <v>18</v>
      </c>
      <c r="AK401" s="41">
        <v>45</v>
      </c>
      <c r="AL401" s="62">
        <v>17</v>
      </c>
      <c r="AM401" s="63">
        <v>18</v>
      </c>
    </row>
    <row r="402" spans="3:39">
      <c r="C402" s="58" t="s">
        <v>13</v>
      </c>
      <c r="D402" s="41">
        <v>30</v>
      </c>
      <c r="E402" s="62">
        <v>9</v>
      </c>
      <c r="F402" s="63">
        <v>13</v>
      </c>
      <c r="G402" s="41">
        <v>30</v>
      </c>
      <c r="H402" s="62">
        <v>9</v>
      </c>
      <c r="I402" s="63">
        <v>13</v>
      </c>
      <c r="J402" s="41">
        <v>30</v>
      </c>
      <c r="K402" s="62">
        <v>9</v>
      </c>
      <c r="L402" s="63">
        <v>13</v>
      </c>
      <c r="M402" s="41">
        <v>30</v>
      </c>
      <c r="N402" s="62">
        <v>9</v>
      </c>
      <c r="O402" s="63">
        <v>13</v>
      </c>
      <c r="P402" s="41">
        <v>31</v>
      </c>
      <c r="Q402" s="62">
        <v>9</v>
      </c>
      <c r="R402" s="63">
        <v>13</v>
      </c>
      <c r="S402" s="41">
        <v>31</v>
      </c>
      <c r="T402" s="62">
        <v>9</v>
      </c>
      <c r="U402" s="63">
        <v>14</v>
      </c>
      <c r="V402" s="41">
        <v>31</v>
      </c>
      <c r="W402" s="62">
        <v>9</v>
      </c>
      <c r="X402" s="63">
        <v>14</v>
      </c>
      <c r="Y402" s="41">
        <v>31</v>
      </c>
      <c r="Z402" s="62">
        <v>10</v>
      </c>
      <c r="AA402" s="63">
        <v>14</v>
      </c>
      <c r="AB402" s="41">
        <v>31</v>
      </c>
      <c r="AC402" s="62">
        <v>9</v>
      </c>
      <c r="AD402" s="63">
        <v>14</v>
      </c>
      <c r="AE402" s="41">
        <v>31</v>
      </c>
      <c r="AF402" s="62">
        <v>9</v>
      </c>
      <c r="AG402" s="63">
        <v>16</v>
      </c>
      <c r="AH402" s="41">
        <v>31</v>
      </c>
      <c r="AI402" s="62">
        <v>9</v>
      </c>
      <c r="AJ402" s="63">
        <v>16</v>
      </c>
      <c r="AK402" s="41">
        <v>32</v>
      </c>
      <c r="AL402" s="62">
        <v>9</v>
      </c>
      <c r="AM402" s="63">
        <v>16</v>
      </c>
    </row>
    <row r="403" spans="3:39">
      <c r="C403" s="58" t="s">
        <v>14</v>
      </c>
      <c r="D403" s="41">
        <v>66</v>
      </c>
      <c r="E403" s="62">
        <v>46</v>
      </c>
      <c r="F403" s="63">
        <v>29</v>
      </c>
      <c r="G403" s="41">
        <v>70</v>
      </c>
      <c r="H403" s="62">
        <v>47</v>
      </c>
      <c r="I403" s="63">
        <v>29</v>
      </c>
      <c r="J403" s="41">
        <v>70</v>
      </c>
      <c r="K403" s="62">
        <v>47</v>
      </c>
      <c r="L403" s="63">
        <v>29</v>
      </c>
      <c r="M403" s="41">
        <v>72</v>
      </c>
      <c r="N403" s="62">
        <v>49</v>
      </c>
      <c r="O403" s="63">
        <v>29</v>
      </c>
      <c r="P403" s="41">
        <v>72</v>
      </c>
      <c r="Q403" s="62">
        <v>49</v>
      </c>
      <c r="R403" s="63">
        <v>29</v>
      </c>
      <c r="S403" s="41">
        <v>71</v>
      </c>
      <c r="T403" s="62">
        <v>48</v>
      </c>
      <c r="U403" s="63">
        <v>29</v>
      </c>
      <c r="V403" s="41">
        <v>71</v>
      </c>
      <c r="W403" s="62">
        <v>48</v>
      </c>
      <c r="X403" s="63">
        <v>31</v>
      </c>
      <c r="Y403" s="41">
        <v>71</v>
      </c>
      <c r="Z403" s="62">
        <v>48</v>
      </c>
      <c r="AA403" s="63">
        <v>31</v>
      </c>
      <c r="AB403" s="41">
        <v>71</v>
      </c>
      <c r="AC403" s="62">
        <v>49</v>
      </c>
      <c r="AD403" s="63">
        <v>32</v>
      </c>
      <c r="AE403" s="41">
        <v>71</v>
      </c>
      <c r="AF403" s="62">
        <v>49</v>
      </c>
      <c r="AG403" s="63">
        <v>34</v>
      </c>
      <c r="AH403" s="41">
        <v>69</v>
      </c>
      <c r="AI403" s="62">
        <v>47</v>
      </c>
      <c r="AJ403" s="63">
        <v>34</v>
      </c>
      <c r="AK403" s="41">
        <v>69</v>
      </c>
      <c r="AL403" s="62">
        <v>47</v>
      </c>
      <c r="AM403" s="63">
        <v>34</v>
      </c>
    </row>
    <row r="404" spans="3:39">
      <c r="C404" s="58" t="s">
        <v>15</v>
      </c>
      <c r="D404" s="41">
        <v>63</v>
      </c>
      <c r="E404" s="62">
        <v>36</v>
      </c>
      <c r="F404" s="63">
        <v>23</v>
      </c>
      <c r="G404" s="41">
        <v>63</v>
      </c>
      <c r="H404" s="62">
        <v>36</v>
      </c>
      <c r="I404" s="63">
        <v>23</v>
      </c>
      <c r="J404" s="41">
        <v>63</v>
      </c>
      <c r="K404" s="62">
        <v>36</v>
      </c>
      <c r="L404" s="63">
        <v>25</v>
      </c>
      <c r="M404" s="41">
        <v>61</v>
      </c>
      <c r="N404" s="62">
        <v>35</v>
      </c>
      <c r="O404" s="63">
        <v>23</v>
      </c>
      <c r="P404" s="41">
        <v>61</v>
      </c>
      <c r="Q404" s="62">
        <v>35</v>
      </c>
      <c r="R404" s="63">
        <v>25</v>
      </c>
      <c r="S404" s="41">
        <v>61</v>
      </c>
      <c r="T404" s="62">
        <v>36</v>
      </c>
      <c r="U404" s="63">
        <v>27</v>
      </c>
      <c r="V404" s="41">
        <v>61</v>
      </c>
      <c r="W404" s="62">
        <v>36</v>
      </c>
      <c r="X404" s="63">
        <v>27</v>
      </c>
      <c r="Y404" s="41">
        <v>63</v>
      </c>
      <c r="Z404" s="62">
        <v>38</v>
      </c>
      <c r="AA404" s="63">
        <v>27</v>
      </c>
      <c r="AB404" s="41">
        <v>64</v>
      </c>
      <c r="AC404" s="62">
        <v>38</v>
      </c>
      <c r="AD404" s="63">
        <v>28</v>
      </c>
      <c r="AE404" s="41">
        <v>65</v>
      </c>
      <c r="AF404" s="62">
        <v>39</v>
      </c>
      <c r="AG404" s="63">
        <v>30</v>
      </c>
      <c r="AH404" s="41">
        <v>67</v>
      </c>
      <c r="AI404" s="62">
        <v>40</v>
      </c>
      <c r="AJ404" s="63">
        <v>31</v>
      </c>
      <c r="AK404" s="41">
        <v>68</v>
      </c>
      <c r="AL404" s="62">
        <v>41</v>
      </c>
      <c r="AM404" s="63">
        <v>32</v>
      </c>
    </row>
    <row r="405" spans="3:39">
      <c r="C405" s="58" t="s">
        <v>16</v>
      </c>
      <c r="D405" s="41">
        <v>9</v>
      </c>
      <c r="E405" s="62">
        <v>5</v>
      </c>
      <c r="F405" s="63">
        <v>0</v>
      </c>
      <c r="G405" s="41">
        <v>9</v>
      </c>
      <c r="H405" s="62">
        <v>5</v>
      </c>
      <c r="I405" s="63">
        <v>0</v>
      </c>
      <c r="J405" s="41">
        <v>9</v>
      </c>
      <c r="K405" s="62">
        <v>5</v>
      </c>
      <c r="L405" s="63">
        <v>0</v>
      </c>
      <c r="M405" s="41">
        <v>9</v>
      </c>
      <c r="N405" s="62">
        <v>5</v>
      </c>
      <c r="O405" s="63">
        <v>0</v>
      </c>
      <c r="P405" s="41">
        <v>9</v>
      </c>
      <c r="Q405" s="62">
        <v>5</v>
      </c>
      <c r="R405" s="63">
        <v>0</v>
      </c>
      <c r="S405" s="41">
        <v>9</v>
      </c>
      <c r="T405" s="62">
        <v>5</v>
      </c>
      <c r="U405" s="63">
        <v>0</v>
      </c>
      <c r="V405" s="41">
        <v>9</v>
      </c>
      <c r="W405" s="62">
        <v>5</v>
      </c>
      <c r="X405" s="63">
        <v>0</v>
      </c>
      <c r="Y405" s="41">
        <v>9</v>
      </c>
      <c r="Z405" s="62">
        <v>5</v>
      </c>
      <c r="AA405" s="63">
        <v>0</v>
      </c>
      <c r="AB405" s="41">
        <v>9</v>
      </c>
      <c r="AC405" s="62">
        <v>5</v>
      </c>
      <c r="AD405" s="63">
        <v>0</v>
      </c>
      <c r="AE405" s="41">
        <v>9</v>
      </c>
      <c r="AF405" s="62">
        <v>5</v>
      </c>
      <c r="AG405" s="63">
        <v>0</v>
      </c>
      <c r="AH405" s="41">
        <v>9</v>
      </c>
      <c r="AI405" s="62">
        <v>5</v>
      </c>
      <c r="AJ405" s="63">
        <v>0</v>
      </c>
      <c r="AK405" s="41">
        <v>9</v>
      </c>
      <c r="AL405" s="62">
        <v>5</v>
      </c>
      <c r="AM405" s="63">
        <v>0</v>
      </c>
    </row>
    <row r="406" spans="3:39">
      <c r="C406" s="58" t="s">
        <v>17</v>
      </c>
      <c r="D406" s="41">
        <v>496</v>
      </c>
      <c r="E406" s="62">
        <v>403</v>
      </c>
      <c r="F406" s="63">
        <v>344</v>
      </c>
      <c r="G406" s="41">
        <v>502</v>
      </c>
      <c r="H406" s="62">
        <v>409</v>
      </c>
      <c r="I406" s="63">
        <v>349</v>
      </c>
      <c r="J406" s="41">
        <v>504</v>
      </c>
      <c r="K406" s="62">
        <v>412</v>
      </c>
      <c r="L406" s="63">
        <v>358</v>
      </c>
      <c r="M406" s="41">
        <v>514</v>
      </c>
      <c r="N406" s="62">
        <v>421</v>
      </c>
      <c r="O406" s="63">
        <v>364</v>
      </c>
      <c r="P406" s="41">
        <v>517</v>
      </c>
      <c r="Q406" s="62">
        <v>424</v>
      </c>
      <c r="R406" s="63">
        <v>381</v>
      </c>
      <c r="S406" s="41">
        <v>517</v>
      </c>
      <c r="T406" s="62">
        <v>424</v>
      </c>
      <c r="U406" s="63">
        <v>379</v>
      </c>
      <c r="V406" s="41">
        <v>520</v>
      </c>
      <c r="W406" s="62">
        <v>427</v>
      </c>
      <c r="X406" s="63">
        <v>383</v>
      </c>
      <c r="Y406" s="41">
        <v>523</v>
      </c>
      <c r="Z406" s="62">
        <v>430</v>
      </c>
      <c r="AA406" s="63">
        <v>388</v>
      </c>
      <c r="AB406" s="41">
        <v>524</v>
      </c>
      <c r="AC406" s="62">
        <v>431</v>
      </c>
      <c r="AD406" s="63">
        <v>414</v>
      </c>
      <c r="AE406" s="41">
        <v>527</v>
      </c>
      <c r="AF406" s="62">
        <v>436</v>
      </c>
      <c r="AG406" s="63">
        <v>420</v>
      </c>
      <c r="AH406" s="41">
        <v>527</v>
      </c>
      <c r="AI406" s="62">
        <v>438</v>
      </c>
      <c r="AJ406" s="63">
        <v>423</v>
      </c>
      <c r="AK406" s="41">
        <v>532</v>
      </c>
      <c r="AL406" s="62">
        <v>442</v>
      </c>
      <c r="AM406" s="63">
        <v>425</v>
      </c>
    </row>
    <row r="407" spans="3:39">
      <c r="C407" s="58" t="s">
        <v>18</v>
      </c>
      <c r="D407" s="41">
        <v>37</v>
      </c>
      <c r="E407" s="62">
        <v>27</v>
      </c>
      <c r="F407" s="63">
        <v>27</v>
      </c>
      <c r="G407" s="41">
        <v>37</v>
      </c>
      <c r="H407" s="62">
        <v>27</v>
      </c>
      <c r="I407" s="63">
        <v>27</v>
      </c>
      <c r="J407" s="41">
        <v>37</v>
      </c>
      <c r="K407" s="62">
        <v>27</v>
      </c>
      <c r="L407" s="63">
        <v>27</v>
      </c>
      <c r="M407" s="41">
        <v>37</v>
      </c>
      <c r="N407" s="62">
        <v>27</v>
      </c>
      <c r="O407" s="63">
        <v>27</v>
      </c>
      <c r="P407" s="41">
        <v>37</v>
      </c>
      <c r="Q407" s="62">
        <v>27</v>
      </c>
      <c r="R407" s="63">
        <v>27</v>
      </c>
      <c r="S407" s="41">
        <v>38</v>
      </c>
      <c r="T407" s="62">
        <v>28</v>
      </c>
      <c r="U407" s="63">
        <v>28</v>
      </c>
      <c r="V407" s="41">
        <v>39</v>
      </c>
      <c r="W407" s="62">
        <v>29</v>
      </c>
      <c r="X407" s="63">
        <v>29</v>
      </c>
      <c r="Y407" s="41">
        <v>41</v>
      </c>
      <c r="Z407" s="62">
        <v>31</v>
      </c>
      <c r="AA407" s="63">
        <v>30</v>
      </c>
      <c r="AB407" s="41">
        <v>42</v>
      </c>
      <c r="AC407" s="62">
        <v>31</v>
      </c>
      <c r="AD407" s="63">
        <v>32</v>
      </c>
      <c r="AE407" s="41">
        <v>42</v>
      </c>
      <c r="AF407" s="62">
        <v>31</v>
      </c>
      <c r="AG407" s="63">
        <v>32</v>
      </c>
      <c r="AH407" s="41">
        <v>42</v>
      </c>
      <c r="AI407" s="62">
        <v>31</v>
      </c>
      <c r="AJ407" s="63">
        <v>32</v>
      </c>
      <c r="AK407" s="41">
        <v>42</v>
      </c>
      <c r="AL407" s="62">
        <v>31</v>
      </c>
      <c r="AM407" s="63">
        <v>32</v>
      </c>
    </row>
    <row r="408" spans="3:39">
      <c r="C408" s="58" t="s">
        <v>19</v>
      </c>
      <c r="D408" s="41">
        <v>60</v>
      </c>
      <c r="E408" s="62">
        <v>29</v>
      </c>
      <c r="F408" s="63">
        <v>23</v>
      </c>
      <c r="G408" s="41">
        <v>61</v>
      </c>
      <c r="H408" s="62">
        <v>30</v>
      </c>
      <c r="I408" s="63">
        <v>24</v>
      </c>
      <c r="J408" s="41">
        <v>65</v>
      </c>
      <c r="K408" s="62">
        <v>31</v>
      </c>
      <c r="L408" s="63">
        <v>24</v>
      </c>
      <c r="M408" s="41">
        <v>68</v>
      </c>
      <c r="N408" s="62">
        <v>32</v>
      </c>
      <c r="O408" s="63">
        <v>24</v>
      </c>
      <c r="P408" s="41">
        <v>69</v>
      </c>
      <c r="Q408" s="62">
        <v>32</v>
      </c>
      <c r="R408" s="63">
        <v>24</v>
      </c>
      <c r="S408" s="41">
        <v>70</v>
      </c>
      <c r="T408" s="62">
        <v>33</v>
      </c>
      <c r="U408" s="63">
        <v>24</v>
      </c>
      <c r="V408" s="41">
        <v>70</v>
      </c>
      <c r="W408" s="62">
        <v>33</v>
      </c>
      <c r="X408" s="63">
        <v>24</v>
      </c>
      <c r="Y408" s="41">
        <v>70</v>
      </c>
      <c r="Z408" s="62">
        <v>33</v>
      </c>
      <c r="AA408" s="63">
        <v>24</v>
      </c>
      <c r="AB408" s="41">
        <v>70</v>
      </c>
      <c r="AC408" s="62">
        <v>33</v>
      </c>
      <c r="AD408" s="63">
        <v>24</v>
      </c>
      <c r="AE408" s="41">
        <v>70</v>
      </c>
      <c r="AF408" s="62">
        <v>33</v>
      </c>
      <c r="AG408" s="63">
        <v>24</v>
      </c>
      <c r="AH408" s="41">
        <v>70</v>
      </c>
      <c r="AI408" s="62">
        <v>33</v>
      </c>
      <c r="AJ408" s="63">
        <v>24</v>
      </c>
      <c r="AK408" s="41">
        <v>71</v>
      </c>
      <c r="AL408" s="62">
        <v>33</v>
      </c>
      <c r="AM408" s="63">
        <v>24</v>
      </c>
    </row>
    <row r="409" spans="3:39">
      <c r="C409" s="58" t="s">
        <v>20</v>
      </c>
      <c r="D409" s="41">
        <v>86</v>
      </c>
      <c r="E409" s="62">
        <v>45</v>
      </c>
      <c r="F409" s="63">
        <v>30</v>
      </c>
      <c r="G409" s="41">
        <v>88</v>
      </c>
      <c r="H409" s="62">
        <v>46</v>
      </c>
      <c r="I409" s="63">
        <v>31</v>
      </c>
      <c r="J409" s="41">
        <v>89</v>
      </c>
      <c r="K409" s="62">
        <v>46</v>
      </c>
      <c r="L409" s="63">
        <v>31</v>
      </c>
      <c r="M409" s="41">
        <v>89</v>
      </c>
      <c r="N409" s="62">
        <v>47</v>
      </c>
      <c r="O409" s="63">
        <v>31</v>
      </c>
      <c r="P409" s="41">
        <v>89</v>
      </c>
      <c r="Q409" s="62">
        <v>47</v>
      </c>
      <c r="R409" s="63">
        <v>32</v>
      </c>
      <c r="S409" s="41">
        <v>88</v>
      </c>
      <c r="T409" s="62">
        <v>47</v>
      </c>
      <c r="U409" s="63">
        <v>35</v>
      </c>
      <c r="V409" s="41">
        <v>88</v>
      </c>
      <c r="W409" s="62">
        <v>47</v>
      </c>
      <c r="X409" s="63">
        <v>40</v>
      </c>
      <c r="Y409" s="41">
        <v>88</v>
      </c>
      <c r="Z409" s="62">
        <v>47</v>
      </c>
      <c r="AA409" s="63">
        <v>39</v>
      </c>
      <c r="AB409" s="41">
        <v>88</v>
      </c>
      <c r="AC409" s="62">
        <v>49</v>
      </c>
      <c r="AD409" s="63">
        <v>42</v>
      </c>
      <c r="AE409" s="41">
        <v>89</v>
      </c>
      <c r="AF409" s="62">
        <v>50</v>
      </c>
      <c r="AG409" s="63">
        <v>43</v>
      </c>
      <c r="AH409" s="41">
        <v>89</v>
      </c>
      <c r="AI409" s="62">
        <v>50</v>
      </c>
      <c r="AJ409" s="63">
        <v>43</v>
      </c>
      <c r="AK409" s="41">
        <v>89</v>
      </c>
      <c r="AL409" s="62">
        <v>50</v>
      </c>
      <c r="AM409" s="63">
        <v>43</v>
      </c>
    </row>
    <row r="410" spans="3:39">
      <c r="C410" s="58" t="s">
        <v>21</v>
      </c>
      <c r="D410" s="41">
        <v>165</v>
      </c>
      <c r="E410" s="62">
        <v>94</v>
      </c>
      <c r="F410" s="63">
        <v>79</v>
      </c>
      <c r="G410" s="41">
        <v>167</v>
      </c>
      <c r="H410" s="62">
        <v>95</v>
      </c>
      <c r="I410" s="63">
        <v>80</v>
      </c>
      <c r="J410" s="41">
        <v>167</v>
      </c>
      <c r="K410" s="62">
        <v>95</v>
      </c>
      <c r="L410" s="63">
        <v>82</v>
      </c>
      <c r="M410" s="41">
        <v>168</v>
      </c>
      <c r="N410" s="62">
        <v>99</v>
      </c>
      <c r="O410" s="63">
        <v>82</v>
      </c>
      <c r="P410" s="41">
        <v>169</v>
      </c>
      <c r="Q410" s="62">
        <v>100</v>
      </c>
      <c r="R410" s="63">
        <v>83</v>
      </c>
      <c r="S410" s="41">
        <v>171</v>
      </c>
      <c r="T410" s="62">
        <v>101</v>
      </c>
      <c r="U410" s="63">
        <v>86</v>
      </c>
      <c r="V410" s="41">
        <v>173</v>
      </c>
      <c r="W410" s="62">
        <v>103</v>
      </c>
      <c r="X410" s="63">
        <v>87</v>
      </c>
      <c r="Y410" s="41">
        <v>172</v>
      </c>
      <c r="Z410" s="62">
        <v>105</v>
      </c>
      <c r="AA410" s="63">
        <v>88</v>
      </c>
      <c r="AB410" s="41">
        <v>172</v>
      </c>
      <c r="AC410" s="62">
        <v>105</v>
      </c>
      <c r="AD410" s="63">
        <v>91</v>
      </c>
      <c r="AE410" s="41">
        <v>174</v>
      </c>
      <c r="AF410" s="62">
        <v>106</v>
      </c>
      <c r="AG410" s="63">
        <v>91</v>
      </c>
      <c r="AH410" s="41">
        <v>174</v>
      </c>
      <c r="AI410" s="62">
        <v>106</v>
      </c>
      <c r="AJ410" s="63">
        <v>94</v>
      </c>
      <c r="AK410" s="41">
        <v>175</v>
      </c>
      <c r="AL410" s="62">
        <v>107</v>
      </c>
      <c r="AM410" s="63">
        <v>94</v>
      </c>
    </row>
    <row r="411" spans="3:39">
      <c r="C411" s="58" t="s">
        <v>22</v>
      </c>
      <c r="D411" s="41">
        <v>12</v>
      </c>
      <c r="E411" s="62">
        <v>3</v>
      </c>
      <c r="F411" s="63">
        <v>2</v>
      </c>
      <c r="G411" s="41">
        <v>12</v>
      </c>
      <c r="H411" s="62">
        <v>3</v>
      </c>
      <c r="I411" s="63">
        <v>2</v>
      </c>
      <c r="J411" s="41">
        <v>12</v>
      </c>
      <c r="K411" s="62">
        <v>3</v>
      </c>
      <c r="L411" s="63">
        <v>2</v>
      </c>
      <c r="M411" s="41">
        <v>12</v>
      </c>
      <c r="N411" s="62">
        <v>3</v>
      </c>
      <c r="O411" s="63">
        <v>2</v>
      </c>
      <c r="P411" s="41">
        <v>12</v>
      </c>
      <c r="Q411" s="62">
        <v>3</v>
      </c>
      <c r="R411" s="63">
        <v>2</v>
      </c>
      <c r="S411" s="41">
        <v>13</v>
      </c>
      <c r="T411" s="62">
        <v>3</v>
      </c>
      <c r="U411" s="63">
        <v>3</v>
      </c>
      <c r="V411" s="41">
        <v>14</v>
      </c>
      <c r="W411" s="62">
        <v>4</v>
      </c>
      <c r="X411" s="63">
        <v>3</v>
      </c>
      <c r="Y411" s="41">
        <v>14</v>
      </c>
      <c r="Z411" s="62">
        <v>4</v>
      </c>
      <c r="AA411" s="63">
        <v>3</v>
      </c>
      <c r="AB411" s="41">
        <v>14</v>
      </c>
      <c r="AC411" s="62">
        <v>4</v>
      </c>
      <c r="AD411" s="63">
        <v>3</v>
      </c>
      <c r="AE411" s="41">
        <v>14</v>
      </c>
      <c r="AF411" s="62">
        <v>4</v>
      </c>
      <c r="AG411" s="63">
        <v>3</v>
      </c>
      <c r="AH411" s="41">
        <v>14</v>
      </c>
      <c r="AI411" s="62">
        <v>4</v>
      </c>
      <c r="AJ411" s="63">
        <v>3</v>
      </c>
      <c r="AK411" s="41">
        <v>14</v>
      </c>
      <c r="AL411" s="62">
        <v>4</v>
      </c>
      <c r="AM411" s="63">
        <v>3</v>
      </c>
    </row>
    <row r="412" spans="3:39">
      <c r="C412" s="58" t="s">
        <v>23</v>
      </c>
      <c r="D412" s="41">
        <v>17</v>
      </c>
      <c r="E412" s="62">
        <v>2</v>
      </c>
      <c r="F412" s="63">
        <v>2</v>
      </c>
      <c r="G412" s="41">
        <v>17</v>
      </c>
      <c r="H412" s="62">
        <v>2</v>
      </c>
      <c r="I412" s="63">
        <v>2</v>
      </c>
      <c r="J412" s="41">
        <v>17</v>
      </c>
      <c r="K412" s="62">
        <v>2</v>
      </c>
      <c r="L412" s="63">
        <v>2</v>
      </c>
      <c r="M412" s="41">
        <v>17</v>
      </c>
      <c r="N412" s="62">
        <v>2</v>
      </c>
      <c r="O412" s="63">
        <v>2</v>
      </c>
      <c r="P412" s="41">
        <v>18</v>
      </c>
      <c r="Q412" s="62">
        <v>3</v>
      </c>
      <c r="R412" s="63">
        <v>2</v>
      </c>
      <c r="S412" s="41">
        <v>18</v>
      </c>
      <c r="T412" s="62">
        <v>3</v>
      </c>
      <c r="U412" s="63">
        <v>3</v>
      </c>
      <c r="V412" s="41">
        <v>18</v>
      </c>
      <c r="W412" s="62">
        <v>3</v>
      </c>
      <c r="X412" s="63">
        <v>3</v>
      </c>
      <c r="Y412" s="41">
        <v>18</v>
      </c>
      <c r="Z412" s="62">
        <v>3</v>
      </c>
      <c r="AA412" s="63">
        <v>3</v>
      </c>
      <c r="AB412" s="41">
        <v>18</v>
      </c>
      <c r="AC412" s="62">
        <v>3</v>
      </c>
      <c r="AD412" s="63">
        <v>3</v>
      </c>
      <c r="AE412" s="41">
        <v>18</v>
      </c>
      <c r="AF412" s="62">
        <v>3</v>
      </c>
      <c r="AG412" s="63">
        <v>3</v>
      </c>
      <c r="AH412" s="41">
        <v>18</v>
      </c>
      <c r="AI412" s="62">
        <v>3</v>
      </c>
      <c r="AJ412" s="63">
        <v>3</v>
      </c>
      <c r="AK412" s="41">
        <v>18</v>
      </c>
      <c r="AL412" s="62">
        <v>3</v>
      </c>
      <c r="AM412" s="63">
        <v>3</v>
      </c>
    </row>
    <row r="413" spans="3:39">
      <c r="C413" s="58" t="s">
        <v>24</v>
      </c>
      <c r="D413" s="41">
        <v>19</v>
      </c>
      <c r="E413" s="62">
        <v>10</v>
      </c>
      <c r="F413" s="63">
        <v>10</v>
      </c>
      <c r="G413" s="41">
        <v>20</v>
      </c>
      <c r="H413" s="62">
        <v>10</v>
      </c>
      <c r="I413" s="63">
        <v>10</v>
      </c>
      <c r="J413" s="41">
        <v>20</v>
      </c>
      <c r="K413" s="62">
        <v>10</v>
      </c>
      <c r="L413" s="63">
        <v>10</v>
      </c>
      <c r="M413" s="41">
        <v>20</v>
      </c>
      <c r="N413" s="62">
        <v>10</v>
      </c>
      <c r="O413" s="63">
        <v>10</v>
      </c>
      <c r="P413" s="41">
        <v>20</v>
      </c>
      <c r="Q413" s="62">
        <v>10</v>
      </c>
      <c r="R413" s="63">
        <v>11</v>
      </c>
      <c r="S413" s="41">
        <v>21</v>
      </c>
      <c r="T413" s="62">
        <v>11</v>
      </c>
      <c r="U413" s="63">
        <v>12</v>
      </c>
      <c r="V413" s="41">
        <v>21</v>
      </c>
      <c r="W413" s="62">
        <v>11</v>
      </c>
      <c r="X413" s="63">
        <v>13</v>
      </c>
      <c r="Y413" s="41">
        <v>21</v>
      </c>
      <c r="Z413" s="62">
        <v>11</v>
      </c>
      <c r="AA413" s="63">
        <v>13</v>
      </c>
      <c r="AB413" s="41">
        <v>21</v>
      </c>
      <c r="AC413" s="62">
        <v>11</v>
      </c>
      <c r="AD413" s="63">
        <v>13</v>
      </c>
      <c r="AE413" s="41">
        <v>21</v>
      </c>
      <c r="AF413" s="62">
        <v>11</v>
      </c>
      <c r="AG413" s="63">
        <v>13</v>
      </c>
      <c r="AH413" s="41">
        <v>20</v>
      </c>
      <c r="AI413" s="62">
        <v>10</v>
      </c>
      <c r="AJ413" s="63">
        <v>13</v>
      </c>
      <c r="AK413" s="41">
        <v>20</v>
      </c>
      <c r="AL413" s="62">
        <v>10</v>
      </c>
      <c r="AM413" s="63">
        <v>13</v>
      </c>
    </row>
    <row r="414" spans="3:39">
      <c r="C414" s="58" t="s">
        <v>25</v>
      </c>
      <c r="D414" s="41">
        <v>8</v>
      </c>
      <c r="E414" s="62">
        <v>2</v>
      </c>
      <c r="F414" s="63">
        <v>3</v>
      </c>
      <c r="G414" s="41">
        <v>8</v>
      </c>
      <c r="H414" s="62">
        <v>2</v>
      </c>
      <c r="I414" s="63">
        <v>3</v>
      </c>
      <c r="J414" s="41">
        <v>8</v>
      </c>
      <c r="K414" s="62">
        <v>2</v>
      </c>
      <c r="L414" s="63">
        <v>3</v>
      </c>
      <c r="M414" s="41">
        <v>8</v>
      </c>
      <c r="N414" s="62">
        <v>2</v>
      </c>
      <c r="O414" s="63">
        <v>3</v>
      </c>
      <c r="P414" s="41">
        <v>8</v>
      </c>
      <c r="Q414" s="62">
        <v>2</v>
      </c>
      <c r="R414" s="63">
        <v>3</v>
      </c>
      <c r="S414" s="41">
        <v>8</v>
      </c>
      <c r="T414" s="62">
        <v>2</v>
      </c>
      <c r="U414" s="63">
        <v>3</v>
      </c>
      <c r="V414" s="41">
        <v>8</v>
      </c>
      <c r="W414" s="62">
        <v>2</v>
      </c>
      <c r="X414" s="63">
        <v>3</v>
      </c>
      <c r="Y414" s="41">
        <v>8</v>
      </c>
      <c r="Z414" s="62">
        <v>2</v>
      </c>
      <c r="AA414" s="63">
        <v>3</v>
      </c>
      <c r="AB414" s="41">
        <v>8</v>
      </c>
      <c r="AC414" s="62">
        <v>2</v>
      </c>
      <c r="AD414" s="63">
        <v>3</v>
      </c>
      <c r="AE414" s="41">
        <v>8</v>
      </c>
      <c r="AF414" s="62">
        <v>2</v>
      </c>
      <c r="AG414" s="63">
        <v>3</v>
      </c>
      <c r="AH414" s="41">
        <v>8</v>
      </c>
      <c r="AI414" s="62">
        <v>2</v>
      </c>
      <c r="AJ414" s="63">
        <v>3</v>
      </c>
      <c r="AK414" s="41">
        <v>8</v>
      </c>
      <c r="AL414" s="62">
        <v>2</v>
      </c>
      <c r="AM414" s="63">
        <v>3</v>
      </c>
    </row>
    <row r="415" spans="3:39">
      <c r="C415" s="58" t="s">
        <v>26</v>
      </c>
      <c r="D415" s="41">
        <v>394</v>
      </c>
      <c r="E415" s="62">
        <v>229</v>
      </c>
      <c r="F415" s="63">
        <v>260</v>
      </c>
      <c r="G415" s="41">
        <v>394</v>
      </c>
      <c r="H415" s="62">
        <v>229</v>
      </c>
      <c r="I415" s="63">
        <v>261</v>
      </c>
      <c r="J415" s="41">
        <v>392</v>
      </c>
      <c r="K415" s="62">
        <v>228</v>
      </c>
      <c r="L415" s="63">
        <v>262</v>
      </c>
      <c r="M415" s="41">
        <v>391</v>
      </c>
      <c r="N415" s="62">
        <v>235</v>
      </c>
      <c r="O415" s="63">
        <v>265</v>
      </c>
      <c r="P415" s="41">
        <v>391</v>
      </c>
      <c r="Q415" s="62">
        <v>235</v>
      </c>
      <c r="R415" s="63">
        <v>271</v>
      </c>
      <c r="S415" s="41">
        <v>390</v>
      </c>
      <c r="T415" s="62">
        <v>235</v>
      </c>
      <c r="U415" s="63">
        <v>273</v>
      </c>
      <c r="V415" s="41">
        <v>393</v>
      </c>
      <c r="W415" s="62">
        <v>237</v>
      </c>
      <c r="X415" s="63">
        <v>283</v>
      </c>
      <c r="Y415" s="41">
        <v>398</v>
      </c>
      <c r="Z415" s="62">
        <v>238</v>
      </c>
      <c r="AA415" s="63">
        <v>283</v>
      </c>
      <c r="AB415" s="41">
        <v>399</v>
      </c>
      <c r="AC415" s="62">
        <v>239</v>
      </c>
      <c r="AD415" s="63">
        <v>290</v>
      </c>
      <c r="AE415" s="41">
        <v>403</v>
      </c>
      <c r="AF415" s="62">
        <v>241</v>
      </c>
      <c r="AG415" s="63">
        <v>292</v>
      </c>
      <c r="AH415" s="41">
        <v>404</v>
      </c>
      <c r="AI415" s="62">
        <v>242</v>
      </c>
      <c r="AJ415" s="63">
        <v>297</v>
      </c>
      <c r="AK415" s="41">
        <v>405</v>
      </c>
      <c r="AL415" s="62">
        <v>243</v>
      </c>
      <c r="AM415" s="63">
        <v>300</v>
      </c>
    </row>
    <row r="416" spans="3:39">
      <c r="C416" s="58" t="s">
        <v>39</v>
      </c>
      <c r="D416" s="41">
        <v>47</v>
      </c>
      <c r="E416" s="62">
        <v>31</v>
      </c>
      <c r="F416" s="63">
        <v>33</v>
      </c>
      <c r="G416" s="41">
        <v>48</v>
      </c>
      <c r="H416" s="62">
        <v>32</v>
      </c>
      <c r="I416" s="63">
        <v>33</v>
      </c>
      <c r="J416" s="41">
        <v>52</v>
      </c>
      <c r="K416" s="62">
        <v>38</v>
      </c>
      <c r="L416" s="63">
        <v>38</v>
      </c>
      <c r="M416" s="41">
        <v>52</v>
      </c>
      <c r="N416" s="62">
        <v>38</v>
      </c>
      <c r="O416" s="63">
        <v>38</v>
      </c>
      <c r="P416" s="41">
        <v>52</v>
      </c>
      <c r="Q416" s="62">
        <v>38</v>
      </c>
      <c r="R416" s="63">
        <v>38</v>
      </c>
      <c r="S416" s="41">
        <v>51</v>
      </c>
      <c r="T416" s="62">
        <v>37</v>
      </c>
      <c r="U416" s="63">
        <v>35</v>
      </c>
      <c r="V416" s="41">
        <v>52</v>
      </c>
      <c r="W416" s="62">
        <v>37</v>
      </c>
      <c r="X416" s="63">
        <v>36</v>
      </c>
      <c r="Y416" s="41">
        <v>45</v>
      </c>
      <c r="Z416" s="62">
        <v>30</v>
      </c>
      <c r="AA416" s="63">
        <v>28</v>
      </c>
      <c r="AB416" s="41">
        <v>45</v>
      </c>
      <c r="AC416" s="62">
        <v>30</v>
      </c>
      <c r="AD416" s="63">
        <v>33</v>
      </c>
      <c r="AE416" s="41">
        <v>45</v>
      </c>
      <c r="AF416" s="62">
        <v>30</v>
      </c>
      <c r="AG416" s="63">
        <v>34</v>
      </c>
      <c r="AH416" s="41">
        <v>45</v>
      </c>
      <c r="AI416" s="62">
        <v>30</v>
      </c>
      <c r="AJ416" s="63">
        <v>35</v>
      </c>
      <c r="AK416" s="41">
        <v>45</v>
      </c>
      <c r="AL416" s="62">
        <v>30</v>
      </c>
      <c r="AM416" s="63">
        <v>35</v>
      </c>
    </row>
    <row r="417" spans="3:39" ht="22.5">
      <c r="C417" s="26" t="s">
        <v>1191</v>
      </c>
      <c r="D417" s="41">
        <v>48</v>
      </c>
      <c r="E417" s="62">
        <v>36</v>
      </c>
      <c r="F417" s="63">
        <v>30</v>
      </c>
      <c r="G417" s="41">
        <v>50</v>
      </c>
      <c r="H417" s="62">
        <v>36</v>
      </c>
      <c r="I417" s="63">
        <v>30</v>
      </c>
      <c r="J417" s="41">
        <v>50</v>
      </c>
      <c r="K417" s="62">
        <v>36</v>
      </c>
      <c r="L417" s="63">
        <v>31</v>
      </c>
      <c r="M417" s="41">
        <v>55</v>
      </c>
      <c r="N417" s="62">
        <v>40</v>
      </c>
      <c r="O417" s="63">
        <v>33</v>
      </c>
      <c r="P417" s="41">
        <v>55</v>
      </c>
      <c r="Q417" s="62">
        <v>40</v>
      </c>
      <c r="R417" s="63">
        <v>34</v>
      </c>
      <c r="S417" s="41">
        <v>54</v>
      </c>
      <c r="T417" s="62">
        <v>39</v>
      </c>
      <c r="U417" s="63">
        <v>34</v>
      </c>
      <c r="V417" s="41">
        <v>54</v>
      </c>
      <c r="W417" s="62">
        <v>39</v>
      </c>
      <c r="X417" s="63">
        <v>34</v>
      </c>
      <c r="Y417" s="41">
        <v>55</v>
      </c>
      <c r="Z417" s="62">
        <v>40</v>
      </c>
      <c r="AA417" s="63">
        <v>35</v>
      </c>
      <c r="AB417" s="41">
        <v>56</v>
      </c>
      <c r="AC417" s="62">
        <v>41</v>
      </c>
      <c r="AD417" s="63">
        <v>37</v>
      </c>
      <c r="AE417" s="41">
        <v>57</v>
      </c>
      <c r="AF417" s="62">
        <v>42</v>
      </c>
      <c r="AG417" s="63">
        <v>38</v>
      </c>
      <c r="AH417" s="41">
        <v>57</v>
      </c>
      <c r="AI417" s="62">
        <v>42</v>
      </c>
      <c r="AJ417" s="63">
        <v>38</v>
      </c>
      <c r="AK417" s="41">
        <v>57</v>
      </c>
      <c r="AL417" s="62">
        <v>42</v>
      </c>
      <c r="AM417" s="63">
        <v>38</v>
      </c>
    </row>
    <row r="418" spans="3:39">
      <c r="C418" s="58" t="s">
        <v>27</v>
      </c>
      <c r="D418" s="41">
        <v>27</v>
      </c>
      <c r="E418" s="62">
        <v>11</v>
      </c>
      <c r="F418" s="63">
        <v>9</v>
      </c>
      <c r="G418" s="41">
        <v>27</v>
      </c>
      <c r="H418" s="62">
        <v>11</v>
      </c>
      <c r="I418" s="63">
        <v>9</v>
      </c>
      <c r="J418" s="41">
        <v>27</v>
      </c>
      <c r="K418" s="62">
        <v>11</v>
      </c>
      <c r="L418" s="63">
        <v>9</v>
      </c>
      <c r="M418" s="41">
        <v>27</v>
      </c>
      <c r="N418" s="62">
        <v>11</v>
      </c>
      <c r="O418" s="63">
        <v>9</v>
      </c>
      <c r="P418" s="41">
        <v>27</v>
      </c>
      <c r="Q418" s="62">
        <v>11</v>
      </c>
      <c r="R418" s="63">
        <v>9</v>
      </c>
      <c r="S418" s="41">
        <v>28</v>
      </c>
      <c r="T418" s="62">
        <v>12</v>
      </c>
      <c r="U418" s="63">
        <v>9</v>
      </c>
      <c r="V418" s="41">
        <v>29</v>
      </c>
      <c r="W418" s="62">
        <v>13</v>
      </c>
      <c r="X418" s="63">
        <v>11</v>
      </c>
      <c r="Y418" s="41">
        <v>30</v>
      </c>
      <c r="Z418" s="62">
        <v>13</v>
      </c>
      <c r="AA418" s="63">
        <v>11</v>
      </c>
      <c r="AB418" s="41">
        <v>30</v>
      </c>
      <c r="AC418" s="62">
        <v>13</v>
      </c>
      <c r="AD418" s="63">
        <v>11</v>
      </c>
      <c r="AE418" s="41">
        <v>30</v>
      </c>
      <c r="AF418" s="62">
        <v>13</v>
      </c>
      <c r="AG418" s="63">
        <v>11</v>
      </c>
      <c r="AH418" s="41">
        <v>30</v>
      </c>
      <c r="AI418" s="62">
        <v>13</v>
      </c>
      <c r="AJ418" s="63">
        <v>13</v>
      </c>
      <c r="AK418" s="41">
        <v>30</v>
      </c>
      <c r="AL418" s="62">
        <v>13</v>
      </c>
      <c r="AM418" s="63">
        <v>13</v>
      </c>
    </row>
    <row r="419" spans="3:39">
      <c r="C419" s="58" t="s">
        <v>28</v>
      </c>
      <c r="D419" s="41">
        <v>45</v>
      </c>
      <c r="E419" s="62">
        <v>18</v>
      </c>
      <c r="F419" s="63">
        <v>25</v>
      </c>
      <c r="G419" s="41">
        <v>45</v>
      </c>
      <c r="H419" s="62">
        <v>18</v>
      </c>
      <c r="I419" s="63">
        <v>25</v>
      </c>
      <c r="J419" s="41">
        <v>46</v>
      </c>
      <c r="K419" s="62">
        <v>18</v>
      </c>
      <c r="L419" s="63">
        <v>24</v>
      </c>
      <c r="M419" s="41">
        <v>46</v>
      </c>
      <c r="N419" s="62">
        <v>19</v>
      </c>
      <c r="O419" s="63">
        <v>24</v>
      </c>
      <c r="P419" s="41">
        <v>46</v>
      </c>
      <c r="Q419" s="62">
        <v>19</v>
      </c>
      <c r="R419" s="63">
        <v>25</v>
      </c>
      <c r="S419" s="41">
        <v>46</v>
      </c>
      <c r="T419" s="62">
        <v>19</v>
      </c>
      <c r="U419" s="63">
        <v>26</v>
      </c>
      <c r="V419" s="41">
        <v>46</v>
      </c>
      <c r="W419" s="62">
        <v>19</v>
      </c>
      <c r="X419" s="63">
        <v>27</v>
      </c>
      <c r="Y419" s="41">
        <v>46</v>
      </c>
      <c r="Z419" s="62">
        <v>19</v>
      </c>
      <c r="AA419" s="63">
        <v>27</v>
      </c>
      <c r="AB419" s="41">
        <v>46</v>
      </c>
      <c r="AC419" s="62">
        <v>19</v>
      </c>
      <c r="AD419" s="63">
        <v>28</v>
      </c>
      <c r="AE419" s="41">
        <v>46</v>
      </c>
      <c r="AF419" s="62">
        <v>19</v>
      </c>
      <c r="AG419" s="63">
        <v>28</v>
      </c>
      <c r="AH419" s="41">
        <v>46</v>
      </c>
      <c r="AI419" s="62">
        <v>19</v>
      </c>
      <c r="AJ419" s="63">
        <v>28</v>
      </c>
      <c r="AK419" s="41">
        <v>46</v>
      </c>
      <c r="AL419" s="62">
        <v>19</v>
      </c>
      <c r="AM419" s="63">
        <v>28</v>
      </c>
    </row>
    <row r="420" spans="3:39" ht="13.5" thickBot="1">
      <c r="C420" s="59" t="s">
        <v>29</v>
      </c>
      <c r="D420" s="42">
        <v>11</v>
      </c>
      <c r="E420" s="64">
        <v>2</v>
      </c>
      <c r="F420" s="65">
        <v>1</v>
      </c>
      <c r="G420" s="42">
        <v>12</v>
      </c>
      <c r="H420" s="64">
        <v>2</v>
      </c>
      <c r="I420" s="65">
        <v>1</v>
      </c>
      <c r="J420" s="42">
        <v>12</v>
      </c>
      <c r="K420" s="64">
        <v>2</v>
      </c>
      <c r="L420" s="65">
        <v>1</v>
      </c>
      <c r="M420" s="42">
        <v>12</v>
      </c>
      <c r="N420" s="64">
        <v>2</v>
      </c>
      <c r="O420" s="65">
        <v>1</v>
      </c>
      <c r="P420" s="42">
        <v>12</v>
      </c>
      <c r="Q420" s="64">
        <v>2</v>
      </c>
      <c r="R420" s="65">
        <v>1</v>
      </c>
      <c r="S420" s="42">
        <v>12</v>
      </c>
      <c r="T420" s="64">
        <v>2</v>
      </c>
      <c r="U420" s="65">
        <v>0</v>
      </c>
      <c r="V420" s="42">
        <v>12</v>
      </c>
      <c r="W420" s="64">
        <v>2</v>
      </c>
      <c r="X420" s="65">
        <v>0</v>
      </c>
      <c r="Y420" s="42">
        <v>12</v>
      </c>
      <c r="Z420" s="64">
        <v>2</v>
      </c>
      <c r="AA420" s="65">
        <v>0</v>
      </c>
      <c r="AB420" s="42">
        <v>12</v>
      </c>
      <c r="AC420" s="64">
        <v>3</v>
      </c>
      <c r="AD420" s="65">
        <v>0</v>
      </c>
      <c r="AE420" s="42">
        <v>12</v>
      </c>
      <c r="AF420" s="64">
        <v>3</v>
      </c>
      <c r="AG420" s="65">
        <v>0</v>
      </c>
      <c r="AH420" s="42">
        <v>12</v>
      </c>
      <c r="AI420" s="64">
        <v>3</v>
      </c>
      <c r="AJ420" s="65">
        <v>0</v>
      </c>
      <c r="AK420" s="42">
        <v>12</v>
      </c>
      <c r="AL420" s="64">
        <v>3</v>
      </c>
      <c r="AM420" s="65">
        <v>0</v>
      </c>
    </row>
    <row r="422" spans="3:39" ht="13.5" thickBot="1"/>
    <row r="423" spans="3:39" ht="13.5" thickBot="1">
      <c r="C423" s="557" t="s">
        <v>57</v>
      </c>
      <c r="D423" s="558"/>
      <c r="E423" s="558"/>
      <c r="F423" s="558"/>
      <c r="G423" s="558"/>
      <c r="H423" s="558"/>
      <c r="I423" s="558"/>
      <c r="J423" s="558"/>
      <c r="K423" s="558"/>
      <c r="L423" s="558"/>
      <c r="M423" s="558"/>
      <c r="N423" s="558"/>
      <c r="O423" s="558"/>
      <c r="P423" s="558"/>
      <c r="Q423" s="558"/>
      <c r="R423" s="558"/>
      <c r="S423" s="558"/>
      <c r="T423" s="558"/>
      <c r="U423" s="558"/>
      <c r="V423" s="558"/>
      <c r="W423" s="558"/>
      <c r="X423" s="558"/>
      <c r="Y423" s="558"/>
      <c r="Z423" s="558"/>
      <c r="AA423" s="558"/>
      <c r="AB423" s="558"/>
      <c r="AC423" s="558"/>
      <c r="AD423" s="558"/>
      <c r="AE423" s="558"/>
      <c r="AF423" s="558"/>
      <c r="AG423" s="558"/>
      <c r="AH423" s="558"/>
      <c r="AI423" s="558"/>
      <c r="AJ423" s="558"/>
      <c r="AK423" s="558"/>
      <c r="AL423" s="558"/>
      <c r="AM423" s="559"/>
    </row>
    <row r="424" spans="3:39" ht="21.75" customHeight="1" thickBot="1">
      <c r="C424" s="581" t="s">
        <v>48</v>
      </c>
      <c r="D424" s="560">
        <v>41275</v>
      </c>
      <c r="E424" s="584"/>
      <c r="F424" s="561"/>
      <c r="G424" s="560">
        <v>41306</v>
      </c>
      <c r="H424" s="584"/>
      <c r="I424" s="561"/>
      <c r="J424" s="560">
        <v>41334</v>
      </c>
      <c r="K424" s="584"/>
      <c r="L424" s="561"/>
      <c r="M424" s="560">
        <v>41365</v>
      </c>
      <c r="N424" s="584"/>
      <c r="O424" s="561"/>
      <c r="P424" s="560">
        <v>41395</v>
      </c>
      <c r="Q424" s="584"/>
      <c r="R424" s="561"/>
      <c r="S424" s="560">
        <v>41426</v>
      </c>
      <c r="T424" s="584"/>
      <c r="U424" s="561"/>
      <c r="V424" s="560">
        <v>41456</v>
      </c>
      <c r="W424" s="584"/>
      <c r="X424" s="561"/>
      <c r="Y424" s="560">
        <v>41487</v>
      </c>
      <c r="Z424" s="584"/>
      <c r="AA424" s="561"/>
      <c r="AB424" s="560">
        <v>41518</v>
      </c>
      <c r="AC424" s="584"/>
      <c r="AD424" s="561"/>
      <c r="AE424" s="560">
        <v>41548</v>
      </c>
      <c r="AF424" s="584"/>
      <c r="AG424" s="561"/>
      <c r="AH424" s="390">
        <v>41579</v>
      </c>
      <c r="AI424" s="391"/>
      <c r="AJ424" s="391"/>
      <c r="AK424" s="560">
        <v>41609</v>
      </c>
      <c r="AL424" s="584"/>
      <c r="AM424" s="561"/>
    </row>
    <row r="425" spans="3:39" ht="13.5" thickBot="1">
      <c r="C425" s="583"/>
      <c r="D425" s="178" t="s">
        <v>5</v>
      </c>
      <c r="E425" s="385" t="s">
        <v>3</v>
      </c>
      <c r="F425" s="177" t="s">
        <v>33</v>
      </c>
      <c r="G425" s="178" t="s">
        <v>5</v>
      </c>
      <c r="H425" s="385" t="s">
        <v>3</v>
      </c>
      <c r="I425" s="177" t="s">
        <v>33</v>
      </c>
      <c r="J425" s="178" t="s">
        <v>5</v>
      </c>
      <c r="K425" s="385" t="s">
        <v>3</v>
      </c>
      <c r="L425" s="177" t="s">
        <v>33</v>
      </c>
      <c r="M425" s="178" t="s">
        <v>5</v>
      </c>
      <c r="N425" s="385" t="s">
        <v>3</v>
      </c>
      <c r="O425" s="177" t="s">
        <v>33</v>
      </c>
      <c r="P425" s="178" t="s">
        <v>5</v>
      </c>
      <c r="Q425" s="385" t="s">
        <v>3</v>
      </c>
      <c r="R425" s="177" t="s">
        <v>33</v>
      </c>
      <c r="S425" s="178" t="s">
        <v>2</v>
      </c>
      <c r="T425" s="385" t="s">
        <v>3</v>
      </c>
      <c r="U425" s="177" t="s">
        <v>33</v>
      </c>
      <c r="V425" s="178" t="s">
        <v>2</v>
      </c>
      <c r="W425" s="385" t="s">
        <v>3</v>
      </c>
      <c r="X425" s="177" t="s">
        <v>33</v>
      </c>
      <c r="Y425" s="178" t="s">
        <v>2</v>
      </c>
      <c r="Z425" s="385" t="s">
        <v>3</v>
      </c>
      <c r="AA425" s="177" t="s">
        <v>33</v>
      </c>
      <c r="AB425" s="178" t="s">
        <v>2</v>
      </c>
      <c r="AC425" s="385" t="s">
        <v>3</v>
      </c>
      <c r="AD425" s="177" t="s">
        <v>33</v>
      </c>
      <c r="AE425" s="178" t="s">
        <v>2</v>
      </c>
      <c r="AF425" s="385" t="s">
        <v>3</v>
      </c>
      <c r="AG425" s="177" t="s">
        <v>33</v>
      </c>
      <c r="AH425" s="178" t="s">
        <v>2</v>
      </c>
      <c r="AI425" s="385" t="s">
        <v>3</v>
      </c>
      <c r="AJ425" s="177" t="s">
        <v>33</v>
      </c>
      <c r="AK425" s="178" t="s">
        <v>5</v>
      </c>
      <c r="AL425" s="385" t="s">
        <v>3</v>
      </c>
      <c r="AM425" s="177" t="s">
        <v>33</v>
      </c>
    </row>
    <row r="426" spans="3:39">
      <c r="C426" s="57" t="s">
        <v>8</v>
      </c>
      <c r="D426" s="46">
        <v>88</v>
      </c>
      <c r="E426" s="60">
        <v>42</v>
      </c>
      <c r="F426" s="61">
        <v>41</v>
      </c>
      <c r="G426" s="46">
        <v>88</v>
      </c>
      <c r="H426" s="60">
        <v>42</v>
      </c>
      <c r="I426" s="61">
        <v>41</v>
      </c>
      <c r="J426" s="46">
        <v>88</v>
      </c>
      <c r="K426" s="60">
        <v>42</v>
      </c>
      <c r="L426" s="61">
        <v>41</v>
      </c>
      <c r="M426" s="46">
        <v>88</v>
      </c>
      <c r="N426" s="60">
        <v>42</v>
      </c>
      <c r="O426" s="61">
        <v>43</v>
      </c>
      <c r="P426" s="46">
        <v>88</v>
      </c>
      <c r="Q426" s="60">
        <v>42</v>
      </c>
      <c r="R426" s="61">
        <v>43</v>
      </c>
      <c r="S426" s="46">
        <v>88</v>
      </c>
      <c r="T426" s="60">
        <v>42</v>
      </c>
      <c r="U426" s="61">
        <v>44</v>
      </c>
      <c r="V426" s="46">
        <v>88</v>
      </c>
      <c r="W426" s="60">
        <v>42</v>
      </c>
      <c r="X426" s="61">
        <v>45</v>
      </c>
      <c r="Y426" s="46">
        <v>88</v>
      </c>
      <c r="Z426" s="60">
        <v>42</v>
      </c>
      <c r="AA426" s="61">
        <v>47</v>
      </c>
      <c r="AB426" s="46">
        <v>88</v>
      </c>
      <c r="AC426" s="60">
        <v>42</v>
      </c>
      <c r="AD426" s="61">
        <v>47</v>
      </c>
      <c r="AE426" s="46">
        <v>88</v>
      </c>
      <c r="AF426" s="60">
        <v>42</v>
      </c>
      <c r="AG426" s="61">
        <v>48</v>
      </c>
      <c r="AH426" s="46">
        <v>87</v>
      </c>
      <c r="AI426" s="60">
        <v>42</v>
      </c>
      <c r="AJ426" s="61">
        <v>48</v>
      </c>
      <c r="AK426" s="46">
        <v>87</v>
      </c>
      <c r="AL426" s="60">
        <v>42</v>
      </c>
      <c r="AM426" s="61">
        <v>48</v>
      </c>
    </row>
    <row r="427" spans="3:39">
      <c r="C427" s="58" t="s">
        <v>9</v>
      </c>
      <c r="D427" s="41">
        <v>21</v>
      </c>
      <c r="E427" s="62">
        <v>10</v>
      </c>
      <c r="F427" s="63">
        <v>2</v>
      </c>
      <c r="G427" s="41">
        <v>21</v>
      </c>
      <c r="H427" s="62">
        <v>10</v>
      </c>
      <c r="I427" s="63">
        <v>2</v>
      </c>
      <c r="J427" s="41">
        <v>21</v>
      </c>
      <c r="K427" s="62">
        <v>10</v>
      </c>
      <c r="L427" s="63">
        <v>3</v>
      </c>
      <c r="M427" s="41">
        <v>21</v>
      </c>
      <c r="N427" s="62">
        <v>10</v>
      </c>
      <c r="O427" s="63">
        <v>3</v>
      </c>
      <c r="P427" s="41">
        <v>21</v>
      </c>
      <c r="Q427" s="62">
        <v>10</v>
      </c>
      <c r="R427" s="63">
        <v>4</v>
      </c>
      <c r="S427" s="41">
        <v>21</v>
      </c>
      <c r="T427" s="62">
        <v>10</v>
      </c>
      <c r="U427" s="63">
        <v>4</v>
      </c>
      <c r="V427" s="41">
        <v>21</v>
      </c>
      <c r="W427" s="62">
        <v>10</v>
      </c>
      <c r="X427" s="63">
        <v>6</v>
      </c>
      <c r="Y427" s="41">
        <v>21</v>
      </c>
      <c r="Z427" s="62">
        <v>10</v>
      </c>
      <c r="AA427" s="63">
        <v>7</v>
      </c>
      <c r="AB427" s="41">
        <v>21</v>
      </c>
      <c r="AC427" s="62">
        <v>10</v>
      </c>
      <c r="AD427" s="63">
        <v>7</v>
      </c>
      <c r="AE427" s="41">
        <v>21</v>
      </c>
      <c r="AF427" s="62">
        <v>10</v>
      </c>
      <c r="AG427" s="63">
        <v>7</v>
      </c>
      <c r="AH427" s="41">
        <v>21</v>
      </c>
      <c r="AI427" s="62">
        <v>10</v>
      </c>
      <c r="AJ427" s="63">
        <v>7</v>
      </c>
      <c r="AK427" s="41">
        <v>21</v>
      </c>
      <c r="AL427" s="62">
        <v>10</v>
      </c>
      <c r="AM427" s="63">
        <v>7</v>
      </c>
    </row>
    <row r="428" spans="3:39">
      <c r="C428" s="58" t="s">
        <v>10</v>
      </c>
      <c r="D428" s="41">
        <v>18</v>
      </c>
      <c r="E428" s="62">
        <v>4</v>
      </c>
      <c r="F428" s="63">
        <v>6</v>
      </c>
      <c r="G428" s="41">
        <v>18</v>
      </c>
      <c r="H428" s="62">
        <v>4</v>
      </c>
      <c r="I428" s="63">
        <v>6</v>
      </c>
      <c r="J428" s="41">
        <v>18</v>
      </c>
      <c r="K428" s="62">
        <v>4</v>
      </c>
      <c r="L428" s="63">
        <v>6</v>
      </c>
      <c r="M428" s="41">
        <v>18</v>
      </c>
      <c r="N428" s="62">
        <v>4</v>
      </c>
      <c r="O428" s="63">
        <v>6</v>
      </c>
      <c r="P428" s="41">
        <v>18</v>
      </c>
      <c r="Q428" s="62">
        <v>4</v>
      </c>
      <c r="R428" s="63">
        <v>6</v>
      </c>
      <c r="S428" s="41">
        <v>18</v>
      </c>
      <c r="T428" s="62">
        <v>4</v>
      </c>
      <c r="U428" s="63">
        <v>6</v>
      </c>
      <c r="V428" s="41">
        <v>18</v>
      </c>
      <c r="W428" s="62">
        <v>4</v>
      </c>
      <c r="X428" s="63">
        <v>6</v>
      </c>
      <c r="Y428" s="41">
        <v>18</v>
      </c>
      <c r="Z428" s="62">
        <v>4</v>
      </c>
      <c r="AA428" s="63">
        <v>6</v>
      </c>
      <c r="AB428" s="41">
        <v>18</v>
      </c>
      <c r="AC428" s="62">
        <v>4</v>
      </c>
      <c r="AD428" s="63">
        <v>6</v>
      </c>
      <c r="AE428" s="41">
        <v>18</v>
      </c>
      <c r="AF428" s="62">
        <v>4</v>
      </c>
      <c r="AG428" s="63">
        <v>6</v>
      </c>
      <c r="AH428" s="41">
        <v>18</v>
      </c>
      <c r="AI428" s="62">
        <v>4</v>
      </c>
      <c r="AJ428" s="63">
        <v>6</v>
      </c>
      <c r="AK428" s="41">
        <v>18</v>
      </c>
      <c r="AL428" s="62">
        <v>4</v>
      </c>
      <c r="AM428" s="63">
        <v>6</v>
      </c>
    </row>
    <row r="429" spans="3:39">
      <c r="C429" s="58" t="s">
        <v>11</v>
      </c>
      <c r="D429" s="41">
        <v>25</v>
      </c>
      <c r="E429" s="62">
        <v>11</v>
      </c>
      <c r="F429" s="63">
        <v>7</v>
      </c>
      <c r="G429" s="41">
        <v>25</v>
      </c>
      <c r="H429" s="62">
        <v>11</v>
      </c>
      <c r="I429" s="63">
        <v>7</v>
      </c>
      <c r="J429" s="41">
        <v>25</v>
      </c>
      <c r="K429" s="62">
        <v>11</v>
      </c>
      <c r="L429" s="63">
        <v>8</v>
      </c>
      <c r="M429" s="41">
        <v>25</v>
      </c>
      <c r="N429" s="62">
        <v>11</v>
      </c>
      <c r="O429" s="63">
        <v>8</v>
      </c>
      <c r="P429" s="41">
        <v>25</v>
      </c>
      <c r="Q429" s="62">
        <v>11</v>
      </c>
      <c r="R429" s="63">
        <v>8</v>
      </c>
      <c r="S429" s="41">
        <v>24</v>
      </c>
      <c r="T429" s="62">
        <v>11</v>
      </c>
      <c r="U429" s="63">
        <v>8</v>
      </c>
      <c r="V429" s="41">
        <v>24</v>
      </c>
      <c r="W429" s="62">
        <v>11</v>
      </c>
      <c r="X429" s="63">
        <v>8</v>
      </c>
      <c r="Y429" s="41">
        <v>24</v>
      </c>
      <c r="Z429" s="62">
        <v>11</v>
      </c>
      <c r="AA429" s="63">
        <v>8</v>
      </c>
      <c r="AB429" s="41">
        <v>24</v>
      </c>
      <c r="AC429" s="62">
        <v>11</v>
      </c>
      <c r="AD429" s="63">
        <v>8</v>
      </c>
      <c r="AE429" s="41">
        <v>24</v>
      </c>
      <c r="AF429" s="62">
        <v>11</v>
      </c>
      <c r="AG429" s="63">
        <v>8</v>
      </c>
      <c r="AH429" s="41">
        <v>25</v>
      </c>
      <c r="AI429" s="62">
        <v>12</v>
      </c>
      <c r="AJ429" s="63">
        <v>8</v>
      </c>
      <c r="AK429" s="41">
        <v>25</v>
      </c>
      <c r="AL429" s="62">
        <v>12</v>
      </c>
      <c r="AM429" s="63">
        <v>8</v>
      </c>
    </row>
    <row r="430" spans="3:39">
      <c r="C430" s="58" t="s">
        <v>12</v>
      </c>
      <c r="D430" s="41">
        <v>45</v>
      </c>
      <c r="E430" s="62">
        <v>20</v>
      </c>
      <c r="F430" s="63">
        <v>18</v>
      </c>
      <c r="G430" s="41">
        <v>45</v>
      </c>
      <c r="H430" s="62">
        <v>20</v>
      </c>
      <c r="I430" s="63">
        <v>18</v>
      </c>
      <c r="J430" s="41">
        <v>45</v>
      </c>
      <c r="K430" s="62">
        <v>20</v>
      </c>
      <c r="L430" s="63">
        <v>18</v>
      </c>
      <c r="M430" s="41">
        <v>45</v>
      </c>
      <c r="N430" s="62">
        <v>20</v>
      </c>
      <c r="O430" s="63">
        <v>18</v>
      </c>
      <c r="P430" s="41">
        <v>45</v>
      </c>
      <c r="Q430" s="62">
        <v>20</v>
      </c>
      <c r="R430" s="63">
        <v>18</v>
      </c>
      <c r="S430" s="41">
        <v>45</v>
      </c>
      <c r="T430" s="62">
        <v>20</v>
      </c>
      <c r="U430" s="63">
        <v>18</v>
      </c>
      <c r="V430" s="41">
        <v>45</v>
      </c>
      <c r="W430" s="62">
        <v>20</v>
      </c>
      <c r="X430" s="63">
        <v>20</v>
      </c>
      <c r="Y430" s="41">
        <v>45</v>
      </c>
      <c r="Z430" s="62">
        <v>20</v>
      </c>
      <c r="AA430" s="63">
        <v>21</v>
      </c>
      <c r="AB430" s="41">
        <v>45</v>
      </c>
      <c r="AC430" s="62">
        <v>20</v>
      </c>
      <c r="AD430" s="63">
        <v>21</v>
      </c>
      <c r="AE430" s="41">
        <v>45</v>
      </c>
      <c r="AF430" s="62">
        <v>20</v>
      </c>
      <c r="AG430" s="63">
        <v>21</v>
      </c>
      <c r="AH430" s="41">
        <v>45</v>
      </c>
      <c r="AI430" s="62">
        <v>20</v>
      </c>
      <c r="AJ430" s="63">
        <v>21</v>
      </c>
      <c r="AK430" s="41">
        <v>45</v>
      </c>
      <c r="AL430" s="62">
        <v>20</v>
      </c>
      <c r="AM430" s="63">
        <v>21</v>
      </c>
    </row>
    <row r="431" spans="3:39">
      <c r="C431" s="58" t="s">
        <v>13</v>
      </c>
      <c r="D431" s="41">
        <v>33</v>
      </c>
      <c r="E431" s="62">
        <v>10</v>
      </c>
      <c r="F431" s="63">
        <v>17</v>
      </c>
      <c r="G431" s="41">
        <v>33</v>
      </c>
      <c r="H431" s="62">
        <v>10</v>
      </c>
      <c r="I431" s="63">
        <v>18</v>
      </c>
      <c r="J431" s="41">
        <v>33</v>
      </c>
      <c r="K431" s="62">
        <v>10</v>
      </c>
      <c r="L431" s="63">
        <v>18</v>
      </c>
      <c r="M431" s="41">
        <v>33</v>
      </c>
      <c r="N431" s="62">
        <v>10</v>
      </c>
      <c r="O431" s="63">
        <v>18</v>
      </c>
      <c r="P431" s="41">
        <v>33</v>
      </c>
      <c r="Q431" s="62">
        <v>10</v>
      </c>
      <c r="R431" s="63">
        <v>18</v>
      </c>
      <c r="S431" s="41">
        <v>33</v>
      </c>
      <c r="T431" s="62">
        <v>10</v>
      </c>
      <c r="U431" s="63">
        <v>18</v>
      </c>
      <c r="V431" s="41">
        <v>33</v>
      </c>
      <c r="W431" s="62">
        <v>10</v>
      </c>
      <c r="X431" s="63">
        <v>18</v>
      </c>
      <c r="Y431" s="41">
        <v>33</v>
      </c>
      <c r="Z431" s="62">
        <v>10</v>
      </c>
      <c r="AA431" s="63">
        <v>18</v>
      </c>
      <c r="AB431" s="41">
        <v>33</v>
      </c>
      <c r="AC431" s="62">
        <v>10</v>
      </c>
      <c r="AD431" s="63">
        <v>18</v>
      </c>
      <c r="AE431" s="41">
        <v>33</v>
      </c>
      <c r="AF431" s="62">
        <v>10</v>
      </c>
      <c r="AG431" s="63">
        <v>18</v>
      </c>
      <c r="AH431" s="41">
        <v>33</v>
      </c>
      <c r="AI431" s="62">
        <v>10</v>
      </c>
      <c r="AJ431" s="63">
        <v>18</v>
      </c>
      <c r="AK431" s="41">
        <v>33</v>
      </c>
      <c r="AL431" s="62">
        <v>10</v>
      </c>
      <c r="AM431" s="63">
        <v>18</v>
      </c>
    </row>
    <row r="432" spans="3:39">
      <c r="C432" s="58" t="s">
        <v>14</v>
      </c>
      <c r="D432" s="41">
        <v>71</v>
      </c>
      <c r="E432" s="62">
        <v>50</v>
      </c>
      <c r="F432" s="63">
        <v>34</v>
      </c>
      <c r="G432" s="41">
        <v>71</v>
      </c>
      <c r="H432" s="62">
        <v>50</v>
      </c>
      <c r="I432" s="63">
        <v>34</v>
      </c>
      <c r="J432" s="41">
        <v>72</v>
      </c>
      <c r="K432" s="62">
        <v>51</v>
      </c>
      <c r="L432" s="63">
        <v>35</v>
      </c>
      <c r="M432" s="41">
        <v>72</v>
      </c>
      <c r="N432" s="62">
        <v>51</v>
      </c>
      <c r="O432" s="63">
        <v>35</v>
      </c>
      <c r="P432" s="41">
        <v>72</v>
      </c>
      <c r="Q432" s="62">
        <v>51</v>
      </c>
      <c r="R432" s="63">
        <v>35</v>
      </c>
      <c r="S432" s="41">
        <v>72</v>
      </c>
      <c r="T432" s="62">
        <v>51</v>
      </c>
      <c r="U432" s="63">
        <v>35</v>
      </c>
      <c r="V432" s="41">
        <v>73</v>
      </c>
      <c r="W432" s="62">
        <v>52</v>
      </c>
      <c r="X432" s="63">
        <v>36</v>
      </c>
      <c r="Y432" s="41">
        <v>73</v>
      </c>
      <c r="Z432" s="62">
        <v>52</v>
      </c>
      <c r="AA432" s="63">
        <v>38</v>
      </c>
      <c r="AB432" s="41">
        <v>73</v>
      </c>
      <c r="AC432" s="62">
        <v>52</v>
      </c>
      <c r="AD432" s="63">
        <v>38</v>
      </c>
      <c r="AE432" s="41">
        <v>73</v>
      </c>
      <c r="AF432" s="62">
        <v>52</v>
      </c>
      <c r="AG432" s="63">
        <v>38</v>
      </c>
      <c r="AH432" s="41">
        <v>74</v>
      </c>
      <c r="AI432" s="62">
        <v>52</v>
      </c>
      <c r="AJ432" s="63">
        <v>39</v>
      </c>
      <c r="AK432" s="41">
        <v>74</v>
      </c>
      <c r="AL432" s="62">
        <v>52</v>
      </c>
      <c r="AM432" s="63">
        <v>39</v>
      </c>
    </row>
    <row r="433" spans="3:39">
      <c r="C433" s="58" t="s">
        <v>15</v>
      </c>
      <c r="D433" s="41">
        <v>69</v>
      </c>
      <c r="E433" s="62">
        <v>46</v>
      </c>
      <c r="F433" s="63">
        <v>32</v>
      </c>
      <c r="G433" s="41">
        <v>69</v>
      </c>
      <c r="H433" s="62">
        <v>46</v>
      </c>
      <c r="I433" s="63">
        <v>33</v>
      </c>
      <c r="J433" s="41">
        <v>69</v>
      </c>
      <c r="K433" s="62">
        <v>46</v>
      </c>
      <c r="L433" s="63">
        <v>34</v>
      </c>
      <c r="M433" s="41">
        <v>69</v>
      </c>
      <c r="N433" s="62">
        <v>46</v>
      </c>
      <c r="O433" s="63">
        <v>33</v>
      </c>
      <c r="P433" s="41">
        <v>69</v>
      </c>
      <c r="Q433" s="62">
        <v>46</v>
      </c>
      <c r="R433" s="63">
        <v>33</v>
      </c>
      <c r="S433" s="41">
        <v>70</v>
      </c>
      <c r="T433" s="62">
        <v>47</v>
      </c>
      <c r="U433" s="63">
        <v>34</v>
      </c>
      <c r="V433" s="41">
        <v>70</v>
      </c>
      <c r="W433" s="62">
        <v>47</v>
      </c>
      <c r="X433" s="63">
        <v>35</v>
      </c>
      <c r="Y433" s="41">
        <v>70</v>
      </c>
      <c r="Z433" s="62">
        <v>47</v>
      </c>
      <c r="AA433" s="63">
        <v>38</v>
      </c>
      <c r="AB433" s="41">
        <v>70</v>
      </c>
      <c r="AC433" s="62">
        <v>47</v>
      </c>
      <c r="AD433" s="63">
        <v>38</v>
      </c>
      <c r="AE433" s="41">
        <v>71</v>
      </c>
      <c r="AF433" s="62">
        <v>48</v>
      </c>
      <c r="AG433" s="63">
        <v>38</v>
      </c>
      <c r="AH433" s="41">
        <v>71</v>
      </c>
      <c r="AI433" s="62">
        <v>48</v>
      </c>
      <c r="AJ433" s="63">
        <v>39</v>
      </c>
      <c r="AK433" s="41">
        <v>71</v>
      </c>
      <c r="AL433" s="62">
        <v>48</v>
      </c>
      <c r="AM433" s="63">
        <v>39</v>
      </c>
    </row>
    <row r="434" spans="3:39">
      <c r="C434" s="58" t="s">
        <v>16</v>
      </c>
      <c r="D434" s="41">
        <v>9</v>
      </c>
      <c r="E434" s="62">
        <v>5</v>
      </c>
      <c r="F434" s="63">
        <v>0</v>
      </c>
      <c r="G434" s="41">
        <v>9</v>
      </c>
      <c r="H434" s="62">
        <v>5</v>
      </c>
      <c r="I434" s="63">
        <v>0</v>
      </c>
      <c r="J434" s="41">
        <v>9</v>
      </c>
      <c r="K434" s="62">
        <v>5</v>
      </c>
      <c r="L434" s="63">
        <v>0</v>
      </c>
      <c r="M434" s="41">
        <v>9</v>
      </c>
      <c r="N434" s="62">
        <v>5</v>
      </c>
      <c r="O434" s="63"/>
      <c r="P434" s="41">
        <v>9</v>
      </c>
      <c r="Q434" s="62">
        <v>5</v>
      </c>
      <c r="R434" s="63">
        <v>0</v>
      </c>
      <c r="S434" s="41">
        <v>9</v>
      </c>
      <c r="T434" s="62">
        <v>5</v>
      </c>
      <c r="U434" s="63">
        <v>0</v>
      </c>
      <c r="V434" s="41">
        <v>9</v>
      </c>
      <c r="W434" s="62">
        <v>5</v>
      </c>
      <c r="X434" s="63">
        <v>0</v>
      </c>
      <c r="Y434" s="41">
        <v>9</v>
      </c>
      <c r="Z434" s="62">
        <v>5</v>
      </c>
      <c r="AA434" s="63">
        <v>0</v>
      </c>
      <c r="AB434" s="41">
        <v>9</v>
      </c>
      <c r="AC434" s="62">
        <v>5</v>
      </c>
      <c r="AD434" s="63">
        <v>0</v>
      </c>
      <c r="AE434" s="41">
        <v>9</v>
      </c>
      <c r="AF434" s="62">
        <v>5</v>
      </c>
      <c r="AG434" s="63">
        <v>0</v>
      </c>
      <c r="AH434" s="41">
        <v>9</v>
      </c>
      <c r="AI434" s="62">
        <v>5</v>
      </c>
      <c r="AJ434" s="63">
        <v>0</v>
      </c>
      <c r="AK434" s="41">
        <v>9</v>
      </c>
      <c r="AL434" s="62">
        <v>5</v>
      </c>
      <c r="AM434" s="63">
        <v>0</v>
      </c>
    </row>
    <row r="435" spans="3:39">
      <c r="C435" s="58" t="s">
        <v>17</v>
      </c>
      <c r="D435" s="41">
        <v>541</v>
      </c>
      <c r="E435" s="62">
        <v>449</v>
      </c>
      <c r="F435" s="63">
        <v>430</v>
      </c>
      <c r="G435" s="41">
        <v>541</v>
      </c>
      <c r="H435" s="62">
        <v>449</v>
      </c>
      <c r="I435" s="63">
        <v>436</v>
      </c>
      <c r="J435" s="41">
        <v>541</v>
      </c>
      <c r="K435" s="62">
        <v>449</v>
      </c>
      <c r="L435" s="63">
        <v>451</v>
      </c>
      <c r="M435" s="41">
        <v>542</v>
      </c>
      <c r="N435" s="62">
        <v>450</v>
      </c>
      <c r="O435" s="63">
        <v>459</v>
      </c>
      <c r="P435" s="41">
        <v>542</v>
      </c>
      <c r="Q435" s="62">
        <v>450</v>
      </c>
      <c r="R435" s="63">
        <v>458</v>
      </c>
      <c r="S435" s="41">
        <v>543</v>
      </c>
      <c r="T435" s="62">
        <v>451</v>
      </c>
      <c r="U435" s="63">
        <v>460</v>
      </c>
      <c r="V435" s="41">
        <v>543</v>
      </c>
      <c r="W435" s="62">
        <v>451</v>
      </c>
      <c r="X435" s="63">
        <v>462</v>
      </c>
      <c r="Y435" s="41">
        <v>545</v>
      </c>
      <c r="Z435" s="62">
        <v>453</v>
      </c>
      <c r="AA435" s="63">
        <v>474</v>
      </c>
      <c r="AB435" s="41">
        <v>549</v>
      </c>
      <c r="AC435" s="62">
        <v>459</v>
      </c>
      <c r="AD435" s="63">
        <v>485</v>
      </c>
      <c r="AE435" s="41">
        <v>552</v>
      </c>
      <c r="AF435" s="62">
        <v>461</v>
      </c>
      <c r="AG435" s="63">
        <v>490</v>
      </c>
      <c r="AH435" s="41">
        <v>564</v>
      </c>
      <c r="AI435" s="62">
        <v>471</v>
      </c>
      <c r="AJ435" s="63">
        <v>496</v>
      </c>
      <c r="AK435" s="41">
        <v>568</v>
      </c>
      <c r="AL435" s="62">
        <v>474</v>
      </c>
      <c r="AM435" s="63">
        <v>499</v>
      </c>
    </row>
    <row r="436" spans="3:39">
      <c r="C436" s="58" t="s">
        <v>18</v>
      </c>
      <c r="D436" s="41">
        <v>43</v>
      </c>
      <c r="E436" s="62">
        <v>32</v>
      </c>
      <c r="F436" s="63">
        <v>32</v>
      </c>
      <c r="G436" s="41">
        <v>43</v>
      </c>
      <c r="H436" s="62">
        <v>32</v>
      </c>
      <c r="I436" s="63">
        <v>32</v>
      </c>
      <c r="J436" s="41">
        <v>43</v>
      </c>
      <c r="K436" s="62">
        <v>32</v>
      </c>
      <c r="L436" s="63">
        <v>33</v>
      </c>
      <c r="M436" s="41">
        <v>43</v>
      </c>
      <c r="N436" s="62">
        <v>32</v>
      </c>
      <c r="O436" s="63">
        <v>33</v>
      </c>
      <c r="P436" s="41">
        <v>43</v>
      </c>
      <c r="Q436" s="62">
        <v>33</v>
      </c>
      <c r="R436" s="63">
        <v>33</v>
      </c>
      <c r="S436" s="41">
        <v>44</v>
      </c>
      <c r="T436" s="62">
        <v>34</v>
      </c>
      <c r="U436" s="63">
        <v>33</v>
      </c>
      <c r="V436" s="41">
        <v>45</v>
      </c>
      <c r="W436" s="62">
        <v>34</v>
      </c>
      <c r="X436" s="63">
        <v>33</v>
      </c>
      <c r="Y436" s="41">
        <v>46</v>
      </c>
      <c r="Z436" s="62">
        <v>34</v>
      </c>
      <c r="AA436" s="63">
        <v>33</v>
      </c>
      <c r="AB436" s="41">
        <v>46</v>
      </c>
      <c r="AC436" s="62">
        <v>34</v>
      </c>
      <c r="AD436" s="63">
        <v>33</v>
      </c>
      <c r="AE436" s="41">
        <v>46</v>
      </c>
      <c r="AF436" s="62">
        <v>34</v>
      </c>
      <c r="AG436" s="63">
        <v>34</v>
      </c>
      <c r="AH436" s="41">
        <v>45</v>
      </c>
      <c r="AI436" s="62">
        <v>34</v>
      </c>
      <c r="AJ436" s="63">
        <v>35</v>
      </c>
      <c r="AK436" s="41">
        <v>45</v>
      </c>
      <c r="AL436" s="62">
        <v>34</v>
      </c>
      <c r="AM436" s="63">
        <v>35</v>
      </c>
    </row>
    <row r="437" spans="3:39">
      <c r="C437" s="58" t="s">
        <v>19</v>
      </c>
      <c r="D437" s="41">
        <v>71</v>
      </c>
      <c r="E437" s="62">
        <v>35</v>
      </c>
      <c r="F437" s="63">
        <v>24</v>
      </c>
      <c r="G437" s="41">
        <v>71</v>
      </c>
      <c r="H437" s="62">
        <v>35</v>
      </c>
      <c r="I437" s="63">
        <v>24</v>
      </c>
      <c r="J437" s="41">
        <v>71</v>
      </c>
      <c r="K437" s="62">
        <v>35</v>
      </c>
      <c r="L437" s="63">
        <v>24</v>
      </c>
      <c r="M437" s="41">
        <v>71</v>
      </c>
      <c r="N437" s="62">
        <v>35</v>
      </c>
      <c r="O437" s="63">
        <v>24</v>
      </c>
      <c r="P437" s="41">
        <v>71</v>
      </c>
      <c r="Q437" s="62">
        <v>35</v>
      </c>
      <c r="R437" s="63">
        <v>26</v>
      </c>
      <c r="S437" s="41">
        <v>71</v>
      </c>
      <c r="T437" s="62">
        <v>35</v>
      </c>
      <c r="U437" s="63">
        <v>26</v>
      </c>
      <c r="V437" s="41">
        <v>71</v>
      </c>
      <c r="W437" s="62">
        <v>35</v>
      </c>
      <c r="X437" s="63">
        <v>26</v>
      </c>
      <c r="Y437" s="41">
        <v>71</v>
      </c>
      <c r="Z437" s="62">
        <v>35</v>
      </c>
      <c r="AA437" s="63">
        <v>28</v>
      </c>
      <c r="AB437" s="41">
        <v>71</v>
      </c>
      <c r="AC437" s="62">
        <v>35</v>
      </c>
      <c r="AD437" s="63">
        <v>28</v>
      </c>
      <c r="AE437" s="41">
        <v>71</v>
      </c>
      <c r="AF437" s="62">
        <v>35</v>
      </c>
      <c r="AG437" s="63">
        <v>28</v>
      </c>
      <c r="AH437" s="41">
        <v>71</v>
      </c>
      <c r="AI437" s="62">
        <v>35</v>
      </c>
      <c r="AJ437" s="63">
        <v>30</v>
      </c>
      <c r="AK437" s="41">
        <v>71</v>
      </c>
      <c r="AL437" s="62">
        <v>35</v>
      </c>
      <c r="AM437" s="63">
        <v>30</v>
      </c>
    </row>
    <row r="438" spans="3:39">
      <c r="C438" s="58" t="s">
        <v>20</v>
      </c>
      <c r="D438" s="41">
        <v>89</v>
      </c>
      <c r="E438" s="62">
        <v>50</v>
      </c>
      <c r="F438" s="63">
        <v>43</v>
      </c>
      <c r="G438" s="41">
        <v>89</v>
      </c>
      <c r="H438" s="62">
        <v>50</v>
      </c>
      <c r="I438" s="63">
        <v>43</v>
      </c>
      <c r="J438" s="41">
        <v>91</v>
      </c>
      <c r="K438" s="62">
        <v>50</v>
      </c>
      <c r="L438" s="63">
        <v>44</v>
      </c>
      <c r="M438" s="41">
        <v>91</v>
      </c>
      <c r="N438" s="62">
        <v>50</v>
      </c>
      <c r="O438" s="63">
        <v>48</v>
      </c>
      <c r="P438" s="41">
        <v>91</v>
      </c>
      <c r="Q438" s="62">
        <v>50</v>
      </c>
      <c r="R438" s="63">
        <v>49</v>
      </c>
      <c r="S438" s="41">
        <v>91</v>
      </c>
      <c r="T438" s="62">
        <v>50</v>
      </c>
      <c r="U438" s="63">
        <v>49</v>
      </c>
      <c r="V438" s="41">
        <v>91</v>
      </c>
      <c r="W438" s="62">
        <v>50</v>
      </c>
      <c r="X438" s="63">
        <v>49</v>
      </c>
      <c r="Y438" s="41">
        <v>93</v>
      </c>
      <c r="Z438" s="62">
        <v>52</v>
      </c>
      <c r="AA438" s="63">
        <v>49</v>
      </c>
      <c r="AB438" s="41">
        <v>93</v>
      </c>
      <c r="AC438" s="62">
        <v>52</v>
      </c>
      <c r="AD438" s="63">
        <v>49</v>
      </c>
      <c r="AE438" s="41">
        <v>93</v>
      </c>
      <c r="AF438" s="62">
        <v>52</v>
      </c>
      <c r="AG438" s="63">
        <v>49</v>
      </c>
      <c r="AH438" s="41">
        <v>93</v>
      </c>
      <c r="AI438" s="62">
        <v>52</v>
      </c>
      <c r="AJ438" s="63">
        <v>49</v>
      </c>
      <c r="AK438" s="41">
        <v>93</v>
      </c>
      <c r="AL438" s="62">
        <v>52</v>
      </c>
      <c r="AM438" s="63">
        <v>49</v>
      </c>
    </row>
    <row r="439" spans="3:39">
      <c r="C439" s="58" t="s">
        <v>21</v>
      </c>
      <c r="D439" s="41">
        <v>175</v>
      </c>
      <c r="E439" s="62">
        <v>111</v>
      </c>
      <c r="F439" s="63">
        <v>95</v>
      </c>
      <c r="G439" s="41">
        <v>175</v>
      </c>
      <c r="H439" s="62">
        <v>111</v>
      </c>
      <c r="I439" s="63">
        <v>96</v>
      </c>
      <c r="J439" s="41">
        <v>176</v>
      </c>
      <c r="K439" s="62">
        <v>112</v>
      </c>
      <c r="L439" s="63">
        <v>98</v>
      </c>
      <c r="M439" s="41">
        <v>176</v>
      </c>
      <c r="N439" s="62">
        <v>112</v>
      </c>
      <c r="O439" s="63">
        <v>102</v>
      </c>
      <c r="P439" s="41">
        <v>176</v>
      </c>
      <c r="Q439" s="62">
        <v>112</v>
      </c>
      <c r="R439" s="63">
        <v>104</v>
      </c>
      <c r="S439" s="41">
        <v>176</v>
      </c>
      <c r="T439" s="62">
        <v>112</v>
      </c>
      <c r="U439" s="63">
        <v>104</v>
      </c>
      <c r="V439" s="41">
        <v>176</v>
      </c>
      <c r="W439" s="62">
        <v>112</v>
      </c>
      <c r="X439" s="63">
        <v>105</v>
      </c>
      <c r="Y439" s="41">
        <v>177</v>
      </c>
      <c r="Z439" s="62">
        <v>114</v>
      </c>
      <c r="AA439" s="63">
        <v>110</v>
      </c>
      <c r="AB439" s="41">
        <v>177</v>
      </c>
      <c r="AC439" s="62">
        <v>114</v>
      </c>
      <c r="AD439" s="63">
        <v>110</v>
      </c>
      <c r="AE439" s="41">
        <v>177</v>
      </c>
      <c r="AF439" s="62">
        <v>114</v>
      </c>
      <c r="AG439" s="63">
        <v>110</v>
      </c>
      <c r="AH439" s="41">
        <v>177</v>
      </c>
      <c r="AI439" s="62">
        <v>114</v>
      </c>
      <c r="AJ439" s="63">
        <v>111</v>
      </c>
      <c r="AK439" s="41">
        <v>178</v>
      </c>
      <c r="AL439" s="62">
        <v>115</v>
      </c>
      <c r="AM439" s="63">
        <v>111</v>
      </c>
    </row>
    <row r="440" spans="3:39">
      <c r="C440" s="58" t="s">
        <v>22</v>
      </c>
      <c r="D440" s="41">
        <v>14</v>
      </c>
      <c r="E440" s="62">
        <v>5</v>
      </c>
      <c r="F440" s="63">
        <v>3</v>
      </c>
      <c r="G440" s="41">
        <v>14</v>
      </c>
      <c r="H440" s="62">
        <v>5</v>
      </c>
      <c r="I440" s="63">
        <v>3</v>
      </c>
      <c r="J440" s="41">
        <v>14</v>
      </c>
      <c r="K440" s="62">
        <v>5</v>
      </c>
      <c r="L440" s="63">
        <v>3</v>
      </c>
      <c r="M440" s="41">
        <v>14</v>
      </c>
      <c r="N440" s="62">
        <v>5</v>
      </c>
      <c r="O440" s="63">
        <v>3</v>
      </c>
      <c r="P440" s="41">
        <v>14</v>
      </c>
      <c r="Q440" s="62">
        <v>5</v>
      </c>
      <c r="R440" s="63">
        <v>3</v>
      </c>
      <c r="S440" s="41">
        <v>14</v>
      </c>
      <c r="T440" s="62">
        <v>5</v>
      </c>
      <c r="U440" s="63">
        <v>3</v>
      </c>
      <c r="V440" s="41">
        <v>14</v>
      </c>
      <c r="W440" s="62">
        <v>5</v>
      </c>
      <c r="X440" s="63">
        <v>3</v>
      </c>
      <c r="Y440" s="41">
        <v>14</v>
      </c>
      <c r="Z440" s="62">
        <v>5</v>
      </c>
      <c r="AA440" s="63">
        <v>3</v>
      </c>
      <c r="AB440" s="41">
        <v>14</v>
      </c>
      <c r="AC440" s="62">
        <v>5</v>
      </c>
      <c r="AD440" s="63">
        <v>3</v>
      </c>
      <c r="AE440" s="41">
        <v>14</v>
      </c>
      <c r="AF440" s="62">
        <v>5</v>
      </c>
      <c r="AG440" s="63">
        <v>3</v>
      </c>
      <c r="AH440" s="41">
        <v>14</v>
      </c>
      <c r="AI440" s="62">
        <v>5</v>
      </c>
      <c r="AJ440" s="63">
        <v>3</v>
      </c>
      <c r="AK440" s="41">
        <v>14</v>
      </c>
      <c r="AL440" s="62">
        <v>5</v>
      </c>
      <c r="AM440" s="63">
        <v>3</v>
      </c>
    </row>
    <row r="441" spans="3:39">
      <c r="C441" s="58" t="s">
        <v>23</v>
      </c>
      <c r="D441" s="41">
        <v>18</v>
      </c>
      <c r="E441" s="62">
        <v>3</v>
      </c>
      <c r="F441" s="63">
        <v>3</v>
      </c>
      <c r="G441" s="41">
        <v>18</v>
      </c>
      <c r="H441" s="62">
        <v>3</v>
      </c>
      <c r="I441" s="63">
        <v>3</v>
      </c>
      <c r="J441" s="41">
        <v>18</v>
      </c>
      <c r="K441" s="62">
        <v>3</v>
      </c>
      <c r="L441" s="63">
        <v>3</v>
      </c>
      <c r="M441" s="41">
        <v>18</v>
      </c>
      <c r="N441" s="62">
        <v>3</v>
      </c>
      <c r="O441" s="63">
        <v>3</v>
      </c>
      <c r="P441" s="41">
        <v>18</v>
      </c>
      <c r="Q441" s="62">
        <v>3</v>
      </c>
      <c r="R441" s="63">
        <v>3</v>
      </c>
      <c r="S441" s="41">
        <v>18</v>
      </c>
      <c r="T441" s="62">
        <v>3</v>
      </c>
      <c r="U441" s="63">
        <v>3</v>
      </c>
      <c r="V441" s="41">
        <v>18</v>
      </c>
      <c r="W441" s="62">
        <v>3</v>
      </c>
      <c r="X441" s="63">
        <v>3</v>
      </c>
      <c r="Y441" s="41">
        <v>18</v>
      </c>
      <c r="Z441" s="62">
        <v>3</v>
      </c>
      <c r="AA441" s="63">
        <v>4</v>
      </c>
      <c r="AB441" s="41">
        <v>18</v>
      </c>
      <c r="AC441" s="62">
        <v>3</v>
      </c>
      <c r="AD441" s="63">
        <v>4</v>
      </c>
      <c r="AE441" s="41">
        <v>18</v>
      </c>
      <c r="AF441" s="62">
        <v>3</v>
      </c>
      <c r="AG441" s="63">
        <v>4</v>
      </c>
      <c r="AH441" s="41">
        <v>18</v>
      </c>
      <c r="AI441" s="62">
        <v>3</v>
      </c>
      <c r="AJ441" s="63">
        <v>4</v>
      </c>
      <c r="AK441" s="41">
        <v>18</v>
      </c>
      <c r="AL441" s="62">
        <v>3</v>
      </c>
      <c r="AM441" s="63">
        <v>4</v>
      </c>
    </row>
    <row r="442" spans="3:39">
      <c r="C442" s="58" t="s">
        <v>24</v>
      </c>
      <c r="D442" s="41">
        <v>21</v>
      </c>
      <c r="E442" s="62">
        <v>13</v>
      </c>
      <c r="F442" s="63">
        <v>13</v>
      </c>
      <c r="G442" s="41">
        <v>21</v>
      </c>
      <c r="H442" s="62">
        <v>13</v>
      </c>
      <c r="I442" s="63">
        <v>13</v>
      </c>
      <c r="J442" s="41">
        <v>22</v>
      </c>
      <c r="K442" s="62">
        <v>13</v>
      </c>
      <c r="L442" s="63">
        <v>13</v>
      </c>
      <c r="M442" s="41">
        <v>22</v>
      </c>
      <c r="N442" s="62">
        <v>13</v>
      </c>
      <c r="O442" s="63">
        <v>13</v>
      </c>
      <c r="P442" s="41">
        <v>22</v>
      </c>
      <c r="Q442" s="62">
        <v>13</v>
      </c>
      <c r="R442" s="63">
        <v>13</v>
      </c>
      <c r="S442" s="41">
        <v>22</v>
      </c>
      <c r="T442" s="62">
        <v>13</v>
      </c>
      <c r="U442" s="63">
        <v>14</v>
      </c>
      <c r="V442" s="41">
        <v>22</v>
      </c>
      <c r="W442" s="62">
        <v>13</v>
      </c>
      <c r="X442" s="63">
        <v>15</v>
      </c>
      <c r="Y442" s="41">
        <v>22</v>
      </c>
      <c r="Z442" s="62">
        <v>13</v>
      </c>
      <c r="AA442" s="63">
        <v>15</v>
      </c>
      <c r="AB442" s="41">
        <v>22</v>
      </c>
      <c r="AC442" s="62">
        <v>13</v>
      </c>
      <c r="AD442" s="63">
        <v>15</v>
      </c>
      <c r="AE442" s="41">
        <v>22</v>
      </c>
      <c r="AF442" s="62">
        <v>13</v>
      </c>
      <c r="AG442" s="63">
        <v>16</v>
      </c>
      <c r="AH442" s="41">
        <v>22</v>
      </c>
      <c r="AI442" s="62">
        <v>13</v>
      </c>
      <c r="AJ442" s="63">
        <v>16</v>
      </c>
      <c r="AK442" s="41">
        <v>22</v>
      </c>
      <c r="AL442" s="62">
        <v>13</v>
      </c>
      <c r="AM442" s="63">
        <v>16</v>
      </c>
    </row>
    <row r="443" spans="3:39">
      <c r="C443" s="58" t="s">
        <v>25</v>
      </c>
      <c r="D443" s="41">
        <v>8</v>
      </c>
      <c r="E443" s="62">
        <v>2</v>
      </c>
      <c r="F443" s="63">
        <v>3</v>
      </c>
      <c r="G443" s="41">
        <v>8</v>
      </c>
      <c r="H443" s="62">
        <v>2</v>
      </c>
      <c r="I443" s="63">
        <v>3</v>
      </c>
      <c r="J443" s="41">
        <v>8</v>
      </c>
      <c r="K443" s="62">
        <v>2</v>
      </c>
      <c r="L443" s="63">
        <v>3</v>
      </c>
      <c r="M443" s="41">
        <v>8</v>
      </c>
      <c r="N443" s="62">
        <v>2</v>
      </c>
      <c r="O443" s="63">
        <v>4</v>
      </c>
      <c r="P443" s="41">
        <v>8</v>
      </c>
      <c r="Q443" s="62">
        <v>2</v>
      </c>
      <c r="R443" s="63">
        <v>4</v>
      </c>
      <c r="S443" s="41">
        <v>8</v>
      </c>
      <c r="T443" s="62">
        <v>2</v>
      </c>
      <c r="U443" s="63">
        <v>4</v>
      </c>
      <c r="V443" s="41">
        <v>8</v>
      </c>
      <c r="W443" s="62">
        <v>2</v>
      </c>
      <c r="X443" s="63">
        <v>4</v>
      </c>
      <c r="Y443" s="41">
        <v>8</v>
      </c>
      <c r="Z443" s="62">
        <v>2</v>
      </c>
      <c r="AA443" s="63">
        <v>4</v>
      </c>
      <c r="AB443" s="41">
        <v>8</v>
      </c>
      <c r="AC443" s="62">
        <v>2</v>
      </c>
      <c r="AD443" s="63">
        <v>4</v>
      </c>
      <c r="AE443" s="41">
        <v>8</v>
      </c>
      <c r="AF443" s="62">
        <v>2</v>
      </c>
      <c r="AG443" s="63">
        <v>4</v>
      </c>
      <c r="AH443" s="41">
        <v>8</v>
      </c>
      <c r="AI443" s="62">
        <v>2</v>
      </c>
      <c r="AJ443" s="63">
        <v>4</v>
      </c>
      <c r="AK443" s="41">
        <v>8</v>
      </c>
      <c r="AL443" s="62">
        <v>2</v>
      </c>
      <c r="AM443" s="63">
        <v>4</v>
      </c>
    </row>
    <row r="444" spans="3:39">
      <c r="C444" s="58" t="s">
        <v>26</v>
      </c>
      <c r="D444" s="41">
        <v>409</v>
      </c>
      <c r="E444" s="62">
        <v>264</v>
      </c>
      <c r="F444" s="63">
        <v>305</v>
      </c>
      <c r="G444" s="41">
        <v>411</v>
      </c>
      <c r="H444" s="62">
        <v>267</v>
      </c>
      <c r="I444" s="63">
        <v>310</v>
      </c>
      <c r="J444" s="41">
        <v>413</v>
      </c>
      <c r="K444" s="62">
        <v>268</v>
      </c>
      <c r="L444" s="63">
        <v>321</v>
      </c>
      <c r="M444" s="41">
        <v>414</v>
      </c>
      <c r="N444" s="62">
        <v>271</v>
      </c>
      <c r="O444" s="63">
        <v>322</v>
      </c>
      <c r="P444" s="41">
        <v>414</v>
      </c>
      <c r="Q444" s="62">
        <v>273</v>
      </c>
      <c r="R444" s="63">
        <v>325</v>
      </c>
      <c r="S444" s="41">
        <v>417</v>
      </c>
      <c r="T444" s="62">
        <v>274</v>
      </c>
      <c r="U444" s="63">
        <v>329</v>
      </c>
      <c r="V444" s="41">
        <v>417</v>
      </c>
      <c r="W444" s="62">
        <v>274</v>
      </c>
      <c r="X444" s="63">
        <v>332</v>
      </c>
      <c r="Y444" s="41">
        <v>420</v>
      </c>
      <c r="Z444" s="62">
        <v>274</v>
      </c>
      <c r="AA444" s="63">
        <v>343</v>
      </c>
      <c r="AB444" s="41">
        <v>420</v>
      </c>
      <c r="AC444" s="62">
        <v>275</v>
      </c>
      <c r="AD444" s="63">
        <v>344</v>
      </c>
      <c r="AE444" s="41">
        <v>420</v>
      </c>
      <c r="AF444" s="62">
        <v>275</v>
      </c>
      <c r="AG444" s="63">
        <v>346</v>
      </c>
      <c r="AH444" s="41">
        <v>422</v>
      </c>
      <c r="AI444" s="62">
        <v>275</v>
      </c>
      <c r="AJ444" s="63">
        <v>356</v>
      </c>
      <c r="AK444" s="41">
        <v>428</v>
      </c>
      <c r="AL444" s="62">
        <v>278</v>
      </c>
      <c r="AM444" s="63">
        <v>366</v>
      </c>
    </row>
    <row r="445" spans="3:39">
      <c r="C445" s="58" t="s">
        <v>39</v>
      </c>
      <c r="D445" s="41">
        <v>53</v>
      </c>
      <c r="E445" s="62">
        <v>38</v>
      </c>
      <c r="F445" s="63">
        <v>43</v>
      </c>
      <c r="G445" s="41">
        <v>53</v>
      </c>
      <c r="H445" s="62">
        <v>38</v>
      </c>
      <c r="I445" s="63">
        <v>43</v>
      </c>
      <c r="J445" s="41">
        <v>53</v>
      </c>
      <c r="K445" s="62">
        <v>38</v>
      </c>
      <c r="L445" s="63">
        <v>43</v>
      </c>
      <c r="M445" s="41">
        <v>53</v>
      </c>
      <c r="N445" s="62">
        <v>38</v>
      </c>
      <c r="O445" s="63">
        <v>43</v>
      </c>
      <c r="P445" s="41">
        <v>53</v>
      </c>
      <c r="Q445" s="62">
        <v>38</v>
      </c>
      <c r="R445" s="63">
        <v>43</v>
      </c>
      <c r="S445" s="41">
        <v>46</v>
      </c>
      <c r="T445" s="62">
        <v>31</v>
      </c>
      <c r="U445" s="63">
        <v>36</v>
      </c>
      <c r="V445" s="41">
        <v>46</v>
      </c>
      <c r="W445" s="62">
        <v>31</v>
      </c>
      <c r="X445" s="63">
        <v>36</v>
      </c>
      <c r="Y445" s="41">
        <v>47</v>
      </c>
      <c r="Z445" s="62">
        <v>31</v>
      </c>
      <c r="AA445" s="63">
        <v>36</v>
      </c>
      <c r="AB445" s="41">
        <v>47</v>
      </c>
      <c r="AC445" s="62">
        <v>31</v>
      </c>
      <c r="AD445" s="63">
        <v>36</v>
      </c>
      <c r="AE445" s="41">
        <v>47</v>
      </c>
      <c r="AF445" s="62">
        <v>31</v>
      </c>
      <c r="AG445" s="63">
        <v>36</v>
      </c>
      <c r="AH445" s="41">
        <v>47</v>
      </c>
      <c r="AI445" s="62">
        <v>31</v>
      </c>
      <c r="AJ445" s="63">
        <v>36</v>
      </c>
      <c r="AK445" s="41">
        <v>47</v>
      </c>
      <c r="AL445" s="62">
        <v>31</v>
      </c>
      <c r="AM445" s="63">
        <v>36</v>
      </c>
    </row>
    <row r="446" spans="3:39" ht="22.5">
      <c r="C446" s="26" t="s">
        <v>1191</v>
      </c>
      <c r="D446" s="41">
        <v>59</v>
      </c>
      <c r="E446" s="62">
        <v>46</v>
      </c>
      <c r="F446" s="63">
        <v>38</v>
      </c>
      <c r="G446" s="41">
        <v>60</v>
      </c>
      <c r="H446" s="62">
        <v>47</v>
      </c>
      <c r="I446" s="63">
        <v>38</v>
      </c>
      <c r="J446" s="41">
        <v>61</v>
      </c>
      <c r="K446" s="62">
        <v>47</v>
      </c>
      <c r="L446" s="63">
        <v>40</v>
      </c>
      <c r="M446" s="41">
        <v>61</v>
      </c>
      <c r="N446" s="62">
        <v>47</v>
      </c>
      <c r="O446" s="63">
        <v>40</v>
      </c>
      <c r="P446" s="41">
        <v>61</v>
      </c>
      <c r="Q446" s="62">
        <v>47</v>
      </c>
      <c r="R446" s="63">
        <v>40</v>
      </c>
      <c r="S446" s="41">
        <v>61</v>
      </c>
      <c r="T446" s="62">
        <v>47</v>
      </c>
      <c r="U446" s="63">
        <v>40</v>
      </c>
      <c r="V446" s="41">
        <v>62</v>
      </c>
      <c r="W446" s="62">
        <v>48</v>
      </c>
      <c r="X446" s="63">
        <v>40</v>
      </c>
      <c r="Y446" s="41">
        <v>62</v>
      </c>
      <c r="Z446" s="62">
        <v>48</v>
      </c>
      <c r="AA446" s="63">
        <v>42</v>
      </c>
      <c r="AB446" s="41">
        <v>62</v>
      </c>
      <c r="AC446" s="62">
        <v>48</v>
      </c>
      <c r="AD446" s="63">
        <v>42</v>
      </c>
      <c r="AE446" s="41">
        <v>62</v>
      </c>
      <c r="AF446" s="62">
        <v>48</v>
      </c>
      <c r="AG446" s="63">
        <v>42</v>
      </c>
      <c r="AH446" s="41">
        <v>62</v>
      </c>
      <c r="AI446" s="62">
        <v>48</v>
      </c>
      <c r="AJ446" s="63">
        <v>43</v>
      </c>
      <c r="AK446" s="41">
        <v>62</v>
      </c>
      <c r="AL446" s="62">
        <v>48</v>
      </c>
      <c r="AM446" s="63">
        <v>43</v>
      </c>
    </row>
    <row r="447" spans="3:39">
      <c r="C447" s="58" t="s">
        <v>27</v>
      </c>
      <c r="D447" s="41">
        <v>30</v>
      </c>
      <c r="E447" s="62">
        <v>16</v>
      </c>
      <c r="F447" s="63">
        <v>11</v>
      </c>
      <c r="G447" s="41">
        <v>30</v>
      </c>
      <c r="H447" s="62">
        <v>16</v>
      </c>
      <c r="I447" s="63">
        <v>11</v>
      </c>
      <c r="J447" s="41">
        <v>30</v>
      </c>
      <c r="K447" s="62">
        <v>16</v>
      </c>
      <c r="L447" s="63">
        <v>11</v>
      </c>
      <c r="M447" s="41">
        <v>30</v>
      </c>
      <c r="N447" s="62">
        <v>16</v>
      </c>
      <c r="O447" s="63">
        <v>13</v>
      </c>
      <c r="P447" s="41">
        <v>30</v>
      </c>
      <c r="Q447" s="62">
        <v>16</v>
      </c>
      <c r="R447" s="63">
        <v>13</v>
      </c>
      <c r="S447" s="41">
        <v>30</v>
      </c>
      <c r="T447" s="62">
        <v>16</v>
      </c>
      <c r="U447" s="63">
        <v>14</v>
      </c>
      <c r="V447" s="41">
        <v>30</v>
      </c>
      <c r="W447" s="62">
        <v>16</v>
      </c>
      <c r="X447" s="63">
        <v>14</v>
      </c>
      <c r="Y447" s="41">
        <v>30</v>
      </c>
      <c r="Z447" s="62">
        <v>16</v>
      </c>
      <c r="AA447" s="63">
        <v>15</v>
      </c>
      <c r="AB447" s="41">
        <v>30</v>
      </c>
      <c r="AC447" s="62">
        <v>16</v>
      </c>
      <c r="AD447" s="63">
        <v>15</v>
      </c>
      <c r="AE447" s="41">
        <v>30</v>
      </c>
      <c r="AF447" s="62">
        <v>16</v>
      </c>
      <c r="AG447" s="63">
        <v>15</v>
      </c>
      <c r="AH447" s="41">
        <v>30</v>
      </c>
      <c r="AI447" s="62">
        <v>16</v>
      </c>
      <c r="AJ447" s="63">
        <v>15</v>
      </c>
      <c r="AK447" s="41">
        <v>30</v>
      </c>
      <c r="AL447" s="62">
        <v>16</v>
      </c>
      <c r="AM447" s="63">
        <v>15</v>
      </c>
    </row>
    <row r="448" spans="3:39">
      <c r="C448" s="58" t="s">
        <v>28</v>
      </c>
      <c r="D448" s="41">
        <v>46</v>
      </c>
      <c r="E448" s="62">
        <v>25</v>
      </c>
      <c r="F448" s="63">
        <v>28</v>
      </c>
      <c r="G448" s="41">
        <v>46</v>
      </c>
      <c r="H448" s="62">
        <v>25</v>
      </c>
      <c r="I448" s="63">
        <v>28</v>
      </c>
      <c r="J448" s="41">
        <v>46</v>
      </c>
      <c r="K448" s="62">
        <v>25</v>
      </c>
      <c r="L448" s="63">
        <v>29</v>
      </c>
      <c r="M448" s="41">
        <v>46</v>
      </c>
      <c r="N448" s="62">
        <v>25</v>
      </c>
      <c r="O448" s="63">
        <v>29</v>
      </c>
      <c r="P448" s="41">
        <v>46</v>
      </c>
      <c r="Q448" s="62">
        <v>25</v>
      </c>
      <c r="R448" s="63">
        <v>29</v>
      </c>
      <c r="S448" s="41">
        <v>46</v>
      </c>
      <c r="T448" s="62">
        <v>25</v>
      </c>
      <c r="U448" s="63">
        <v>29</v>
      </c>
      <c r="V448" s="41">
        <v>46</v>
      </c>
      <c r="W448" s="62">
        <v>25</v>
      </c>
      <c r="X448" s="63">
        <v>29</v>
      </c>
      <c r="Y448" s="41">
        <v>46</v>
      </c>
      <c r="Z448" s="62">
        <v>25</v>
      </c>
      <c r="AA448" s="63">
        <v>29</v>
      </c>
      <c r="AB448" s="41">
        <v>47</v>
      </c>
      <c r="AC448" s="62">
        <v>26</v>
      </c>
      <c r="AD448" s="63">
        <v>29</v>
      </c>
      <c r="AE448" s="41">
        <v>47</v>
      </c>
      <c r="AF448" s="62">
        <v>26</v>
      </c>
      <c r="AG448" s="63">
        <v>29</v>
      </c>
      <c r="AH448" s="41">
        <v>47</v>
      </c>
      <c r="AI448" s="62">
        <v>26</v>
      </c>
      <c r="AJ448" s="63">
        <v>29</v>
      </c>
      <c r="AK448" s="41">
        <v>47</v>
      </c>
      <c r="AL448" s="62">
        <v>26</v>
      </c>
      <c r="AM448" s="63">
        <v>29</v>
      </c>
    </row>
    <row r="449" spans="3:45" ht="13.5" thickBot="1">
      <c r="C449" s="59" t="s">
        <v>29</v>
      </c>
      <c r="D449" s="42">
        <v>12</v>
      </c>
      <c r="E449" s="64">
        <v>3</v>
      </c>
      <c r="F449" s="65">
        <v>0</v>
      </c>
      <c r="G449" s="42">
        <v>12</v>
      </c>
      <c r="H449" s="64">
        <v>3</v>
      </c>
      <c r="I449" s="65">
        <v>0</v>
      </c>
      <c r="J449" s="42">
        <v>12</v>
      </c>
      <c r="K449" s="64">
        <v>3</v>
      </c>
      <c r="L449" s="65">
        <v>0</v>
      </c>
      <c r="M449" s="42">
        <v>12</v>
      </c>
      <c r="N449" s="64">
        <v>3</v>
      </c>
      <c r="O449" s="65"/>
      <c r="P449" s="42">
        <v>12</v>
      </c>
      <c r="Q449" s="64">
        <v>3</v>
      </c>
      <c r="R449" s="65">
        <v>0</v>
      </c>
      <c r="S449" s="42">
        <v>12</v>
      </c>
      <c r="T449" s="64">
        <v>3</v>
      </c>
      <c r="U449" s="65">
        <v>0</v>
      </c>
      <c r="V449" s="42">
        <v>12</v>
      </c>
      <c r="W449" s="64">
        <v>3</v>
      </c>
      <c r="X449" s="65">
        <v>0</v>
      </c>
      <c r="Y449" s="42">
        <v>12</v>
      </c>
      <c r="Z449" s="64">
        <v>3</v>
      </c>
      <c r="AA449" s="65">
        <v>1</v>
      </c>
      <c r="AB449" s="42">
        <v>12</v>
      </c>
      <c r="AC449" s="64">
        <v>3</v>
      </c>
      <c r="AD449" s="65">
        <v>1</v>
      </c>
      <c r="AE449" s="42">
        <v>12</v>
      </c>
      <c r="AF449" s="64">
        <v>3</v>
      </c>
      <c r="AG449" s="65">
        <v>2</v>
      </c>
      <c r="AH449" s="42">
        <v>12</v>
      </c>
      <c r="AI449" s="64">
        <v>3</v>
      </c>
      <c r="AJ449" s="65">
        <v>2</v>
      </c>
      <c r="AK449" s="42">
        <v>12</v>
      </c>
      <c r="AL449" s="64">
        <v>3</v>
      </c>
      <c r="AM449" s="65">
        <v>2</v>
      </c>
    </row>
    <row r="451" spans="3:45" ht="13.5" thickBot="1"/>
    <row r="452" spans="3:45" ht="13.5" thickBot="1">
      <c r="C452" s="557" t="s">
        <v>65</v>
      </c>
      <c r="D452" s="558"/>
      <c r="E452" s="558"/>
      <c r="F452" s="558"/>
      <c r="G452" s="558"/>
      <c r="H452" s="558"/>
      <c r="I452" s="558"/>
      <c r="J452" s="558"/>
      <c r="K452" s="558"/>
      <c r="L452" s="558"/>
      <c r="M452" s="558"/>
      <c r="N452" s="558"/>
      <c r="O452" s="558"/>
      <c r="P452" s="558"/>
      <c r="Q452" s="558"/>
      <c r="R452" s="558"/>
      <c r="S452" s="558"/>
      <c r="T452" s="558"/>
      <c r="U452" s="558"/>
      <c r="V452" s="558"/>
      <c r="W452" s="558"/>
      <c r="X452" s="558"/>
      <c r="Y452" s="558"/>
      <c r="Z452" s="558"/>
      <c r="AA452" s="558"/>
      <c r="AB452" s="558"/>
      <c r="AC452" s="558"/>
      <c r="AD452" s="558"/>
      <c r="AE452" s="558"/>
      <c r="AF452" s="558"/>
      <c r="AG452" s="558"/>
      <c r="AH452" s="558"/>
      <c r="AI452" s="558"/>
      <c r="AJ452" s="558"/>
      <c r="AK452" s="558"/>
      <c r="AL452" s="558"/>
      <c r="AM452" s="558"/>
      <c r="AN452" s="558"/>
      <c r="AO452" s="558"/>
      <c r="AP452" s="558"/>
      <c r="AQ452" s="558"/>
      <c r="AR452" s="559"/>
      <c r="AS452" s="151"/>
    </row>
    <row r="453" spans="3:45" ht="19.5" customHeight="1" thickBot="1">
      <c r="C453" s="581" t="s">
        <v>48</v>
      </c>
      <c r="D453" s="560">
        <v>41640</v>
      </c>
      <c r="E453" s="584"/>
      <c r="F453" s="561"/>
      <c r="G453" s="560">
        <v>41671</v>
      </c>
      <c r="H453" s="584"/>
      <c r="I453" s="561"/>
      <c r="J453" s="560">
        <v>41699</v>
      </c>
      <c r="K453" s="584"/>
      <c r="L453" s="561"/>
      <c r="M453" s="560">
        <v>41730</v>
      </c>
      <c r="N453" s="584"/>
      <c r="O453" s="561"/>
      <c r="P453" s="560">
        <v>41760</v>
      </c>
      <c r="Q453" s="584"/>
      <c r="R453" s="561"/>
      <c r="S453" s="560">
        <v>41791</v>
      </c>
      <c r="T453" s="584"/>
      <c r="U453" s="561"/>
      <c r="V453" s="560">
        <v>41821</v>
      </c>
      <c r="W453" s="584"/>
      <c r="X453" s="584"/>
      <c r="Y453" s="643">
        <v>41852</v>
      </c>
      <c r="Z453" s="644"/>
      <c r="AA453" s="644"/>
      <c r="AB453" s="645"/>
      <c r="AC453" s="643">
        <v>41883</v>
      </c>
      <c r="AD453" s="644"/>
      <c r="AE453" s="644"/>
      <c r="AF453" s="645"/>
      <c r="AG453" s="643">
        <v>41913</v>
      </c>
      <c r="AH453" s="644"/>
      <c r="AI453" s="644"/>
      <c r="AJ453" s="645"/>
      <c r="AK453" s="643">
        <v>41944</v>
      </c>
      <c r="AL453" s="644"/>
      <c r="AM453" s="644"/>
      <c r="AN453" s="645"/>
      <c r="AO453" s="560">
        <v>41974</v>
      </c>
      <c r="AP453" s="584"/>
      <c r="AQ453" s="584"/>
      <c r="AR453" s="646"/>
      <c r="AS453" s="151"/>
    </row>
    <row r="454" spans="3:45" ht="11.25" customHeight="1" thickBot="1">
      <c r="C454" s="583"/>
      <c r="D454" s="178" t="s">
        <v>5</v>
      </c>
      <c r="E454" s="385" t="s">
        <v>3</v>
      </c>
      <c r="F454" s="177" t="s">
        <v>33</v>
      </c>
      <c r="G454" s="392" t="s">
        <v>2</v>
      </c>
      <c r="H454" s="393" t="s">
        <v>3</v>
      </c>
      <c r="I454" s="329" t="s">
        <v>51</v>
      </c>
      <c r="J454" s="178" t="s">
        <v>5</v>
      </c>
      <c r="K454" s="385" t="s">
        <v>3</v>
      </c>
      <c r="L454" s="177" t="s">
        <v>33</v>
      </c>
      <c r="M454" s="178" t="s">
        <v>5</v>
      </c>
      <c r="N454" s="385" t="s">
        <v>3</v>
      </c>
      <c r="O454" s="177" t="s">
        <v>33</v>
      </c>
      <c r="P454" s="178" t="s">
        <v>5</v>
      </c>
      <c r="Q454" s="385" t="s">
        <v>3</v>
      </c>
      <c r="R454" s="177" t="s">
        <v>33</v>
      </c>
      <c r="S454" s="178" t="s">
        <v>2</v>
      </c>
      <c r="T454" s="385" t="s">
        <v>3</v>
      </c>
      <c r="U454" s="177" t="s">
        <v>33</v>
      </c>
      <c r="V454" s="178" t="s">
        <v>2</v>
      </c>
      <c r="W454" s="385" t="s">
        <v>3</v>
      </c>
      <c r="X454" s="394" t="s">
        <v>33</v>
      </c>
      <c r="Y454" s="386" t="s">
        <v>2</v>
      </c>
      <c r="Z454" s="387" t="s">
        <v>3</v>
      </c>
      <c r="AA454" s="387" t="s">
        <v>51</v>
      </c>
      <c r="AB454" s="388" t="s">
        <v>66</v>
      </c>
      <c r="AC454" s="386" t="s">
        <v>2</v>
      </c>
      <c r="AD454" s="387" t="s">
        <v>3</v>
      </c>
      <c r="AE454" s="387" t="s">
        <v>51</v>
      </c>
      <c r="AF454" s="388" t="s">
        <v>66</v>
      </c>
      <c r="AG454" s="386" t="s">
        <v>2</v>
      </c>
      <c r="AH454" s="387" t="s">
        <v>3</v>
      </c>
      <c r="AI454" s="387" t="s">
        <v>51</v>
      </c>
      <c r="AJ454" s="388" t="s">
        <v>66</v>
      </c>
      <c r="AK454" s="386" t="s">
        <v>2</v>
      </c>
      <c r="AL454" s="387" t="s">
        <v>3</v>
      </c>
      <c r="AM454" s="387" t="s">
        <v>51</v>
      </c>
      <c r="AN454" s="388" t="s">
        <v>66</v>
      </c>
      <c r="AO454" s="386" t="s">
        <v>2</v>
      </c>
      <c r="AP454" s="387" t="s">
        <v>3</v>
      </c>
      <c r="AQ454" s="387" t="s">
        <v>51</v>
      </c>
      <c r="AR454" s="388" t="s">
        <v>66</v>
      </c>
    </row>
    <row r="455" spans="3:45">
      <c r="C455" s="57" t="s">
        <v>8</v>
      </c>
      <c r="D455" s="46">
        <v>81</v>
      </c>
      <c r="E455" s="60">
        <v>40</v>
      </c>
      <c r="F455" s="61">
        <v>45</v>
      </c>
      <c r="G455" s="93">
        <v>81</v>
      </c>
      <c r="H455" s="94">
        <v>40</v>
      </c>
      <c r="I455" s="95">
        <v>47</v>
      </c>
      <c r="J455" s="93">
        <v>81</v>
      </c>
      <c r="K455" s="94">
        <v>40</v>
      </c>
      <c r="L455" s="95">
        <v>47</v>
      </c>
      <c r="M455" s="93">
        <v>81</v>
      </c>
      <c r="N455" s="94">
        <v>40</v>
      </c>
      <c r="O455" s="95">
        <v>47</v>
      </c>
      <c r="P455" s="110">
        <v>82</v>
      </c>
      <c r="Q455" s="111">
        <v>41</v>
      </c>
      <c r="R455" s="112">
        <v>48</v>
      </c>
      <c r="S455" s="93">
        <v>82</v>
      </c>
      <c r="T455" s="94">
        <v>41</v>
      </c>
      <c r="U455" s="95">
        <v>48</v>
      </c>
      <c r="V455" s="93">
        <v>82</v>
      </c>
      <c r="W455" s="94">
        <v>41</v>
      </c>
      <c r="X455" s="123">
        <v>48</v>
      </c>
      <c r="Y455" s="96">
        <v>82</v>
      </c>
      <c r="Z455" s="124">
        <v>41</v>
      </c>
      <c r="AA455" s="124">
        <v>48</v>
      </c>
      <c r="AB455" s="98">
        <v>0</v>
      </c>
      <c r="AC455" s="96">
        <v>82</v>
      </c>
      <c r="AD455" s="124">
        <v>41</v>
      </c>
      <c r="AE455" s="124">
        <v>49</v>
      </c>
      <c r="AF455" s="98">
        <v>0</v>
      </c>
      <c r="AG455" s="96">
        <v>82</v>
      </c>
      <c r="AH455" s="124">
        <v>41</v>
      </c>
      <c r="AI455" s="124">
        <v>49</v>
      </c>
      <c r="AJ455" s="98">
        <v>0</v>
      </c>
      <c r="AK455" s="70">
        <v>83</v>
      </c>
      <c r="AL455" s="70">
        <v>42</v>
      </c>
      <c r="AM455" s="130">
        <v>51</v>
      </c>
      <c r="AN455" s="71">
        <v>0</v>
      </c>
      <c r="AO455" s="70">
        <v>83</v>
      </c>
      <c r="AP455" s="70">
        <v>42</v>
      </c>
      <c r="AQ455" s="130">
        <v>52</v>
      </c>
      <c r="AR455" s="71">
        <v>0</v>
      </c>
    </row>
    <row r="456" spans="3:45">
      <c r="C456" s="58" t="s">
        <v>9</v>
      </c>
      <c r="D456" s="41">
        <v>20</v>
      </c>
      <c r="E456" s="62">
        <v>9</v>
      </c>
      <c r="F456" s="63">
        <v>7</v>
      </c>
      <c r="G456" s="96">
        <v>20</v>
      </c>
      <c r="H456" s="97">
        <v>9</v>
      </c>
      <c r="I456" s="98">
        <v>7</v>
      </c>
      <c r="J456" s="96">
        <v>20</v>
      </c>
      <c r="K456" s="97">
        <v>9</v>
      </c>
      <c r="L456" s="98">
        <v>8</v>
      </c>
      <c r="M456" s="96">
        <v>20</v>
      </c>
      <c r="N456" s="97">
        <v>9</v>
      </c>
      <c r="O456" s="98">
        <v>8</v>
      </c>
      <c r="P456" s="113">
        <v>20</v>
      </c>
      <c r="Q456" s="114">
        <v>9</v>
      </c>
      <c r="R456" s="115">
        <v>8</v>
      </c>
      <c r="S456" s="96">
        <v>20</v>
      </c>
      <c r="T456" s="97">
        <v>9</v>
      </c>
      <c r="U456" s="98">
        <v>8</v>
      </c>
      <c r="V456" s="96">
        <v>20</v>
      </c>
      <c r="W456" s="97">
        <v>9</v>
      </c>
      <c r="X456" s="97">
        <v>8</v>
      </c>
      <c r="Y456" s="96">
        <v>20</v>
      </c>
      <c r="Z456" s="124">
        <v>9</v>
      </c>
      <c r="AA456" s="124">
        <v>8</v>
      </c>
      <c r="AB456" s="98">
        <v>0</v>
      </c>
      <c r="AC456" s="96">
        <v>20</v>
      </c>
      <c r="AD456" s="124">
        <v>9</v>
      </c>
      <c r="AE456" s="124">
        <v>8</v>
      </c>
      <c r="AF456" s="98">
        <v>0</v>
      </c>
      <c r="AG456" s="96">
        <v>20</v>
      </c>
      <c r="AH456" s="124">
        <v>9</v>
      </c>
      <c r="AI456" s="124">
        <v>8</v>
      </c>
      <c r="AJ456" s="98">
        <v>0</v>
      </c>
      <c r="AK456" s="74">
        <v>20</v>
      </c>
      <c r="AL456" s="74">
        <v>9</v>
      </c>
      <c r="AM456" s="131">
        <v>9</v>
      </c>
      <c r="AN456" s="75">
        <v>0</v>
      </c>
      <c r="AO456" s="74">
        <v>20</v>
      </c>
      <c r="AP456" s="74">
        <v>9</v>
      </c>
      <c r="AQ456" s="131">
        <v>9</v>
      </c>
      <c r="AR456" s="75">
        <v>0</v>
      </c>
    </row>
    <row r="457" spans="3:45">
      <c r="C457" s="58" t="s">
        <v>10</v>
      </c>
      <c r="D457" s="41">
        <v>18</v>
      </c>
      <c r="E457" s="62">
        <v>4</v>
      </c>
      <c r="F457" s="63">
        <v>6</v>
      </c>
      <c r="G457" s="96">
        <v>18</v>
      </c>
      <c r="H457" s="97">
        <v>4</v>
      </c>
      <c r="I457" s="98">
        <v>8</v>
      </c>
      <c r="J457" s="96">
        <v>18</v>
      </c>
      <c r="K457" s="97">
        <v>4</v>
      </c>
      <c r="L457" s="98">
        <v>8</v>
      </c>
      <c r="M457" s="96">
        <v>18</v>
      </c>
      <c r="N457" s="97">
        <v>4</v>
      </c>
      <c r="O457" s="98">
        <v>8</v>
      </c>
      <c r="P457" s="113">
        <v>18</v>
      </c>
      <c r="Q457" s="114">
        <v>4</v>
      </c>
      <c r="R457" s="115">
        <v>8</v>
      </c>
      <c r="S457" s="96">
        <v>18</v>
      </c>
      <c r="T457" s="97">
        <v>4</v>
      </c>
      <c r="U457" s="98">
        <v>8</v>
      </c>
      <c r="V457" s="96">
        <v>18</v>
      </c>
      <c r="W457" s="97">
        <v>4</v>
      </c>
      <c r="X457" s="97">
        <v>8</v>
      </c>
      <c r="Y457" s="96">
        <v>18</v>
      </c>
      <c r="Z457" s="124">
        <v>4</v>
      </c>
      <c r="AA457" s="124">
        <v>8</v>
      </c>
      <c r="AB457" s="98">
        <v>0</v>
      </c>
      <c r="AC457" s="96">
        <v>18</v>
      </c>
      <c r="AD457" s="124">
        <v>4</v>
      </c>
      <c r="AE457" s="124">
        <v>8</v>
      </c>
      <c r="AF457" s="98">
        <v>0</v>
      </c>
      <c r="AG457" s="96">
        <v>18</v>
      </c>
      <c r="AH457" s="124">
        <v>4</v>
      </c>
      <c r="AI457" s="124">
        <v>9</v>
      </c>
      <c r="AJ457" s="98">
        <v>0</v>
      </c>
      <c r="AK457" s="74">
        <v>18</v>
      </c>
      <c r="AL457" s="74">
        <v>4</v>
      </c>
      <c r="AM457" s="131">
        <v>9</v>
      </c>
      <c r="AN457" s="75">
        <v>0</v>
      </c>
      <c r="AO457" s="74">
        <v>18</v>
      </c>
      <c r="AP457" s="74">
        <v>4</v>
      </c>
      <c r="AQ457" s="131">
        <v>9</v>
      </c>
      <c r="AR457" s="75">
        <v>0</v>
      </c>
    </row>
    <row r="458" spans="3:45">
      <c r="C458" s="58" t="s">
        <v>11</v>
      </c>
      <c r="D458" s="41">
        <v>25</v>
      </c>
      <c r="E458" s="62">
        <v>12</v>
      </c>
      <c r="F458" s="63">
        <v>8</v>
      </c>
      <c r="G458" s="96">
        <v>25</v>
      </c>
      <c r="H458" s="97">
        <v>12</v>
      </c>
      <c r="I458" s="98">
        <v>8</v>
      </c>
      <c r="J458" s="96">
        <v>25</v>
      </c>
      <c r="K458" s="97">
        <v>12</v>
      </c>
      <c r="L458" s="98">
        <v>8</v>
      </c>
      <c r="M458" s="96">
        <v>25</v>
      </c>
      <c r="N458" s="97">
        <v>12</v>
      </c>
      <c r="O458" s="98">
        <v>8</v>
      </c>
      <c r="P458" s="113">
        <v>25</v>
      </c>
      <c r="Q458" s="114">
        <v>12</v>
      </c>
      <c r="R458" s="115">
        <v>8</v>
      </c>
      <c r="S458" s="96">
        <v>25</v>
      </c>
      <c r="T458" s="97">
        <v>12</v>
      </c>
      <c r="U458" s="98">
        <v>9</v>
      </c>
      <c r="V458" s="96">
        <v>25</v>
      </c>
      <c r="W458" s="97">
        <v>12</v>
      </c>
      <c r="X458" s="97">
        <v>9</v>
      </c>
      <c r="Y458" s="96">
        <v>25</v>
      </c>
      <c r="Z458" s="124">
        <v>12</v>
      </c>
      <c r="AA458" s="124">
        <v>9</v>
      </c>
      <c r="AB458" s="98">
        <v>0</v>
      </c>
      <c r="AC458" s="96">
        <v>25</v>
      </c>
      <c r="AD458" s="124">
        <v>12</v>
      </c>
      <c r="AE458" s="124">
        <v>9</v>
      </c>
      <c r="AF458" s="98">
        <v>0</v>
      </c>
      <c r="AG458" s="96">
        <v>25</v>
      </c>
      <c r="AH458" s="124">
        <v>12</v>
      </c>
      <c r="AI458" s="124">
        <v>9</v>
      </c>
      <c r="AJ458" s="98">
        <v>0</v>
      </c>
      <c r="AK458" s="74">
        <v>25</v>
      </c>
      <c r="AL458" s="74">
        <v>12</v>
      </c>
      <c r="AM458" s="131">
        <v>9</v>
      </c>
      <c r="AN458" s="75">
        <v>0</v>
      </c>
      <c r="AO458" s="74">
        <v>25</v>
      </c>
      <c r="AP458" s="74">
        <v>12</v>
      </c>
      <c r="AQ458" s="131">
        <v>9</v>
      </c>
      <c r="AR458" s="75">
        <v>0</v>
      </c>
    </row>
    <row r="459" spans="3:45">
      <c r="C459" s="58" t="s">
        <v>12</v>
      </c>
      <c r="D459" s="41">
        <v>45</v>
      </c>
      <c r="E459" s="62">
        <v>20</v>
      </c>
      <c r="F459" s="63">
        <v>21</v>
      </c>
      <c r="G459" s="96">
        <v>45</v>
      </c>
      <c r="H459" s="97">
        <v>20</v>
      </c>
      <c r="I459" s="98">
        <v>21</v>
      </c>
      <c r="J459" s="96">
        <v>45</v>
      </c>
      <c r="K459" s="97">
        <v>20</v>
      </c>
      <c r="L459" s="98">
        <v>21</v>
      </c>
      <c r="M459" s="96">
        <v>45</v>
      </c>
      <c r="N459" s="97">
        <v>20</v>
      </c>
      <c r="O459" s="98">
        <v>21</v>
      </c>
      <c r="P459" s="113">
        <v>45</v>
      </c>
      <c r="Q459" s="114">
        <v>20</v>
      </c>
      <c r="R459" s="115">
        <v>21</v>
      </c>
      <c r="S459" s="96">
        <v>45</v>
      </c>
      <c r="T459" s="97">
        <v>20</v>
      </c>
      <c r="U459" s="98">
        <v>21</v>
      </c>
      <c r="V459" s="96">
        <v>45</v>
      </c>
      <c r="W459" s="97">
        <v>20</v>
      </c>
      <c r="X459" s="97">
        <v>23</v>
      </c>
      <c r="Y459" s="96">
        <v>45</v>
      </c>
      <c r="Z459" s="124">
        <v>20</v>
      </c>
      <c r="AA459" s="124">
        <v>23</v>
      </c>
      <c r="AB459" s="98">
        <v>0</v>
      </c>
      <c r="AC459" s="96">
        <v>46</v>
      </c>
      <c r="AD459" s="124">
        <v>20</v>
      </c>
      <c r="AE459" s="124">
        <v>23</v>
      </c>
      <c r="AF459" s="98">
        <v>0</v>
      </c>
      <c r="AG459" s="96">
        <v>46</v>
      </c>
      <c r="AH459" s="124">
        <v>20</v>
      </c>
      <c r="AI459" s="124">
        <v>24</v>
      </c>
      <c r="AJ459" s="98">
        <v>0</v>
      </c>
      <c r="AK459" s="74">
        <v>46</v>
      </c>
      <c r="AL459" s="74">
        <v>20</v>
      </c>
      <c r="AM459" s="131">
        <v>24</v>
      </c>
      <c r="AN459" s="75">
        <v>0</v>
      </c>
      <c r="AO459" s="74">
        <v>46</v>
      </c>
      <c r="AP459" s="74">
        <v>20</v>
      </c>
      <c r="AQ459" s="131">
        <v>24</v>
      </c>
      <c r="AR459" s="75">
        <v>0</v>
      </c>
    </row>
    <row r="460" spans="3:45">
      <c r="C460" s="58" t="s">
        <v>13</v>
      </c>
      <c r="D460" s="41">
        <v>33</v>
      </c>
      <c r="E460" s="62">
        <v>10</v>
      </c>
      <c r="F460" s="63">
        <v>18</v>
      </c>
      <c r="G460" s="96">
        <v>33</v>
      </c>
      <c r="H460" s="97">
        <v>10</v>
      </c>
      <c r="I460" s="98">
        <v>18</v>
      </c>
      <c r="J460" s="96">
        <v>33</v>
      </c>
      <c r="K460" s="97">
        <v>10</v>
      </c>
      <c r="L460" s="98">
        <v>18</v>
      </c>
      <c r="M460" s="96">
        <v>33</v>
      </c>
      <c r="N460" s="97">
        <v>10</v>
      </c>
      <c r="O460" s="98">
        <v>18</v>
      </c>
      <c r="P460" s="113">
        <v>33</v>
      </c>
      <c r="Q460" s="114">
        <v>10</v>
      </c>
      <c r="R460" s="115">
        <v>18</v>
      </c>
      <c r="S460" s="96">
        <v>33</v>
      </c>
      <c r="T460" s="97">
        <v>10</v>
      </c>
      <c r="U460" s="98">
        <v>18</v>
      </c>
      <c r="V460" s="96">
        <v>33</v>
      </c>
      <c r="W460" s="97">
        <v>10</v>
      </c>
      <c r="X460" s="97">
        <v>18</v>
      </c>
      <c r="Y460" s="96">
        <v>33</v>
      </c>
      <c r="Z460" s="124">
        <v>10</v>
      </c>
      <c r="AA460" s="124">
        <v>18</v>
      </c>
      <c r="AB460" s="98">
        <v>0</v>
      </c>
      <c r="AC460" s="96">
        <v>33</v>
      </c>
      <c r="AD460" s="124">
        <v>10</v>
      </c>
      <c r="AE460" s="124">
        <v>18</v>
      </c>
      <c r="AF460" s="98">
        <v>0</v>
      </c>
      <c r="AG460" s="96">
        <v>33</v>
      </c>
      <c r="AH460" s="124">
        <v>10</v>
      </c>
      <c r="AI460" s="124">
        <v>18</v>
      </c>
      <c r="AJ460" s="98">
        <v>0</v>
      </c>
      <c r="AK460" s="74">
        <v>33</v>
      </c>
      <c r="AL460" s="74">
        <v>10</v>
      </c>
      <c r="AM460" s="131">
        <v>19</v>
      </c>
      <c r="AN460" s="75">
        <v>0</v>
      </c>
      <c r="AO460" s="74">
        <v>33</v>
      </c>
      <c r="AP460" s="74">
        <v>10</v>
      </c>
      <c r="AQ460" s="131">
        <v>19</v>
      </c>
      <c r="AR460" s="75">
        <v>0</v>
      </c>
    </row>
    <row r="461" spans="3:45">
      <c r="C461" s="58" t="s">
        <v>14</v>
      </c>
      <c r="D461" s="41">
        <v>74</v>
      </c>
      <c r="E461" s="62">
        <v>52</v>
      </c>
      <c r="F461" s="63">
        <v>39</v>
      </c>
      <c r="G461" s="96">
        <v>74</v>
      </c>
      <c r="H461" s="97">
        <v>52</v>
      </c>
      <c r="I461" s="98">
        <v>39</v>
      </c>
      <c r="J461" s="96">
        <v>74</v>
      </c>
      <c r="K461" s="97">
        <v>52</v>
      </c>
      <c r="L461" s="98">
        <v>39</v>
      </c>
      <c r="M461" s="96">
        <v>75</v>
      </c>
      <c r="N461" s="97">
        <v>53</v>
      </c>
      <c r="O461" s="98">
        <v>39</v>
      </c>
      <c r="P461" s="113">
        <v>75</v>
      </c>
      <c r="Q461" s="114">
        <v>53</v>
      </c>
      <c r="R461" s="115">
        <v>41</v>
      </c>
      <c r="S461" s="96">
        <v>75</v>
      </c>
      <c r="T461" s="97">
        <v>53</v>
      </c>
      <c r="U461" s="98">
        <v>41</v>
      </c>
      <c r="V461" s="96">
        <v>75</v>
      </c>
      <c r="W461" s="97">
        <v>53</v>
      </c>
      <c r="X461" s="97">
        <v>41</v>
      </c>
      <c r="Y461" s="96">
        <v>77</v>
      </c>
      <c r="Z461" s="124">
        <v>55</v>
      </c>
      <c r="AA461" s="124">
        <v>45</v>
      </c>
      <c r="AB461" s="98">
        <v>0</v>
      </c>
      <c r="AC461" s="96">
        <v>78</v>
      </c>
      <c r="AD461" s="124">
        <v>56</v>
      </c>
      <c r="AE461" s="124">
        <v>45</v>
      </c>
      <c r="AF461" s="98">
        <v>0</v>
      </c>
      <c r="AG461" s="96">
        <v>79</v>
      </c>
      <c r="AH461" s="124">
        <v>57</v>
      </c>
      <c r="AI461" s="124">
        <v>46</v>
      </c>
      <c r="AJ461" s="98">
        <v>0</v>
      </c>
      <c r="AK461" s="74">
        <v>79</v>
      </c>
      <c r="AL461" s="74">
        <v>57</v>
      </c>
      <c r="AM461" s="131">
        <v>47</v>
      </c>
      <c r="AN461" s="75">
        <v>0</v>
      </c>
      <c r="AO461" s="74">
        <v>79</v>
      </c>
      <c r="AP461" s="74">
        <v>57</v>
      </c>
      <c r="AQ461" s="131">
        <v>48</v>
      </c>
      <c r="AR461" s="75">
        <v>0</v>
      </c>
    </row>
    <row r="462" spans="3:45">
      <c r="C462" s="58" t="s">
        <v>15</v>
      </c>
      <c r="D462" s="41">
        <v>71</v>
      </c>
      <c r="E462" s="62">
        <v>48</v>
      </c>
      <c r="F462" s="63">
        <v>40</v>
      </c>
      <c r="G462" s="96">
        <v>72</v>
      </c>
      <c r="H462" s="97">
        <v>49</v>
      </c>
      <c r="I462" s="98">
        <v>41</v>
      </c>
      <c r="J462" s="96">
        <v>72</v>
      </c>
      <c r="K462" s="97">
        <v>49</v>
      </c>
      <c r="L462" s="98">
        <v>41</v>
      </c>
      <c r="M462" s="96">
        <v>72</v>
      </c>
      <c r="N462" s="97">
        <v>49</v>
      </c>
      <c r="O462" s="98">
        <v>41</v>
      </c>
      <c r="P462" s="113">
        <v>72</v>
      </c>
      <c r="Q462" s="114">
        <v>49</v>
      </c>
      <c r="R462" s="115">
        <v>41</v>
      </c>
      <c r="S462" s="96">
        <v>72</v>
      </c>
      <c r="T462" s="97">
        <v>49</v>
      </c>
      <c r="U462" s="98">
        <v>41</v>
      </c>
      <c r="V462" s="96">
        <v>72</v>
      </c>
      <c r="W462" s="97">
        <v>49</v>
      </c>
      <c r="X462" s="97">
        <v>41</v>
      </c>
      <c r="Y462" s="96">
        <v>73</v>
      </c>
      <c r="Z462" s="124">
        <v>49</v>
      </c>
      <c r="AA462" s="124">
        <v>41</v>
      </c>
      <c r="AB462" s="98">
        <v>0</v>
      </c>
      <c r="AC462" s="96">
        <v>75</v>
      </c>
      <c r="AD462" s="124">
        <v>51</v>
      </c>
      <c r="AE462" s="124">
        <v>41</v>
      </c>
      <c r="AF462" s="98">
        <v>0</v>
      </c>
      <c r="AG462" s="96">
        <v>75</v>
      </c>
      <c r="AH462" s="124">
        <v>51</v>
      </c>
      <c r="AI462" s="124">
        <v>41</v>
      </c>
      <c r="AJ462" s="98">
        <v>5</v>
      </c>
      <c r="AK462" s="74">
        <v>75</v>
      </c>
      <c r="AL462" s="74">
        <v>51</v>
      </c>
      <c r="AM462" s="131">
        <v>41</v>
      </c>
      <c r="AN462" s="75">
        <v>5</v>
      </c>
      <c r="AO462" s="74">
        <v>75</v>
      </c>
      <c r="AP462" s="74">
        <v>51</v>
      </c>
      <c r="AQ462" s="131">
        <v>42</v>
      </c>
      <c r="AR462" s="75">
        <v>5</v>
      </c>
    </row>
    <row r="463" spans="3:45">
      <c r="C463" s="58" t="s">
        <v>16</v>
      </c>
      <c r="D463" s="41">
        <v>9</v>
      </c>
      <c r="E463" s="62">
        <v>5</v>
      </c>
      <c r="F463" s="63">
        <v>3</v>
      </c>
      <c r="G463" s="96">
        <v>9</v>
      </c>
      <c r="H463" s="97">
        <v>5</v>
      </c>
      <c r="I463" s="98">
        <v>3</v>
      </c>
      <c r="J463" s="96">
        <v>9</v>
      </c>
      <c r="K463" s="97">
        <v>5</v>
      </c>
      <c r="L463" s="98">
        <v>3</v>
      </c>
      <c r="M463" s="96">
        <v>9</v>
      </c>
      <c r="N463" s="97">
        <v>5</v>
      </c>
      <c r="O463" s="98">
        <v>3</v>
      </c>
      <c r="P463" s="113">
        <v>10</v>
      </c>
      <c r="Q463" s="114">
        <v>5</v>
      </c>
      <c r="R463" s="115">
        <v>4</v>
      </c>
      <c r="S463" s="96">
        <v>10</v>
      </c>
      <c r="T463" s="97">
        <v>5</v>
      </c>
      <c r="U463" s="98">
        <v>4</v>
      </c>
      <c r="V463" s="96">
        <v>10</v>
      </c>
      <c r="W463" s="97">
        <v>5</v>
      </c>
      <c r="X463" s="97">
        <v>4</v>
      </c>
      <c r="Y463" s="96">
        <v>10</v>
      </c>
      <c r="Z463" s="124">
        <v>5</v>
      </c>
      <c r="AA463" s="124">
        <v>4</v>
      </c>
      <c r="AB463" s="98">
        <v>0</v>
      </c>
      <c r="AC463" s="96">
        <v>10</v>
      </c>
      <c r="AD463" s="124">
        <v>5</v>
      </c>
      <c r="AE463" s="124">
        <v>4</v>
      </c>
      <c r="AF463" s="98">
        <v>0</v>
      </c>
      <c r="AG463" s="96">
        <v>10</v>
      </c>
      <c r="AH463" s="124">
        <v>5</v>
      </c>
      <c r="AI463" s="124">
        <v>4</v>
      </c>
      <c r="AJ463" s="98">
        <v>0</v>
      </c>
      <c r="AK463" s="74">
        <v>10</v>
      </c>
      <c r="AL463" s="74">
        <v>5</v>
      </c>
      <c r="AM463" s="131">
        <v>4</v>
      </c>
      <c r="AN463" s="75">
        <v>0</v>
      </c>
      <c r="AO463" s="74">
        <v>10</v>
      </c>
      <c r="AP463" s="74">
        <v>5</v>
      </c>
      <c r="AQ463" s="131">
        <v>4</v>
      </c>
      <c r="AR463" s="75">
        <v>0</v>
      </c>
    </row>
    <row r="464" spans="3:45">
      <c r="C464" s="58" t="s">
        <v>17</v>
      </c>
      <c r="D464" s="41">
        <v>568</v>
      </c>
      <c r="E464" s="62">
        <v>474</v>
      </c>
      <c r="F464" s="63">
        <v>502</v>
      </c>
      <c r="G464" s="96">
        <v>569</v>
      </c>
      <c r="H464" s="97">
        <v>475</v>
      </c>
      <c r="I464" s="98">
        <f>502+4</f>
        <v>506</v>
      </c>
      <c r="J464" s="96">
        <v>569</v>
      </c>
      <c r="K464" s="97">
        <v>478</v>
      </c>
      <c r="L464" s="98">
        <v>508</v>
      </c>
      <c r="M464" s="96">
        <v>569</v>
      </c>
      <c r="N464" s="97">
        <v>478</v>
      </c>
      <c r="O464" s="98">
        <v>511</v>
      </c>
      <c r="P464" s="113">
        <v>572</v>
      </c>
      <c r="Q464" s="114">
        <v>479</v>
      </c>
      <c r="R464" s="115">
        <v>516</v>
      </c>
      <c r="S464" s="96">
        <v>573</v>
      </c>
      <c r="T464" s="97">
        <v>479</v>
      </c>
      <c r="U464" s="98">
        <v>521</v>
      </c>
      <c r="V464" s="96">
        <v>574</v>
      </c>
      <c r="W464" s="97">
        <v>479</v>
      </c>
      <c r="X464" s="97">
        <v>523</v>
      </c>
      <c r="Y464" s="96">
        <v>576</v>
      </c>
      <c r="Z464" s="124">
        <v>480</v>
      </c>
      <c r="AA464" s="124">
        <v>527</v>
      </c>
      <c r="AB464" s="98">
        <v>0</v>
      </c>
      <c r="AC464" s="96">
        <v>578</v>
      </c>
      <c r="AD464" s="124">
        <v>481</v>
      </c>
      <c r="AE464" s="124">
        <v>531</v>
      </c>
      <c r="AF464" s="98">
        <v>0</v>
      </c>
      <c r="AG464" s="96">
        <v>580</v>
      </c>
      <c r="AH464" s="124">
        <v>482</v>
      </c>
      <c r="AI464" s="124">
        <v>545</v>
      </c>
      <c r="AJ464" s="98">
        <v>14</v>
      </c>
      <c r="AK464" s="74">
        <v>581</v>
      </c>
      <c r="AL464" s="74">
        <v>483</v>
      </c>
      <c r="AM464" s="131">
        <v>551</v>
      </c>
      <c r="AN464" s="75">
        <v>14</v>
      </c>
      <c r="AO464" s="74">
        <v>581</v>
      </c>
      <c r="AP464" s="74">
        <v>483</v>
      </c>
      <c r="AQ464" s="131">
        <v>556</v>
      </c>
      <c r="AR464" s="75">
        <v>16</v>
      </c>
    </row>
    <row r="465" spans="3:44">
      <c r="C465" s="58" t="s">
        <v>18</v>
      </c>
      <c r="D465" s="41">
        <v>47</v>
      </c>
      <c r="E465" s="62">
        <v>35</v>
      </c>
      <c r="F465" s="63">
        <v>37</v>
      </c>
      <c r="G465" s="96">
        <v>47</v>
      </c>
      <c r="H465" s="97">
        <v>35</v>
      </c>
      <c r="I465" s="98">
        <v>37</v>
      </c>
      <c r="J465" s="96">
        <v>47</v>
      </c>
      <c r="K465" s="97">
        <v>35</v>
      </c>
      <c r="L465" s="98">
        <v>37</v>
      </c>
      <c r="M465" s="96">
        <v>47</v>
      </c>
      <c r="N465" s="97">
        <v>35</v>
      </c>
      <c r="O465" s="98">
        <v>37</v>
      </c>
      <c r="P465" s="113">
        <v>47</v>
      </c>
      <c r="Q465" s="114">
        <v>35</v>
      </c>
      <c r="R465" s="115">
        <v>37</v>
      </c>
      <c r="S465" s="96">
        <v>47</v>
      </c>
      <c r="T465" s="97">
        <v>35</v>
      </c>
      <c r="U465" s="98">
        <v>37</v>
      </c>
      <c r="V465" s="96">
        <v>48</v>
      </c>
      <c r="W465" s="97">
        <v>36</v>
      </c>
      <c r="X465" s="97">
        <v>37</v>
      </c>
      <c r="Y465" s="96">
        <v>48</v>
      </c>
      <c r="Z465" s="124">
        <v>36</v>
      </c>
      <c r="AA465" s="124">
        <v>37</v>
      </c>
      <c r="AB465" s="98">
        <v>0</v>
      </c>
      <c r="AC465" s="96">
        <v>48</v>
      </c>
      <c r="AD465" s="124">
        <v>36</v>
      </c>
      <c r="AE465" s="124">
        <v>38</v>
      </c>
      <c r="AF465" s="98">
        <v>0</v>
      </c>
      <c r="AG465" s="96">
        <v>48</v>
      </c>
      <c r="AH465" s="124">
        <v>36</v>
      </c>
      <c r="AI465" s="124">
        <v>38</v>
      </c>
      <c r="AJ465" s="98">
        <v>0</v>
      </c>
      <c r="AK465" s="74">
        <v>49</v>
      </c>
      <c r="AL465" s="74">
        <v>36</v>
      </c>
      <c r="AM465" s="131">
        <v>38</v>
      </c>
      <c r="AN465" s="75">
        <v>0</v>
      </c>
      <c r="AO465" s="74">
        <v>49</v>
      </c>
      <c r="AP465" s="74">
        <v>36</v>
      </c>
      <c r="AQ465" s="131">
        <v>39</v>
      </c>
      <c r="AR465" s="75">
        <v>0</v>
      </c>
    </row>
    <row r="466" spans="3:44">
      <c r="C466" s="58" t="s">
        <v>19</v>
      </c>
      <c r="D466" s="41">
        <v>65</v>
      </c>
      <c r="E466" s="62">
        <v>33</v>
      </c>
      <c r="F466" s="63">
        <v>30</v>
      </c>
      <c r="G466" s="96">
        <v>65</v>
      </c>
      <c r="H466" s="97">
        <v>33</v>
      </c>
      <c r="I466" s="98">
        <v>30</v>
      </c>
      <c r="J466" s="96">
        <v>65</v>
      </c>
      <c r="K466" s="97">
        <v>33</v>
      </c>
      <c r="L466" s="98">
        <v>30</v>
      </c>
      <c r="M466" s="96">
        <v>65</v>
      </c>
      <c r="N466" s="97">
        <v>33</v>
      </c>
      <c r="O466" s="98">
        <v>30</v>
      </c>
      <c r="P466" s="113">
        <v>65</v>
      </c>
      <c r="Q466" s="114">
        <v>33</v>
      </c>
      <c r="R466" s="115">
        <v>32</v>
      </c>
      <c r="S466" s="96">
        <v>65</v>
      </c>
      <c r="T466" s="97">
        <v>33</v>
      </c>
      <c r="U466" s="98">
        <v>32</v>
      </c>
      <c r="V466" s="96">
        <v>65</v>
      </c>
      <c r="W466" s="97">
        <v>33</v>
      </c>
      <c r="X466" s="97">
        <v>32</v>
      </c>
      <c r="Y466" s="96">
        <v>65</v>
      </c>
      <c r="Z466" s="124">
        <v>33</v>
      </c>
      <c r="AA466" s="124">
        <v>32</v>
      </c>
      <c r="AB466" s="98">
        <v>0</v>
      </c>
      <c r="AC466" s="96">
        <v>65</v>
      </c>
      <c r="AD466" s="124">
        <v>33</v>
      </c>
      <c r="AE466" s="124">
        <v>32</v>
      </c>
      <c r="AF466" s="98">
        <v>0</v>
      </c>
      <c r="AG466" s="96">
        <v>66</v>
      </c>
      <c r="AH466" s="124">
        <v>34</v>
      </c>
      <c r="AI466" s="124">
        <v>32</v>
      </c>
      <c r="AJ466" s="98">
        <v>0</v>
      </c>
      <c r="AK466" s="74">
        <v>66</v>
      </c>
      <c r="AL466" s="74">
        <v>34</v>
      </c>
      <c r="AM466" s="131">
        <v>32</v>
      </c>
      <c r="AN466" s="75">
        <v>0</v>
      </c>
      <c r="AO466" s="74">
        <v>66</v>
      </c>
      <c r="AP466" s="74">
        <v>34</v>
      </c>
      <c r="AQ466" s="131">
        <v>34</v>
      </c>
      <c r="AR466" s="75">
        <v>0</v>
      </c>
    </row>
    <row r="467" spans="3:44">
      <c r="C467" s="58" t="s">
        <v>20</v>
      </c>
      <c r="D467" s="41">
        <v>92</v>
      </c>
      <c r="E467" s="62">
        <v>52</v>
      </c>
      <c r="F467" s="63">
        <v>48</v>
      </c>
      <c r="G467" s="96">
        <v>92</v>
      </c>
      <c r="H467" s="97">
        <v>52</v>
      </c>
      <c r="I467" s="98">
        <v>52</v>
      </c>
      <c r="J467" s="96">
        <v>92</v>
      </c>
      <c r="K467" s="97">
        <v>54</v>
      </c>
      <c r="L467" s="98">
        <v>53</v>
      </c>
      <c r="M467" s="96">
        <v>93</v>
      </c>
      <c r="N467" s="97">
        <v>55</v>
      </c>
      <c r="O467" s="98">
        <v>53</v>
      </c>
      <c r="P467" s="113">
        <v>96</v>
      </c>
      <c r="Q467" s="114">
        <v>58</v>
      </c>
      <c r="R467" s="115">
        <v>58</v>
      </c>
      <c r="S467" s="96">
        <v>96</v>
      </c>
      <c r="T467" s="97">
        <v>58</v>
      </c>
      <c r="U467" s="98">
        <v>59</v>
      </c>
      <c r="V467" s="96">
        <v>96</v>
      </c>
      <c r="W467" s="97">
        <v>58</v>
      </c>
      <c r="X467" s="97">
        <v>59</v>
      </c>
      <c r="Y467" s="96">
        <v>96</v>
      </c>
      <c r="Z467" s="124">
        <v>58</v>
      </c>
      <c r="AA467" s="124">
        <v>61</v>
      </c>
      <c r="AB467" s="98">
        <v>0</v>
      </c>
      <c r="AC467" s="96">
        <v>96</v>
      </c>
      <c r="AD467" s="124">
        <v>58</v>
      </c>
      <c r="AE467" s="124">
        <v>61</v>
      </c>
      <c r="AF467" s="98">
        <v>0</v>
      </c>
      <c r="AG467" s="96">
        <v>96</v>
      </c>
      <c r="AH467" s="124">
        <v>58</v>
      </c>
      <c r="AI467" s="124">
        <v>61</v>
      </c>
      <c r="AJ467" s="98">
        <v>0</v>
      </c>
      <c r="AK467" s="74">
        <v>97</v>
      </c>
      <c r="AL467" s="74">
        <v>59</v>
      </c>
      <c r="AM467" s="131">
        <v>62</v>
      </c>
      <c r="AN467" s="75">
        <v>0</v>
      </c>
      <c r="AO467" s="74">
        <v>97</v>
      </c>
      <c r="AP467" s="74">
        <v>59</v>
      </c>
      <c r="AQ467" s="131">
        <v>63</v>
      </c>
      <c r="AR467" s="75">
        <v>0</v>
      </c>
    </row>
    <row r="468" spans="3:44">
      <c r="C468" s="58" t="s">
        <v>21</v>
      </c>
      <c r="D468" s="41">
        <v>177</v>
      </c>
      <c r="E468" s="62">
        <v>115</v>
      </c>
      <c r="F468" s="63">
        <v>114</v>
      </c>
      <c r="G468" s="96">
        <v>177</v>
      </c>
      <c r="H468" s="97">
        <v>115</v>
      </c>
      <c r="I468" s="98">
        <v>116</v>
      </c>
      <c r="J468" s="96">
        <v>177</v>
      </c>
      <c r="K468" s="97">
        <v>115</v>
      </c>
      <c r="L468" s="98">
        <v>118</v>
      </c>
      <c r="M468" s="96">
        <v>177</v>
      </c>
      <c r="N468" s="97">
        <v>115</v>
      </c>
      <c r="O468" s="98">
        <v>118</v>
      </c>
      <c r="P468" s="113">
        <v>177</v>
      </c>
      <c r="Q468" s="114">
        <v>115</v>
      </c>
      <c r="R468" s="115">
        <v>119</v>
      </c>
      <c r="S468" s="96">
        <v>178</v>
      </c>
      <c r="T468" s="97">
        <v>116</v>
      </c>
      <c r="U468" s="98">
        <v>121</v>
      </c>
      <c r="V468" s="96">
        <v>178</v>
      </c>
      <c r="W468" s="97">
        <v>119</v>
      </c>
      <c r="X468" s="97">
        <v>122</v>
      </c>
      <c r="Y468" s="96">
        <v>178</v>
      </c>
      <c r="Z468" s="124">
        <v>119</v>
      </c>
      <c r="AA468" s="124">
        <v>122</v>
      </c>
      <c r="AB468" s="98">
        <v>0</v>
      </c>
      <c r="AC468" s="96">
        <v>179</v>
      </c>
      <c r="AD468" s="124">
        <v>119</v>
      </c>
      <c r="AE468" s="124">
        <v>125</v>
      </c>
      <c r="AF468" s="98">
        <v>0</v>
      </c>
      <c r="AG468" s="96">
        <v>182</v>
      </c>
      <c r="AH468" s="124">
        <v>120</v>
      </c>
      <c r="AI468" s="124">
        <v>126</v>
      </c>
      <c r="AJ468" s="98">
        <v>0</v>
      </c>
      <c r="AK468" s="74">
        <v>183</v>
      </c>
      <c r="AL468" s="74">
        <v>121</v>
      </c>
      <c r="AM468" s="131">
        <v>130</v>
      </c>
      <c r="AN468" s="75">
        <v>0</v>
      </c>
      <c r="AO468" s="74">
        <v>183</v>
      </c>
      <c r="AP468" s="74">
        <v>121</v>
      </c>
      <c r="AQ468" s="131">
        <v>131</v>
      </c>
      <c r="AR468" s="75">
        <v>0</v>
      </c>
    </row>
    <row r="469" spans="3:44">
      <c r="C469" s="58" t="s">
        <v>22</v>
      </c>
      <c r="D469" s="41">
        <v>13</v>
      </c>
      <c r="E469" s="62">
        <v>4</v>
      </c>
      <c r="F469" s="63">
        <v>3</v>
      </c>
      <c r="G469" s="96">
        <v>13</v>
      </c>
      <c r="H469" s="97">
        <v>4</v>
      </c>
      <c r="I469" s="98">
        <v>3</v>
      </c>
      <c r="J469" s="96">
        <v>13</v>
      </c>
      <c r="K469" s="97">
        <v>4</v>
      </c>
      <c r="L469" s="98">
        <v>3</v>
      </c>
      <c r="M469" s="96">
        <v>13</v>
      </c>
      <c r="N469" s="97">
        <v>4</v>
      </c>
      <c r="O469" s="98">
        <v>3</v>
      </c>
      <c r="P469" s="113">
        <v>13</v>
      </c>
      <c r="Q469" s="114">
        <v>4</v>
      </c>
      <c r="R469" s="115">
        <v>3</v>
      </c>
      <c r="S469" s="96">
        <v>13</v>
      </c>
      <c r="T469" s="97">
        <v>4</v>
      </c>
      <c r="U469" s="98">
        <v>3</v>
      </c>
      <c r="V469" s="96">
        <v>13</v>
      </c>
      <c r="W469" s="97">
        <v>4</v>
      </c>
      <c r="X469" s="97">
        <v>3</v>
      </c>
      <c r="Y469" s="96">
        <v>13</v>
      </c>
      <c r="Z469" s="124">
        <v>4</v>
      </c>
      <c r="AA469" s="124">
        <v>3</v>
      </c>
      <c r="AB469" s="98">
        <v>0</v>
      </c>
      <c r="AC469" s="96">
        <v>13</v>
      </c>
      <c r="AD469" s="124">
        <v>4</v>
      </c>
      <c r="AE469" s="124">
        <v>3</v>
      </c>
      <c r="AF469" s="98">
        <v>0</v>
      </c>
      <c r="AG469" s="96">
        <v>13</v>
      </c>
      <c r="AH469" s="124">
        <v>4</v>
      </c>
      <c r="AI469" s="124">
        <v>3</v>
      </c>
      <c r="AJ469" s="98">
        <v>0</v>
      </c>
      <c r="AK469" s="74">
        <v>13</v>
      </c>
      <c r="AL469" s="74">
        <v>4</v>
      </c>
      <c r="AM469" s="131">
        <v>3</v>
      </c>
      <c r="AN469" s="75">
        <v>0</v>
      </c>
      <c r="AO469" s="74">
        <v>13</v>
      </c>
      <c r="AP469" s="74">
        <v>4</v>
      </c>
      <c r="AQ469" s="131">
        <v>3</v>
      </c>
      <c r="AR469" s="75">
        <v>0</v>
      </c>
    </row>
    <row r="470" spans="3:44">
      <c r="C470" s="58" t="s">
        <v>23</v>
      </c>
      <c r="D470" s="41">
        <v>18</v>
      </c>
      <c r="E470" s="62">
        <v>3</v>
      </c>
      <c r="F470" s="63">
        <v>5</v>
      </c>
      <c r="G470" s="96">
        <v>18</v>
      </c>
      <c r="H470" s="97">
        <v>3</v>
      </c>
      <c r="I470" s="98">
        <v>5</v>
      </c>
      <c r="J470" s="96">
        <v>18</v>
      </c>
      <c r="K470" s="97">
        <v>3</v>
      </c>
      <c r="L470" s="98">
        <v>5</v>
      </c>
      <c r="M470" s="96">
        <v>18</v>
      </c>
      <c r="N470" s="97">
        <v>3</v>
      </c>
      <c r="O470" s="98">
        <v>5</v>
      </c>
      <c r="P470" s="113">
        <v>18</v>
      </c>
      <c r="Q470" s="114">
        <v>3</v>
      </c>
      <c r="R470" s="115">
        <v>5</v>
      </c>
      <c r="S470" s="96">
        <v>18</v>
      </c>
      <c r="T470" s="97">
        <v>3</v>
      </c>
      <c r="U470" s="98">
        <v>5</v>
      </c>
      <c r="V470" s="96">
        <v>18</v>
      </c>
      <c r="W470" s="97">
        <v>3</v>
      </c>
      <c r="X470" s="97">
        <v>5</v>
      </c>
      <c r="Y470" s="96">
        <v>18</v>
      </c>
      <c r="Z470" s="124">
        <v>3</v>
      </c>
      <c r="AA470" s="124">
        <v>5</v>
      </c>
      <c r="AB470" s="98">
        <v>0</v>
      </c>
      <c r="AC470" s="96">
        <v>18</v>
      </c>
      <c r="AD470" s="124">
        <v>3</v>
      </c>
      <c r="AE470" s="124">
        <v>5</v>
      </c>
      <c r="AF470" s="98">
        <v>0</v>
      </c>
      <c r="AG470" s="96">
        <v>18</v>
      </c>
      <c r="AH470" s="124">
        <v>3</v>
      </c>
      <c r="AI470" s="124">
        <v>5</v>
      </c>
      <c r="AJ470" s="98">
        <v>0</v>
      </c>
      <c r="AK470" s="74">
        <v>18</v>
      </c>
      <c r="AL470" s="74">
        <v>3</v>
      </c>
      <c r="AM470" s="131">
        <v>5</v>
      </c>
      <c r="AN470" s="75">
        <v>0</v>
      </c>
      <c r="AO470" s="74">
        <v>18</v>
      </c>
      <c r="AP470" s="74">
        <v>3</v>
      </c>
      <c r="AQ470" s="131">
        <v>5</v>
      </c>
      <c r="AR470" s="75">
        <v>0</v>
      </c>
    </row>
    <row r="471" spans="3:44">
      <c r="C471" s="58" t="s">
        <v>24</v>
      </c>
      <c r="D471" s="41">
        <v>22</v>
      </c>
      <c r="E471" s="62">
        <v>13</v>
      </c>
      <c r="F471" s="63">
        <v>16</v>
      </c>
      <c r="G471" s="96">
        <v>22</v>
      </c>
      <c r="H471" s="97">
        <v>13</v>
      </c>
      <c r="I471" s="98">
        <v>16</v>
      </c>
      <c r="J471" s="96">
        <v>22</v>
      </c>
      <c r="K471" s="97">
        <v>13</v>
      </c>
      <c r="L471" s="98">
        <v>17</v>
      </c>
      <c r="M471" s="96">
        <v>22</v>
      </c>
      <c r="N471" s="97">
        <v>13</v>
      </c>
      <c r="O471" s="98">
        <v>17</v>
      </c>
      <c r="P471" s="113">
        <v>22</v>
      </c>
      <c r="Q471" s="114">
        <v>13</v>
      </c>
      <c r="R471" s="115">
        <v>17</v>
      </c>
      <c r="S471" s="96">
        <v>22</v>
      </c>
      <c r="T471" s="97">
        <v>13</v>
      </c>
      <c r="U471" s="98">
        <v>17</v>
      </c>
      <c r="V471" s="96">
        <v>22</v>
      </c>
      <c r="W471" s="97">
        <v>13</v>
      </c>
      <c r="X471" s="97">
        <v>17</v>
      </c>
      <c r="Y471" s="96">
        <v>22</v>
      </c>
      <c r="Z471" s="124">
        <v>13</v>
      </c>
      <c r="AA471" s="124">
        <v>17</v>
      </c>
      <c r="AB471" s="98">
        <v>0</v>
      </c>
      <c r="AC471" s="96">
        <v>22</v>
      </c>
      <c r="AD471" s="124">
        <v>13</v>
      </c>
      <c r="AE471" s="124">
        <v>19</v>
      </c>
      <c r="AF471" s="98">
        <v>0</v>
      </c>
      <c r="AG471" s="96">
        <v>22</v>
      </c>
      <c r="AH471" s="124">
        <v>13</v>
      </c>
      <c r="AI471" s="124">
        <v>19</v>
      </c>
      <c r="AJ471" s="98">
        <v>1</v>
      </c>
      <c r="AK471" s="74">
        <v>22</v>
      </c>
      <c r="AL471" s="74">
        <v>13</v>
      </c>
      <c r="AM471" s="131">
        <v>19</v>
      </c>
      <c r="AN471" s="75">
        <v>1</v>
      </c>
      <c r="AO471" s="74">
        <v>22</v>
      </c>
      <c r="AP471" s="74">
        <v>13</v>
      </c>
      <c r="AQ471" s="131">
        <v>19</v>
      </c>
      <c r="AR471" s="75">
        <v>1</v>
      </c>
    </row>
    <row r="472" spans="3:44">
      <c r="C472" s="58" t="s">
        <v>25</v>
      </c>
      <c r="D472" s="41">
        <v>8</v>
      </c>
      <c r="E472" s="62">
        <v>2</v>
      </c>
      <c r="F472" s="63">
        <v>4</v>
      </c>
      <c r="G472" s="96">
        <v>8</v>
      </c>
      <c r="H472" s="97">
        <v>2</v>
      </c>
      <c r="I472" s="98">
        <v>4</v>
      </c>
      <c r="J472" s="96">
        <v>8</v>
      </c>
      <c r="K472" s="97">
        <v>2</v>
      </c>
      <c r="L472" s="98">
        <v>4</v>
      </c>
      <c r="M472" s="96">
        <v>8</v>
      </c>
      <c r="N472" s="97">
        <v>2</v>
      </c>
      <c r="O472" s="98">
        <v>4</v>
      </c>
      <c r="P472" s="113">
        <v>8</v>
      </c>
      <c r="Q472" s="114">
        <v>2</v>
      </c>
      <c r="R472" s="115">
        <v>4</v>
      </c>
      <c r="S472" s="96">
        <v>8</v>
      </c>
      <c r="T472" s="97">
        <v>2</v>
      </c>
      <c r="U472" s="98">
        <v>4</v>
      </c>
      <c r="V472" s="96">
        <v>8</v>
      </c>
      <c r="W472" s="97">
        <v>2</v>
      </c>
      <c r="X472" s="97">
        <v>4</v>
      </c>
      <c r="Y472" s="96">
        <v>8</v>
      </c>
      <c r="Z472" s="124">
        <v>2</v>
      </c>
      <c r="AA472" s="124">
        <v>4</v>
      </c>
      <c r="AB472" s="98">
        <v>0</v>
      </c>
      <c r="AC472" s="96">
        <v>8</v>
      </c>
      <c r="AD472" s="124">
        <v>2</v>
      </c>
      <c r="AE472" s="124">
        <v>4</v>
      </c>
      <c r="AF472" s="98">
        <v>0</v>
      </c>
      <c r="AG472" s="96">
        <v>8</v>
      </c>
      <c r="AH472" s="124">
        <v>2</v>
      </c>
      <c r="AI472" s="124">
        <v>4</v>
      </c>
      <c r="AJ472" s="98">
        <v>0</v>
      </c>
      <c r="AK472" s="74">
        <v>9</v>
      </c>
      <c r="AL472" s="74">
        <v>2</v>
      </c>
      <c r="AM472" s="131">
        <v>4</v>
      </c>
      <c r="AN472" s="75">
        <v>0</v>
      </c>
      <c r="AO472" s="74">
        <v>9</v>
      </c>
      <c r="AP472" s="74">
        <v>2</v>
      </c>
      <c r="AQ472" s="131">
        <v>4</v>
      </c>
      <c r="AR472" s="75">
        <v>0</v>
      </c>
    </row>
    <row r="473" spans="3:44">
      <c r="C473" s="58" t="s">
        <v>26</v>
      </c>
      <c r="D473" s="41">
        <v>427</v>
      </c>
      <c r="E473" s="62">
        <v>281</v>
      </c>
      <c r="F473" s="63">
        <v>380</v>
      </c>
      <c r="G473" s="96">
        <v>430</v>
      </c>
      <c r="H473" s="97">
        <v>282</v>
      </c>
      <c r="I473" s="98">
        <v>385</v>
      </c>
      <c r="J473" s="96">
        <v>430</v>
      </c>
      <c r="K473" s="97">
        <v>284</v>
      </c>
      <c r="L473" s="98">
        <v>387</v>
      </c>
      <c r="M473" s="96">
        <v>430</v>
      </c>
      <c r="N473" s="97">
        <v>284</v>
      </c>
      <c r="O473" s="98">
        <v>387</v>
      </c>
      <c r="P473" s="113">
        <v>431</v>
      </c>
      <c r="Q473" s="114">
        <v>284</v>
      </c>
      <c r="R473" s="115">
        <v>388</v>
      </c>
      <c r="S473" s="96">
        <v>431</v>
      </c>
      <c r="T473" s="97">
        <v>284</v>
      </c>
      <c r="U473" s="98">
        <v>391</v>
      </c>
      <c r="V473" s="96">
        <v>432</v>
      </c>
      <c r="W473" s="97">
        <v>285</v>
      </c>
      <c r="X473" s="97">
        <v>406</v>
      </c>
      <c r="Y473" s="96">
        <v>434</v>
      </c>
      <c r="Z473" s="124">
        <v>286</v>
      </c>
      <c r="AA473" s="124">
        <v>411</v>
      </c>
      <c r="AB473" s="98">
        <v>7</v>
      </c>
      <c r="AC473" s="96">
        <v>435</v>
      </c>
      <c r="AD473" s="124">
        <v>287</v>
      </c>
      <c r="AE473" s="124">
        <v>427</v>
      </c>
      <c r="AF473" s="98">
        <v>7</v>
      </c>
      <c r="AG473" s="96">
        <v>438</v>
      </c>
      <c r="AH473" s="124">
        <v>287</v>
      </c>
      <c r="AI473" s="124">
        <v>441</v>
      </c>
      <c r="AJ473" s="98">
        <v>30</v>
      </c>
      <c r="AK473" s="74">
        <v>440</v>
      </c>
      <c r="AL473" s="74">
        <v>289</v>
      </c>
      <c r="AM473" s="131">
        <v>442</v>
      </c>
      <c r="AN473" s="75">
        <v>30</v>
      </c>
      <c r="AO473" s="74">
        <v>440</v>
      </c>
      <c r="AP473" s="74">
        <v>289</v>
      </c>
      <c r="AQ473" s="131">
        <v>449</v>
      </c>
      <c r="AR473" s="75">
        <v>35</v>
      </c>
    </row>
    <row r="474" spans="3:44">
      <c r="C474" s="58" t="s">
        <v>39</v>
      </c>
      <c r="D474" s="41">
        <v>54</v>
      </c>
      <c r="E474" s="62">
        <v>38</v>
      </c>
      <c r="F474" s="63">
        <v>43</v>
      </c>
      <c r="G474" s="96">
        <v>57</v>
      </c>
      <c r="H474" s="97">
        <v>41</v>
      </c>
      <c r="I474" s="98">
        <v>46</v>
      </c>
      <c r="J474" s="96">
        <v>57</v>
      </c>
      <c r="K474" s="97">
        <v>42</v>
      </c>
      <c r="L474" s="98">
        <v>46</v>
      </c>
      <c r="M474" s="96">
        <v>57</v>
      </c>
      <c r="N474" s="97">
        <v>42</v>
      </c>
      <c r="O474" s="98">
        <v>46</v>
      </c>
      <c r="P474" s="113">
        <v>57</v>
      </c>
      <c r="Q474" s="114">
        <v>42</v>
      </c>
      <c r="R474" s="115">
        <v>47</v>
      </c>
      <c r="S474" s="96">
        <v>57</v>
      </c>
      <c r="T474" s="97">
        <v>42</v>
      </c>
      <c r="U474" s="98">
        <v>48</v>
      </c>
      <c r="V474" s="96">
        <v>57</v>
      </c>
      <c r="W474" s="97">
        <v>42</v>
      </c>
      <c r="X474" s="97">
        <v>48</v>
      </c>
      <c r="Y474" s="96">
        <v>57</v>
      </c>
      <c r="Z474" s="124">
        <v>42</v>
      </c>
      <c r="AA474" s="124">
        <v>48</v>
      </c>
      <c r="AB474" s="98">
        <v>0</v>
      </c>
      <c r="AC474" s="96">
        <v>57</v>
      </c>
      <c r="AD474" s="124">
        <v>42</v>
      </c>
      <c r="AE474" s="124">
        <v>48</v>
      </c>
      <c r="AF474" s="98">
        <v>0</v>
      </c>
      <c r="AG474" s="96">
        <v>57</v>
      </c>
      <c r="AH474" s="124">
        <v>42</v>
      </c>
      <c r="AI474" s="124">
        <v>48</v>
      </c>
      <c r="AJ474" s="98">
        <v>0</v>
      </c>
      <c r="AK474" s="74">
        <v>58</v>
      </c>
      <c r="AL474" s="74">
        <v>43</v>
      </c>
      <c r="AM474" s="131">
        <v>50</v>
      </c>
      <c r="AN474" s="75">
        <v>0</v>
      </c>
      <c r="AO474" s="74">
        <v>58</v>
      </c>
      <c r="AP474" s="74">
        <v>43</v>
      </c>
      <c r="AQ474" s="131">
        <v>53</v>
      </c>
      <c r="AR474" s="75">
        <v>0</v>
      </c>
    </row>
    <row r="475" spans="3:44" ht="22.5">
      <c r="C475" s="26" t="s">
        <v>1191</v>
      </c>
      <c r="D475" s="41">
        <v>62</v>
      </c>
      <c r="E475" s="62">
        <v>48</v>
      </c>
      <c r="F475" s="63">
        <v>45</v>
      </c>
      <c r="G475" s="96">
        <v>62</v>
      </c>
      <c r="H475" s="97">
        <v>48</v>
      </c>
      <c r="I475" s="98">
        <v>45</v>
      </c>
      <c r="J475" s="96">
        <v>62</v>
      </c>
      <c r="K475" s="97">
        <v>48</v>
      </c>
      <c r="L475" s="98">
        <v>45</v>
      </c>
      <c r="M475" s="96">
        <v>62</v>
      </c>
      <c r="N475" s="97">
        <v>48</v>
      </c>
      <c r="O475" s="98">
        <v>45</v>
      </c>
      <c r="P475" s="113">
        <v>62</v>
      </c>
      <c r="Q475" s="114">
        <v>48</v>
      </c>
      <c r="R475" s="115">
        <v>46</v>
      </c>
      <c r="S475" s="96">
        <v>62</v>
      </c>
      <c r="T475" s="97">
        <v>48</v>
      </c>
      <c r="U475" s="98">
        <v>47</v>
      </c>
      <c r="V475" s="96">
        <v>62</v>
      </c>
      <c r="W475" s="97">
        <v>48</v>
      </c>
      <c r="X475" s="97">
        <v>47</v>
      </c>
      <c r="Y475" s="96">
        <v>62</v>
      </c>
      <c r="Z475" s="124">
        <v>48</v>
      </c>
      <c r="AA475" s="124">
        <v>47</v>
      </c>
      <c r="AB475" s="98">
        <v>0</v>
      </c>
      <c r="AC475" s="96">
        <v>62</v>
      </c>
      <c r="AD475" s="124">
        <v>48</v>
      </c>
      <c r="AE475" s="124">
        <v>48</v>
      </c>
      <c r="AF475" s="98">
        <v>0</v>
      </c>
      <c r="AG475" s="96">
        <v>62</v>
      </c>
      <c r="AH475" s="124">
        <v>48</v>
      </c>
      <c r="AI475" s="124">
        <v>48</v>
      </c>
      <c r="AJ475" s="98">
        <v>0</v>
      </c>
      <c r="AK475" s="74">
        <v>64</v>
      </c>
      <c r="AL475" s="74">
        <v>48</v>
      </c>
      <c r="AM475" s="131">
        <v>48</v>
      </c>
      <c r="AN475" s="75">
        <v>0</v>
      </c>
      <c r="AO475" s="74">
        <v>65</v>
      </c>
      <c r="AP475" s="74">
        <v>48</v>
      </c>
      <c r="AQ475" s="131">
        <v>48</v>
      </c>
      <c r="AR475" s="75">
        <v>0</v>
      </c>
    </row>
    <row r="476" spans="3:44">
      <c r="C476" s="58" t="s">
        <v>27</v>
      </c>
      <c r="D476" s="41">
        <v>29</v>
      </c>
      <c r="E476" s="62">
        <v>16</v>
      </c>
      <c r="F476" s="63">
        <v>17</v>
      </c>
      <c r="G476" s="96">
        <v>29</v>
      </c>
      <c r="H476" s="97">
        <v>16</v>
      </c>
      <c r="I476" s="98">
        <v>17</v>
      </c>
      <c r="J476" s="96">
        <v>29</v>
      </c>
      <c r="K476" s="97">
        <v>16</v>
      </c>
      <c r="L476" s="98">
        <v>18</v>
      </c>
      <c r="M476" s="96">
        <v>29</v>
      </c>
      <c r="N476" s="97">
        <v>16</v>
      </c>
      <c r="O476" s="98">
        <v>18</v>
      </c>
      <c r="P476" s="113">
        <v>29</v>
      </c>
      <c r="Q476" s="114">
        <v>16</v>
      </c>
      <c r="R476" s="115">
        <v>18</v>
      </c>
      <c r="S476" s="96">
        <v>29</v>
      </c>
      <c r="T476" s="97">
        <v>16</v>
      </c>
      <c r="U476" s="98">
        <v>18</v>
      </c>
      <c r="V476" s="96">
        <v>29</v>
      </c>
      <c r="W476" s="97">
        <v>16</v>
      </c>
      <c r="X476" s="97">
        <v>18</v>
      </c>
      <c r="Y476" s="96">
        <v>30</v>
      </c>
      <c r="Z476" s="124">
        <v>17</v>
      </c>
      <c r="AA476" s="124">
        <v>18</v>
      </c>
      <c r="AB476" s="98">
        <v>0</v>
      </c>
      <c r="AC476" s="96">
        <v>30</v>
      </c>
      <c r="AD476" s="124">
        <v>17</v>
      </c>
      <c r="AE476" s="124">
        <v>19</v>
      </c>
      <c r="AF476" s="98">
        <v>0</v>
      </c>
      <c r="AG476" s="96">
        <v>30</v>
      </c>
      <c r="AH476" s="124">
        <v>17</v>
      </c>
      <c r="AI476" s="124">
        <v>19</v>
      </c>
      <c r="AJ476" s="98">
        <v>0</v>
      </c>
      <c r="AK476" s="74">
        <v>30</v>
      </c>
      <c r="AL476" s="74">
        <v>17</v>
      </c>
      <c r="AM476" s="131">
        <v>19</v>
      </c>
      <c r="AN476" s="75">
        <v>0</v>
      </c>
      <c r="AO476" s="74">
        <v>30</v>
      </c>
      <c r="AP476" s="74">
        <v>17</v>
      </c>
      <c r="AQ476" s="131">
        <v>19</v>
      </c>
      <c r="AR476" s="75">
        <v>1</v>
      </c>
    </row>
    <row r="477" spans="3:44">
      <c r="C477" s="58" t="s">
        <v>28</v>
      </c>
      <c r="D477" s="41">
        <v>47</v>
      </c>
      <c r="E477" s="62">
        <v>26</v>
      </c>
      <c r="F477" s="63">
        <v>31</v>
      </c>
      <c r="G477" s="96">
        <v>48</v>
      </c>
      <c r="H477" s="97">
        <v>27</v>
      </c>
      <c r="I477" s="98">
        <v>32</v>
      </c>
      <c r="J477" s="96">
        <v>48</v>
      </c>
      <c r="K477" s="97">
        <v>27</v>
      </c>
      <c r="L477" s="98">
        <v>33</v>
      </c>
      <c r="M477" s="96">
        <v>48</v>
      </c>
      <c r="N477" s="97">
        <v>27</v>
      </c>
      <c r="O477" s="98">
        <v>33</v>
      </c>
      <c r="P477" s="113">
        <v>48</v>
      </c>
      <c r="Q477" s="114">
        <v>27</v>
      </c>
      <c r="R477" s="115">
        <v>33</v>
      </c>
      <c r="S477" s="96">
        <v>48</v>
      </c>
      <c r="T477" s="97">
        <v>27</v>
      </c>
      <c r="U477" s="98">
        <v>33</v>
      </c>
      <c r="V477" s="96">
        <v>48</v>
      </c>
      <c r="W477" s="97">
        <v>27</v>
      </c>
      <c r="X477" s="97">
        <v>33</v>
      </c>
      <c r="Y477" s="96">
        <v>48</v>
      </c>
      <c r="Z477" s="124">
        <v>27</v>
      </c>
      <c r="AA477" s="124">
        <v>33</v>
      </c>
      <c r="AB477" s="98">
        <v>0</v>
      </c>
      <c r="AC477" s="96">
        <v>48</v>
      </c>
      <c r="AD477" s="124">
        <v>27</v>
      </c>
      <c r="AE477" s="124">
        <v>37</v>
      </c>
      <c r="AF477" s="98">
        <v>0</v>
      </c>
      <c r="AG477" s="96">
        <v>48</v>
      </c>
      <c r="AH477" s="124">
        <v>27</v>
      </c>
      <c r="AI477" s="124">
        <v>37</v>
      </c>
      <c r="AJ477" s="98">
        <v>1</v>
      </c>
      <c r="AK477" s="74">
        <v>48</v>
      </c>
      <c r="AL477" s="74">
        <v>27</v>
      </c>
      <c r="AM477" s="131">
        <v>37</v>
      </c>
      <c r="AN477" s="75">
        <v>1</v>
      </c>
      <c r="AO477" s="74">
        <v>48</v>
      </c>
      <c r="AP477" s="74">
        <v>27</v>
      </c>
      <c r="AQ477" s="131">
        <v>38</v>
      </c>
      <c r="AR477" s="75">
        <v>1</v>
      </c>
    </row>
    <row r="478" spans="3:44" ht="13.5" thickBot="1">
      <c r="C478" s="59" t="s">
        <v>29</v>
      </c>
      <c r="D478" s="42">
        <v>13</v>
      </c>
      <c r="E478" s="64">
        <v>4</v>
      </c>
      <c r="F478" s="65">
        <v>2</v>
      </c>
      <c r="G478" s="99">
        <v>13</v>
      </c>
      <c r="H478" s="100">
        <v>4</v>
      </c>
      <c r="I478" s="101">
        <v>2</v>
      </c>
      <c r="J478" s="99">
        <v>13</v>
      </c>
      <c r="K478" s="100">
        <v>4</v>
      </c>
      <c r="L478" s="101">
        <v>2</v>
      </c>
      <c r="M478" s="99">
        <v>13</v>
      </c>
      <c r="N478" s="100">
        <v>4</v>
      </c>
      <c r="O478" s="101">
        <v>2</v>
      </c>
      <c r="P478" s="116">
        <v>13</v>
      </c>
      <c r="Q478" s="117">
        <v>4</v>
      </c>
      <c r="R478" s="118">
        <v>3</v>
      </c>
      <c r="S478" s="99">
        <v>13</v>
      </c>
      <c r="T478" s="100">
        <v>4</v>
      </c>
      <c r="U478" s="101">
        <v>3</v>
      </c>
      <c r="V478" s="99">
        <v>13</v>
      </c>
      <c r="W478" s="100">
        <v>4</v>
      </c>
      <c r="X478" s="100">
        <v>3</v>
      </c>
      <c r="Y478" s="99">
        <v>13</v>
      </c>
      <c r="Z478" s="125">
        <v>4</v>
      </c>
      <c r="AA478" s="125">
        <v>3</v>
      </c>
      <c r="AB478" s="101">
        <v>0</v>
      </c>
      <c r="AC478" s="99">
        <v>13</v>
      </c>
      <c r="AD478" s="125">
        <v>4</v>
      </c>
      <c r="AE478" s="125">
        <v>3</v>
      </c>
      <c r="AF478" s="101">
        <v>0</v>
      </c>
      <c r="AG478" s="99">
        <v>13</v>
      </c>
      <c r="AH478" s="125">
        <v>4</v>
      </c>
      <c r="AI478" s="125">
        <v>3</v>
      </c>
      <c r="AJ478" s="101">
        <v>0</v>
      </c>
      <c r="AK478" s="78">
        <v>13</v>
      </c>
      <c r="AL478" s="78">
        <v>4</v>
      </c>
      <c r="AM478" s="132">
        <v>3</v>
      </c>
      <c r="AN478" s="79">
        <v>0</v>
      </c>
      <c r="AO478" s="78">
        <v>13</v>
      </c>
      <c r="AP478" s="78">
        <v>4</v>
      </c>
      <c r="AQ478" s="132">
        <v>3</v>
      </c>
      <c r="AR478" s="79">
        <v>0</v>
      </c>
    </row>
    <row r="480" spans="3:44" ht="13.5" thickBot="1"/>
    <row r="481" spans="3:56" ht="13.5" thickBot="1">
      <c r="C481" s="557" t="s">
        <v>67</v>
      </c>
      <c r="D481" s="558"/>
      <c r="E481" s="558"/>
      <c r="F481" s="558"/>
      <c r="G481" s="558"/>
      <c r="H481" s="558"/>
      <c r="I481" s="558"/>
      <c r="J481" s="558"/>
      <c r="K481" s="558"/>
      <c r="L481" s="558"/>
      <c r="M481" s="558"/>
      <c r="N481" s="558"/>
      <c r="O481" s="558"/>
      <c r="P481" s="558"/>
      <c r="Q481" s="558"/>
      <c r="R481" s="558"/>
      <c r="S481" s="558"/>
      <c r="T481" s="558"/>
      <c r="U481" s="558"/>
      <c r="V481" s="558"/>
      <c r="W481" s="558"/>
      <c r="X481" s="558"/>
      <c r="Y481" s="558"/>
      <c r="Z481" s="558"/>
      <c r="AA481" s="558"/>
      <c r="AB481" s="558"/>
      <c r="AC481" s="558"/>
      <c r="AD481" s="558"/>
      <c r="AE481" s="558"/>
      <c r="AF481" s="558"/>
      <c r="AG481" s="558"/>
      <c r="AH481" s="558"/>
      <c r="AI481" s="558"/>
      <c r="AJ481" s="558"/>
      <c r="AK481" s="558"/>
      <c r="AL481" s="558"/>
      <c r="AM481" s="558"/>
      <c r="AN481" s="558"/>
      <c r="AO481" s="558"/>
      <c r="AP481" s="558"/>
      <c r="AQ481" s="558"/>
      <c r="AR481" s="558"/>
      <c r="AS481" s="558"/>
      <c r="AT481" s="558"/>
      <c r="AU481" s="558"/>
      <c r="AV481" s="558"/>
      <c r="AW481" s="558"/>
      <c r="AX481" s="558"/>
      <c r="AY481" s="558"/>
      <c r="AZ481" s="558"/>
      <c r="BA481" s="558"/>
      <c r="BB481" s="558"/>
      <c r="BC481" s="558"/>
      <c r="BD481" s="559"/>
    </row>
    <row r="482" spans="3:56" ht="21" customHeight="1" thickBot="1">
      <c r="C482" s="581" t="s">
        <v>48</v>
      </c>
      <c r="D482" s="560">
        <v>42005</v>
      </c>
      <c r="E482" s="584"/>
      <c r="F482" s="584"/>
      <c r="G482" s="561"/>
      <c r="H482" s="560">
        <v>42036</v>
      </c>
      <c r="I482" s="584"/>
      <c r="J482" s="584"/>
      <c r="K482" s="561"/>
      <c r="L482" s="560">
        <v>42064</v>
      </c>
      <c r="M482" s="584"/>
      <c r="N482" s="584"/>
      <c r="O482" s="561"/>
      <c r="P482" s="560">
        <v>42095</v>
      </c>
      <c r="Q482" s="584"/>
      <c r="R482" s="584"/>
      <c r="S482" s="561"/>
      <c r="T482" s="560">
        <v>42125</v>
      </c>
      <c r="U482" s="584"/>
      <c r="V482" s="584"/>
      <c r="W482" s="561"/>
      <c r="X482" s="560">
        <v>42156</v>
      </c>
      <c r="Y482" s="584"/>
      <c r="Z482" s="584"/>
      <c r="AA482" s="561"/>
      <c r="AB482" s="560">
        <v>42186</v>
      </c>
      <c r="AC482" s="584"/>
      <c r="AD482" s="584"/>
      <c r="AE482" s="561"/>
      <c r="AF482" s="560">
        <v>42217</v>
      </c>
      <c r="AG482" s="584"/>
      <c r="AH482" s="584"/>
      <c r="AI482" s="584"/>
      <c r="AJ482" s="561"/>
      <c r="AK482" s="560">
        <v>42248</v>
      </c>
      <c r="AL482" s="584"/>
      <c r="AM482" s="584"/>
      <c r="AN482" s="584"/>
      <c r="AO482" s="561"/>
      <c r="AP482" s="560">
        <v>42278</v>
      </c>
      <c r="AQ482" s="584"/>
      <c r="AR482" s="584"/>
      <c r="AS482" s="584"/>
      <c r="AT482" s="584"/>
      <c r="AU482" s="560">
        <v>42309</v>
      </c>
      <c r="AV482" s="584"/>
      <c r="AW482" s="584"/>
      <c r="AX482" s="584"/>
      <c r="AY482" s="584"/>
      <c r="AZ482" s="560">
        <v>42339</v>
      </c>
      <c r="BA482" s="584"/>
      <c r="BB482" s="584"/>
      <c r="BC482" s="584"/>
      <c r="BD482" s="561"/>
    </row>
    <row r="483" spans="3:56" ht="13.5" thickBot="1">
      <c r="C483" s="583"/>
      <c r="D483" s="178" t="s">
        <v>2</v>
      </c>
      <c r="E483" s="385" t="s">
        <v>3</v>
      </c>
      <c r="F483" s="389" t="s">
        <v>51</v>
      </c>
      <c r="G483" s="430" t="s">
        <v>66</v>
      </c>
      <c r="H483" s="178" t="s">
        <v>3</v>
      </c>
      <c r="I483" s="385" t="s">
        <v>33</v>
      </c>
      <c r="J483" s="389" t="s">
        <v>2</v>
      </c>
      <c r="K483" s="430" t="s">
        <v>3</v>
      </c>
      <c r="L483" s="178" t="s">
        <v>33</v>
      </c>
      <c r="M483" s="385" t="s">
        <v>2</v>
      </c>
      <c r="N483" s="389" t="s">
        <v>3</v>
      </c>
      <c r="O483" s="430" t="s">
        <v>51</v>
      </c>
      <c r="P483" s="178" t="s">
        <v>2</v>
      </c>
      <c r="Q483" s="385" t="s">
        <v>3</v>
      </c>
      <c r="R483" s="389" t="s">
        <v>51</v>
      </c>
      <c r="S483" s="430" t="s">
        <v>2</v>
      </c>
      <c r="T483" s="178" t="s">
        <v>3</v>
      </c>
      <c r="U483" s="385" t="s">
        <v>51</v>
      </c>
      <c r="V483" s="389" t="s">
        <v>2</v>
      </c>
      <c r="W483" s="430" t="s">
        <v>3</v>
      </c>
      <c r="X483" s="178" t="s">
        <v>51</v>
      </c>
      <c r="Y483" s="385" t="s">
        <v>2</v>
      </c>
      <c r="Z483" s="389" t="s">
        <v>3</v>
      </c>
      <c r="AA483" s="430" t="s">
        <v>51</v>
      </c>
      <c r="AB483" s="178" t="s">
        <v>2</v>
      </c>
      <c r="AC483" s="385" t="s">
        <v>3</v>
      </c>
      <c r="AD483" s="389" t="s">
        <v>51</v>
      </c>
      <c r="AE483" s="430" t="s">
        <v>66</v>
      </c>
      <c r="AF483" s="178" t="s">
        <v>2</v>
      </c>
      <c r="AG483" s="385" t="s">
        <v>3</v>
      </c>
      <c r="AH483" s="389" t="s">
        <v>51</v>
      </c>
      <c r="AI483" s="389" t="s">
        <v>66</v>
      </c>
      <c r="AJ483" s="430" t="s">
        <v>62</v>
      </c>
      <c r="AK483" s="178" t="s">
        <v>2</v>
      </c>
      <c r="AL483" s="385" t="s">
        <v>3</v>
      </c>
      <c r="AM483" s="389" t="s">
        <v>51</v>
      </c>
      <c r="AN483" s="389" t="s">
        <v>66</v>
      </c>
      <c r="AO483" s="430" t="s">
        <v>62</v>
      </c>
      <c r="AP483" s="178" t="s">
        <v>2</v>
      </c>
      <c r="AQ483" s="385" t="s">
        <v>3</v>
      </c>
      <c r="AR483" s="389" t="s">
        <v>51</v>
      </c>
      <c r="AS483" s="389" t="s">
        <v>66</v>
      </c>
      <c r="AT483" s="430" t="s">
        <v>62</v>
      </c>
      <c r="AU483" s="178" t="s">
        <v>2</v>
      </c>
      <c r="AV483" s="385" t="s">
        <v>3</v>
      </c>
      <c r="AW483" s="389" t="s">
        <v>51</v>
      </c>
      <c r="AX483" s="389" t="s">
        <v>66</v>
      </c>
      <c r="AY483" s="430" t="s">
        <v>62</v>
      </c>
      <c r="AZ483" s="178" t="s">
        <v>2</v>
      </c>
      <c r="BA483" s="385" t="s">
        <v>3</v>
      </c>
      <c r="BB483" s="389" t="s">
        <v>51</v>
      </c>
      <c r="BC483" s="389" t="s">
        <v>66</v>
      </c>
      <c r="BD483" s="430" t="s">
        <v>62</v>
      </c>
    </row>
    <row r="484" spans="3:56">
      <c r="C484" s="57" t="s">
        <v>8</v>
      </c>
      <c r="D484" s="138">
        <v>83</v>
      </c>
      <c r="E484" s="70">
        <v>42</v>
      </c>
      <c r="F484" s="70">
        <v>52</v>
      </c>
      <c r="G484" s="139">
        <v>0</v>
      </c>
      <c r="H484" s="70">
        <v>83</v>
      </c>
      <c r="I484" s="70">
        <v>42</v>
      </c>
      <c r="J484" s="130">
        <v>53</v>
      </c>
      <c r="K484" s="71">
        <v>0</v>
      </c>
      <c r="L484" s="138">
        <v>83</v>
      </c>
      <c r="M484" s="70">
        <v>42</v>
      </c>
      <c r="N484" s="70">
        <v>53</v>
      </c>
      <c r="O484" s="139">
        <v>0</v>
      </c>
      <c r="P484" s="138">
        <v>82</v>
      </c>
      <c r="Q484" s="70">
        <v>39</v>
      </c>
      <c r="R484" s="70">
        <v>51</v>
      </c>
      <c r="S484" s="139">
        <v>0</v>
      </c>
      <c r="T484" s="138">
        <v>82</v>
      </c>
      <c r="U484" s="70">
        <v>39</v>
      </c>
      <c r="V484" s="70">
        <v>51</v>
      </c>
      <c r="W484" s="139">
        <v>0</v>
      </c>
      <c r="X484" s="71">
        <v>82</v>
      </c>
      <c r="Y484" s="71">
        <v>39</v>
      </c>
      <c r="Z484" s="71">
        <v>51</v>
      </c>
      <c r="AA484" s="71">
        <v>0</v>
      </c>
      <c r="AB484" s="138">
        <v>82</v>
      </c>
      <c r="AC484" s="70">
        <v>39</v>
      </c>
      <c r="AD484" s="70">
        <v>51</v>
      </c>
      <c r="AE484" s="139">
        <v>0</v>
      </c>
      <c r="AF484" s="138">
        <v>82</v>
      </c>
      <c r="AG484" s="70">
        <v>39</v>
      </c>
      <c r="AH484" s="70">
        <v>51</v>
      </c>
      <c r="AI484" s="70">
        <v>0</v>
      </c>
      <c r="AJ484" s="139">
        <v>0</v>
      </c>
      <c r="AK484" s="138">
        <v>83</v>
      </c>
      <c r="AL484" s="70">
        <v>40</v>
      </c>
      <c r="AM484" s="70">
        <v>53</v>
      </c>
      <c r="AN484" s="70">
        <v>0</v>
      </c>
      <c r="AO484" s="139">
        <v>0</v>
      </c>
      <c r="AP484" s="138">
        <v>83</v>
      </c>
      <c r="AQ484" s="70">
        <v>40</v>
      </c>
      <c r="AR484" s="70">
        <v>53</v>
      </c>
      <c r="AS484" s="161">
        <v>0</v>
      </c>
      <c r="AT484" s="71">
        <v>0</v>
      </c>
      <c r="AU484" s="161">
        <v>83</v>
      </c>
      <c r="AV484" s="70">
        <v>40</v>
      </c>
      <c r="AW484" s="161">
        <v>53</v>
      </c>
      <c r="AX484" s="70">
        <v>0</v>
      </c>
      <c r="AY484" s="139">
        <v>0</v>
      </c>
      <c r="AZ484" s="161">
        <v>83</v>
      </c>
      <c r="BA484" s="70">
        <v>40</v>
      </c>
      <c r="BB484" s="161">
        <v>53</v>
      </c>
      <c r="BC484" s="70">
        <v>0</v>
      </c>
      <c r="BD484" s="139">
        <v>0</v>
      </c>
    </row>
    <row r="485" spans="3:56">
      <c r="C485" s="58" t="s">
        <v>9</v>
      </c>
      <c r="D485" s="140">
        <v>20</v>
      </c>
      <c r="E485" s="74">
        <v>9</v>
      </c>
      <c r="F485" s="74">
        <v>9</v>
      </c>
      <c r="G485" s="141">
        <v>0</v>
      </c>
      <c r="H485" s="74">
        <v>20</v>
      </c>
      <c r="I485" s="74">
        <v>9</v>
      </c>
      <c r="J485" s="131">
        <v>9</v>
      </c>
      <c r="K485" s="75">
        <v>0</v>
      </c>
      <c r="L485" s="140">
        <v>20</v>
      </c>
      <c r="M485" s="74">
        <v>9</v>
      </c>
      <c r="N485" s="74">
        <v>9</v>
      </c>
      <c r="O485" s="141">
        <v>0</v>
      </c>
      <c r="P485" s="140">
        <v>20</v>
      </c>
      <c r="Q485" s="74">
        <v>9</v>
      </c>
      <c r="R485" s="74">
        <v>9</v>
      </c>
      <c r="S485" s="141">
        <v>0</v>
      </c>
      <c r="T485" s="140">
        <v>20</v>
      </c>
      <c r="U485" s="74">
        <v>9</v>
      </c>
      <c r="V485" s="74">
        <v>9</v>
      </c>
      <c r="W485" s="141">
        <v>0</v>
      </c>
      <c r="X485" s="75">
        <v>20</v>
      </c>
      <c r="Y485" s="75">
        <v>9</v>
      </c>
      <c r="Z485" s="75">
        <v>9</v>
      </c>
      <c r="AA485" s="75">
        <v>0</v>
      </c>
      <c r="AB485" s="140">
        <v>20</v>
      </c>
      <c r="AC485" s="74">
        <v>9</v>
      </c>
      <c r="AD485" s="74">
        <v>9</v>
      </c>
      <c r="AE485" s="141">
        <v>0</v>
      </c>
      <c r="AF485" s="140">
        <v>20</v>
      </c>
      <c r="AG485" s="74">
        <v>9</v>
      </c>
      <c r="AH485" s="74">
        <v>9</v>
      </c>
      <c r="AI485" s="74">
        <v>0</v>
      </c>
      <c r="AJ485" s="141">
        <v>1</v>
      </c>
      <c r="AK485" s="140">
        <v>20</v>
      </c>
      <c r="AL485" s="74">
        <v>9</v>
      </c>
      <c r="AM485" s="74">
        <v>9</v>
      </c>
      <c r="AN485" s="74">
        <v>0</v>
      </c>
      <c r="AO485" s="141">
        <v>1</v>
      </c>
      <c r="AP485" s="140">
        <v>20</v>
      </c>
      <c r="AQ485" s="74">
        <v>9</v>
      </c>
      <c r="AR485" s="74">
        <v>9</v>
      </c>
      <c r="AS485" s="162">
        <v>0</v>
      </c>
      <c r="AT485" s="75">
        <v>1</v>
      </c>
      <c r="AU485" s="162">
        <v>20</v>
      </c>
      <c r="AV485" s="74">
        <v>9</v>
      </c>
      <c r="AW485" s="162">
        <v>9</v>
      </c>
      <c r="AX485" s="74">
        <v>0</v>
      </c>
      <c r="AY485" s="141">
        <v>1</v>
      </c>
      <c r="AZ485" s="162">
        <v>21</v>
      </c>
      <c r="BA485" s="74">
        <v>9</v>
      </c>
      <c r="BB485" s="162">
        <v>10</v>
      </c>
      <c r="BC485" s="74">
        <v>0</v>
      </c>
      <c r="BD485" s="141">
        <v>1</v>
      </c>
    </row>
    <row r="486" spans="3:56">
      <c r="C486" s="58" t="s">
        <v>10</v>
      </c>
      <c r="D486" s="140">
        <v>18</v>
      </c>
      <c r="E486" s="74">
        <v>4</v>
      </c>
      <c r="F486" s="74">
        <v>10</v>
      </c>
      <c r="G486" s="141">
        <v>0</v>
      </c>
      <c r="H486" s="74">
        <v>18</v>
      </c>
      <c r="I486" s="74">
        <v>4</v>
      </c>
      <c r="J486" s="131">
        <v>10</v>
      </c>
      <c r="K486" s="75">
        <v>0</v>
      </c>
      <c r="L486" s="140">
        <v>18</v>
      </c>
      <c r="M486" s="74">
        <v>4</v>
      </c>
      <c r="N486" s="74">
        <v>10</v>
      </c>
      <c r="O486" s="141">
        <v>0</v>
      </c>
      <c r="P486" s="140">
        <v>18</v>
      </c>
      <c r="Q486" s="74">
        <v>3</v>
      </c>
      <c r="R486" s="74">
        <v>9</v>
      </c>
      <c r="S486" s="141">
        <v>0</v>
      </c>
      <c r="T486" s="140">
        <v>18</v>
      </c>
      <c r="U486" s="74">
        <v>3</v>
      </c>
      <c r="V486" s="74">
        <v>9</v>
      </c>
      <c r="W486" s="141">
        <v>0</v>
      </c>
      <c r="X486" s="75">
        <v>18</v>
      </c>
      <c r="Y486" s="75">
        <v>3</v>
      </c>
      <c r="Z486" s="75">
        <v>9</v>
      </c>
      <c r="AA486" s="75">
        <v>0</v>
      </c>
      <c r="AB486" s="140">
        <v>18</v>
      </c>
      <c r="AC486" s="74">
        <v>3</v>
      </c>
      <c r="AD486" s="74">
        <v>11</v>
      </c>
      <c r="AE486" s="141">
        <v>0</v>
      </c>
      <c r="AF486" s="140">
        <v>18</v>
      </c>
      <c r="AG486" s="74">
        <v>3</v>
      </c>
      <c r="AH486" s="74">
        <v>11</v>
      </c>
      <c r="AI486" s="74">
        <v>0</v>
      </c>
      <c r="AJ486" s="141">
        <v>0</v>
      </c>
      <c r="AK486" s="140">
        <v>19</v>
      </c>
      <c r="AL486" s="74">
        <v>4</v>
      </c>
      <c r="AM486" s="74">
        <v>12</v>
      </c>
      <c r="AN486" s="74">
        <v>1</v>
      </c>
      <c r="AO486" s="141">
        <v>0</v>
      </c>
      <c r="AP486" s="140">
        <v>19</v>
      </c>
      <c r="AQ486" s="74">
        <v>4</v>
      </c>
      <c r="AR486" s="74">
        <v>12</v>
      </c>
      <c r="AS486" s="162">
        <v>1</v>
      </c>
      <c r="AT486" s="75">
        <v>0</v>
      </c>
      <c r="AU486" s="162">
        <v>19</v>
      </c>
      <c r="AV486" s="74">
        <v>4</v>
      </c>
      <c r="AW486" s="162">
        <v>12</v>
      </c>
      <c r="AX486" s="74">
        <v>1</v>
      </c>
      <c r="AY486" s="141">
        <v>0</v>
      </c>
      <c r="AZ486" s="162">
        <v>19</v>
      </c>
      <c r="BA486" s="74">
        <v>4</v>
      </c>
      <c r="BB486" s="162">
        <v>12</v>
      </c>
      <c r="BC486" s="74">
        <v>1</v>
      </c>
      <c r="BD486" s="141">
        <v>0</v>
      </c>
    </row>
    <row r="487" spans="3:56">
      <c r="C487" s="58" t="s">
        <v>11</v>
      </c>
      <c r="D487" s="140">
        <v>25</v>
      </c>
      <c r="E487" s="74">
        <v>12</v>
      </c>
      <c r="F487" s="74">
        <v>9</v>
      </c>
      <c r="G487" s="141">
        <v>0</v>
      </c>
      <c r="H487" s="74">
        <v>25</v>
      </c>
      <c r="I487" s="74">
        <v>12</v>
      </c>
      <c r="J487" s="131">
        <v>9</v>
      </c>
      <c r="K487" s="75">
        <v>0</v>
      </c>
      <c r="L487" s="140">
        <v>25</v>
      </c>
      <c r="M487" s="74">
        <v>12</v>
      </c>
      <c r="N487" s="74">
        <v>9</v>
      </c>
      <c r="O487" s="141">
        <v>0</v>
      </c>
      <c r="P487" s="140">
        <v>26</v>
      </c>
      <c r="Q487" s="74">
        <v>12</v>
      </c>
      <c r="R487" s="74">
        <v>10</v>
      </c>
      <c r="S487" s="141">
        <v>0</v>
      </c>
      <c r="T487" s="140">
        <v>26</v>
      </c>
      <c r="U487" s="74">
        <v>12</v>
      </c>
      <c r="V487" s="74">
        <v>10</v>
      </c>
      <c r="W487" s="141">
        <v>0</v>
      </c>
      <c r="X487" s="75">
        <v>26</v>
      </c>
      <c r="Y487" s="75">
        <v>12</v>
      </c>
      <c r="Z487" s="75">
        <v>10</v>
      </c>
      <c r="AA487" s="75">
        <v>0</v>
      </c>
      <c r="AB487" s="140">
        <v>26</v>
      </c>
      <c r="AC487" s="74">
        <v>12</v>
      </c>
      <c r="AD487" s="74">
        <v>10</v>
      </c>
      <c r="AE487" s="141">
        <v>0</v>
      </c>
      <c r="AF487" s="140">
        <v>26</v>
      </c>
      <c r="AG487" s="74">
        <v>12</v>
      </c>
      <c r="AH487" s="74">
        <v>10</v>
      </c>
      <c r="AI487" s="74">
        <v>0</v>
      </c>
      <c r="AJ487" s="141">
        <v>1</v>
      </c>
      <c r="AK487" s="140">
        <v>26</v>
      </c>
      <c r="AL487" s="74">
        <v>12</v>
      </c>
      <c r="AM487" s="74">
        <v>10</v>
      </c>
      <c r="AN487" s="74">
        <v>0</v>
      </c>
      <c r="AO487" s="141">
        <v>1</v>
      </c>
      <c r="AP487" s="140">
        <v>26</v>
      </c>
      <c r="AQ487" s="74">
        <v>12</v>
      </c>
      <c r="AR487" s="74">
        <v>10</v>
      </c>
      <c r="AS487" s="162">
        <v>0</v>
      </c>
      <c r="AT487" s="75">
        <v>1</v>
      </c>
      <c r="AU487" s="162">
        <v>26</v>
      </c>
      <c r="AV487" s="74">
        <v>12</v>
      </c>
      <c r="AW487" s="162">
        <v>10</v>
      </c>
      <c r="AX487" s="74">
        <v>0</v>
      </c>
      <c r="AY487" s="141">
        <v>1</v>
      </c>
      <c r="AZ487" s="162">
        <v>26</v>
      </c>
      <c r="BA487" s="74">
        <v>12</v>
      </c>
      <c r="BB487" s="162">
        <v>10</v>
      </c>
      <c r="BC487" s="74">
        <v>0</v>
      </c>
      <c r="BD487" s="141">
        <v>1</v>
      </c>
    </row>
    <row r="488" spans="3:56">
      <c r="C488" s="58" t="s">
        <v>12</v>
      </c>
      <c r="D488" s="140">
        <v>47</v>
      </c>
      <c r="E488" s="74">
        <v>20</v>
      </c>
      <c r="F488" s="74">
        <v>24</v>
      </c>
      <c r="G488" s="141">
        <v>0</v>
      </c>
      <c r="H488" s="74">
        <v>47</v>
      </c>
      <c r="I488" s="74">
        <v>20</v>
      </c>
      <c r="J488" s="131">
        <v>24</v>
      </c>
      <c r="K488" s="75">
        <v>0</v>
      </c>
      <c r="L488" s="140">
        <v>47</v>
      </c>
      <c r="M488" s="74">
        <v>20</v>
      </c>
      <c r="N488" s="74">
        <v>24</v>
      </c>
      <c r="O488" s="141">
        <v>0</v>
      </c>
      <c r="P488" s="140">
        <v>48</v>
      </c>
      <c r="Q488" s="74">
        <v>22</v>
      </c>
      <c r="R488" s="74">
        <v>24</v>
      </c>
      <c r="S488" s="141">
        <v>0</v>
      </c>
      <c r="T488" s="140">
        <v>48</v>
      </c>
      <c r="U488" s="74">
        <v>22</v>
      </c>
      <c r="V488" s="74">
        <v>24</v>
      </c>
      <c r="W488" s="141">
        <v>0</v>
      </c>
      <c r="X488" s="75">
        <v>49</v>
      </c>
      <c r="Y488" s="75">
        <v>22</v>
      </c>
      <c r="Z488" s="75">
        <v>24</v>
      </c>
      <c r="AA488" s="75">
        <v>0</v>
      </c>
      <c r="AB488" s="140">
        <v>49</v>
      </c>
      <c r="AC488" s="74">
        <v>22</v>
      </c>
      <c r="AD488" s="74">
        <v>24</v>
      </c>
      <c r="AE488" s="141">
        <v>0</v>
      </c>
      <c r="AF488" s="140">
        <v>49</v>
      </c>
      <c r="AG488" s="74">
        <v>22</v>
      </c>
      <c r="AH488" s="74">
        <v>24</v>
      </c>
      <c r="AI488" s="74">
        <v>0</v>
      </c>
      <c r="AJ488" s="141">
        <v>0</v>
      </c>
      <c r="AK488" s="140">
        <v>51</v>
      </c>
      <c r="AL488" s="74">
        <v>23</v>
      </c>
      <c r="AM488" s="74">
        <v>25</v>
      </c>
      <c r="AN488" s="74">
        <v>1</v>
      </c>
      <c r="AO488" s="141">
        <v>0</v>
      </c>
      <c r="AP488" s="140">
        <v>51</v>
      </c>
      <c r="AQ488" s="74">
        <v>23</v>
      </c>
      <c r="AR488" s="74">
        <v>25</v>
      </c>
      <c r="AS488" s="162">
        <v>1</v>
      </c>
      <c r="AT488" s="75">
        <v>0</v>
      </c>
      <c r="AU488" s="162">
        <v>51</v>
      </c>
      <c r="AV488" s="74">
        <v>23</v>
      </c>
      <c r="AW488" s="162">
        <v>26</v>
      </c>
      <c r="AX488" s="74">
        <v>1</v>
      </c>
      <c r="AY488" s="141">
        <v>0</v>
      </c>
      <c r="AZ488" s="162">
        <v>51</v>
      </c>
      <c r="BA488" s="74">
        <v>23</v>
      </c>
      <c r="BB488" s="162">
        <v>26</v>
      </c>
      <c r="BC488" s="74">
        <v>1</v>
      </c>
      <c r="BD488" s="141">
        <v>0</v>
      </c>
    </row>
    <row r="489" spans="3:56">
      <c r="C489" s="58" t="s">
        <v>13</v>
      </c>
      <c r="D489" s="140">
        <v>33</v>
      </c>
      <c r="E489" s="74">
        <v>10</v>
      </c>
      <c r="F489" s="74">
        <v>19</v>
      </c>
      <c r="G489" s="141">
        <v>0</v>
      </c>
      <c r="H489" s="74">
        <v>33</v>
      </c>
      <c r="I489" s="74">
        <v>10</v>
      </c>
      <c r="J489" s="131">
        <v>19</v>
      </c>
      <c r="K489" s="75">
        <v>0</v>
      </c>
      <c r="L489" s="140">
        <v>33</v>
      </c>
      <c r="M489" s="74">
        <v>10</v>
      </c>
      <c r="N489" s="74">
        <v>19</v>
      </c>
      <c r="O489" s="141">
        <v>0</v>
      </c>
      <c r="P489" s="140">
        <v>34</v>
      </c>
      <c r="Q489" s="74">
        <v>10</v>
      </c>
      <c r="R489" s="74">
        <v>19</v>
      </c>
      <c r="S489" s="141">
        <v>0</v>
      </c>
      <c r="T489" s="140">
        <v>34</v>
      </c>
      <c r="U489" s="74">
        <v>10</v>
      </c>
      <c r="V489" s="74">
        <v>19</v>
      </c>
      <c r="W489" s="141">
        <v>0</v>
      </c>
      <c r="X489" s="75">
        <v>35</v>
      </c>
      <c r="Y489" s="75">
        <v>10</v>
      </c>
      <c r="Z489" s="75">
        <v>19</v>
      </c>
      <c r="AA489" s="75">
        <v>0</v>
      </c>
      <c r="AB489" s="140">
        <v>35</v>
      </c>
      <c r="AC489" s="74">
        <v>10</v>
      </c>
      <c r="AD489" s="74">
        <v>19</v>
      </c>
      <c r="AE489" s="141">
        <v>0</v>
      </c>
      <c r="AF489" s="140">
        <v>35</v>
      </c>
      <c r="AG489" s="74">
        <v>10</v>
      </c>
      <c r="AH489" s="74">
        <v>19</v>
      </c>
      <c r="AI489" s="74">
        <v>0</v>
      </c>
      <c r="AJ489" s="141">
        <v>0</v>
      </c>
      <c r="AK489" s="140">
        <v>35</v>
      </c>
      <c r="AL489" s="74">
        <v>10</v>
      </c>
      <c r="AM489" s="74">
        <v>19</v>
      </c>
      <c r="AN489" s="74">
        <v>0</v>
      </c>
      <c r="AO489" s="141">
        <v>0</v>
      </c>
      <c r="AP489" s="140">
        <v>36</v>
      </c>
      <c r="AQ489" s="74">
        <v>10</v>
      </c>
      <c r="AR489" s="74">
        <v>20</v>
      </c>
      <c r="AS489" s="162">
        <v>1</v>
      </c>
      <c r="AT489" s="75">
        <v>0</v>
      </c>
      <c r="AU489" s="162">
        <v>36</v>
      </c>
      <c r="AV489" s="74">
        <v>10</v>
      </c>
      <c r="AW489" s="162">
        <v>21</v>
      </c>
      <c r="AX489" s="74">
        <v>1</v>
      </c>
      <c r="AY489" s="141">
        <v>0</v>
      </c>
      <c r="AZ489" s="162">
        <v>36</v>
      </c>
      <c r="BA489" s="74">
        <v>10</v>
      </c>
      <c r="BB489" s="162">
        <v>21</v>
      </c>
      <c r="BC489" s="74">
        <v>1</v>
      </c>
      <c r="BD489" s="141">
        <v>0</v>
      </c>
    </row>
    <row r="490" spans="3:56">
      <c r="C490" s="58" t="s">
        <v>14</v>
      </c>
      <c r="D490" s="140">
        <v>81</v>
      </c>
      <c r="E490" s="74">
        <v>59</v>
      </c>
      <c r="F490" s="74">
        <v>49</v>
      </c>
      <c r="G490" s="141">
        <v>0</v>
      </c>
      <c r="H490" s="74">
        <v>81</v>
      </c>
      <c r="I490" s="74">
        <v>59</v>
      </c>
      <c r="J490" s="131">
        <v>50</v>
      </c>
      <c r="K490" s="75">
        <v>0</v>
      </c>
      <c r="L490" s="140">
        <v>81</v>
      </c>
      <c r="M490" s="74">
        <v>59</v>
      </c>
      <c r="N490" s="74">
        <v>50</v>
      </c>
      <c r="O490" s="141">
        <v>0</v>
      </c>
      <c r="P490" s="140">
        <v>80</v>
      </c>
      <c r="Q490" s="74">
        <v>55</v>
      </c>
      <c r="R490" s="74">
        <v>51</v>
      </c>
      <c r="S490" s="141">
        <v>0</v>
      </c>
      <c r="T490" s="140">
        <v>80</v>
      </c>
      <c r="U490" s="74">
        <v>55</v>
      </c>
      <c r="V490" s="74">
        <v>51</v>
      </c>
      <c r="W490" s="141">
        <v>0</v>
      </c>
      <c r="X490" s="75">
        <v>80</v>
      </c>
      <c r="Y490" s="75">
        <v>55</v>
      </c>
      <c r="Z490" s="75">
        <v>51</v>
      </c>
      <c r="AA490" s="75">
        <v>0</v>
      </c>
      <c r="AB490" s="140">
        <v>80</v>
      </c>
      <c r="AC490" s="74">
        <v>55</v>
      </c>
      <c r="AD490" s="74">
        <v>51</v>
      </c>
      <c r="AE490" s="141">
        <v>0</v>
      </c>
      <c r="AF490" s="140">
        <v>81</v>
      </c>
      <c r="AG490" s="74">
        <v>56</v>
      </c>
      <c r="AH490" s="74">
        <v>51</v>
      </c>
      <c r="AI490" s="74">
        <v>0</v>
      </c>
      <c r="AJ490" s="141">
        <v>0</v>
      </c>
      <c r="AK490" s="140">
        <v>81</v>
      </c>
      <c r="AL490" s="74">
        <v>56</v>
      </c>
      <c r="AM490" s="74">
        <v>51</v>
      </c>
      <c r="AN490" s="74">
        <v>0</v>
      </c>
      <c r="AO490" s="141">
        <v>0</v>
      </c>
      <c r="AP490" s="140">
        <v>81</v>
      </c>
      <c r="AQ490" s="74">
        <v>56</v>
      </c>
      <c r="AR490" s="74">
        <v>51</v>
      </c>
      <c r="AS490" s="162">
        <v>0</v>
      </c>
      <c r="AT490" s="75">
        <v>0</v>
      </c>
      <c r="AU490" s="162">
        <v>81</v>
      </c>
      <c r="AV490" s="74">
        <v>56</v>
      </c>
      <c r="AW490" s="162">
        <v>52</v>
      </c>
      <c r="AX490" s="74">
        <v>0</v>
      </c>
      <c r="AY490" s="141">
        <v>0</v>
      </c>
      <c r="AZ490" s="162">
        <v>81</v>
      </c>
      <c r="BA490" s="74">
        <v>56</v>
      </c>
      <c r="BB490" s="162">
        <v>52</v>
      </c>
      <c r="BC490" s="74">
        <v>0</v>
      </c>
      <c r="BD490" s="141">
        <v>0</v>
      </c>
    </row>
    <row r="491" spans="3:56">
      <c r="C491" s="58" t="s">
        <v>15</v>
      </c>
      <c r="D491" s="140">
        <v>75</v>
      </c>
      <c r="E491" s="74">
        <v>51</v>
      </c>
      <c r="F491" s="74">
        <v>42</v>
      </c>
      <c r="G491" s="141">
        <v>5</v>
      </c>
      <c r="H491" s="74">
        <v>75</v>
      </c>
      <c r="I491" s="74">
        <v>51</v>
      </c>
      <c r="J491" s="131">
        <v>42</v>
      </c>
      <c r="K491" s="75">
        <v>5</v>
      </c>
      <c r="L491" s="140">
        <v>75</v>
      </c>
      <c r="M491" s="74">
        <v>51</v>
      </c>
      <c r="N491" s="74">
        <v>42</v>
      </c>
      <c r="O491" s="141">
        <v>5</v>
      </c>
      <c r="P491" s="140">
        <v>74</v>
      </c>
      <c r="Q491" s="74">
        <v>49</v>
      </c>
      <c r="R491" s="74">
        <v>41</v>
      </c>
      <c r="S491" s="141">
        <v>5</v>
      </c>
      <c r="T491" s="140">
        <v>74</v>
      </c>
      <c r="U491" s="74">
        <v>49</v>
      </c>
      <c r="V491" s="74">
        <v>41</v>
      </c>
      <c r="W491" s="141">
        <v>5</v>
      </c>
      <c r="X491" s="75">
        <v>74</v>
      </c>
      <c r="Y491" s="75">
        <v>49</v>
      </c>
      <c r="Z491" s="75">
        <v>41</v>
      </c>
      <c r="AA491" s="75">
        <v>6</v>
      </c>
      <c r="AB491" s="140">
        <v>74</v>
      </c>
      <c r="AC491" s="74">
        <v>49</v>
      </c>
      <c r="AD491" s="74">
        <v>41</v>
      </c>
      <c r="AE491" s="141">
        <v>6</v>
      </c>
      <c r="AF491" s="140">
        <v>74</v>
      </c>
      <c r="AG491" s="74">
        <v>49</v>
      </c>
      <c r="AH491" s="74">
        <v>42</v>
      </c>
      <c r="AI491" s="74">
        <v>15</v>
      </c>
      <c r="AJ491" s="141">
        <v>0</v>
      </c>
      <c r="AK491" s="140">
        <v>74</v>
      </c>
      <c r="AL491" s="74">
        <v>49</v>
      </c>
      <c r="AM491" s="74">
        <v>42</v>
      </c>
      <c r="AN491" s="74">
        <v>15</v>
      </c>
      <c r="AO491" s="141">
        <v>0</v>
      </c>
      <c r="AP491" s="140">
        <v>74</v>
      </c>
      <c r="AQ491" s="74">
        <v>49</v>
      </c>
      <c r="AR491" s="74">
        <v>43</v>
      </c>
      <c r="AS491" s="162">
        <v>16</v>
      </c>
      <c r="AT491" s="75">
        <v>0</v>
      </c>
      <c r="AU491" s="162">
        <v>74</v>
      </c>
      <c r="AV491" s="74">
        <v>49</v>
      </c>
      <c r="AW491" s="162">
        <v>44</v>
      </c>
      <c r="AX491" s="74">
        <v>17</v>
      </c>
      <c r="AY491" s="141">
        <v>0</v>
      </c>
      <c r="AZ491" s="162">
        <v>74</v>
      </c>
      <c r="BA491" s="74">
        <v>49</v>
      </c>
      <c r="BB491" s="162">
        <v>44</v>
      </c>
      <c r="BC491" s="74">
        <v>17</v>
      </c>
      <c r="BD491" s="141">
        <v>0</v>
      </c>
    </row>
    <row r="492" spans="3:56">
      <c r="C492" s="58" t="s">
        <v>16</v>
      </c>
      <c r="D492" s="140">
        <v>10</v>
      </c>
      <c r="E492" s="74">
        <v>5</v>
      </c>
      <c r="F492" s="74">
        <v>4</v>
      </c>
      <c r="G492" s="141">
        <v>0</v>
      </c>
      <c r="H492" s="74">
        <v>10</v>
      </c>
      <c r="I492" s="74">
        <v>5</v>
      </c>
      <c r="J492" s="131">
        <v>4</v>
      </c>
      <c r="K492" s="75">
        <v>0</v>
      </c>
      <c r="L492" s="140">
        <v>10</v>
      </c>
      <c r="M492" s="74">
        <v>5</v>
      </c>
      <c r="N492" s="74">
        <v>4</v>
      </c>
      <c r="O492" s="141">
        <v>0</v>
      </c>
      <c r="P492" s="140">
        <v>9</v>
      </c>
      <c r="Q492" s="74">
        <v>5</v>
      </c>
      <c r="R492" s="74">
        <v>3</v>
      </c>
      <c r="S492" s="141">
        <v>3</v>
      </c>
      <c r="T492" s="140">
        <v>9</v>
      </c>
      <c r="U492" s="74">
        <v>5</v>
      </c>
      <c r="V492" s="74">
        <v>3</v>
      </c>
      <c r="W492" s="141">
        <v>3</v>
      </c>
      <c r="X492" s="75">
        <v>9</v>
      </c>
      <c r="Y492" s="75">
        <v>5</v>
      </c>
      <c r="Z492" s="75">
        <v>3</v>
      </c>
      <c r="AA492" s="75">
        <v>3</v>
      </c>
      <c r="AB492" s="140">
        <v>9</v>
      </c>
      <c r="AC492" s="74">
        <v>5</v>
      </c>
      <c r="AD492" s="74">
        <v>3</v>
      </c>
      <c r="AE492" s="141">
        <v>3</v>
      </c>
      <c r="AF492" s="140">
        <v>9</v>
      </c>
      <c r="AG492" s="74">
        <v>5</v>
      </c>
      <c r="AH492" s="74">
        <v>3</v>
      </c>
      <c r="AI492" s="74">
        <v>3</v>
      </c>
      <c r="AJ492" s="141">
        <v>0</v>
      </c>
      <c r="AK492" s="140">
        <v>9</v>
      </c>
      <c r="AL492" s="74">
        <v>5</v>
      </c>
      <c r="AM492" s="74">
        <v>3</v>
      </c>
      <c r="AN492" s="74">
        <v>3</v>
      </c>
      <c r="AO492" s="141">
        <v>0</v>
      </c>
      <c r="AP492" s="140">
        <v>9</v>
      </c>
      <c r="AQ492" s="74">
        <v>5</v>
      </c>
      <c r="AR492" s="74">
        <v>6</v>
      </c>
      <c r="AS492" s="162">
        <v>3</v>
      </c>
      <c r="AT492" s="75">
        <v>0</v>
      </c>
      <c r="AU492" s="162">
        <v>9</v>
      </c>
      <c r="AV492" s="74">
        <v>5</v>
      </c>
      <c r="AW492" s="162">
        <v>8</v>
      </c>
      <c r="AX492" s="74">
        <v>5</v>
      </c>
      <c r="AY492" s="141">
        <v>0</v>
      </c>
      <c r="AZ492" s="162">
        <v>9</v>
      </c>
      <c r="BA492" s="74">
        <v>5</v>
      </c>
      <c r="BB492" s="162">
        <v>8</v>
      </c>
      <c r="BC492" s="74">
        <v>5</v>
      </c>
      <c r="BD492" s="141">
        <v>0</v>
      </c>
    </row>
    <row r="493" spans="3:56">
      <c r="C493" s="58" t="s">
        <v>17</v>
      </c>
      <c r="D493" s="140">
        <v>585</v>
      </c>
      <c r="E493" s="74">
        <v>486</v>
      </c>
      <c r="F493" s="74">
        <v>561</v>
      </c>
      <c r="G493" s="141">
        <v>16</v>
      </c>
      <c r="H493" s="74">
        <v>587</v>
      </c>
      <c r="I493" s="74">
        <v>487</v>
      </c>
      <c r="J493" s="131">
        <v>565</v>
      </c>
      <c r="K493" s="75">
        <v>16</v>
      </c>
      <c r="L493" s="140">
        <v>587</v>
      </c>
      <c r="M493" s="74">
        <v>487</v>
      </c>
      <c r="N493" s="74">
        <v>565</v>
      </c>
      <c r="O493" s="141">
        <v>16</v>
      </c>
      <c r="P493" s="140">
        <v>580</v>
      </c>
      <c r="Q493" s="74">
        <v>462</v>
      </c>
      <c r="R493" s="74">
        <v>560</v>
      </c>
      <c r="S493" s="141">
        <v>21</v>
      </c>
      <c r="T493" s="140">
        <v>581</v>
      </c>
      <c r="U493" s="74">
        <v>463</v>
      </c>
      <c r="V493" s="74">
        <v>561</v>
      </c>
      <c r="W493" s="141">
        <v>21</v>
      </c>
      <c r="X493" s="75">
        <v>582</v>
      </c>
      <c r="Y493" s="75">
        <v>463</v>
      </c>
      <c r="Z493" s="75">
        <v>563</v>
      </c>
      <c r="AA493" s="75">
        <v>132</v>
      </c>
      <c r="AB493" s="140">
        <v>600</v>
      </c>
      <c r="AC493" s="74">
        <v>478</v>
      </c>
      <c r="AD493" s="74">
        <v>587</v>
      </c>
      <c r="AE493" s="141">
        <v>161</v>
      </c>
      <c r="AF493" s="140">
        <v>596</v>
      </c>
      <c r="AG493" s="74">
        <v>474</v>
      </c>
      <c r="AH493" s="74">
        <v>583</v>
      </c>
      <c r="AI493" s="74">
        <v>266</v>
      </c>
      <c r="AJ493" s="141">
        <v>188</v>
      </c>
      <c r="AK493" s="140">
        <v>599</v>
      </c>
      <c r="AL493" s="74">
        <v>476</v>
      </c>
      <c r="AM493" s="74">
        <v>589</v>
      </c>
      <c r="AN493" s="74">
        <v>270</v>
      </c>
      <c r="AO493" s="141">
        <v>188</v>
      </c>
      <c r="AP493" s="140">
        <v>602</v>
      </c>
      <c r="AQ493" s="74">
        <v>477</v>
      </c>
      <c r="AR493" s="74">
        <v>593</v>
      </c>
      <c r="AS493" s="162">
        <v>279</v>
      </c>
      <c r="AT493" s="75">
        <v>188</v>
      </c>
      <c r="AU493" s="162">
        <v>605</v>
      </c>
      <c r="AV493" s="74">
        <v>477</v>
      </c>
      <c r="AW493" s="162">
        <v>600</v>
      </c>
      <c r="AX493" s="74">
        <v>279</v>
      </c>
      <c r="AY493" s="141">
        <v>188</v>
      </c>
      <c r="AZ493" s="162">
        <v>606</v>
      </c>
      <c r="BA493" s="74">
        <v>477</v>
      </c>
      <c r="BB493" s="162">
        <v>601</v>
      </c>
      <c r="BC493" s="74">
        <v>279</v>
      </c>
      <c r="BD493" s="141">
        <v>188</v>
      </c>
    </row>
    <row r="494" spans="3:56">
      <c r="C494" s="58" t="s">
        <v>18</v>
      </c>
      <c r="D494" s="140">
        <v>50</v>
      </c>
      <c r="E494" s="74">
        <v>37</v>
      </c>
      <c r="F494" s="74">
        <v>39</v>
      </c>
      <c r="G494" s="141">
        <v>0</v>
      </c>
      <c r="H494" s="74">
        <v>50</v>
      </c>
      <c r="I494" s="74">
        <v>37</v>
      </c>
      <c r="J494" s="131">
        <v>39</v>
      </c>
      <c r="K494" s="75">
        <v>0</v>
      </c>
      <c r="L494" s="140">
        <v>50</v>
      </c>
      <c r="M494" s="74">
        <v>37</v>
      </c>
      <c r="N494" s="74">
        <v>39</v>
      </c>
      <c r="O494" s="141">
        <v>0</v>
      </c>
      <c r="P494" s="140">
        <v>50</v>
      </c>
      <c r="Q494" s="74">
        <v>36</v>
      </c>
      <c r="R494" s="74">
        <v>40</v>
      </c>
      <c r="S494" s="141">
        <v>1</v>
      </c>
      <c r="T494" s="140">
        <v>50</v>
      </c>
      <c r="U494" s="74">
        <v>36</v>
      </c>
      <c r="V494" s="74">
        <v>40</v>
      </c>
      <c r="W494" s="141">
        <v>1</v>
      </c>
      <c r="X494" s="75">
        <v>51</v>
      </c>
      <c r="Y494" s="75">
        <v>36</v>
      </c>
      <c r="Z494" s="75">
        <v>41</v>
      </c>
      <c r="AA494" s="75">
        <v>3</v>
      </c>
      <c r="AB494" s="140">
        <v>51</v>
      </c>
      <c r="AC494" s="74">
        <v>36</v>
      </c>
      <c r="AD494" s="74">
        <v>42</v>
      </c>
      <c r="AE494" s="141">
        <v>3</v>
      </c>
      <c r="AF494" s="140">
        <v>51</v>
      </c>
      <c r="AG494" s="74">
        <v>36</v>
      </c>
      <c r="AH494" s="74">
        <v>42</v>
      </c>
      <c r="AI494" s="74">
        <v>3</v>
      </c>
      <c r="AJ494" s="141">
        <v>0</v>
      </c>
      <c r="AK494" s="140">
        <v>51</v>
      </c>
      <c r="AL494" s="74">
        <v>36</v>
      </c>
      <c r="AM494" s="74">
        <v>42</v>
      </c>
      <c r="AN494" s="74">
        <v>3</v>
      </c>
      <c r="AO494" s="141">
        <v>0</v>
      </c>
      <c r="AP494" s="140">
        <v>51</v>
      </c>
      <c r="AQ494" s="74">
        <v>36</v>
      </c>
      <c r="AR494" s="74">
        <v>42</v>
      </c>
      <c r="AS494" s="162">
        <v>3</v>
      </c>
      <c r="AT494" s="75">
        <v>0</v>
      </c>
      <c r="AU494" s="162">
        <v>51</v>
      </c>
      <c r="AV494" s="74">
        <v>36</v>
      </c>
      <c r="AW494" s="162">
        <v>42</v>
      </c>
      <c r="AX494" s="74">
        <v>3</v>
      </c>
      <c r="AY494" s="141">
        <v>0</v>
      </c>
      <c r="AZ494" s="162">
        <v>51</v>
      </c>
      <c r="BA494" s="74">
        <v>36</v>
      </c>
      <c r="BB494" s="162">
        <v>44</v>
      </c>
      <c r="BC494" s="74">
        <v>3</v>
      </c>
      <c r="BD494" s="141">
        <v>0</v>
      </c>
    </row>
    <row r="495" spans="3:56">
      <c r="C495" s="58" t="s">
        <v>19</v>
      </c>
      <c r="D495" s="140">
        <v>66</v>
      </c>
      <c r="E495" s="74">
        <v>34</v>
      </c>
      <c r="F495" s="74">
        <v>34</v>
      </c>
      <c r="G495" s="141">
        <v>0</v>
      </c>
      <c r="H495" s="74">
        <v>66</v>
      </c>
      <c r="I495" s="74">
        <v>34</v>
      </c>
      <c r="J495" s="131">
        <v>35</v>
      </c>
      <c r="K495" s="75">
        <v>0</v>
      </c>
      <c r="L495" s="140">
        <v>66</v>
      </c>
      <c r="M495" s="74">
        <v>34</v>
      </c>
      <c r="N495" s="74">
        <v>35</v>
      </c>
      <c r="O495" s="141">
        <v>0</v>
      </c>
      <c r="P495" s="140">
        <v>66</v>
      </c>
      <c r="Q495" s="74">
        <v>34</v>
      </c>
      <c r="R495" s="74">
        <v>34</v>
      </c>
      <c r="S495" s="141">
        <v>0</v>
      </c>
      <c r="T495" s="140">
        <v>66</v>
      </c>
      <c r="U495" s="74">
        <v>34</v>
      </c>
      <c r="V495" s="74">
        <v>34</v>
      </c>
      <c r="W495" s="141">
        <v>0</v>
      </c>
      <c r="X495" s="75">
        <v>67</v>
      </c>
      <c r="Y495" s="75">
        <v>35</v>
      </c>
      <c r="Z495" s="75">
        <v>34</v>
      </c>
      <c r="AA495" s="75">
        <v>0</v>
      </c>
      <c r="AB495" s="140">
        <v>67</v>
      </c>
      <c r="AC495" s="74">
        <v>35</v>
      </c>
      <c r="AD495" s="74">
        <v>35</v>
      </c>
      <c r="AE495" s="141">
        <v>0</v>
      </c>
      <c r="AF495" s="140">
        <v>67</v>
      </c>
      <c r="AG495" s="74">
        <v>35</v>
      </c>
      <c r="AH495" s="74">
        <v>35</v>
      </c>
      <c r="AI495" s="74">
        <v>0</v>
      </c>
      <c r="AJ495" s="141">
        <v>0</v>
      </c>
      <c r="AK495" s="140">
        <v>67</v>
      </c>
      <c r="AL495" s="74">
        <v>35</v>
      </c>
      <c r="AM495" s="74">
        <v>36</v>
      </c>
      <c r="AN495" s="74">
        <v>0</v>
      </c>
      <c r="AO495" s="141">
        <v>0</v>
      </c>
      <c r="AP495" s="140">
        <v>67</v>
      </c>
      <c r="AQ495" s="74">
        <v>35</v>
      </c>
      <c r="AR495" s="74">
        <v>36</v>
      </c>
      <c r="AS495" s="162">
        <v>0</v>
      </c>
      <c r="AT495" s="75">
        <v>0</v>
      </c>
      <c r="AU495" s="162">
        <v>67</v>
      </c>
      <c r="AV495" s="74">
        <v>35</v>
      </c>
      <c r="AW495" s="162">
        <v>36</v>
      </c>
      <c r="AX495" s="74">
        <v>0</v>
      </c>
      <c r="AY495" s="141">
        <v>0</v>
      </c>
      <c r="AZ495" s="162">
        <v>67</v>
      </c>
      <c r="BA495" s="74">
        <v>35</v>
      </c>
      <c r="BB495" s="162">
        <v>36</v>
      </c>
      <c r="BC495" s="74">
        <v>0</v>
      </c>
      <c r="BD495" s="141">
        <v>0</v>
      </c>
    </row>
    <row r="496" spans="3:56">
      <c r="C496" s="58" t="s">
        <v>20</v>
      </c>
      <c r="D496" s="140">
        <v>98</v>
      </c>
      <c r="E496" s="74">
        <v>60</v>
      </c>
      <c r="F496" s="74">
        <v>64</v>
      </c>
      <c r="G496" s="141">
        <v>0</v>
      </c>
      <c r="H496" s="74">
        <v>98</v>
      </c>
      <c r="I496" s="74">
        <v>60</v>
      </c>
      <c r="J496" s="131">
        <v>64</v>
      </c>
      <c r="K496" s="75">
        <v>0</v>
      </c>
      <c r="L496" s="140">
        <v>98</v>
      </c>
      <c r="M496" s="74">
        <v>60</v>
      </c>
      <c r="N496" s="74">
        <v>64</v>
      </c>
      <c r="O496" s="141">
        <v>0</v>
      </c>
      <c r="P496" s="140">
        <v>93</v>
      </c>
      <c r="Q496" s="74">
        <v>55</v>
      </c>
      <c r="R496" s="74">
        <v>61</v>
      </c>
      <c r="S496" s="141">
        <v>0</v>
      </c>
      <c r="T496" s="140">
        <v>93</v>
      </c>
      <c r="U496" s="74">
        <v>55</v>
      </c>
      <c r="V496" s="74">
        <v>61</v>
      </c>
      <c r="W496" s="141">
        <v>0</v>
      </c>
      <c r="X496" s="75">
        <v>93</v>
      </c>
      <c r="Y496" s="75">
        <v>55</v>
      </c>
      <c r="Z496" s="75">
        <v>61</v>
      </c>
      <c r="AA496" s="75">
        <v>0</v>
      </c>
      <c r="AB496" s="140">
        <v>95</v>
      </c>
      <c r="AC496" s="74">
        <v>57</v>
      </c>
      <c r="AD496" s="74">
        <v>61</v>
      </c>
      <c r="AE496" s="141">
        <v>0</v>
      </c>
      <c r="AF496" s="140">
        <v>95</v>
      </c>
      <c r="AG496" s="74">
        <v>57</v>
      </c>
      <c r="AH496" s="74">
        <v>61</v>
      </c>
      <c r="AI496" s="74">
        <v>0</v>
      </c>
      <c r="AJ496" s="141">
        <v>0</v>
      </c>
      <c r="AK496" s="140">
        <v>99</v>
      </c>
      <c r="AL496" s="74">
        <v>58</v>
      </c>
      <c r="AM496" s="74">
        <v>65</v>
      </c>
      <c r="AN496" s="74">
        <v>0</v>
      </c>
      <c r="AO496" s="141">
        <v>0</v>
      </c>
      <c r="AP496" s="140">
        <v>100</v>
      </c>
      <c r="AQ496" s="74">
        <v>58</v>
      </c>
      <c r="AR496" s="74">
        <v>66</v>
      </c>
      <c r="AS496" s="162">
        <v>0</v>
      </c>
      <c r="AT496" s="75">
        <v>0</v>
      </c>
      <c r="AU496" s="162">
        <v>100</v>
      </c>
      <c r="AV496" s="74">
        <v>58</v>
      </c>
      <c r="AW496" s="162">
        <v>66</v>
      </c>
      <c r="AX496" s="74">
        <v>0</v>
      </c>
      <c r="AY496" s="141">
        <v>0</v>
      </c>
      <c r="AZ496" s="162">
        <v>100</v>
      </c>
      <c r="BA496" s="74">
        <v>58</v>
      </c>
      <c r="BB496" s="162">
        <v>67</v>
      </c>
      <c r="BC496" s="74">
        <v>0</v>
      </c>
      <c r="BD496" s="141">
        <v>0</v>
      </c>
    </row>
    <row r="497" spans="3:63">
      <c r="C497" s="58" t="s">
        <v>21</v>
      </c>
      <c r="D497" s="140">
        <v>185</v>
      </c>
      <c r="E497" s="74">
        <v>124</v>
      </c>
      <c r="F497" s="74">
        <v>132</v>
      </c>
      <c r="G497" s="141">
        <v>0</v>
      </c>
      <c r="H497" s="74">
        <v>185</v>
      </c>
      <c r="I497" s="74">
        <v>124</v>
      </c>
      <c r="J497" s="131">
        <v>133</v>
      </c>
      <c r="K497" s="75">
        <v>0</v>
      </c>
      <c r="L497" s="140">
        <v>185</v>
      </c>
      <c r="M497" s="74">
        <v>124</v>
      </c>
      <c r="N497" s="74">
        <v>133</v>
      </c>
      <c r="O497" s="141">
        <v>0</v>
      </c>
      <c r="P497" s="140">
        <v>182</v>
      </c>
      <c r="Q497" s="74">
        <v>119</v>
      </c>
      <c r="R497" s="74">
        <v>135</v>
      </c>
      <c r="S497" s="141">
        <v>0</v>
      </c>
      <c r="T497" s="140">
        <v>182</v>
      </c>
      <c r="U497" s="74">
        <v>119</v>
      </c>
      <c r="V497" s="74">
        <v>135</v>
      </c>
      <c r="W497" s="141">
        <v>0</v>
      </c>
      <c r="X497" s="75">
        <v>184</v>
      </c>
      <c r="Y497" s="75">
        <v>120</v>
      </c>
      <c r="Z497" s="75">
        <v>138</v>
      </c>
      <c r="AA497" s="75">
        <v>4</v>
      </c>
      <c r="AB497" s="140">
        <v>184</v>
      </c>
      <c r="AC497" s="74">
        <v>120</v>
      </c>
      <c r="AD497" s="74">
        <v>141</v>
      </c>
      <c r="AE497" s="141">
        <v>5</v>
      </c>
      <c r="AF497" s="140">
        <v>185</v>
      </c>
      <c r="AG497" s="74">
        <v>120</v>
      </c>
      <c r="AH497" s="74">
        <v>142</v>
      </c>
      <c r="AI497" s="74">
        <v>8</v>
      </c>
      <c r="AJ497" s="141">
        <v>1</v>
      </c>
      <c r="AK497" s="140">
        <v>186</v>
      </c>
      <c r="AL497" s="74">
        <v>121</v>
      </c>
      <c r="AM497" s="74">
        <v>146</v>
      </c>
      <c r="AN497" s="74">
        <v>10</v>
      </c>
      <c r="AO497" s="141">
        <v>1</v>
      </c>
      <c r="AP497" s="140">
        <v>187</v>
      </c>
      <c r="AQ497" s="74">
        <v>122</v>
      </c>
      <c r="AR497" s="74">
        <v>148</v>
      </c>
      <c r="AS497" s="162">
        <v>11</v>
      </c>
      <c r="AT497" s="75">
        <v>1</v>
      </c>
      <c r="AU497" s="162">
        <v>189</v>
      </c>
      <c r="AV497" s="74">
        <v>123</v>
      </c>
      <c r="AW497" s="162">
        <v>150</v>
      </c>
      <c r="AX497" s="74">
        <v>12</v>
      </c>
      <c r="AY497" s="141">
        <v>1</v>
      </c>
      <c r="AZ497" s="162">
        <v>189</v>
      </c>
      <c r="BA497" s="74">
        <v>123</v>
      </c>
      <c r="BB497" s="162">
        <v>150</v>
      </c>
      <c r="BC497" s="74">
        <v>12</v>
      </c>
      <c r="BD497" s="141">
        <v>1</v>
      </c>
    </row>
    <row r="498" spans="3:63">
      <c r="C498" s="58" t="s">
        <v>22</v>
      </c>
      <c r="D498" s="140">
        <v>13</v>
      </c>
      <c r="E498" s="74">
        <v>4</v>
      </c>
      <c r="F498" s="74">
        <v>3</v>
      </c>
      <c r="G498" s="141">
        <v>0</v>
      </c>
      <c r="H498" s="74">
        <v>13</v>
      </c>
      <c r="I498" s="74">
        <v>4</v>
      </c>
      <c r="J498" s="131">
        <v>4</v>
      </c>
      <c r="K498" s="75">
        <v>0</v>
      </c>
      <c r="L498" s="140">
        <v>13</v>
      </c>
      <c r="M498" s="74">
        <v>4</v>
      </c>
      <c r="N498" s="74">
        <v>4</v>
      </c>
      <c r="O498" s="141">
        <v>0</v>
      </c>
      <c r="P498" s="140">
        <v>13</v>
      </c>
      <c r="Q498" s="74">
        <v>4</v>
      </c>
      <c r="R498" s="74">
        <v>4</v>
      </c>
      <c r="S498" s="141">
        <v>0</v>
      </c>
      <c r="T498" s="140">
        <v>13</v>
      </c>
      <c r="U498" s="74">
        <v>4</v>
      </c>
      <c r="V498" s="74">
        <v>4</v>
      </c>
      <c r="W498" s="141">
        <v>0</v>
      </c>
      <c r="X498" s="75">
        <v>13</v>
      </c>
      <c r="Y498" s="75">
        <v>4</v>
      </c>
      <c r="Z498" s="75">
        <v>4</v>
      </c>
      <c r="AA498" s="75">
        <v>0</v>
      </c>
      <c r="AB498" s="140">
        <v>13</v>
      </c>
      <c r="AC498" s="74">
        <v>4</v>
      </c>
      <c r="AD498" s="74">
        <v>4</v>
      </c>
      <c r="AE498" s="141">
        <v>0</v>
      </c>
      <c r="AF498" s="140">
        <v>13</v>
      </c>
      <c r="AG498" s="74">
        <v>4</v>
      </c>
      <c r="AH498" s="74">
        <v>4</v>
      </c>
      <c r="AI498" s="74">
        <v>0</v>
      </c>
      <c r="AJ498" s="141">
        <v>0</v>
      </c>
      <c r="AK498" s="140">
        <v>14</v>
      </c>
      <c r="AL498" s="74">
        <v>4</v>
      </c>
      <c r="AM498" s="74">
        <v>4</v>
      </c>
      <c r="AN498" s="74">
        <v>0</v>
      </c>
      <c r="AO498" s="141">
        <v>0</v>
      </c>
      <c r="AP498" s="140">
        <v>14</v>
      </c>
      <c r="AQ498" s="74">
        <v>4</v>
      </c>
      <c r="AR498" s="74">
        <v>4</v>
      </c>
      <c r="AS498" s="162">
        <v>0</v>
      </c>
      <c r="AT498" s="75">
        <v>0</v>
      </c>
      <c r="AU498" s="162">
        <v>14</v>
      </c>
      <c r="AV498" s="74">
        <v>4</v>
      </c>
      <c r="AW498" s="162">
        <v>4</v>
      </c>
      <c r="AX498" s="74">
        <v>0</v>
      </c>
      <c r="AY498" s="141">
        <v>0</v>
      </c>
      <c r="AZ498" s="162">
        <v>14</v>
      </c>
      <c r="BA498" s="74">
        <v>4</v>
      </c>
      <c r="BB498" s="162">
        <v>4</v>
      </c>
      <c r="BC498" s="74">
        <v>0</v>
      </c>
      <c r="BD498" s="141">
        <v>0</v>
      </c>
    </row>
    <row r="499" spans="3:63">
      <c r="C499" s="58" t="s">
        <v>23</v>
      </c>
      <c r="D499" s="140">
        <v>18</v>
      </c>
      <c r="E499" s="74">
        <v>3</v>
      </c>
      <c r="F499" s="74">
        <v>5</v>
      </c>
      <c r="G499" s="141">
        <v>0</v>
      </c>
      <c r="H499" s="74">
        <v>18</v>
      </c>
      <c r="I499" s="74">
        <v>3</v>
      </c>
      <c r="J499" s="131">
        <v>5</v>
      </c>
      <c r="K499" s="75">
        <v>0</v>
      </c>
      <c r="L499" s="140">
        <v>18</v>
      </c>
      <c r="M499" s="74">
        <v>3</v>
      </c>
      <c r="N499" s="74">
        <v>5</v>
      </c>
      <c r="O499" s="141">
        <v>0</v>
      </c>
      <c r="P499" s="140">
        <v>17</v>
      </c>
      <c r="Q499" s="74">
        <v>3</v>
      </c>
      <c r="R499" s="74">
        <v>6</v>
      </c>
      <c r="S499" s="141">
        <v>0</v>
      </c>
      <c r="T499" s="140">
        <v>17</v>
      </c>
      <c r="U499" s="74">
        <v>3</v>
      </c>
      <c r="V499" s="74">
        <v>6</v>
      </c>
      <c r="W499" s="141">
        <v>0</v>
      </c>
      <c r="X499" s="75">
        <v>17</v>
      </c>
      <c r="Y499" s="75">
        <v>3</v>
      </c>
      <c r="Z499" s="75">
        <v>6</v>
      </c>
      <c r="AA499" s="75">
        <v>0</v>
      </c>
      <c r="AB499" s="140">
        <v>17</v>
      </c>
      <c r="AC499" s="74">
        <v>3</v>
      </c>
      <c r="AD499" s="74">
        <v>6</v>
      </c>
      <c r="AE499" s="141">
        <v>0</v>
      </c>
      <c r="AF499" s="140">
        <v>17</v>
      </c>
      <c r="AG499" s="74">
        <v>3</v>
      </c>
      <c r="AH499" s="74">
        <v>6</v>
      </c>
      <c r="AI499" s="74">
        <v>0</v>
      </c>
      <c r="AJ499" s="141">
        <v>0</v>
      </c>
      <c r="AK499" s="140">
        <v>17</v>
      </c>
      <c r="AL499" s="74">
        <v>3</v>
      </c>
      <c r="AM499" s="74">
        <v>6</v>
      </c>
      <c r="AN499" s="74">
        <v>0</v>
      </c>
      <c r="AO499" s="141">
        <v>0</v>
      </c>
      <c r="AP499" s="140">
        <v>17</v>
      </c>
      <c r="AQ499" s="74">
        <v>3</v>
      </c>
      <c r="AR499" s="74">
        <v>6</v>
      </c>
      <c r="AS499" s="162">
        <v>0</v>
      </c>
      <c r="AT499" s="75">
        <v>0</v>
      </c>
      <c r="AU499" s="162">
        <v>17</v>
      </c>
      <c r="AV499" s="74">
        <v>3</v>
      </c>
      <c r="AW499" s="162">
        <v>6</v>
      </c>
      <c r="AX499" s="74">
        <v>0</v>
      </c>
      <c r="AY499" s="141">
        <v>0</v>
      </c>
      <c r="AZ499" s="162">
        <v>17</v>
      </c>
      <c r="BA499" s="74">
        <v>3</v>
      </c>
      <c r="BB499" s="162">
        <v>6</v>
      </c>
      <c r="BC499" s="74">
        <v>0</v>
      </c>
      <c r="BD499" s="141">
        <v>0</v>
      </c>
    </row>
    <row r="500" spans="3:63">
      <c r="C500" s="58" t="s">
        <v>24</v>
      </c>
      <c r="D500" s="140">
        <v>24</v>
      </c>
      <c r="E500" s="74">
        <v>14</v>
      </c>
      <c r="F500" s="74">
        <v>19</v>
      </c>
      <c r="G500" s="141">
        <v>1</v>
      </c>
      <c r="H500" s="74">
        <v>24</v>
      </c>
      <c r="I500" s="74">
        <v>14</v>
      </c>
      <c r="J500" s="131">
        <v>19</v>
      </c>
      <c r="K500" s="75">
        <v>1</v>
      </c>
      <c r="L500" s="140">
        <v>24</v>
      </c>
      <c r="M500" s="74">
        <v>14</v>
      </c>
      <c r="N500" s="74">
        <v>19</v>
      </c>
      <c r="O500" s="141">
        <v>1</v>
      </c>
      <c r="P500" s="140">
        <v>25</v>
      </c>
      <c r="Q500" s="74">
        <v>13</v>
      </c>
      <c r="R500" s="74">
        <v>19</v>
      </c>
      <c r="S500" s="141">
        <v>1</v>
      </c>
      <c r="T500" s="140">
        <v>25</v>
      </c>
      <c r="U500" s="74">
        <v>13</v>
      </c>
      <c r="V500" s="74">
        <v>19</v>
      </c>
      <c r="W500" s="141">
        <v>1</v>
      </c>
      <c r="X500" s="75">
        <v>25</v>
      </c>
      <c r="Y500" s="75">
        <v>13</v>
      </c>
      <c r="Z500" s="75">
        <v>19</v>
      </c>
      <c r="AA500" s="75">
        <v>1</v>
      </c>
      <c r="AB500" s="140">
        <v>25</v>
      </c>
      <c r="AC500" s="74">
        <v>13</v>
      </c>
      <c r="AD500" s="74">
        <v>19</v>
      </c>
      <c r="AE500" s="141">
        <v>1</v>
      </c>
      <c r="AF500" s="140">
        <v>25</v>
      </c>
      <c r="AG500" s="74">
        <v>13</v>
      </c>
      <c r="AH500" s="74">
        <v>19</v>
      </c>
      <c r="AI500" s="74">
        <v>1</v>
      </c>
      <c r="AJ500" s="141">
        <v>1</v>
      </c>
      <c r="AK500" s="140">
        <v>25</v>
      </c>
      <c r="AL500" s="74">
        <v>13</v>
      </c>
      <c r="AM500" s="74">
        <v>19</v>
      </c>
      <c r="AN500" s="74">
        <v>1</v>
      </c>
      <c r="AO500" s="141">
        <v>1</v>
      </c>
      <c r="AP500" s="140">
        <v>25</v>
      </c>
      <c r="AQ500" s="74">
        <v>13</v>
      </c>
      <c r="AR500" s="74">
        <v>19</v>
      </c>
      <c r="AS500" s="162">
        <v>1</v>
      </c>
      <c r="AT500" s="75">
        <v>1</v>
      </c>
      <c r="AU500" s="162">
        <v>25</v>
      </c>
      <c r="AV500" s="74">
        <v>13</v>
      </c>
      <c r="AW500" s="162">
        <v>19</v>
      </c>
      <c r="AX500" s="74">
        <v>1</v>
      </c>
      <c r="AY500" s="141">
        <v>1</v>
      </c>
      <c r="AZ500" s="162">
        <v>25</v>
      </c>
      <c r="BA500" s="74">
        <v>13</v>
      </c>
      <c r="BB500" s="162">
        <v>19</v>
      </c>
      <c r="BC500" s="74">
        <v>1</v>
      </c>
      <c r="BD500" s="141">
        <v>1</v>
      </c>
    </row>
    <row r="501" spans="3:63">
      <c r="C501" s="58" t="s">
        <v>25</v>
      </c>
      <c r="D501" s="140">
        <v>9</v>
      </c>
      <c r="E501" s="74">
        <v>2</v>
      </c>
      <c r="F501" s="74">
        <v>4</v>
      </c>
      <c r="G501" s="141">
        <v>0</v>
      </c>
      <c r="H501" s="74">
        <v>9</v>
      </c>
      <c r="I501" s="74">
        <v>2</v>
      </c>
      <c r="J501" s="131">
        <v>4</v>
      </c>
      <c r="K501" s="75">
        <v>0</v>
      </c>
      <c r="L501" s="140">
        <v>9</v>
      </c>
      <c r="M501" s="74">
        <v>2</v>
      </c>
      <c r="N501" s="74">
        <v>4</v>
      </c>
      <c r="O501" s="141">
        <v>0</v>
      </c>
      <c r="P501" s="140">
        <v>9</v>
      </c>
      <c r="Q501" s="74">
        <v>2</v>
      </c>
      <c r="R501" s="74">
        <v>4</v>
      </c>
      <c r="S501" s="141">
        <v>0</v>
      </c>
      <c r="T501" s="140">
        <v>9</v>
      </c>
      <c r="U501" s="74">
        <v>2</v>
      </c>
      <c r="V501" s="74">
        <v>4</v>
      </c>
      <c r="W501" s="141">
        <v>0</v>
      </c>
      <c r="X501" s="75">
        <v>9</v>
      </c>
      <c r="Y501" s="75">
        <v>2</v>
      </c>
      <c r="Z501" s="75">
        <v>4</v>
      </c>
      <c r="AA501" s="75">
        <v>0</v>
      </c>
      <c r="AB501" s="140">
        <v>9</v>
      </c>
      <c r="AC501" s="74">
        <v>2</v>
      </c>
      <c r="AD501" s="74">
        <v>4</v>
      </c>
      <c r="AE501" s="141">
        <v>0</v>
      </c>
      <c r="AF501" s="140">
        <v>9</v>
      </c>
      <c r="AG501" s="74">
        <v>2</v>
      </c>
      <c r="AH501" s="74">
        <v>4</v>
      </c>
      <c r="AI501" s="74">
        <v>0</v>
      </c>
      <c r="AJ501" s="141">
        <v>0</v>
      </c>
      <c r="AK501" s="140">
        <v>9</v>
      </c>
      <c r="AL501" s="74">
        <v>2</v>
      </c>
      <c r="AM501" s="74">
        <v>4</v>
      </c>
      <c r="AN501" s="74">
        <v>0</v>
      </c>
      <c r="AO501" s="141">
        <v>0</v>
      </c>
      <c r="AP501" s="140">
        <v>9</v>
      </c>
      <c r="AQ501" s="74">
        <v>2</v>
      </c>
      <c r="AR501" s="74">
        <v>4</v>
      </c>
      <c r="AS501" s="162">
        <v>0</v>
      </c>
      <c r="AT501" s="75">
        <v>0</v>
      </c>
      <c r="AU501" s="162">
        <v>9</v>
      </c>
      <c r="AV501" s="74">
        <v>2</v>
      </c>
      <c r="AW501" s="162">
        <v>4</v>
      </c>
      <c r="AX501" s="74">
        <v>0</v>
      </c>
      <c r="AY501" s="141">
        <v>0</v>
      </c>
      <c r="AZ501" s="162">
        <v>9</v>
      </c>
      <c r="BA501" s="74">
        <v>2</v>
      </c>
      <c r="BB501" s="162">
        <v>4</v>
      </c>
      <c r="BC501" s="74">
        <v>0</v>
      </c>
      <c r="BD501" s="141">
        <v>0</v>
      </c>
    </row>
    <row r="502" spans="3:63">
      <c r="C502" s="58" t="s">
        <v>26</v>
      </c>
      <c r="D502" s="140">
        <v>445</v>
      </c>
      <c r="E502" s="74">
        <v>299</v>
      </c>
      <c r="F502" s="74">
        <v>462</v>
      </c>
      <c r="G502" s="141">
        <v>36</v>
      </c>
      <c r="H502" s="74">
        <v>445</v>
      </c>
      <c r="I502" s="74">
        <v>299</v>
      </c>
      <c r="J502" s="131">
        <v>465</v>
      </c>
      <c r="K502" s="75">
        <v>37</v>
      </c>
      <c r="L502" s="140">
        <v>445</v>
      </c>
      <c r="M502" s="74">
        <v>299</v>
      </c>
      <c r="N502" s="74">
        <v>465</v>
      </c>
      <c r="O502" s="141">
        <v>37</v>
      </c>
      <c r="P502" s="140">
        <v>446</v>
      </c>
      <c r="Q502" s="74">
        <v>292</v>
      </c>
      <c r="R502" s="74">
        <v>472</v>
      </c>
      <c r="S502" s="141">
        <v>44</v>
      </c>
      <c r="T502" s="140">
        <v>446</v>
      </c>
      <c r="U502" s="74">
        <v>292</v>
      </c>
      <c r="V502" s="74">
        <v>472</v>
      </c>
      <c r="W502" s="141">
        <v>44</v>
      </c>
      <c r="X502" s="75">
        <v>455</v>
      </c>
      <c r="Y502" s="75">
        <v>297</v>
      </c>
      <c r="Z502" s="75">
        <v>485</v>
      </c>
      <c r="AA502" s="75">
        <v>150</v>
      </c>
      <c r="AB502" s="140">
        <v>463</v>
      </c>
      <c r="AC502" s="74">
        <v>298</v>
      </c>
      <c r="AD502" s="74">
        <v>496</v>
      </c>
      <c r="AE502" s="141">
        <v>239</v>
      </c>
      <c r="AF502" s="140">
        <v>476</v>
      </c>
      <c r="AG502" s="74">
        <v>299</v>
      </c>
      <c r="AH502" s="74">
        <v>514</v>
      </c>
      <c r="AI502" s="74">
        <v>336</v>
      </c>
      <c r="AJ502" s="141">
        <v>151</v>
      </c>
      <c r="AK502" s="140">
        <v>483</v>
      </c>
      <c r="AL502" s="74">
        <v>313</v>
      </c>
      <c r="AM502" s="74">
        <v>530</v>
      </c>
      <c r="AN502" s="74">
        <v>348</v>
      </c>
      <c r="AO502" s="141">
        <v>151</v>
      </c>
      <c r="AP502" s="140">
        <v>484</v>
      </c>
      <c r="AQ502" s="74">
        <v>313</v>
      </c>
      <c r="AR502" s="74">
        <v>531</v>
      </c>
      <c r="AS502" s="162">
        <v>349</v>
      </c>
      <c r="AT502" s="75">
        <v>151</v>
      </c>
      <c r="AU502" s="162">
        <v>484</v>
      </c>
      <c r="AV502" s="74">
        <v>313</v>
      </c>
      <c r="AW502" s="162">
        <v>531</v>
      </c>
      <c r="AX502" s="74">
        <v>349</v>
      </c>
      <c r="AY502" s="141">
        <v>151</v>
      </c>
      <c r="AZ502" s="162">
        <v>486</v>
      </c>
      <c r="BA502" s="74">
        <v>313</v>
      </c>
      <c r="BB502" s="162">
        <v>533</v>
      </c>
      <c r="BC502" s="74">
        <v>349</v>
      </c>
      <c r="BD502" s="141">
        <v>151</v>
      </c>
    </row>
    <row r="503" spans="3:63">
      <c r="C503" s="58" t="s">
        <v>39</v>
      </c>
      <c r="D503" s="140">
        <v>60</v>
      </c>
      <c r="E503" s="74">
        <v>43</v>
      </c>
      <c r="F503" s="74">
        <v>56</v>
      </c>
      <c r="G503" s="141">
        <v>2</v>
      </c>
      <c r="H503" s="74">
        <v>60</v>
      </c>
      <c r="I503" s="74">
        <v>43</v>
      </c>
      <c r="J503" s="131">
        <v>57</v>
      </c>
      <c r="K503" s="75">
        <v>2</v>
      </c>
      <c r="L503" s="140">
        <v>60</v>
      </c>
      <c r="M503" s="74">
        <v>43</v>
      </c>
      <c r="N503" s="74">
        <v>57</v>
      </c>
      <c r="O503" s="141">
        <v>2</v>
      </c>
      <c r="P503" s="140">
        <v>61</v>
      </c>
      <c r="Q503" s="74">
        <v>43</v>
      </c>
      <c r="R503" s="74">
        <v>54</v>
      </c>
      <c r="S503" s="141">
        <v>14</v>
      </c>
      <c r="T503" s="140">
        <v>61</v>
      </c>
      <c r="U503" s="74">
        <v>43</v>
      </c>
      <c r="V503" s="74">
        <v>54</v>
      </c>
      <c r="W503" s="141">
        <v>14</v>
      </c>
      <c r="X503" s="75">
        <v>61</v>
      </c>
      <c r="Y503" s="75">
        <v>43</v>
      </c>
      <c r="Z503" s="75">
        <v>54</v>
      </c>
      <c r="AA503" s="75">
        <v>16</v>
      </c>
      <c r="AB503" s="140">
        <v>61</v>
      </c>
      <c r="AC503" s="74">
        <v>43</v>
      </c>
      <c r="AD503" s="74">
        <v>54</v>
      </c>
      <c r="AE503" s="141">
        <v>16</v>
      </c>
      <c r="AF503" s="140">
        <v>61</v>
      </c>
      <c r="AG503" s="74">
        <v>43</v>
      </c>
      <c r="AH503" s="74">
        <v>54</v>
      </c>
      <c r="AI503" s="74">
        <v>16</v>
      </c>
      <c r="AJ503" s="141">
        <v>3</v>
      </c>
      <c r="AK503" s="140">
        <v>54</v>
      </c>
      <c r="AL503" s="74">
        <v>37</v>
      </c>
      <c r="AM503" s="74">
        <v>45</v>
      </c>
      <c r="AN503" s="74">
        <v>14</v>
      </c>
      <c r="AO503" s="141">
        <v>3</v>
      </c>
      <c r="AP503" s="140">
        <v>54</v>
      </c>
      <c r="AQ503" s="74">
        <v>37</v>
      </c>
      <c r="AR503" s="74">
        <v>46</v>
      </c>
      <c r="AS503" s="162">
        <v>14</v>
      </c>
      <c r="AT503" s="75">
        <v>3</v>
      </c>
      <c r="AU503" s="162">
        <v>54</v>
      </c>
      <c r="AV503" s="74">
        <v>37</v>
      </c>
      <c r="AW503" s="162">
        <v>46</v>
      </c>
      <c r="AX503" s="74">
        <v>14</v>
      </c>
      <c r="AY503" s="141">
        <v>3</v>
      </c>
      <c r="AZ503" s="162">
        <v>54</v>
      </c>
      <c r="BA503" s="74">
        <v>37</v>
      </c>
      <c r="BB503" s="162">
        <v>46</v>
      </c>
      <c r="BC503" s="74">
        <v>14</v>
      </c>
      <c r="BD503" s="141">
        <v>3</v>
      </c>
    </row>
    <row r="504" spans="3:63" ht="22.5">
      <c r="C504" s="26" t="s">
        <v>1191</v>
      </c>
      <c r="D504" s="140">
        <v>66</v>
      </c>
      <c r="E504" s="74">
        <v>49</v>
      </c>
      <c r="F504" s="74">
        <v>48</v>
      </c>
      <c r="G504" s="141">
        <v>0</v>
      </c>
      <c r="H504" s="74">
        <v>66</v>
      </c>
      <c r="I504" s="74">
        <v>49</v>
      </c>
      <c r="J504" s="131">
        <v>48</v>
      </c>
      <c r="K504" s="75">
        <v>0</v>
      </c>
      <c r="L504" s="140">
        <v>66</v>
      </c>
      <c r="M504" s="74">
        <v>49</v>
      </c>
      <c r="N504" s="74">
        <v>48</v>
      </c>
      <c r="O504" s="141">
        <v>0</v>
      </c>
      <c r="P504" s="140">
        <v>65</v>
      </c>
      <c r="Q504" s="74">
        <v>51</v>
      </c>
      <c r="R504" s="74">
        <v>49</v>
      </c>
      <c r="S504" s="141">
        <v>0</v>
      </c>
      <c r="T504" s="140">
        <v>65</v>
      </c>
      <c r="U504" s="74">
        <v>51</v>
      </c>
      <c r="V504" s="74">
        <v>49</v>
      </c>
      <c r="W504" s="141">
        <v>0</v>
      </c>
      <c r="X504" s="75">
        <v>65</v>
      </c>
      <c r="Y504" s="75">
        <v>51</v>
      </c>
      <c r="Z504" s="75">
        <v>49</v>
      </c>
      <c r="AA504" s="75">
        <v>1</v>
      </c>
      <c r="AB504" s="140">
        <v>65</v>
      </c>
      <c r="AC504" s="74">
        <v>51</v>
      </c>
      <c r="AD504" s="74">
        <v>49</v>
      </c>
      <c r="AE504" s="141">
        <v>1</v>
      </c>
      <c r="AF504" s="140">
        <v>65</v>
      </c>
      <c r="AG504" s="74">
        <v>51</v>
      </c>
      <c r="AH504" s="74">
        <v>49</v>
      </c>
      <c r="AI504" s="74">
        <v>1</v>
      </c>
      <c r="AJ504" s="141">
        <v>0</v>
      </c>
      <c r="AK504" s="140">
        <v>66</v>
      </c>
      <c r="AL504" s="74">
        <v>51</v>
      </c>
      <c r="AM504" s="74">
        <v>49</v>
      </c>
      <c r="AN504" s="74">
        <v>1</v>
      </c>
      <c r="AO504" s="141">
        <v>0</v>
      </c>
      <c r="AP504" s="140">
        <v>66</v>
      </c>
      <c r="AQ504" s="74">
        <v>51</v>
      </c>
      <c r="AR504" s="74">
        <v>49</v>
      </c>
      <c r="AS504" s="162">
        <v>1</v>
      </c>
      <c r="AT504" s="75">
        <v>0</v>
      </c>
      <c r="AU504" s="162">
        <v>67</v>
      </c>
      <c r="AV504" s="74">
        <v>51</v>
      </c>
      <c r="AW504" s="162">
        <v>50</v>
      </c>
      <c r="AX504" s="74">
        <v>2</v>
      </c>
      <c r="AY504" s="141">
        <v>0</v>
      </c>
      <c r="AZ504" s="162">
        <v>69</v>
      </c>
      <c r="BA504" s="74">
        <v>52</v>
      </c>
      <c r="BB504" s="162">
        <v>54</v>
      </c>
      <c r="BC504" s="74">
        <v>5</v>
      </c>
      <c r="BD504" s="141">
        <v>0</v>
      </c>
    </row>
    <row r="505" spans="3:63">
      <c r="C505" s="58" t="s">
        <v>27</v>
      </c>
      <c r="D505" s="140">
        <v>31</v>
      </c>
      <c r="E505" s="74">
        <v>17</v>
      </c>
      <c r="F505" s="74">
        <v>20</v>
      </c>
      <c r="G505" s="141">
        <v>1</v>
      </c>
      <c r="H505" s="74">
        <v>31</v>
      </c>
      <c r="I505" s="74">
        <v>17</v>
      </c>
      <c r="J505" s="131">
        <v>20</v>
      </c>
      <c r="K505" s="75">
        <v>1</v>
      </c>
      <c r="L505" s="140">
        <v>31</v>
      </c>
      <c r="M505" s="74">
        <v>17</v>
      </c>
      <c r="N505" s="74">
        <v>20</v>
      </c>
      <c r="O505" s="141">
        <v>1</v>
      </c>
      <c r="P505" s="140">
        <v>31</v>
      </c>
      <c r="Q505" s="74">
        <v>19</v>
      </c>
      <c r="R505" s="74">
        <v>20</v>
      </c>
      <c r="S505" s="141">
        <v>1</v>
      </c>
      <c r="T505" s="140">
        <v>31</v>
      </c>
      <c r="U505" s="74">
        <v>19</v>
      </c>
      <c r="V505" s="74">
        <v>20</v>
      </c>
      <c r="W505" s="141">
        <v>1</v>
      </c>
      <c r="X505" s="75">
        <v>31</v>
      </c>
      <c r="Y505" s="75">
        <v>19</v>
      </c>
      <c r="Z505" s="75">
        <v>20</v>
      </c>
      <c r="AA505" s="75">
        <v>1</v>
      </c>
      <c r="AB505" s="140">
        <v>31</v>
      </c>
      <c r="AC505" s="74">
        <v>19</v>
      </c>
      <c r="AD505" s="74">
        <v>20</v>
      </c>
      <c r="AE505" s="141">
        <v>1</v>
      </c>
      <c r="AF505" s="140">
        <v>31</v>
      </c>
      <c r="AG505" s="74">
        <v>19</v>
      </c>
      <c r="AH505" s="74">
        <v>20</v>
      </c>
      <c r="AI505" s="74">
        <v>1</v>
      </c>
      <c r="AJ505" s="141">
        <v>0</v>
      </c>
      <c r="AK505" s="140">
        <v>31</v>
      </c>
      <c r="AL505" s="74">
        <v>18</v>
      </c>
      <c r="AM505" s="74">
        <v>20</v>
      </c>
      <c r="AN505" s="74">
        <v>2</v>
      </c>
      <c r="AO505" s="141">
        <v>0</v>
      </c>
      <c r="AP505" s="140">
        <v>31</v>
      </c>
      <c r="AQ505" s="74">
        <v>18</v>
      </c>
      <c r="AR505" s="74">
        <v>20</v>
      </c>
      <c r="AS505" s="162">
        <v>2</v>
      </c>
      <c r="AT505" s="75">
        <v>0</v>
      </c>
      <c r="AU505" s="162">
        <v>31</v>
      </c>
      <c r="AV505" s="74">
        <v>18</v>
      </c>
      <c r="AW505" s="162">
        <v>20</v>
      </c>
      <c r="AX505" s="74">
        <v>2</v>
      </c>
      <c r="AY505" s="141">
        <v>0</v>
      </c>
      <c r="AZ505" s="162">
        <v>31</v>
      </c>
      <c r="BA505" s="74">
        <v>18</v>
      </c>
      <c r="BB505" s="162">
        <v>20</v>
      </c>
      <c r="BC505" s="74">
        <v>2</v>
      </c>
      <c r="BD505" s="141">
        <v>0</v>
      </c>
    </row>
    <row r="506" spans="3:63">
      <c r="C506" s="58" t="s">
        <v>28</v>
      </c>
      <c r="D506" s="140">
        <v>48</v>
      </c>
      <c r="E506" s="74">
        <v>27</v>
      </c>
      <c r="F506" s="74">
        <v>38</v>
      </c>
      <c r="G506" s="141">
        <v>1</v>
      </c>
      <c r="H506" s="74">
        <v>48</v>
      </c>
      <c r="I506" s="74">
        <v>27</v>
      </c>
      <c r="J506" s="131">
        <v>39</v>
      </c>
      <c r="K506" s="75">
        <v>1</v>
      </c>
      <c r="L506" s="140">
        <v>48</v>
      </c>
      <c r="M506" s="74">
        <v>27</v>
      </c>
      <c r="N506" s="74">
        <v>39</v>
      </c>
      <c r="O506" s="141">
        <v>1</v>
      </c>
      <c r="P506" s="140">
        <v>48</v>
      </c>
      <c r="Q506" s="74">
        <v>27</v>
      </c>
      <c r="R506" s="74">
        <v>35</v>
      </c>
      <c r="S506" s="141">
        <v>1</v>
      </c>
      <c r="T506" s="140">
        <v>48</v>
      </c>
      <c r="U506" s="74">
        <v>27</v>
      </c>
      <c r="V506" s="74">
        <v>35</v>
      </c>
      <c r="W506" s="141">
        <v>1</v>
      </c>
      <c r="X506" s="75">
        <v>49</v>
      </c>
      <c r="Y506" s="75">
        <v>27</v>
      </c>
      <c r="Z506" s="75">
        <v>37</v>
      </c>
      <c r="AA506" s="75">
        <v>1</v>
      </c>
      <c r="AB506" s="140">
        <v>49</v>
      </c>
      <c r="AC506" s="74">
        <v>27</v>
      </c>
      <c r="AD506" s="74">
        <v>37</v>
      </c>
      <c r="AE506" s="141">
        <v>1</v>
      </c>
      <c r="AF506" s="140">
        <v>49</v>
      </c>
      <c r="AG506" s="74">
        <v>27</v>
      </c>
      <c r="AH506" s="74">
        <v>37</v>
      </c>
      <c r="AI506" s="74">
        <v>1</v>
      </c>
      <c r="AJ506" s="141">
        <v>0</v>
      </c>
      <c r="AK506" s="140">
        <v>49</v>
      </c>
      <c r="AL506" s="74">
        <v>27</v>
      </c>
      <c r="AM506" s="74">
        <v>37</v>
      </c>
      <c r="AN506" s="74">
        <v>1</v>
      </c>
      <c r="AO506" s="141">
        <v>0</v>
      </c>
      <c r="AP506" s="140">
        <v>50</v>
      </c>
      <c r="AQ506" s="74">
        <v>27</v>
      </c>
      <c r="AR506" s="74">
        <v>38</v>
      </c>
      <c r="AS506" s="162">
        <v>1</v>
      </c>
      <c r="AT506" s="75">
        <v>0</v>
      </c>
      <c r="AU506" s="162">
        <v>50</v>
      </c>
      <c r="AV506" s="74">
        <v>27</v>
      </c>
      <c r="AW506" s="162">
        <v>38</v>
      </c>
      <c r="AX506" s="74">
        <v>1</v>
      </c>
      <c r="AY506" s="141">
        <v>0</v>
      </c>
      <c r="AZ506" s="162">
        <v>50</v>
      </c>
      <c r="BA506" s="74">
        <v>27</v>
      </c>
      <c r="BB506" s="162">
        <v>39</v>
      </c>
      <c r="BC506" s="74">
        <v>1</v>
      </c>
      <c r="BD506" s="141">
        <v>0</v>
      </c>
    </row>
    <row r="507" spans="3:63" ht="13.5" thickBot="1">
      <c r="C507" s="59" t="s">
        <v>29</v>
      </c>
      <c r="D507" s="142">
        <v>13</v>
      </c>
      <c r="E507" s="78">
        <v>4</v>
      </c>
      <c r="F507" s="78">
        <v>3</v>
      </c>
      <c r="G507" s="143">
        <v>0</v>
      </c>
      <c r="H507" s="78">
        <v>13</v>
      </c>
      <c r="I507" s="78">
        <v>4</v>
      </c>
      <c r="J507" s="132">
        <v>3</v>
      </c>
      <c r="K507" s="79">
        <v>0</v>
      </c>
      <c r="L507" s="142">
        <v>13</v>
      </c>
      <c r="M507" s="78">
        <v>4</v>
      </c>
      <c r="N507" s="78">
        <v>3</v>
      </c>
      <c r="O507" s="143">
        <v>0</v>
      </c>
      <c r="P507" s="142">
        <v>13</v>
      </c>
      <c r="Q507" s="78">
        <v>3</v>
      </c>
      <c r="R507" s="78">
        <v>3</v>
      </c>
      <c r="S507" s="143">
        <v>0</v>
      </c>
      <c r="T507" s="142">
        <v>13</v>
      </c>
      <c r="U507" s="78">
        <v>3</v>
      </c>
      <c r="V507" s="78">
        <v>3</v>
      </c>
      <c r="W507" s="143">
        <v>0</v>
      </c>
      <c r="X507" s="79">
        <v>13</v>
      </c>
      <c r="Y507" s="79">
        <v>3</v>
      </c>
      <c r="Z507" s="79">
        <v>3</v>
      </c>
      <c r="AA507" s="79">
        <v>0</v>
      </c>
      <c r="AB507" s="142">
        <v>13</v>
      </c>
      <c r="AC507" s="78">
        <v>3</v>
      </c>
      <c r="AD507" s="78">
        <v>3</v>
      </c>
      <c r="AE507" s="143">
        <v>0</v>
      </c>
      <c r="AF507" s="142">
        <v>13</v>
      </c>
      <c r="AG507" s="78">
        <v>3</v>
      </c>
      <c r="AH507" s="78">
        <v>3</v>
      </c>
      <c r="AI507" s="78">
        <v>0</v>
      </c>
      <c r="AJ507" s="143">
        <v>0</v>
      </c>
      <c r="AK507" s="142">
        <v>13</v>
      </c>
      <c r="AL507" s="78">
        <v>3</v>
      </c>
      <c r="AM507" s="78">
        <v>3</v>
      </c>
      <c r="AN507" s="78">
        <v>0</v>
      </c>
      <c r="AO507" s="143">
        <v>0</v>
      </c>
      <c r="AP507" s="142">
        <v>13</v>
      </c>
      <c r="AQ507" s="78">
        <v>3</v>
      </c>
      <c r="AR507" s="78">
        <v>3</v>
      </c>
      <c r="AS507" s="163">
        <v>0</v>
      </c>
      <c r="AT507" s="79">
        <v>0</v>
      </c>
      <c r="AU507" s="163">
        <v>13</v>
      </c>
      <c r="AV507" s="78">
        <v>3</v>
      </c>
      <c r="AW507" s="163">
        <v>3</v>
      </c>
      <c r="AX507" s="78">
        <v>0</v>
      </c>
      <c r="AY507" s="143">
        <v>0</v>
      </c>
      <c r="AZ507" s="163">
        <v>13</v>
      </c>
      <c r="BA507" s="78">
        <v>3</v>
      </c>
      <c r="BB507" s="163">
        <v>3</v>
      </c>
      <c r="BC507" s="78">
        <v>0</v>
      </c>
      <c r="BD507" s="143">
        <v>0</v>
      </c>
    </row>
    <row r="510" spans="3:63" ht="13.5" thickBot="1">
      <c r="C510" s="590" t="s">
        <v>87</v>
      </c>
      <c r="D510" s="591"/>
      <c r="E510" s="591"/>
      <c r="F510" s="591"/>
      <c r="G510" s="591"/>
      <c r="H510" s="591"/>
      <c r="I510" s="591"/>
      <c r="J510" s="591"/>
      <c r="K510" s="591"/>
      <c r="L510" s="591"/>
      <c r="M510" s="591"/>
      <c r="N510" s="591"/>
      <c r="O510" s="591"/>
      <c r="P510" s="591"/>
      <c r="Q510" s="591"/>
      <c r="R510" s="591"/>
      <c r="S510" s="591"/>
      <c r="T510" s="591"/>
      <c r="U510" s="591"/>
      <c r="V510" s="591"/>
      <c r="W510" s="591"/>
      <c r="X510" s="591"/>
      <c r="Y510" s="591"/>
      <c r="Z510" s="591"/>
      <c r="AA510" s="591"/>
      <c r="AB510" s="591"/>
      <c r="AC510" s="591"/>
      <c r="AD510" s="591"/>
      <c r="AE510" s="591"/>
      <c r="AF510" s="591"/>
      <c r="AG510" s="591"/>
      <c r="AH510" s="591"/>
      <c r="AI510" s="591"/>
      <c r="AJ510" s="591"/>
      <c r="AK510" s="591"/>
      <c r="AL510" s="591"/>
      <c r="AM510" s="591"/>
      <c r="AN510" s="591"/>
      <c r="AO510" s="591"/>
      <c r="AP510" s="591"/>
      <c r="AQ510" s="591"/>
      <c r="AR510" s="591"/>
      <c r="AS510" s="591"/>
      <c r="AT510" s="591"/>
      <c r="AU510" s="591"/>
      <c r="AV510" s="591"/>
      <c r="AW510" s="591"/>
      <c r="AX510" s="591"/>
      <c r="AY510" s="591"/>
      <c r="AZ510" s="591"/>
      <c r="BA510" s="591"/>
      <c r="BB510" s="591"/>
      <c r="BC510" s="591"/>
      <c r="BD510" s="591"/>
      <c r="BE510" s="591"/>
      <c r="BF510" s="591"/>
      <c r="BG510" s="591"/>
      <c r="BH510" s="591"/>
      <c r="BI510" s="591"/>
      <c r="BJ510" s="591"/>
      <c r="BK510" s="591"/>
    </row>
    <row r="511" spans="3:63" ht="20.25" customHeight="1" thickBot="1">
      <c r="C511" s="581" t="s">
        <v>48</v>
      </c>
      <c r="D511" s="560">
        <v>42370</v>
      </c>
      <c r="E511" s="584"/>
      <c r="F511" s="584"/>
      <c r="G511" s="584"/>
      <c r="H511" s="561"/>
      <c r="I511" s="560">
        <v>42401</v>
      </c>
      <c r="J511" s="584"/>
      <c r="K511" s="584"/>
      <c r="L511" s="584"/>
      <c r="M511" s="561"/>
      <c r="N511" s="560">
        <v>42430</v>
      </c>
      <c r="O511" s="584"/>
      <c r="P511" s="584"/>
      <c r="Q511" s="584"/>
      <c r="R511" s="561"/>
      <c r="S511" s="560">
        <v>42461</v>
      </c>
      <c r="T511" s="584"/>
      <c r="U511" s="584"/>
      <c r="V511" s="584"/>
      <c r="W511" s="561"/>
      <c r="X511" s="560">
        <v>42491</v>
      </c>
      <c r="Y511" s="584"/>
      <c r="Z511" s="584"/>
      <c r="AA511" s="584"/>
      <c r="AB511" s="561"/>
      <c r="AC511" s="560">
        <v>42522</v>
      </c>
      <c r="AD511" s="584"/>
      <c r="AE511" s="584"/>
      <c r="AF511" s="584"/>
      <c r="AG511" s="561"/>
      <c r="AH511" s="560">
        <v>42552</v>
      </c>
      <c r="AI511" s="584"/>
      <c r="AJ511" s="584"/>
      <c r="AK511" s="584"/>
      <c r="AL511" s="561"/>
      <c r="AM511" s="560">
        <v>42583</v>
      </c>
      <c r="AN511" s="584"/>
      <c r="AO511" s="584"/>
      <c r="AP511" s="584"/>
      <c r="AQ511" s="584"/>
      <c r="AR511" s="560">
        <v>42614</v>
      </c>
      <c r="AS511" s="584"/>
      <c r="AT511" s="584"/>
      <c r="AU511" s="584"/>
      <c r="AV511" s="584"/>
      <c r="AW511" s="560">
        <v>42644</v>
      </c>
      <c r="AX511" s="584"/>
      <c r="AY511" s="584"/>
      <c r="AZ511" s="584"/>
      <c r="BA511" s="584"/>
      <c r="BB511" s="560">
        <v>42675</v>
      </c>
      <c r="BC511" s="584"/>
      <c r="BD511" s="584"/>
      <c r="BE511" s="584"/>
      <c r="BF511" s="584"/>
      <c r="BG511" s="838">
        <v>42705</v>
      </c>
      <c r="BH511" s="841"/>
      <c r="BI511" s="841"/>
      <c r="BJ511" s="841"/>
      <c r="BK511" s="841"/>
    </row>
    <row r="512" spans="3:63" ht="13.5" thickBot="1">
      <c r="C512" s="583"/>
      <c r="D512" s="178" t="s">
        <v>2</v>
      </c>
      <c r="E512" s="385" t="s">
        <v>3</v>
      </c>
      <c r="F512" s="389" t="s">
        <v>51</v>
      </c>
      <c r="G512" s="389" t="s">
        <v>66</v>
      </c>
      <c r="H512" s="430" t="s">
        <v>62</v>
      </c>
      <c r="I512" s="178" t="s">
        <v>2</v>
      </c>
      <c r="J512" s="385" t="s">
        <v>3</v>
      </c>
      <c r="K512" s="389" t="s">
        <v>51</v>
      </c>
      <c r="L512" s="389" t="s">
        <v>66</v>
      </c>
      <c r="M512" s="430" t="s">
        <v>62</v>
      </c>
      <c r="N512" s="178" t="s">
        <v>2</v>
      </c>
      <c r="O512" s="385" t="s">
        <v>3</v>
      </c>
      <c r="P512" s="389" t="s">
        <v>51</v>
      </c>
      <c r="Q512" s="389" t="s">
        <v>66</v>
      </c>
      <c r="R512" s="430" t="s">
        <v>62</v>
      </c>
      <c r="S512" s="178" t="s">
        <v>2</v>
      </c>
      <c r="T512" s="385" t="s">
        <v>3</v>
      </c>
      <c r="U512" s="389" t="s">
        <v>51</v>
      </c>
      <c r="V512" s="389" t="s">
        <v>66</v>
      </c>
      <c r="W512" s="430" t="s">
        <v>62</v>
      </c>
      <c r="X512" s="178" t="s">
        <v>2</v>
      </c>
      <c r="Y512" s="385" t="s">
        <v>3</v>
      </c>
      <c r="Z512" s="389" t="s">
        <v>51</v>
      </c>
      <c r="AA512" s="389" t="s">
        <v>66</v>
      </c>
      <c r="AB512" s="430" t="s">
        <v>62</v>
      </c>
      <c r="AC512" s="178" t="s">
        <v>2</v>
      </c>
      <c r="AD512" s="385" t="s">
        <v>3</v>
      </c>
      <c r="AE512" s="389" t="s">
        <v>51</v>
      </c>
      <c r="AF512" s="389" t="s">
        <v>66</v>
      </c>
      <c r="AG512" s="430" t="s">
        <v>62</v>
      </c>
      <c r="AH512" s="178" t="s">
        <v>2</v>
      </c>
      <c r="AI512" s="385" t="s">
        <v>3</v>
      </c>
      <c r="AJ512" s="389" t="s">
        <v>51</v>
      </c>
      <c r="AK512" s="389" t="s">
        <v>66</v>
      </c>
      <c r="AL512" s="430" t="s">
        <v>62</v>
      </c>
      <c r="AM512" s="178" t="s">
        <v>2</v>
      </c>
      <c r="AN512" s="385" t="s">
        <v>3</v>
      </c>
      <c r="AO512" s="389" t="s">
        <v>51</v>
      </c>
      <c r="AP512" s="389" t="s">
        <v>66</v>
      </c>
      <c r="AQ512" s="430" t="s">
        <v>62</v>
      </c>
      <c r="AR512" s="178" t="s">
        <v>2</v>
      </c>
      <c r="AS512" s="385" t="s">
        <v>3</v>
      </c>
      <c r="AT512" s="389" t="s">
        <v>51</v>
      </c>
      <c r="AU512" s="389" t="s">
        <v>66</v>
      </c>
      <c r="AV512" s="430" t="s">
        <v>62</v>
      </c>
      <c r="AW512" s="178" t="s">
        <v>2</v>
      </c>
      <c r="AX512" s="385" t="s">
        <v>3</v>
      </c>
      <c r="AY512" s="389" t="s">
        <v>51</v>
      </c>
      <c r="AZ512" s="389" t="s">
        <v>66</v>
      </c>
      <c r="BA512" s="430" t="s">
        <v>62</v>
      </c>
      <c r="BB512" s="178" t="s">
        <v>2</v>
      </c>
      <c r="BC512" s="385" t="s">
        <v>3</v>
      </c>
      <c r="BD512" s="389" t="s">
        <v>51</v>
      </c>
      <c r="BE512" s="389" t="s">
        <v>66</v>
      </c>
      <c r="BF512" s="430" t="s">
        <v>62</v>
      </c>
      <c r="BG512" s="178" t="s">
        <v>2</v>
      </c>
      <c r="BH512" s="385" t="s">
        <v>3</v>
      </c>
      <c r="BI512" s="389" t="s">
        <v>51</v>
      </c>
      <c r="BJ512" s="389" t="s">
        <v>66</v>
      </c>
      <c r="BK512" s="576" t="s">
        <v>62</v>
      </c>
    </row>
    <row r="513" spans="3:63" ht="15">
      <c r="C513" s="57" t="s">
        <v>8</v>
      </c>
      <c r="D513" s="138">
        <v>83</v>
      </c>
      <c r="E513" s="70">
        <v>40</v>
      </c>
      <c r="F513" s="161">
        <v>54</v>
      </c>
      <c r="G513" s="70">
        <v>0</v>
      </c>
      <c r="H513" s="139">
        <v>14</v>
      </c>
      <c r="I513" s="138">
        <v>83</v>
      </c>
      <c r="J513" s="70">
        <v>40</v>
      </c>
      <c r="K513" s="161">
        <v>55</v>
      </c>
      <c r="L513" s="70">
        <v>0</v>
      </c>
      <c r="M513" s="139">
        <v>14</v>
      </c>
      <c r="N513" s="138">
        <v>84</v>
      </c>
      <c r="O513" s="70">
        <v>39</v>
      </c>
      <c r="P513" s="161">
        <v>55</v>
      </c>
      <c r="Q513" s="70">
        <v>0</v>
      </c>
      <c r="R513" s="139">
        <v>14</v>
      </c>
      <c r="S513" s="138">
        <v>84</v>
      </c>
      <c r="T513" s="70">
        <v>39</v>
      </c>
      <c r="U513" s="161">
        <v>55</v>
      </c>
      <c r="V513" s="70">
        <v>0</v>
      </c>
      <c r="W513" s="139">
        <v>15</v>
      </c>
      <c r="X513" s="138">
        <v>84</v>
      </c>
      <c r="Y513" s="70">
        <v>39</v>
      </c>
      <c r="Z513" s="161">
        <v>55</v>
      </c>
      <c r="AA513" s="70">
        <v>18</v>
      </c>
      <c r="AB513" s="139">
        <v>15</v>
      </c>
      <c r="AC513" s="138">
        <v>84</v>
      </c>
      <c r="AD513" s="70">
        <v>39</v>
      </c>
      <c r="AE513" s="161">
        <v>55</v>
      </c>
      <c r="AF513" s="70">
        <v>34</v>
      </c>
      <c r="AG513" s="139">
        <v>16</v>
      </c>
      <c r="AH513" s="138">
        <v>84</v>
      </c>
      <c r="AI513" s="70">
        <v>39</v>
      </c>
      <c r="AJ513" s="161">
        <v>55</v>
      </c>
      <c r="AK513" s="70">
        <v>34</v>
      </c>
      <c r="AL513" s="139">
        <v>16</v>
      </c>
      <c r="AM513" s="138">
        <v>86</v>
      </c>
      <c r="AN513" s="70">
        <v>42</v>
      </c>
      <c r="AO513" s="161">
        <v>61</v>
      </c>
      <c r="AP513" s="70">
        <v>46</v>
      </c>
      <c r="AQ513" s="71">
        <v>26</v>
      </c>
      <c r="AR513" s="138">
        <v>86</v>
      </c>
      <c r="AS513" s="70">
        <v>42</v>
      </c>
      <c r="AT513" s="161">
        <v>62</v>
      </c>
      <c r="AU513" s="70">
        <v>47</v>
      </c>
      <c r="AV513" s="139">
        <v>40</v>
      </c>
      <c r="AW513" s="138">
        <v>86</v>
      </c>
      <c r="AX513" s="70">
        <v>42</v>
      </c>
      <c r="AY513" s="161">
        <v>63</v>
      </c>
      <c r="AZ513" s="70">
        <v>47</v>
      </c>
      <c r="BA513" s="139">
        <v>40</v>
      </c>
      <c r="BB513" s="398">
        <v>86</v>
      </c>
      <c r="BC513" s="130">
        <v>42</v>
      </c>
      <c r="BD513" s="399">
        <v>63</v>
      </c>
      <c r="BE513" s="400">
        <v>47</v>
      </c>
      <c r="BF513" s="139">
        <v>40</v>
      </c>
      <c r="BG513" s="138">
        <v>86</v>
      </c>
      <c r="BH513" s="70">
        <v>42</v>
      </c>
      <c r="BI513" s="70">
        <v>66</v>
      </c>
      <c r="BJ513" s="70">
        <v>47</v>
      </c>
      <c r="BK513" s="71">
        <v>40</v>
      </c>
    </row>
    <row r="514" spans="3:63" ht="15">
      <c r="C514" s="58" t="s">
        <v>9</v>
      </c>
      <c r="D514" s="140">
        <v>21</v>
      </c>
      <c r="E514" s="74">
        <v>9</v>
      </c>
      <c r="F514" s="162">
        <v>10</v>
      </c>
      <c r="G514" s="74">
        <v>0</v>
      </c>
      <c r="H514" s="141">
        <v>1</v>
      </c>
      <c r="I514" s="140">
        <v>21</v>
      </c>
      <c r="J514" s="74">
        <v>9</v>
      </c>
      <c r="K514" s="162">
        <v>10</v>
      </c>
      <c r="L514" s="74">
        <v>0</v>
      </c>
      <c r="M514" s="141">
        <v>1</v>
      </c>
      <c r="N514" s="140">
        <v>21</v>
      </c>
      <c r="O514" s="74">
        <v>9</v>
      </c>
      <c r="P514" s="162">
        <v>10</v>
      </c>
      <c r="Q514" s="74">
        <v>0</v>
      </c>
      <c r="R514" s="141">
        <v>1</v>
      </c>
      <c r="S514" s="140">
        <v>21</v>
      </c>
      <c r="T514" s="74">
        <v>9</v>
      </c>
      <c r="U514" s="162">
        <v>10</v>
      </c>
      <c r="V514" s="74">
        <v>0</v>
      </c>
      <c r="W514" s="141">
        <v>1</v>
      </c>
      <c r="X514" s="140">
        <v>21</v>
      </c>
      <c r="Y514" s="74">
        <v>9</v>
      </c>
      <c r="Z514" s="162">
        <v>10</v>
      </c>
      <c r="AA514" s="74">
        <v>4</v>
      </c>
      <c r="AB514" s="141">
        <v>1</v>
      </c>
      <c r="AC514" s="140">
        <v>21</v>
      </c>
      <c r="AD514" s="74">
        <v>9</v>
      </c>
      <c r="AE514" s="162">
        <v>10</v>
      </c>
      <c r="AF514" s="74">
        <v>6</v>
      </c>
      <c r="AG514" s="141">
        <v>1</v>
      </c>
      <c r="AH514" s="140">
        <v>21</v>
      </c>
      <c r="AI514" s="74">
        <v>9</v>
      </c>
      <c r="AJ514" s="162">
        <v>10</v>
      </c>
      <c r="AK514" s="74">
        <v>6</v>
      </c>
      <c r="AL514" s="141">
        <v>1</v>
      </c>
      <c r="AM514" s="140">
        <v>21</v>
      </c>
      <c r="AN514" s="74">
        <v>9</v>
      </c>
      <c r="AO514" s="162">
        <v>11</v>
      </c>
      <c r="AP514" s="74">
        <v>7</v>
      </c>
      <c r="AQ514" s="75">
        <v>1</v>
      </c>
      <c r="AR514" s="140">
        <v>21</v>
      </c>
      <c r="AS514" s="74">
        <v>9</v>
      </c>
      <c r="AT514" s="162">
        <v>11</v>
      </c>
      <c r="AU514" s="74">
        <v>7</v>
      </c>
      <c r="AV514" s="141">
        <v>1</v>
      </c>
      <c r="AW514" s="140">
        <v>21</v>
      </c>
      <c r="AX514" s="74">
        <v>9</v>
      </c>
      <c r="AY514" s="162">
        <v>11</v>
      </c>
      <c r="AZ514" s="74">
        <v>7</v>
      </c>
      <c r="BA514" s="141">
        <v>1</v>
      </c>
      <c r="BB514" s="315">
        <v>21</v>
      </c>
      <c r="BC514" s="131">
        <v>9</v>
      </c>
      <c r="BD514" s="229">
        <v>11</v>
      </c>
      <c r="BE514" s="230">
        <v>7</v>
      </c>
      <c r="BF514" s="141">
        <v>1</v>
      </c>
      <c r="BG514" s="776">
        <v>21</v>
      </c>
      <c r="BH514" s="723">
        <v>9</v>
      </c>
      <c r="BI514" s="723">
        <v>11</v>
      </c>
      <c r="BJ514" s="723">
        <v>7</v>
      </c>
      <c r="BK514" s="777">
        <v>1</v>
      </c>
    </row>
    <row r="515" spans="3:63" ht="15">
      <c r="C515" s="58" t="s">
        <v>10</v>
      </c>
      <c r="D515" s="140">
        <v>19</v>
      </c>
      <c r="E515" s="74">
        <v>4</v>
      </c>
      <c r="F515" s="162">
        <v>12</v>
      </c>
      <c r="G515" s="74">
        <v>1</v>
      </c>
      <c r="H515" s="141">
        <v>0</v>
      </c>
      <c r="I515" s="140">
        <v>19</v>
      </c>
      <c r="J515" s="74">
        <v>4</v>
      </c>
      <c r="K515" s="162">
        <v>12</v>
      </c>
      <c r="L515" s="74">
        <v>1</v>
      </c>
      <c r="M515" s="141">
        <v>0</v>
      </c>
      <c r="N515" s="140">
        <v>19</v>
      </c>
      <c r="O515" s="74">
        <v>4</v>
      </c>
      <c r="P515" s="162">
        <v>12</v>
      </c>
      <c r="Q515" s="74">
        <v>1</v>
      </c>
      <c r="R515" s="141">
        <v>0</v>
      </c>
      <c r="S515" s="140">
        <v>19</v>
      </c>
      <c r="T515" s="74">
        <v>4</v>
      </c>
      <c r="U515" s="162">
        <v>12</v>
      </c>
      <c r="V515" s="74">
        <v>1</v>
      </c>
      <c r="W515" s="141">
        <v>0</v>
      </c>
      <c r="X515" s="140">
        <v>19</v>
      </c>
      <c r="Y515" s="74">
        <v>4</v>
      </c>
      <c r="Z515" s="162">
        <v>13</v>
      </c>
      <c r="AA515" s="74">
        <v>1</v>
      </c>
      <c r="AB515" s="141">
        <v>0</v>
      </c>
      <c r="AC515" s="140">
        <v>20</v>
      </c>
      <c r="AD515" s="74">
        <v>5</v>
      </c>
      <c r="AE515" s="162">
        <v>13</v>
      </c>
      <c r="AF515" s="74">
        <v>1</v>
      </c>
      <c r="AG515" s="141">
        <v>0</v>
      </c>
      <c r="AH515" s="140">
        <v>20</v>
      </c>
      <c r="AI515" s="74">
        <v>5</v>
      </c>
      <c r="AJ515" s="162">
        <v>13</v>
      </c>
      <c r="AK515" s="74">
        <v>1</v>
      </c>
      <c r="AL515" s="141">
        <v>0</v>
      </c>
      <c r="AM515" s="140">
        <v>19</v>
      </c>
      <c r="AN515" s="74">
        <v>5</v>
      </c>
      <c r="AO515" s="162">
        <v>12</v>
      </c>
      <c r="AP515" s="74">
        <v>3</v>
      </c>
      <c r="AQ515" s="75">
        <v>0</v>
      </c>
      <c r="AR515" s="140">
        <v>19</v>
      </c>
      <c r="AS515" s="74">
        <v>5</v>
      </c>
      <c r="AT515" s="162">
        <v>12</v>
      </c>
      <c r="AU515" s="74">
        <v>3</v>
      </c>
      <c r="AV515" s="141">
        <v>0</v>
      </c>
      <c r="AW515" s="140">
        <v>19</v>
      </c>
      <c r="AX515" s="74">
        <v>5</v>
      </c>
      <c r="AY515" s="162">
        <v>12</v>
      </c>
      <c r="AZ515" s="74">
        <v>3</v>
      </c>
      <c r="BA515" s="141">
        <v>0</v>
      </c>
      <c r="BB515" s="315">
        <v>19</v>
      </c>
      <c r="BC515" s="131">
        <v>5</v>
      </c>
      <c r="BD515" s="229">
        <v>12</v>
      </c>
      <c r="BE515" s="230">
        <v>3</v>
      </c>
      <c r="BF515" s="141">
        <v>0</v>
      </c>
      <c r="BG515" s="776">
        <v>19</v>
      </c>
      <c r="BH515" s="723">
        <v>5</v>
      </c>
      <c r="BI515" s="723">
        <v>12</v>
      </c>
      <c r="BJ515" s="723">
        <v>3</v>
      </c>
      <c r="BK515" s="777">
        <v>0</v>
      </c>
    </row>
    <row r="516" spans="3:63" ht="15">
      <c r="C516" s="58" t="s">
        <v>11</v>
      </c>
      <c r="D516" s="140">
        <v>26</v>
      </c>
      <c r="E516" s="74">
        <v>12</v>
      </c>
      <c r="F516" s="162">
        <v>10</v>
      </c>
      <c r="G516" s="74">
        <v>0</v>
      </c>
      <c r="H516" s="141">
        <v>1</v>
      </c>
      <c r="I516" s="140">
        <v>26</v>
      </c>
      <c r="J516" s="74">
        <v>12</v>
      </c>
      <c r="K516" s="162">
        <v>10</v>
      </c>
      <c r="L516" s="74">
        <v>0</v>
      </c>
      <c r="M516" s="141">
        <v>1</v>
      </c>
      <c r="N516" s="140">
        <v>26</v>
      </c>
      <c r="O516" s="74">
        <v>12</v>
      </c>
      <c r="P516" s="162">
        <v>10</v>
      </c>
      <c r="Q516" s="74">
        <v>0</v>
      </c>
      <c r="R516" s="141">
        <v>1</v>
      </c>
      <c r="S516" s="140">
        <v>26</v>
      </c>
      <c r="T516" s="74">
        <v>12</v>
      </c>
      <c r="U516" s="162">
        <v>10</v>
      </c>
      <c r="V516" s="74">
        <v>0</v>
      </c>
      <c r="W516" s="141">
        <v>1</v>
      </c>
      <c r="X516" s="140">
        <v>27</v>
      </c>
      <c r="Y516" s="74">
        <v>12</v>
      </c>
      <c r="Z516" s="162">
        <v>11</v>
      </c>
      <c r="AA516" s="74">
        <v>0</v>
      </c>
      <c r="AB516" s="141">
        <v>1</v>
      </c>
      <c r="AC516" s="140">
        <v>27</v>
      </c>
      <c r="AD516" s="74">
        <v>12</v>
      </c>
      <c r="AE516" s="162">
        <v>11</v>
      </c>
      <c r="AF516" s="74">
        <v>6</v>
      </c>
      <c r="AG516" s="141">
        <v>1</v>
      </c>
      <c r="AH516" s="140">
        <v>27</v>
      </c>
      <c r="AI516" s="74">
        <v>12</v>
      </c>
      <c r="AJ516" s="162">
        <v>11</v>
      </c>
      <c r="AK516" s="74">
        <v>6</v>
      </c>
      <c r="AL516" s="141">
        <v>1</v>
      </c>
      <c r="AM516" s="140">
        <v>27</v>
      </c>
      <c r="AN516" s="74">
        <v>12</v>
      </c>
      <c r="AO516" s="162">
        <v>11</v>
      </c>
      <c r="AP516" s="74">
        <v>7</v>
      </c>
      <c r="AQ516" s="75">
        <v>1</v>
      </c>
      <c r="AR516" s="140">
        <v>27</v>
      </c>
      <c r="AS516" s="74">
        <v>12</v>
      </c>
      <c r="AT516" s="162">
        <v>11</v>
      </c>
      <c r="AU516" s="74">
        <v>7</v>
      </c>
      <c r="AV516" s="141">
        <v>1</v>
      </c>
      <c r="AW516" s="140">
        <v>27</v>
      </c>
      <c r="AX516" s="74">
        <v>12</v>
      </c>
      <c r="AY516" s="162">
        <v>11</v>
      </c>
      <c r="AZ516" s="74">
        <v>7</v>
      </c>
      <c r="BA516" s="141">
        <v>1</v>
      </c>
      <c r="BB516" s="315">
        <v>27</v>
      </c>
      <c r="BC516" s="131">
        <v>12</v>
      </c>
      <c r="BD516" s="229">
        <v>11</v>
      </c>
      <c r="BE516" s="230">
        <v>8</v>
      </c>
      <c r="BF516" s="141">
        <v>1</v>
      </c>
      <c r="BG516" s="776">
        <v>27</v>
      </c>
      <c r="BH516" s="723">
        <v>12</v>
      </c>
      <c r="BI516" s="723">
        <v>11</v>
      </c>
      <c r="BJ516" s="723">
        <v>8</v>
      </c>
      <c r="BK516" s="777">
        <v>1</v>
      </c>
    </row>
    <row r="517" spans="3:63" ht="15">
      <c r="C517" s="58" t="s">
        <v>12</v>
      </c>
      <c r="D517" s="140">
        <v>51</v>
      </c>
      <c r="E517" s="74">
        <v>23</v>
      </c>
      <c r="F517" s="162">
        <v>26</v>
      </c>
      <c r="G517" s="74">
        <v>1</v>
      </c>
      <c r="H517" s="141">
        <v>0</v>
      </c>
      <c r="I517" s="140">
        <v>51</v>
      </c>
      <c r="J517" s="74">
        <v>23</v>
      </c>
      <c r="K517" s="162">
        <v>26</v>
      </c>
      <c r="L517" s="74">
        <v>1</v>
      </c>
      <c r="M517" s="141">
        <v>0</v>
      </c>
      <c r="N517" s="140">
        <v>52</v>
      </c>
      <c r="O517" s="74">
        <v>21</v>
      </c>
      <c r="P517" s="162">
        <v>27</v>
      </c>
      <c r="Q517" s="74">
        <v>1</v>
      </c>
      <c r="R517" s="141">
        <v>0</v>
      </c>
      <c r="S517" s="140">
        <v>52</v>
      </c>
      <c r="T517" s="74">
        <v>21</v>
      </c>
      <c r="U517" s="162">
        <v>27</v>
      </c>
      <c r="V517" s="74">
        <v>1</v>
      </c>
      <c r="W517" s="141">
        <v>0</v>
      </c>
      <c r="X517" s="140">
        <v>52</v>
      </c>
      <c r="Y517" s="74">
        <v>22</v>
      </c>
      <c r="Z517" s="162">
        <v>27</v>
      </c>
      <c r="AA517" s="74">
        <v>1</v>
      </c>
      <c r="AB517" s="141">
        <v>0</v>
      </c>
      <c r="AC517" s="140">
        <v>52</v>
      </c>
      <c r="AD517" s="74">
        <v>22</v>
      </c>
      <c r="AE517" s="162">
        <v>27</v>
      </c>
      <c r="AF517" s="74">
        <v>4</v>
      </c>
      <c r="AG517" s="141">
        <v>0</v>
      </c>
      <c r="AH517" s="140">
        <v>52</v>
      </c>
      <c r="AI517" s="74">
        <v>22</v>
      </c>
      <c r="AJ517" s="162">
        <v>27</v>
      </c>
      <c r="AK517" s="74">
        <v>4</v>
      </c>
      <c r="AL517" s="141">
        <v>0</v>
      </c>
      <c r="AM517" s="140">
        <v>52</v>
      </c>
      <c r="AN517" s="74">
        <v>22</v>
      </c>
      <c r="AO517" s="162">
        <v>27</v>
      </c>
      <c r="AP517" s="74">
        <v>14</v>
      </c>
      <c r="AQ517" s="75">
        <v>0</v>
      </c>
      <c r="AR517" s="140">
        <v>50</v>
      </c>
      <c r="AS517" s="74">
        <v>21</v>
      </c>
      <c r="AT517" s="162">
        <v>31</v>
      </c>
      <c r="AU517" s="74">
        <v>14</v>
      </c>
      <c r="AV517" s="141">
        <v>0</v>
      </c>
      <c r="AW517" s="140">
        <v>50</v>
      </c>
      <c r="AX517" s="74">
        <v>21</v>
      </c>
      <c r="AY517" s="162">
        <v>31</v>
      </c>
      <c r="AZ517" s="74">
        <v>14</v>
      </c>
      <c r="BA517" s="141">
        <v>0</v>
      </c>
      <c r="BB517" s="315">
        <v>50</v>
      </c>
      <c r="BC517" s="131">
        <v>21</v>
      </c>
      <c r="BD517" s="229">
        <v>31</v>
      </c>
      <c r="BE517" s="230">
        <v>14</v>
      </c>
      <c r="BF517" s="141">
        <v>0</v>
      </c>
      <c r="BG517" s="776">
        <v>50</v>
      </c>
      <c r="BH517" s="723">
        <v>21</v>
      </c>
      <c r="BI517" s="723">
        <v>31</v>
      </c>
      <c r="BJ517" s="723">
        <v>14</v>
      </c>
      <c r="BK517" s="777">
        <v>0</v>
      </c>
    </row>
    <row r="518" spans="3:63" ht="15">
      <c r="C518" s="58" t="s">
        <v>13</v>
      </c>
      <c r="D518" s="140">
        <v>37</v>
      </c>
      <c r="E518" s="74">
        <v>10</v>
      </c>
      <c r="F518" s="162">
        <v>21</v>
      </c>
      <c r="G518" s="74">
        <v>1</v>
      </c>
      <c r="H518" s="141">
        <v>0</v>
      </c>
      <c r="I518" s="140">
        <v>37</v>
      </c>
      <c r="J518" s="74">
        <v>10</v>
      </c>
      <c r="K518" s="162">
        <v>21</v>
      </c>
      <c r="L518" s="74">
        <v>1</v>
      </c>
      <c r="M518" s="141">
        <v>0</v>
      </c>
      <c r="N518" s="140">
        <v>37</v>
      </c>
      <c r="O518" s="74">
        <v>10</v>
      </c>
      <c r="P518" s="162">
        <v>21</v>
      </c>
      <c r="Q518" s="74">
        <v>1</v>
      </c>
      <c r="R518" s="141">
        <v>0</v>
      </c>
      <c r="S518" s="140">
        <v>37</v>
      </c>
      <c r="T518" s="74">
        <v>10</v>
      </c>
      <c r="U518" s="162">
        <v>21</v>
      </c>
      <c r="V518" s="74">
        <v>1</v>
      </c>
      <c r="W518" s="141">
        <v>0</v>
      </c>
      <c r="X518" s="140">
        <v>38</v>
      </c>
      <c r="Y518" s="74">
        <v>10</v>
      </c>
      <c r="Z518" s="162">
        <v>21</v>
      </c>
      <c r="AA518" s="74">
        <v>1</v>
      </c>
      <c r="AB518" s="141">
        <v>0</v>
      </c>
      <c r="AC518" s="140">
        <v>38</v>
      </c>
      <c r="AD518" s="74">
        <v>10</v>
      </c>
      <c r="AE518" s="162">
        <v>21</v>
      </c>
      <c r="AF518" s="74">
        <v>2</v>
      </c>
      <c r="AG518" s="141">
        <v>0</v>
      </c>
      <c r="AH518" s="140">
        <v>38</v>
      </c>
      <c r="AI518" s="74">
        <v>10</v>
      </c>
      <c r="AJ518" s="162">
        <v>21</v>
      </c>
      <c r="AK518" s="74">
        <v>2</v>
      </c>
      <c r="AL518" s="141">
        <v>0</v>
      </c>
      <c r="AM518" s="140">
        <v>38</v>
      </c>
      <c r="AN518" s="74">
        <v>10</v>
      </c>
      <c r="AO518" s="162">
        <v>21</v>
      </c>
      <c r="AP518" s="74">
        <v>12</v>
      </c>
      <c r="AQ518" s="75">
        <v>0</v>
      </c>
      <c r="AR518" s="140">
        <v>38</v>
      </c>
      <c r="AS518" s="74">
        <v>10</v>
      </c>
      <c r="AT518" s="162">
        <v>23</v>
      </c>
      <c r="AU518" s="74">
        <v>13</v>
      </c>
      <c r="AV518" s="141">
        <v>0</v>
      </c>
      <c r="AW518" s="140">
        <v>38</v>
      </c>
      <c r="AX518" s="74">
        <v>10</v>
      </c>
      <c r="AY518" s="162">
        <v>23</v>
      </c>
      <c r="AZ518" s="74">
        <v>13</v>
      </c>
      <c r="BA518" s="141">
        <v>0</v>
      </c>
      <c r="BB518" s="315">
        <v>38</v>
      </c>
      <c r="BC518" s="131">
        <v>10</v>
      </c>
      <c r="BD518" s="229">
        <v>23</v>
      </c>
      <c r="BE518" s="230">
        <v>13</v>
      </c>
      <c r="BF518" s="141">
        <v>0</v>
      </c>
      <c r="BG518" s="776">
        <v>38</v>
      </c>
      <c r="BH518" s="723">
        <v>10</v>
      </c>
      <c r="BI518" s="723">
        <v>23</v>
      </c>
      <c r="BJ518" s="723">
        <v>13</v>
      </c>
      <c r="BK518" s="777">
        <v>0</v>
      </c>
    </row>
    <row r="519" spans="3:63" ht="15">
      <c r="C519" s="58" t="s">
        <v>14</v>
      </c>
      <c r="D519" s="140">
        <v>81</v>
      </c>
      <c r="E519" s="74">
        <v>56</v>
      </c>
      <c r="F519" s="162">
        <v>52</v>
      </c>
      <c r="G519" s="74">
        <v>0</v>
      </c>
      <c r="H519" s="141">
        <v>0</v>
      </c>
      <c r="I519" s="140">
        <v>81</v>
      </c>
      <c r="J519" s="74">
        <v>56</v>
      </c>
      <c r="K519" s="162">
        <v>55</v>
      </c>
      <c r="L519" s="74">
        <v>0</v>
      </c>
      <c r="M519" s="141">
        <v>0</v>
      </c>
      <c r="N519" s="140">
        <v>81</v>
      </c>
      <c r="O519" s="74">
        <v>55</v>
      </c>
      <c r="P519" s="162">
        <v>55</v>
      </c>
      <c r="Q519" s="74">
        <v>0</v>
      </c>
      <c r="R519" s="141">
        <v>0</v>
      </c>
      <c r="S519" s="140">
        <v>84</v>
      </c>
      <c r="T519" s="74">
        <v>55</v>
      </c>
      <c r="U519" s="162">
        <v>55</v>
      </c>
      <c r="V519" s="74">
        <v>0</v>
      </c>
      <c r="W519" s="141">
        <v>0</v>
      </c>
      <c r="X519" s="140">
        <v>87</v>
      </c>
      <c r="Y519" s="74">
        <v>57</v>
      </c>
      <c r="Z519" s="162">
        <v>57</v>
      </c>
      <c r="AA519" s="74">
        <v>1</v>
      </c>
      <c r="AB519" s="141">
        <v>0</v>
      </c>
      <c r="AC519" s="140">
        <v>87</v>
      </c>
      <c r="AD519" s="74">
        <v>57</v>
      </c>
      <c r="AE519" s="162">
        <v>57</v>
      </c>
      <c r="AF519" s="74">
        <v>7</v>
      </c>
      <c r="AG519" s="141">
        <v>0</v>
      </c>
      <c r="AH519" s="140">
        <v>86</v>
      </c>
      <c r="AI519" s="74">
        <v>57</v>
      </c>
      <c r="AJ519" s="162">
        <v>57</v>
      </c>
      <c r="AK519" s="74">
        <v>7</v>
      </c>
      <c r="AL519" s="141">
        <v>0</v>
      </c>
      <c r="AM519" s="140">
        <v>85</v>
      </c>
      <c r="AN519" s="74">
        <v>57</v>
      </c>
      <c r="AO519" s="162">
        <v>58</v>
      </c>
      <c r="AP519" s="74">
        <v>21</v>
      </c>
      <c r="AQ519" s="75">
        <v>0</v>
      </c>
      <c r="AR519" s="140">
        <v>85</v>
      </c>
      <c r="AS519" s="74">
        <v>57</v>
      </c>
      <c r="AT519" s="162">
        <v>59</v>
      </c>
      <c r="AU519" s="74">
        <v>21</v>
      </c>
      <c r="AV519" s="141">
        <v>0</v>
      </c>
      <c r="AW519" s="140">
        <v>85</v>
      </c>
      <c r="AX519" s="74">
        <v>57</v>
      </c>
      <c r="AY519" s="162">
        <v>59</v>
      </c>
      <c r="AZ519" s="74">
        <v>21</v>
      </c>
      <c r="BA519" s="141">
        <v>0</v>
      </c>
      <c r="BB519" s="315">
        <v>85</v>
      </c>
      <c r="BC519" s="131">
        <v>57</v>
      </c>
      <c r="BD519" s="229">
        <v>59</v>
      </c>
      <c r="BE519" s="230">
        <v>21</v>
      </c>
      <c r="BF519" s="141">
        <v>0</v>
      </c>
      <c r="BG519" s="776">
        <v>85</v>
      </c>
      <c r="BH519" s="723">
        <v>57</v>
      </c>
      <c r="BI519" s="723">
        <v>60</v>
      </c>
      <c r="BJ519" s="723">
        <v>21</v>
      </c>
      <c r="BK519" s="777">
        <v>0</v>
      </c>
    </row>
    <row r="520" spans="3:63" ht="15">
      <c r="C520" s="58" t="s">
        <v>15</v>
      </c>
      <c r="D520" s="140">
        <v>74</v>
      </c>
      <c r="E520" s="74">
        <v>49</v>
      </c>
      <c r="F520" s="162">
        <v>44</v>
      </c>
      <c r="G520" s="74">
        <v>17</v>
      </c>
      <c r="H520" s="141">
        <v>17</v>
      </c>
      <c r="I520" s="140">
        <v>74</v>
      </c>
      <c r="J520" s="74">
        <v>49</v>
      </c>
      <c r="K520" s="162">
        <v>44</v>
      </c>
      <c r="L520" s="74">
        <v>17</v>
      </c>
      <c r="M520" s="141">
        <v>17</v>
      </c>
      <c r="N520" s="140">
        <v>74</v>
      </c>
      <c r="O520" s="74">
        <v>48</v>
      </c>
      <c r="P520" s="162">
        <v>45</v>
      </c>
      <c r="Q520" s="74">
        <v>17</v>
      </c>
      <c r="R520" s="141">
        <v>17</v>
      </c>
      <c r="S520" s="140">
        <v>74</v>
      </c>
      <c r="T520" s="74">
        <v>48</v>
      </c>
      <c r="U520" s="162">
        <v>45</v>
      </c>
      <c r="V520" s="74">
        <v>17</v>
      </c>
      <c r="W520" s="141">
        <v>17</v>
      </c>
      <c r="X520" s="140">
        <v>78</v>
      </c>
      <c r="Y520" s="74">
        <v>48</v>
      </c>
      <c r="Z520" s="162">
        <v>45</v>
      </c>
      <c r="AA520" s="74">
        <v>25</v>
      </c>
      <c r="AB520" s="141">
        <v>17</v>
      </c>
      <c r="AC520" s="140">
        <v>79</v>
      </c>
      <c r="AD520" s="74">
        <v>48</v>
      </c>
      <c r="AE520" s="162">
        <v>45</v>
      </c>
      <c r="AF520" s="74">
        <v>25</v>
      </c>
      <c r="AG520" s="141">
        <v>17</v>
      </c>
      <c r="AH520" s="140">
        <v>77</v>
      </c>
      <c r="AI520" s="74">
        <v>46</v>
      </c>
      <c r="AJ520" s="162">
        <v>43</v>
      </c>
      <c r="AK520" s="74">
        <v>25</v>
      </c>
      <c r="AL520" s="141">
        <v>17</v>
      </c>
      <c r="AM520" s="140">
        <v>77</v>
      </c>
      <c r="AN520" s="74">
        <v>46</v>
      </c>
      <c r="AO520" s="162">
        <v>43</v>
      </c>
      <c r="AP520" s="74">
        <v>30</v>
      </c>
      <c r="AQ520" s="75">
        <v>17</v>
      </c>
      <c r="AR520" s="140">
        <v>77</v>
      </c>
      <c r="AS520" s="74">
        <v>46</v>
      </c>
      <c r="AT520" s="162">
        <v>43</v>
      </c>
      <c r="AU520" s="74">
        <v>30</v>
      </c>
      <c r="AV520" s="141">
        <v>17</v>
      </c>
      <c r="AW520" s="140">
        <v>77</v>
      </c>
      <c r="AX520" s="74">
        <v>46</v>
      </c>
      <c r="AY520" s="162">
        <v>43</v>
      </c>
      <c r="AZ520" s="74">
        <v>30</v>
      </c>
      <c r="BA520" s="141">
        <v>17</v>
      </c>
      <c r="BB520" s="315">
        <v>77</v>
      </c>
      <c r="BC520" s="131">
        <v>46</v>
      </c>
      <c r="BD520" s="229">
        <v>43</v>
      </c>
      <c r="BE520" s="230">
        <v>30</v>
      </c>
      <c r="BF520" s="141">
        <v>17</v>
      </c>
      <c r="BG520" s="776">
        <v>77</v>
      </c>
      <c r="BH520" s="723">
        <v>46</v>
      </c>
      <c r="BI520" s="723">
        <v>43</v>
      </c>
      <c r="BJ520" s="723">
        <v>30</v>
      </c>
      <c r="BK520" s="777">
        <v>17</v>
      </c>
    </row>
    <row r="521" spans="3:63" ht="15">
      <c r="C521" s="58" t="s">
        <v>16</v>
      </c>
      <c r="D521" s="140">
        <v>10</v>
      </c>
      <c r="E521" s="74">
        <v>5</v>
      </c>
      <c r="F521" s="162">
        <v>8</v>
      </c>
      <c r="G521" s="74">
        <v>5</v>
      </c>
      <c r="H521" s="141">
        <v>0</v>
      </c>
      <c r="I521" s="140">
        <v>10</v>
      </c>
      <c r="J521" s="74">
        <v>5</v>
      </c>
      <c r="K521" s="162">
        <v>8</v>
      </c>
      <c r="L521" s="74">
        <v>5</v>
      </c>
      <c r="M521" s="141">
        <v>0</v>
      </c>
      <c r="N521" s="140">
        <v>10</v>
      </c>
      <c r="O521" s="74">
        <v>5</v>
      </c>
      <c r="P521" s="162">
        <v>8</v>
      </c>
      <c r="Q521" s="74">
        <v>5</v>
      </c>
      <c r="R521" s="141">
        <v>0</v>
      </c>
      <c r="S521" s="140">
        <v>10</v>
      </c>
      <c r="T521" s="74">
        <v>5</v>
      </c>
      <c r="U521" s="162">
        <v>8</v>
      </c>
      <c r="V521" s="74">
        <v>5</v>
      </c>
      <c r="W521" s="141">
        <v>3</v>
      </c>
      <c r="X521" s="140">
        <v>10</v>
      </c>
      <c r="Y521" s="74">
        <v>5</v>
      </c>
      <c r="Z521" s="162">
        <v>9</v>
      </c>
      <c r="AA521" s="74">
        <v>7</v>
      </c>
      <c r="AB521" s="141">
        <v>3</v>
      </c>
      <c r="AC521" s="140">
        <v>10</v>
      </c>
      <c r="AD521" s="74">
        <v>5</v>
      </c>
      <c r="AE521" s="162">
        <v>9</v>
      </c>
      <c r="AF521" s="74">
        <v>7</v>
      </c>
      <c r="AG521" s="141">
        <v>3</v>
      </c>
      <c r="AH521" s="140">
        <v>10</v>
      </c>
      <c r="AI521" s="74">
        <v>5</v>
      </c>
      <c r="AJ521" s="162">
        <v>9</v>
      </c>
      <c r="AK521" s="74">
        <v>7</v>
      </c>
      <c r="AL521" s="141">
        <v>3</v>
      </c>
      <c r="AM521" s="140">
        <v>10</v>
      </c>
      <c r="AN521" s="74">
        <v>5</v>
      </c>
      <c r="AO521" s="162">
        <v>9</v>
      </c>
      <c r="AP521" s="74">
        <v>7</v>
      </c>
      <c r="AQ521" s="75">
        <v>3</v>
      </c>
      <c r="AR521" s="140">
        <v>10</v>
      </c>
      <c r="AS521" s="74">
        <v>5</v>
      </c>
      <c r="AT521" s="162">
        <v>9</v>
      </c>
      <c r="AU521" s="74">
        <v>7</v>
      </c>
      <c r="AV521" s="141">
        <v>5</v>
      </c>
      <c r="AW521" s="140">
        <v>10</v>
      </c>
      <c r="AX521" s="74">
        <v>5</v>
      </c>
      <c r="AY521" s="162">
        <v>9</v>
      </c>
      <c r="AZ521" s="74">
        <v>8</v>
      </c>
      <c r="BA521" s="141">
        <v>5</v>
      </c>
      <c r="BB521" s="315">
        <v>10</v>
      </c>
      <c r="BC521" s="131">
        <v>5</v>
      </c>
      <c r="BD521" s="229">
        <v>9</v>
      </c>
      <c r="BE521" s="230">
        <v>8</v>
      </c>
      <c r="BF521" s="141">
        <v>5</v>
      </c>
      <c r="BG521" s="776">
        <v>10</v>
      </c>
      <c r="BH521" s="723">
        <v>5</v>
      </c>
      <c r="BI521" s="723">
        <v>9</v>
      </c>
      <c r="BJ521" s="723">
        <v>8</v>
      </c>
      <c r="BK521" s="777">
        <v>5</v>
      </c>
    </row>
    <row r="522" spans="3:63" ht="15">
      <c r="C522" s="58" t="s">
        <v>17</v>
      </c>
      <c r="D522" s="140">
        <v>612</v>
      </c>
      <c r="E522" s="74">
        <v>477</v>
      </c>
      <c r="F522" s="162">
        <v>611</v>
      </c>
      <c r="G522" s="74">
        <v>281</v>
      </c>
      <c r="H522" s="141">
        <v>274</v>
      </c>
      <c r="I522" s="140">
        <v>612</v>
      </c>
      <c r="J522" s="74">
        <v>477</v>
      </c>
      <c r="K522" s="162">
        <v>613</v>
      </c>
      <c r="L522" s="74">
        <v>281</v>
      </c>
      <c r="M522" s="141">
        <v>274</v>
      </c>
      <c r="N522" s="140">
        <v>612</v>
      </c>
      <c r="O522" s="74">
        <v>474</v>
      </c>
      <c r="P522" s="162">
        <v>614</v>
      </c>
      <c r="Q522" s="74">
        <v>276</v>
      </c>
      <c r="R522" s="141">
        <v>274</v>
      </c>
      <c r="S522" s="140">
        <v>612</v>
      </c>
      <c r="T522" s="74">
        <v>474</v>
      </c>
      <c r="U522" s="162">
        <v>615</v>
      </c>
      <c r="V522" s="74">
        <v>276</v>
      </c>
      <c r="W522" s="141">
        <v>300</v>
      </c>
      <c r="X522" s="140">
        <v>614</v>
      </c>
      <c r="Y522" s="74">
        <v>481</v>
      </c>
      <c r="Z522" s="162">
        <v>617</v>
      </c>
      <c r="AA522" s="74">
        <v>407</v>
      </c>
      <c r="AB522" s="141">
        <v>300</v>
      </c>
      <c r="AC522" s="140">
        <v>617</v>
      </c>
      <c r="AD522" s="74">
        <v>454</v>
      </c>
      <c r="AE522" s="162">
        <v>621</v>
      </c>
      <c r="AF522" s="74">
        <v>440</v>
      </c>
      <c r="AG522" s="141">
        <v>340</v>
      </c>
      <c r="AH522" s="140">
        <v>613</v>
      </c>
      <c r="AI522" s="74">
        <v>451</v>
      </c>
      <c r="AJ522" s="162">
        <v>619</v>
      </c>
      <c r="AK522" s="74">
        <v>439</v>
      </c>
      <c r="AL522" s="141">
        <v>340</v>
      </c>
      <c r="AM522" s="140">
        <v>613</v>
      </c>
      <c r="AN522" s="74">
        <v>451</v>
      </c>
      <c r="AO522" s="162">
        <v>620</v>
      </c>
      <c r="AP522" s="74">
        <v>501</v>
      </c>
      <c r="AQ522" s="75">
        <v>370</v>
      </c>
      <c r="AR522" s="140">
        <v>617</v>
      </c>
      <c r="AS522" s="74">
        <v>453</v>
      </c>
      <c r="AT522" s="162">
        <v>631</v>
      </c>
      <c r="AU522" s="74">
        <v>504</v>
      </c>
      <c r="AV522" s="141">
        <v>379</v>
      </c>
      <c r="AW522" s="140">
        <v>617</v>
      </c>
      <c r="AX522" s="74">
        <v>453</v>
      </c>
      <c r="AY522" s="162">
        <v>632</v>
      </c>
      <c r="AZ522" s="74">
        <v>504</v>
      </c>
      <c r="BA522" s="141">
        <v>379</v>
      </c>
      <c r="BB522" s="315">
        <v>618</v>
      </c>
      <c r="BC522" s="131">
        <v>453</v>
      </c>
      <c r="BD522" s="229">
        <v>636</v>
      </c>
      <c r="BE522" s="230">
        <v>504</v>
      </c>
      <c r="BF522" s="141">
        <v>380</v>
      </c>
      <c r="BG522" s="776">
        <v>624</v>
      </c>
      <c r="BH522" s="723">
        <v>453</v>
      </c>
      <c r="BI522" s="723">
        <v>644</v>
      </c>
      <c r="BJ522" s="723">
        <v>504</v>
      </c>
      <c r="BK522" s="777">
        <v>380</v>
      </c>
    </row>
    <row r="523" spans="3:63" ht="15">
      <c r="C523" s="58" t="s">
        <v>18</v>
      </c>
      <c r="D523" s="140">
        <v>51</v>
      </c>
      <c r="E523" s="74">
        <v>36</v>
      </c>
      <c r="F523" s="162">
        <v>44</v>
      </c>
      <c r="G523" s="74">
        <v>3</v>
      </c>
      <c r="H523" s="141">
        <v>0</v>
      </c>
      <c r="I523" s="140">
        <v>51</v>
      </c>
      <c r="J523" s="74">
        <v>36</v>
      </c>
      <c r="K523" s="162">
        <v>44</v>
      </c>
      <c r="L523" s="74">
        <v>3</v>
      </c>
      <c r="M523" s="141">
        <v>0</v>
      </c>
      <c r="N523" s="140">
        <v>51</v>
      </c>
      <c r="O523" s="74">
        <v>36</v>
      </c>
      <c r="P523" s="162">
        <v>44</v>
      </c>
      <c r="Q523" s="74">
        <v>3</v>
      </c>
      <c r="R523" s="141">
        <v>0</v>
      </c>
      <c r="S523" s="140">
        <v>51</v>
      </c>
      <c r="T523" s="74">
        <v>36</v>
      </c>
      <c r="U523" s="162">
        <v>44</v>
      </c>
      <c r="V523" s="74">
        <v>3</v>
      </c>
      <c r="W523" s="141">
        <v>0</v>
      </c>
      <c r="X523" s="140">
        <v>50</v>
      </c>
      <c r="Y523" s="74">
        <v>35</v>
      </c>
      <c r="Z523" s="162">
        <v>44</v>
      </c>
      <c r="AA523" s="74">
        <v>16</v>
      </c>
      <c r="AB523" s="141">
        <v>0</v>
      </c>
      <c r="AC523" s="140">
        <v>50</v>
      </c>
      <c r="AD523" s="74">
        <v>34</v>
      </c>
      <c r="AE523" s="162">
        <v>45</v>
      </c>
      <c r="AF523" s="74">
        <v>28</v>
      </c>
      <c r="AG523" s="141">
        <v>0</v>
      </c>
      <c r="AH523" s="140">
        <v>49</v>
      </c>
      <c r="AI523" s="74">
        <v>34</v>
      </c>
      <c r="AJ523" s="162">
        <v>45</v>
      </c>
      <c r="AK523" s="74">
        <v>28</v>
      </c>
      <c r="AL523" s="141">
        <v>0</v>
      </c>
      <c r="AM523" s="140">
        <v>49</v>
      </c>
      <c r="AN523" s="74">
        <v>36</v>
      </c>
      <c r="AO523" s="162">
        <v>47</v>
      </c>
      <c r="AP523" s="74">
        <v>33</v>
      </c>
      <c r="AQ523" s="75">
        <v>22</v>
      </c>
      <c r="AR523" s="140">
        <v>49</v>
      </c>
      <c r="AS523" s="74">
        <v>36</v>
      </c>
      <c r="AT523" s="162">
        <v>47</v>
      </c>
      <c r="AU523" s="74">
        <v>33</v>
      </c>
      <c r="AV523" s="141">
        <v>22</v>
      </c>
      <c r="AW523" s="140">
        <v>49</v>
      </c>
      <c r="AX523" s="74">
        <v>36</v>
      </c>
      <c r="AY523" s="162">
        <v>47</v>
      </c>
      <c r="AZ523" s="74">
        <v>33</v>
      </c>
      <c r="BA523" s="141">
        <v>22</v>
      </c>
      <c r="BB523" s="315">
        <v>49</v>
      </c>
      <c r="BC523" s="131">
        <v>36</v>
      </c>
      <c r="BD523" s="229">
        <v>47</v>
      </c>
      <c r="BE523" s="230">
        <v>33</v>
      </c>
      <c r="BF523" s="141">
        <v>22</v>
      </c>
      <c r="BG523" s="776">
        <v>49</v>
      </c>
      <c r="BH523" s="723">
        <v>36</v>
      </c>
      <c r="BI523" s="723">
        <v>48</v>
      </c>
      <c r="BJ523" s="723">
        <v>33</v>
      </c>
      <c r="BK523" s="777">
        <v>22</v>
      </c>
    </row>
    <row r="524" spans="3:63" ht="15">
      <c r="C524" s="58" t="s">
        <v>19</v>
      </c>
      <c r="D524" s="140">
        <v>67</v>
      </c>
      <c r="E524" s="74">
        <v>35</v>
      </c>
      <c r="F524" s="162">
        <v>36</v>
      </c>
      <c r="G524" s="74">
        <v>0</v>
      </c>
      <c r="H524" s="141">
        <v>0</v>
      </c>
      <c r="I524" s="140">
        <v>67</v>
      </c>
      <c r="J524" s="74">
        <v>35</v>
      </c>
      <c r="K524" s="162">
        <v>40</v>
      </c>
      <c r="L524" s="74">
        <v>0</v>
      </c>
      <c r="M524" s="141">
        <v>0</v>
      </c>
      <c r="N524" s="140">
        <v>69</v>
      </c>
      <c r="O524" s="74">
        <v>35</v>
      </c>
      <c r="P524" s="162">
        <v>40</v>
      </c>
      <c r="Q524" s="74">
        <v>0</v>
      </c>
      <c r="R524" s="141">
        <v>0</v>
      </c>
      <c r="S524" s="140">
        <v>72</v>
      </c>
      <c r="T524" s="74">
        <v>35</v>
      </c>
      <c r="U524" s="162">
        <v>40</v>
      </c>
      <c r="V524" s="74">
        <v>0</v>
      </c>
      <c r="W524" s="141">
        <v>0</v>
      </c>
      <c r="X524" s="140">
        <v>72</v>
      </c>
      <c r="Y524" s="74">
        <v>35</v>
      </c>
      <c r="Z524" s="162">
        <v>40</v>
      </c>
      <c r="AA524" s="74">
        <v>1</v>
      </c>
      <c r="AB524" s="141">
        <v>0</v>
      </c>
      <c r="AC524" s="140">
        <v>72</v>
      </c>
      <c r="AD524" s="74">
        <v>35</v>
      </c>
      <c r="AE524" s="162">
        <v>40</v>
      </c>
      <c r="AF524" s="74">
        <v>6</v>
      </c>
      <c r="AG524" s="141">
        <v>0</v>
      </c>
      <c r="AH524" s="140">
        <v>72</v>
      </c>
      <c r="AI524" s="74">
        <v>35</v>
      </c>
      <c r="AJ524" s="162">
        <v>39</v>
      </c>
      <c r="AK524" s="74">
        <v>6</v>
      </c>
      <c r="AL524" s="141">
        <v>0</v>
      </c>
      <c r="AM524" s="140">
        <v>72</v>
      </c>
      <c r="AN524" s="74">
        <v>35</v>
      </c>
      <c r="AO524" s="162">
        <v>39</v>
      </c>
      <c r="AP524" s="74">
        <v>6</v>
      </c>
      <c r="AQ524" s="75">
        <v>0</v>
      </c>
      <c r="AR524" s="140">
        <v>72</v>
      </c>
      <c r="AS524" s="74">
        <v>35</v>
      </c>
      <c r="AT524" s="162">
        <v>39</v>
      </c>
      <c r="AU524" s="74">
        <v>6</v>
      </c>
      <c r="AV524" s="141">
        <v>0</v>
      </c>
      <c r="AW524" s="140">
        <v>72</v>
      </c>
      <c r="AX524" s="74">
        <v>35</v>
      </c>
      <c r="AY524" s="162">
        <v>39</v>
      </c>
      <c r="AZ524" s="74">
        <v>6</v>
      </c>
      <c r="BA524" s="141">
        <v>0</v>
      </c>
      <c r="BB524" s="315">
        <v>72</v>
      </c>
      <c r="BC524" s="131">
        <v>35</v>
      </c>
      <c r="BD524" s="229">
        <v>39</v>
      </c>
      <c r="BE524" s="230">
        <v>6</v>
      </c>
      <c r="BF524" s="141">
        <v>0</v>
      </c>
      <c r="BG524" s="776">
        <v>72</v>
      </c>
      <c r="BH524" s="723">
        <v>35</v>
      </c>
      <c r="BI524" s="723">
        <v>40</v>
      </c>
      <c r="BJ524" s="723">
        <v>6</v>
      </c>
      <c r="BK524" s="777">
        <v>0</v>
      </c>
    </row>
    <row r="525" spans="3:63" ht="15">
      <c r="C525" s="58" t="s">
        <v>20</v>
      </c>
      <c r="D525" s="140">
        <v>100</v>
      </c>
      <c r="E525" s="74">
        <v>58</v>
      </c>
      <c r="F525" s="162">
        <v>68</v>
      </c>
      <c r="G525" s="74">
        <v>0</v>
      </c>
      <c r="H525" s="141">
        <v>0</v>
      </c>
      <c r="I525" s="140">
        <v>100</v>
      </c>
      <c r="J525" s="74">
        <v>58</v>
      </c>
      <c r="K525" s="162">
        <v>68</v>
      </c>
      <c r="L525" s="74">
        <v>0</v>
      </c>
      <c r="M525" s="141">
        <v>0</v>
      </c>
      <c r="N525" s="140">
        <v>100</v>
      </c>
      <c r="O525" s="74">
        <v>54</v>
      </c>
      <c r="P525" s="162">
        <v>68</v>
      </c>
      <c r="Q525" s="74">
        <v>0</v>
      </c>
      <c r="R525" s="141">
        <v>0</v>
      </c>
      <c r="S525" s="140">
        <v>100</v>
      </c>
      <c r="T525" s="74">
        <v>54</v>
      </c>
      <c r="U525" s="162">
        <v>69</v>
      </c>
      <c r="V525" s="74">
        <v>0</v>
      </c>
      <c r="W525" s="141">
        <v>0</v>
      </c>
      <c r="X525" s="140">
        <v>102</v>
      </c>
      <c r="Y525" s="74">
        <v>55</v>
      </c>
      <c r="Z525" s="162">
        <v>70</v>
      </c>
      <c r="AA525" s="74">
        <v>6</v>
      </c>
      <c r="AB525" s="141">
        <v>0</v>
      </c>
      <c r="AC525" s="140">
        <v>102</v>
      </c>
      <c r="AD525" s="74">
        <v>55</v>
      </c>
      <c r="AE525" s="162">
        <v>70</v>
      </c>
      <c r="AF525" s="74">
        <v>19</v>
      </c>
      <c r="AG525" s="141">
        <v>0</v>
      </c>
      <c r="AH525" s="140">
        <v>102</v>
      </c>
      <c r="AI525" s="74">
        <v>55</v>
      </c>
      <c r="AJ525" s="162">
        <v>70</v>
      </c>
      <c r="AK525" s="74">
        <v>19</v>
      </c>
      <c r="AL525" s="141">
        <v>0</v>
      </c>
      <c r="AM525" s="140">
        <v>102</v>
      </c>
      <c r="AN525" s="74">
        <v>55</v>
      </c>
      <c r="AO525" s="162">
        <v>70</v>
      </c>
      <c r="AP525" s="74">
        <v>28</v>
      </c>
      <c r="AQ525" s="75">
        <v>0</v>
      </c>
      <c r="AR525" s="140">
        <v>101</v>
      </c>
      <c r="AS525" s="74">
        <v>55</v>
      </c>
      <c r="AT525" s="162">
        <v>71</v>
      </c>
      <c r="AU525" s="74">
        <v>28</v>
      </c>
      <c r="AV525" s="141">
        <v>0</v>
      </c>
      <c r="AW525" s="140">
        <v>101</v>
      </c>
      <c r="AX525" s="74">
        <v>55</v>
      </c>
      <c r="AY525" s="162">
        <v>71</v>
      </c>
      <c r="AZ525" s="74">
        <v>28</v>
      </c>
      <c r="BA525" s="141">
        <v>0</v>
      </c>
      <c r="BB525" s="315">
        <v>101</v>
      </c>
      <c r="BC525" s="131">
        <v>55</v>
      </c>
      <c r="BD525" s="229">
        <v>71</v>
      </c>
      <c r="BE525" s="230">
        <v>28</v>
      </c>
      <c r="BF525" s="141">
        <v>0</v>
      </c>
      <c r="BG525" s="776">
        <v>101</v>
      </c>
      <c r="BH525" s="723">
        <v>55</v>
      </c>
      <c r="BI525" s="723">
        <v>71</v>
      </c>
      <c r="BJ525" s="723">
        <v>28</v>
      </c>
      <c r="BK525" s="777">
        <v>0</v>
      </c>
    </row>
    <row r="526" spans="3:63" ht="15">
      <c r="C526" s="58" t="s">
        <v>21</v>
      </c>
      <c r="D526" s="140">
        <v>190</v>
      </c>
      <c r="E526" s="74">
        <v>123</v>
      </c>
      <c r="F526" s="162">
        <v>150</v>
      </c>
      <c r="G526" s="74">
        <v>12</v>
      </c>
      <c r="H526" s="141">
        <v>22</v>
      </c>
      <c r="I526" s="140">
        <v>190</v>
      </c>
      <c r="J526" s="74">
        <v>123</v>
      </c>
      <c r="K526" s="162">
        <v>150</v>
      </c>
      <c r="L526" s="74">
        <v>12</v>
      </c>
      <c r="M526" s="141">
        <v>22</v>
      </c>
      <c r="N526" s="140">
        <v>190</v>
      </c>
      <c r="O526" s="74">
        <v>122</v>
      </c>
      <c r="P526" s="162">
        <v>150</v>
      </c>
      <c r="Q526" s="74">
        <v>11</v>
      </c>
      <c r="R526" s="141">
        <v>22</v>
      </c>
      <c r="S526" s="140">
        <v>190</v>
      </c>
      <c r="T526" s="74">
        <v>122</v>
      </c>
      <c r="U526" s="162">
        <v>151</v>
      </c>
      <c r="V526" s="74">
        <v>11</v>
      </c>
      <c r="W526" s="141">
        <v>22</v>
      </c>
      <c r="X526" s="140">
        <v>193</v>
      </c>
      <c r="Y526" s="74">
        <v>128</v>
      </c>
      <c r="Z526" s="162">
        <v>155</v>
      </c>
      <c r="AA526" s="74">
        <v>62</v>
      </c>
      <c r="AB526" s="141">
        <v>22</v>
      </c>
      <c r="AC526" s="140">
        <v>203</v>
      </c>
      <c r="AD526" s="74">
        <v>136</v>
      </c>
      <c r="AE526" s="162">
        <v>164</v>
      </c>
      <c r="AF526" s="74">
        <v>84</v>
      </c>
      <c r="AG526" s="141">
        <v>25</v>
      </c>
      <c r="AH526" s="140">
        <v>203</v>
      </c>
      <c r="AI526" s="74">
        <v>136</v>
      </c>
      <c r="AJ526" s="162">
        <v>163</v>
      </c>
      <c r="AK526" s="74">
        <v>84</v>
      </c>
      <c r="AL526" s="141">
        <v>25</v>
      </c>
      <c r="AM526" s="140">
        <v>205</v>
      </c>
      <c r="AN526" s="74">
        <v>136</v>
      </c>
      <c r="AO526" s="162">
        <v>165</v>
      </c>
      <c r="AP526" s="74">
        <v>94</v>
      </c>
      <c r="AQ526" s="75">
        <v>25</v>
      </c>
      <c r="AR526" s="140">
        <v>204</v>
      </c>
      <c r="AS526" s="74">
        <v>135</v>
      </c>
      <c r="AT526" s="162">
        <v>165</v>
      </c>
      <c r="AU526" s="74">
        <v>94</v>
      </c>
      <c r="AV526" s="141">
        <v>25</v>
      </c>
      <c r="AW526" s="140">
        <v>204</v>
      </c>
      <c r="AX526" s="74">
        <v>135</v>
      </c>
      <c r="AY526" s="162">
        <v>167</v>
      </c>
      <c r="AZ526" s="74">
        <v>94</v>
      </c>
      <c r="BA526" s="141">
        <v>25</v>
      </c>
      <c r="BB526" s="315">
        <v>204</v>
      </c>
      <c r="BC526" s="131">
        <v>135</v>
      </c>
      <c r="BD526" s="229">
        <v>169</v>
      </c>
      <c r="BE526" s="230">
        <v>94</v>
      </c>
      <c r="BF526" s="141">
        <v>25</v>
      </c>
      <c r="BG526" s="776">
        <v>204</v>
      </c>
      <c r="BH526" s="723">
        <v>135</v>
      </c>
      <c r="BI526" s="723">
        <v>169</v>
      </c>
      <c r="BJ526" s="723">
        <v>94</v>
      </c>
      <c r="BK526" s="777">
        <v>25</v>
      </c>
    </row>
    <row r="527" spans="3:63" ht="15">
      <c r="C527" s="58" t="s">
        <v>22</v>
      </c>
      <c r="D527" s="140">
        <v>14</v>
      </c>
      <c r="E527" s="74">
        <v>4</v>
      </c>
      <c r="F527" s="162">
        <v>5</v>
      </c>
      <c r="G527" s="74">
        <v>0</v>
      </c>
      <c r="H527" s="141">
        <v>0</v>
      </c>
      <c r="I527" s="140">
        <v>14</v>
      </c>
      <c r="J527" s="74">
        <v>4</v>
      </c>
      <c r="K527" s="162">
        <v>5</v>
      </c>
      <c r="L527" s="74">
        <v>0</v>
      </c>
      <c r="M527" s="141">
        <v>0</v>
      </c>
      <c r="N527" s="140">
        <v>14</v>
      </c>
      <c r="O527" s="74">
        <v>4</v>
      </c>
      <c r="P527" s="162">
        <v>5</v>
      </c>
      <c r="Q527" s="74">
        <v>0</v>
      </c>
      <c r="R527" s="141">
        <v>0</v>
      </c>
      <c r="S527" s="140">
        <v>14</v>
      </c>
      <c r="T527" s="74">
        <v>4</v>
      </c>
      <c r="U527" s="162">
        <v>5</v>
      </c>
      <c r="V527" s="74">
        <v>0</v>
      </c>
      <c r="W527" s="141">
        <v>0</v>
      </c>
      <c r="X527" s="140">
        <v>14</v>
      </c>
      <c r="Y527" s="74">
        <v>4</v>
      </c>
      <c r="Z527" s="162">
        <v>5</v>
      </c>
      <c r="AA527" s="74">
        <v>0</v>
      </c>
      <c r="AB527" s="141">
        <v>0</v>
      </c>
      <c r="AC527" s="140">
        <v>14</v>
      </c>
      <c r="AD527" s="74">
        <v>4</v>
      </c>
      <c r="AE527" s="162">
        <v>5</v>
      </c>
      <c r="AF527" s="74">
        <v>1</v>
      </c>
      <c r="AG527" s="141">
        <v>0</v>
      </c>
      <c r="AH527" s="140">
        <v>14</v>
      </c>
      <c r="AI527" s="74">
        <v>4</v>
      </c>
      <c r="AJ527" s="162">
        <v>5</v>
      </c>
      <c r="AK527" s="74">
        <v>1</v>
      </c>
      <c r="AL527" s="141">
        <v>0</v>
      </c>
      <c r="AM527" s="140">
        <v>14</v>
      </c>
      <c r="AN527" s="74">
        <v>4</v>
      </c>
      <c r="AO527" s="162">
        <v>5</v>
      </c>
      <c r="AP527" s="74">
        <v>3</v>
      </c>
      <c r="AQ527" s="75">
        <v>0</v>
      </c>
      <c r="AR527" s="140">
        <v>14</v>
      </c>
      <c r="AS527" s="74">
        <v>4</v>
      </c>
      <c r="AT527" s="162">
        <v>5</v>
      </c>
      <c r="AU527" s="74">
        <v>3</v>
      </c>
      <c r="AV527" s="141">
        <v>0</v>
      </c>
      <c r="AW527" s="140">
        <v>14</v>
      </c>
      <c r="AX527" s="74">
        <v>4</v>
      </c>
      <c r="AY527" s="162">
        <v>5</v>
      </c>
      <c r="AZ527" s="74">
        <v>3</v>
      </c>
      <c r="BA527" s="141">
        <v>0</v>
      </c>
      <c r="BB527" s="315">
        <v>14</v>
      </c>
      <c r="BC527" s="131">
        <v>4</v>
      </c>
      <c r="BD527" s="229">
        <v>5</v>
      </c>
      <c r="BE527" s="230">
        <v>3</v>
      </c>
      <c r="BF527" s="141">
        <v>0</v>
      </c>
      <c r="BG527" s="776">
        <v>14</v>
      </c>
      <c r="BH527" s="723">
        <v>4</v>
      </c>
      <c r="BI527" s="723">
        <v>5</v>
      </c>
      <c r="BJ527" s="723">
        <v>3</v>
      </c>
      <c r="BK527" s="777">
        <v>0</v>
      </c>
    </row>
    <row r="528" spans="3:63" ht="15">
      <c r="C528" s="58" t="s">
        <v>23</v>
      </c>
      <c r="D528" s="140">
        <v>17</v>
      </c>
      <c r="E528" s="74">
        <v>3</v>
      </c>
      <c r="F528" s="162">
        <v>6</v>
      </c>
      <c r="G528" s="74">
        <v>0</v>
      </c>
      <c r="H528" s="141">
        <v>0</v>
      </c>
      <c r="I528" s="140">
        <v>17</v>
      </c>
      <c r="J528" s="74">
        <v>3</v>
      </c>
      <c r="K528" s="162">
        <v>6</v>
      </c>
      <c r="L528" s="74">
        <v>0</v>
      </c>
      <c r="M528" s="141">
        <v>0</v>
      </c>
      <c r="N528" s="140">
        <v>17</v>
      </c>
      <c r="O528" s="74">
        <v>3</v>
      </c>
      <c r="P528" s="162">
        <v>6</v>
      </c>
      <c r="Q528" s="74">
        <v>0</v>
      </c>
      <c r="R528" s="141">
        <v>0</v>
      </c>
      <c r="S528" s="140">
        <v>17</v>
      </c>
      <c r="T528" s="74">
        <v>3</v>
      </c>
      <c r="U528" s="162">
        <v>6</v>
      </c>
      <c r="V528" s="74">
        <v>0</v>
      </c>
      <c r="W528" s="141">
        <v>0</v>
      </c>
      <c r="X528" s="140">
        <v>17</v>
      </c>
      <c r="Y528" s="74">
        <v>3</v>
      </c>
      <c r="Z528" s="162">
        <v>6</v>
      </c>
      <c r="AA528" s="74">
        <v>0</v>
      </c>
      <c r="AB528" s="141">
        <v>0</v>
      </c>
      <c r="AC528" s="140">
        <v>17</v>
      </c>
      <c r="AD528" s="74">
        <v>3</v>
      </c>
      <c r="AE528" s="162">
        <v>6</v>
      </c>
      <c r="AF528" s="74">
        <v>1</v>
      </c>
      <c r="AG528" s="141">
        <v>0</v>
      </c>
      <c r="AH528" s="140">
        <v>17</v>
      </c>
      <c r="AI528" s="74">
        <v>3</v>
      </c>
      <c r="AJ528" s="162">
        <v>6</v>
      </c>
      <c r="AK528" s="74">
        <v>1</v>
      </c>
      <c r="AL528" s="141">
        <v>0</v>
      </c>
      <c r="AM528" s="140">
        <v>17</v>
      </c>
      <c r="AN528" s="74">
        <v>3</v>
      </c>
      <c r="AO528" s="162">
        <v>6</v>
      </c>
      <c r="AP528" s="74">
        <v>2</v>
      </c>
      <c r="AQ528" s="75">
        <v>0</v>
      </c>
      <c r="AR528" s="140">
        <v>17</v>
      </c>
      <c r="AS528" s="74">
        <v>3</v>
      </c>
      <c r="AT528" s="162">
        <v>6</v>
      </c>
      <c r="AU528" s="74">
        <v>2</v>
      </c>
      <c r="AV528" s="141">
        <v>0</v>
      </c>
      <c r="AW528" s="140">
        <v>17</v>
      </c>
      <c r="AX528" s="74">
        <v>3</v>
      </c>
      <c r="AY528" s="162">
        <v>6</v>
      </c>
      <c r="AZ528" s="74">
        <v>2</v>
      </c>
      <c r="BA528" s="141">
        <v>0</v>
      </c>
      <c r="BB528" s="315">
        <v>17</v>
      </c>
      <c r="BC528" s="131">
        <v>3</v>
      </c>
      <c r="BD528" s="229">
        <v>6</v>
      </c>
      <c r="BE528" s="230">
        <v>2</v>
      </c>
      <c r="BF528" s="141">
        <v>0</v>
      </c>
      <c r="BG528" s="776">
        <v>17</v>
      </c>
      <c r="BH528" s="723">
        <v>3</v>
      </c>
      <c r="BI528" s="723">
        <v>6</v>
      </c>
      <c r="BJ528" s="723">
        <v>2</v>
      </c>
      <c r="BK528" s="777">
        <v>0</v>
      </c>
    </row>
    <row r="529" spans="3:68" ht="15">
      <c r="C529" s="58" t="s">
        <v>24</v>
      </c>
      <c r="D529" s="140">
        <v>26</v>
      </c>
      <c r="E529" s="74">
        <v>13</v>
      </c>
      <c r="F529" s="162">
        <v>19</v>
      </c>
      <c r="G529" s="74">
        <v>1</v>
      </c>
      <c r="H529" s="141">
        <v>3</v>
      </c>
      <c r="I529" s="140">
        <v>26</v>
      </c>
      <c r="J529" s="74">
        <v>13</v>
      </c>
      <c r="K529" s="162">
        <v>19</v>
      </c>
      <c r="L529" s="74">
        <v>1</v>
      </c>
      <c r="M529" s="141">
        <v>3</v>
      </c>
      <c r="N529" s="140">
        <v>26</v>
      </c>
      <c r="O529" s="74">
        <v>12</v>
      </c>
      <c r="P529" s="162">
        <v>19</v>
      </c>
      <c r="Q529" s="74">
        <v>1</v>
      </c>
      <c r="R529" s="141">
        <v>3</v>
      </c>
      <c r="S529" s="140">
        <v>26</v>
      </c>
      <c r="T529" s="74">
        <v>12</v>
      </c>
      <c r="U529" s="162">
        <v>19</v>
      </c>
      <c r="V529" s="74">
        <v>1</v>
      </c>
      <c r="W529" s="141">
        <v>3</v>
      </c>
      <c r="X529" s="140">
        <v>26</v>
      </c>
      <c r="Y529" s="74">
        <v>12</v>
      </c>
      <c r="Z529" s="162">
        <v>19</v>
      </c>
      <c r="AA529" s="74">
        <v>4</v>
      </c>
      <c r="AB529" s="141">
        <v>3</v>
      </c>
      <c r="AC529" s="140">
        <v>26</v>
      </c>
      <c r="AD529" s="74">
        <v>12</v>
      </c>
      <c r="AE529" s="162">
        <v>20</v>
      </c>
      <c r="AF529" s="74">
        <v>5</v>
      </c>
      <c r="AG529" s="141">
        <v>3</v>
      </c>
      <c r="AH529" s="140">
        <v>26</v>
      </c>
      <c r="AI529" s="74">
        <v>12</v>
      </c>
      <c r="AJ529" s="162">
        <v>20</v>
      </c>
      <c r="AK529" s="74">
        <v>5</v>
      </c>
      <c r="AL529" s="141">
        <v>3</v>
      </c>
      <c r="AM529" s="140">
        <v>26</v>
      </c>
      <c r="AN529" s="74">
        <v>12</v>
      </c>
      <c r="AO529" s="162">
        <v>20</v>
      </c>
      <c r="AP529" s="74">
        <v>11</v>
      </c>
      <c r="AQ529" s="75">
        <v>3</v>
      </c>
      <c r="AR529" s="140">
        <v>26</v>
      </c>
      <c r="AS529" s="74">
        <v>12</v>
      </c>
      <c r="AT529" s="162">
        <v>20</v>
      </c>
      <c r="AU529" s="74">
        <v>11</v>
      </c>
      <c r="AV529" s="141">
        <v>3</v>
      </c>
      <c r="AW529" s="140">
        <v>26</v>
      </c>
      <c r="AX529" s="74">
        <v>12</v>
      </c>
      <c r="AY529" s="162">
        <v>20</v>
      </c>
      <c r="AZ529" s="74">
        <v>11</v>
      </c>
      <c r="BA529" s="141">
        <v>3</v>
      </c>
      <c r="BB529" s="315">
        <v>26</v>
      </c>
      <c r="BC529" s="131">
        <v>12</v>
      </c>
      <c r="BD529" s="229">
        <v>20</v>
      </c>
      <c r="BE529" s="230">
        <v>11</v>
      </c>
      <c r="BF529" s="141">
        <v>3</v>
      </c>
      <c r="BG529" s="776">
        <v>26</v>
      </c>
      <c r="BH529" s="723">
        <v>12</v>
      </c>
      <c r="BI529" s="723">
        <v>20</v>
      </c>
      <c r="BJ529" s="723">
        <v>11</v>
      </c>
      <c r="BK529" s="777">
        <v>3</v>
      </c>
    </row>
    <row r="530" spans="3:68" ht="15">
      <c r="C530" s="58" t="s">
        <v>25</v>
      </c>
      <c r="D530" s="140">
        <v>9</v>
      </c>
      <c r="E530" s="74">
        <v>2</v>
      </c>
      <c r="F530" s="162">
        <v>4</v>
      </c>
      <c r="G530" s="74">
        <v>0</v>
      </c>
      <c r="H530" s="141">
        <v>0</v>
      </c>
      <c r="I530" s="140">
        <v>9</v>
      </c>
      <c r="J530" s="74">
        <v>2</v>
      </c>
      <c r="K530" s="162">
        <v>4</v>
      </c>
      <c r="L530" s="74">
        <v>0</v>
      </c>
      <c r="M530" s="141">
        <v>0</v>
      </c>
      <c r="N530" s="140">
        <v>9</v>
      </c>
      <c r="O530" s="74">
        <v>2</v>
      </c>
      <c r="P530" s="162">
        <v>4</v>
      </c>
      <c r="Q530" s="74">
        <v>0</v>
      </c>
      <c r="R530" s="141">
        <v>0</v>
      </c>
      <c r="S530" s="140">
        <v>9</v>
      </c>
      <c r="T530" s="74">
        <v>2</v>
      </c>
      <c r="U530" s="162">
        <v>4</v>
      </c>
      <c r="V530" s="74">
        <v>0</v>
      </c>
      <c r="W530" s="141">
        <v>0</v>
      </c>
      <c r="X530" s="140">
        <v>9</v>
      </c>
      <c r="Y530" s="74">
        <v>2</v>
      </c>
      <c r="Z530" s="162">
        <v>4</v>
      </c>
      <c r="AA530" s="74">
        <v>0</v>
      </c>
      <c r="AB530" s="141">
        <v>0</v>
      </c>
      <c r="AC530" s="140">
        <v>9</v>
      </c>
      <c r="AD530" s="74">
        <v>2</v>
      </c>
      <c r="AE530" s="162">
        <v>4</v>
      </c>
      <c r="AF530" s="74">
        <v>1</v>
      </c>
      <c r="AG530" s="141">
        <v>0</v>
      </c>
      <c r="AH530" s="140">
        <v>9</v>
      </c>
      <c r="AI530" s="74">
        <v>2</v>
      </c>
      <c r="AJ530" s="162">
        <v>4</v>
      </c>
      <c r="AK530" s="74">
        <v>1</v>
      </c>
      <c r="AL530" s="141">
        <v>0</v>
      </c>
      <c r="AM530" s="140">
        <v>9</v>
      </c>
      <c r="AN530" s="74">
        <v>2</v>
      </c>
      <c r="AO530" s="162">
        <v>4</v>
      </c>
      <c r="AP530" s="74">
        <v>3</v>
      </c>
      <c r="AQ530" s="75">
        <v>0</v>
      </c>
      <c r="AR530" s="140">
        <v>9</v>
      </c>
      <c r="AS530" s="74">
        <v>2</v>
      </c>
      <c r="AT530" s="162">
        <v>4</v>
      </c>
      <c r="AU530" s="74">
        <v>3</v>
      </c>
      <c r="AV530" s="141">
        <v>0</v>
      </c>
      <c r="AW530" s="140">
        <v>9</v>
      </c>
      <c r="AX530" s="74">
        <v>2</v>
      </c>
      <c r="AY530" s="162">
        <v>4</v>
      </c>
      <c r="AZ530" s="74">
        <v>3</v>
      </c>
      <c r="BA530" s="141">
        <v>0</v>
      </c>
      <c r="BB530" s="315">
        <v>9</v>
      </c>
      <c r="BC530" s="131">
        <v>2</v>
      </c>
      <c r="BD530" s="229">
        <v>4</v>
      </c>
      <c r="BE530" s="230">
        <v>3</v>
      </c>
      <c r="BF530" s="141">
        <v>0</v>
      </c>
      <c r="BG530" s="776">
        <v>9</v>
      </c>
      <c r="BH530" s="723">
        <v>2</v>
      </c>
      <c r="BI530" s="723">
        <v>4</v>
      </c>
      <c r="BJ530" s="723">
        <v>3</v>
      </c>
      <c r="BK530" s="777">
        <v>0</v>
      </c>
    </row>
    <row r="531" spans="3:68" ht="15">
      <c r="C531" s="58" t="s">
        <v>26</v>
      </c>
      <c r="D531" s="140">
        <v>499</v>
      </c>
      <c r="E531" s="74">
        <v>314</v>
      </c>
      <c r="F531" s="162">
        <v>542</v>
      </c>
      <c r="G531" s="74">
        <v>350</v>
      </c>
      <c r="H531" s="141">
        <v>219</v>
      </c>
      <c r="I531" s="140">
        <v>499</v>
      </c>
      <c r="J531" s="74">
        <v>314</v>
      </c>
      <c r="K531" s="162">
        <v>542</v>
      </c>
      <c r="L531" s="74">
        <v>350</v>
      </c>
      <c r="M531" s="141">
        <v>219</v>
      </c>
      <c r="N531" s="140">
        <v>500</v>
      </c>
      <c r="O531" s="74">
        <v>314</v>
      </c>
      <c r="P531" s="162">
        <v>544</v>
      </c>
      <c r="Q531" s="74">
        <v>346</v>
      </c>
      <c r="R531" s="141">
        <v>219</v>
      </c>
      <c r="S531" s="140">
        <v>500</v>
      </c>
      <c r="T531" s="74">
        <v>314</v>
      </c>
      <c r="U531" s="162">
        <v>544</v>
      </c>
      <c r="V531" s="74">
        <v>346</v>
      </c>
      <c r="W531" s="141">
        <v>234</v>
      </c>
      <c r="X531" s="140">
        <v>505</v>
      </c>
      <c r="Y531" s="74">
        <v>368</v>
      </c>
      <c r="Z531" s="162">
        <v>550</v>
      </c>
      <c r="AA531" s="74">
        <v>367</v>
      </c>
      <c r="AB531" s="141">
        <v>234</v>
      </c>
      <c r="AC531" s="140">
        <v>507</v>
      </c>
      <c r="AD531" s="74">
        <v>335</v>
      </c>
      <c r="AE531" s="162">
        <v>557</v>
      </c>
      <c r="AF531" s="74">
        <v>351</v>
      </c>
      <c r="AG531" s="141">
        <v>272</v>
      </c>
      <c r="AH531" s="140">
        <v>501</v>
      </c>
      <c r="AI531" s="74">
        <v>332</v>
      </c>
      <c r="AJ531" s="162">
        <v>550</v>
      </c>
      <c r="AK531" s="74">
        <v>348</v>
      </c>
      <c r="AL531" s="141">
        <v>272</v>
      </c>
      <c r="AM531" s="140">
        <v>506</v>
      </c>
      <c r="AN531" s="74">
        <v>336</v>
      </c>
      <c r="AO531" s="162">
        <v>558</v>
      </c>
      <c r="AP531" s="74">
        <v>422</v>
      </c>
      <c r="AQ531" s="75">
        <v>297</v>
      </c>
      <c r="AR531" s="140">
        <v>481</v>
      </c>
      <c r="AS531" s="74">
        <v>325</v>
      </c>
      <c r="AT531" s="162">
        <v>540</v>
      </c>
      <c r="AU531" s="74">
        <v>409</v>
      </c>
      <c r="AV531" s="141">
        <v>316</v>
      </c>
      <c r="AW531" s="140">
        <v>482</v>
      </c>
      <c r="AX531" s="74">
        <v>325</v>
      </c>
      <c r="AY531" s="162">
        <v>541</v>
      </c>
      <c r="AZ531" s="74">
        <v>409</v>
      </c>
      <c r="BA531" s="141">
        <v>316</v>
      </c>
      <c r="BB531" s="315">
        <v>482</v>
      </c>
      <c r="BC531" s="131">
        <v>325</v>
      </c>
      <c r="BD531" s="229">
        <v>542</v>
      </c>
      <c r="BE531" s="230">
        <v>416</v>
      </c>
      <c r="BF531" s="141">
        <v>316</v>
      </c>
      <c r="BG531" s="776">
        <v>483</v>
      </c>
      <c r="BH531" s="723">
        <v>325</v>
      </c>
      <c r="BI531" s="723">
        <v>542</v>
      </c>
      <c r="BJ531" s="723">
        <v>416</v>
      </c>
      <c r="BK531" s="777">
        <v>316</v>
      </c>
    </row>
    <row r="532" spans="3:68" ht="15">
      <c r="C532" s="58" t="s">
        <v>39</v>
      </c>
      <c r="D532" s="140">
        <v>58</v>
      </c>
      <c r="E532" s="74">
        <v>40</v>
      </c>
      <c r="F532" s="162">
        <v>50</v>
      </c>
      <c r="G532" s="74">
        <v>18</v>
      </c>
      <c r="H532" s="141">
        <v>12</v>
      </c>
      <c r="I532" s="140">
        <v>58</v>
      </c>
      <c r="J532" s="74">
        <v>40</v>
      </c>
      <c r="K532" s="162">
        <v>50</v>
      </c>
      <c r="L532" s="74">
        <v>18</v>
      </c>
      <c r="M532" s="141">
        <v>12</v>
      </c>
      <c r="N532" s="140">
        <v>58</v>
      </c>
      <c r="O532" s="74">
        <v>40</v>
      </c>
      <c r="P532" s="162">
        <v>50</v>
      </c>
      <c r="Q532" s="74">
        <v>18</v>
      </c>
      <c r="R532" s="141">
        <v>12</v>
      </c>
      <c r="S532" s="140">
        <v>58</v>
      </c>
      <c r="T532" s="74">
        <v>40</v>
      </c>
      <c r="U532" s="162">
        <v>50</v>
      </c>
      <c r="V532" s="74">
        <v>18</v>
      </c>
      <c r="W532" s="141">
        <v>25</v>
      </c>
      <c r="X532" s="140">
        <v>58</v>
      </c>
      <c r="Y532" s="74">
        <v>40</v>
      </c>
      <c r="Z532" s="162">
        <v>50</v>
      </c>
      <c r="AA532" s="74">
        <v>46</v>
      </c>
      <c r="AB532" s="141">
        <v>25</v>
      </c>
      <c r="AC532" s="140">
        <v>58</v>
      </c>
      <c r="AD532" s="74">
        <v>34</v>
      </c>
      <c r="AE532" s="162">
        <v>50</v>
      </c>
      <c r="AF532" s="74">
        <v>46</v>
      </c>
      <c r="AG532" s="141">
        <v>25</v>
      </c>
      <c r="AH532" s="140">
        <v>55</v>
      </c>
      <c r="AI532" s="74">
        <v>32</v>
      </c>
      <c r="AJ532" s="162">
        <v>47</v>
      </c>
      <c r="AK532" s="74">
        <v>42</v>
      </c>
      <c r="AL532" s="141">
        <v>25</v>
      </c>
      <c r="AM532" s="140">
        <v>54</v>
      </c>
      <c r="AN532" s="74">
        <v>32</v>
      </c>
      <c r="AO532" s="162">
        <v>45</v>
      </c>
      <c r="AP532" s="74">
        <v>44</v>
      </c>
      <c r="AQ532" s="75">
        <v>25</v>
      </c>
      <c r="AR532" s="140">
        <v>54</v>
      </c>
      <c r="AS532" s="74">
        <v>32</v>
      </c>
      <c r="AT532" s="162">
        <v>45</v>
      </c>
      <c r="AU532" s="74">
        <v>44</v>
      </c>
      <c r="AV532" s="141">
        <v>25</v>
      </c>
      <c r="AW532" s="140">
        <v>54</v>
      </c>
      <c r="AX532" s="74">
        <v>32</v>
      </c>
      <c r="AY532" s="162">
        <v>45</v>
      </c>
      <c r="AZ532" s="74">
        <v>44</v>
      </c>
      <c r="BA532" s="141">
        <v>25</v>
      </c>
      <c r="BB532" s="315">
        <v>54</v>
      </c>
      <c r="BC532" s="131">
        <v>32</v>
      </c>
      <c r="BD532" s="229">
        <v>45</v>
      </c>
      <c r="BE532" s="230">
        <v>44</v>
      </c>
      <c r="BF532" s="141">
        <v>25</v>
      </c>
      <c r="BG532" s="776">
        <v>54</v>
      </c>
      <c r="BH532" s="723">
        <v>32</v>
      </c>
      <c r="BI532" s="723">
        <v>45</v>
      </c>
      <c r="BJ532" s="723">
        <v>44</v>
      </c>
      <c r="BK532" s="777">
        <v>25</v>
      </c>
    </row>
    <row r="533" spans="3:68" ht="22.5">
      <c r="C533" s="26" t="s">
        <v>1191</v>
      </c>
      <c r="D533" s="140">
        <v>69</v>
      </c>
      <c r="E533" s="74">
        <v>52</v>
      </c>
      <c r="F533" s="162">
        <v>54</v>
      </c>
      <c r="G533" s="74">
        <v>5</v>
      </c>
      <c r="H533" s="141">
        <v>34</v>
      </c>
      <c r="I533" s="140">
        <v>69</v>
      </c>
      <c r="J533" s="74">
        <v>52</v>
      </c>
      <c r="K533" s="162">
        <v>54</v>
      </c>
      <c r="L533" s="74">
        <v>5</v>
      </c>
      <c r="M533" s="141">
        <v>34</v>
      </c>
      <c r="N533" s="140">
        <v>69</v>
      </c>
      <c r="O533" s="74">
        <v>52</v>
      </c>
      <c r="P533" s="162">
        <v>56</v>
      </c>
      <c r="Q533" s="74">
        <v>5</v>
      </c>
      <c r="R533" s="141">
        <v>34</v>
      </c>
      <c r="S533" s="140">
        <v>69</v>
      </c>
      <c r="T533" s="74">
        <v>52</v>
      </c>
      <c r="U533" s="162">
        <v>57</v>
      </c>
      <c r="V533" s="74">
        <v>6</v>
      </c>
      <c r="W533" s="141">
        <v>34</v>
      </c>
      <c r="X533" s="140">
        <v>69</v>
      </c>
      <c r="Y533" s="74">
        <v>53</v>
      </c>
      <c r="Z533" s="162">
        <v>57</v>
      </c>
      <c r="AA533" s="74">
        <v>41</v>
      </c>
      <c r="AB533" s="141">
        <v>34</v>
      </c>
      <c r="AC533" s="140">
        <v>70</v>
      </c>
      <c r="AD533" s="74">
        <v>52</v>
      </c>
      <c r="AE533" s="162">
        <v>58</v>
      </c>
      <c r="AF533" s="74">
        <v>43</v>
      </c>
      <c r="AG533" s="141">
        <v>34</v>
      </c>
      <c r="AH533" s="140">
        <v>70</v>
      </c>
      <c r="AI533" s="74">
        <v>52</v>
      </c>
      <c r="AJ533" s="162">
        <v>58</v>
      </c>
      <c r="AK533" s="74">
        <v>43</v>
      </c>
      <c r="AL533" s="141">
        <v>34</v>
      </c>
      <c r="AM533" s="140">
        <v>70</v>
      </c>
      <c r="AN533" s="74">
        <v>52</v>
      </c>
      <c r="AO533" s="162">
        <v>58</v>
      </c>
      <c r="AP533" s="74">
        <v>47</v>
      </c>
      <c r="AQ533" s="75">
        <v>34</v>
      </c>
      <c r="AR533" s="140">
        <v>70</v>
      </c>
      <c r="AS533" s="74">
        <v>52</v>
      </c>
      <c r="AT533" s="162">
        <v>59</v>
      </c>
      <c r="AU533" s="74">
        <v>47</v>
      </c>
      <c r="AV533" s="141">
        <v>34</v>
      </c>
      <c r="AW533" s="140">
        <v>70</v>
      </c>
      <c r="AX533" s="74">
        <v>52</v>
      </c>
      <c r="AY533" s="162">
        <v>59</v>
      </c>
      <c r="AZ533" s="74">
        <v>47</v>
      </c>
      <c r="BA533" s="141">
        <v>34</v>
      </c>
      <c r="BB533" s="315">
        <v>70</v>
      </c>
      <c r="BC533" s="131">
        <v>52</v>
      </c>
      <c r="BD533" s="229">
        <v>59</v>
      </c>
      <c r="BE533" s="230">
        <v>47</v>
      </c>
      <c r="BF533" s="141">
        <v>34</v>
      </c>
      <c r="BG533" s="776">
        <v>70</v>
      </c>
      <c r="BH533" s="723">
        <v>52</v>
      </c>
      <c r="BI533" s="723">
        <v>59</v>
      </c>
      <c r="BJ533" s="723">
        <v>47</v>
      </c>
      <c r="BK533" s="777">
        <v>34</v>
      </c>
    </row>
    <row r="534" spans="3:68" ht="15">
      <c r="C534" s="58" t="s">
        <v>27</v>
      </c>
      <c r="D534" s="140">
        <v>34</v>
      </c>
      <c r="E534" s="74">
        <v>20</v>
      </c>
      <c r="F534" s="162">
        <v>23</v>
      </c>
      <c r="G534" s="74">
        <v>4</v>
      </c>
      <c r="H534" s="141">
        <v>6</v>
      </c>
      <c r="I534" s="140">
        <v>34</v>
      </c>
      <c r="J534" s="74">
        <v>20</v>
      </c>
      <c r="K534" s="162">
        <v>23</v>
      </c>
      <c r="L534" s="74">
        <v>4</v>
      </c>
      <c r="M534" s="141">
        <v>6</v>
      </c>
      <c r="N534" s="140">
        <v>34</v>
      </c>
      <c r="O534" s="74">
        <v>19</v>
      </c>
      <c r="P534" s="162">
        <v>23</v>
      </c>
      <c r="Q534" s="74">
        <v>4</v>
      </c>
      <c r="R534" s="141">
        <v>6</v>
      </c>
      <c r="S534" s="140">
        <v>34</v>
      </c>
      <c r="T534" s="74">
        <v>19</v>
      </c>
      <c r="U534" s="162">
        <v>23</v>
      </c>
      <c r="V534" s="74">
        <v>4</v>
      </c>
      <c r="W534" s="141">
        <v>6</v>
      </c>
      <c r="X534" s="140">
        <v>34</v>
      </c>
      <c r="Y534" s="74">
        <v>19</v>
      </c>
      <c r="Z534" s="162">
        <v>23</v>
      </c>
      <c r="AA534" s="74">
        <v>9</v>
      </c>
      <c r="AB534" s="141">
        <v>6</v>
      </c>
      <c r="AC534" s="140">
        <v>35</v>
      </c>
      <c r="AD534" s="74">
        <v>19</v>
      </c>
      <c r="AE534" s="162">
        <v>24</v>
      </c>
      <c r="AF534" s="74">
        <v>10</v>
      </c>
      <c r="AG534" s="141">
        <v>6</v>
      </c>
      <c r="AH534" s="140">
        <v>35</v>
      </c>
      <c r="AI534" s="74">
        <v>19</v>
      </c>
      <c r="AJ534" s="162">
        <v>24</v>
      </c>
      <c r="AK534" s="74">
        <v>10</v>
      </c>
      <c r="AL534" s="141">
        <v>6</v>
      </c>
      <c r="AM534" s="140">
        <v>35</v>
      </c>
      <c r="AN534" s="74">
        <v>19</v>
      </c>
      <c r="AO534" s="162">
        <v>24</v>
      </c>
      <c r="AP534" s="74">
        <v>14</v>
      </c>
      <c r="AQ534" s="75">
        <v>6</v>
      </c>
      <c r="AR534" s="140">
        <v>33</v>
      </c>
      <c r="AS534" s="74">
        <v>17</v>
      </c>
      <c r="AT534" s="162">
        <v>22</v>
      </c>
      <c r="AU534" s="74">
        <v>12</v>
      </c>
      <c r="AV534" s="141">
        <v>6</v>
      </c>
      <c r="AW534" s="140">
        <v>33</v>
      </c>
      <c r="AX534" s="74">
        <v>17</v>
      </c>
      <c r="AY534" s="162">
        <v>22</v>
      </c>
      <c r="AZ534" s="74">
        <v>12</v>
      </c>
      <c r="BA534" s="141">
        <v>6</v>
      </c>
      <c r="BB534" s="315">
        <v>33</v>
      </c>
      <c r="BC534" s="131">
        <v>17</v>
      </c>
      <c r="BD534" s="229">
        <v>22</v>
      </c>
      <c r="BE534" s="230">
        <v>12</v>
      </c>
      <c r="BF534" s="141">
        <v>6</v>
      </c>
      <c r="BG534" s="776">
        <v>33</v>
      </c>
      <c r="BH534" s="723">
        <v>17</v>
      </c>
      <c r="BI534" s="723">
        <v>22</v>
      </c>
      <c r="BJ534" s="723">
        <v>12</v>
      </c>
      <c r="BK534" s="777">
        <v>6</v>
      </c>
    </row>
    <row r="535" spans="3:68" ht="15">
      <c r="C535" s="58" t="s">
        <v>28</v>
      </c>
      <c r="D535" s="140">
        <v>50</v>
      </c>
      <c r="E535" s="74">
        <v>27</v>
      </c>
      <c r="F535" s="162">
        <v>40</v>
      </c>
      <c r="G535" s="74">
        <v>1</v>
      </c>
      <c r="H535" s="141">
        <v>0</v>
      </c>
      <c r="I535" s="140">
        <v>50</v>
      </c>
      <c r="J535" s="74">
        <v>27</v>
      </c>
      <c r="K535" s="162">
        <v>40</v>
      </c>
      <c r="L535" s="74">
        <v>1</v>
      </c>
      <c r="M535" s="141">
        <v>0</v>
      </c>
      <c r="N535" s="140">
        <v>50</v>
      </c>
      <c r="O535" s="74">
        <v>26</v>
      </c>
      <c r="P535" s="162">
        <v>40</v>
      </c>
      <c r="Q535" s="74">
        <v>1</v>
      </c>
      <c r="R535" s="141">
        <v>0</v>
      </c>
      <c r="S535" s="140">
        <v>50</v>
      </c>
      <c r="T535" s="74">
        <v>26</v>
      </c>
      <c r="U535" s="162">
        <v>40</v>
      </c>
      <c r="V535" s="74">
        <v>1</v>
      </c>
      <c r="W535" s="141">
        <v>0</v>
      </c>
      <c r="X535" s="140">
        <v>50</v>
      </c>
      <c r="Y535" s="74">
        <v>27</v>
      </c>
      <c r="Z535" s="162">
        <v>42</v>
      </c>
      <c r="AA535" s="74">
        <v>22</v>
      </c>
      <c r="AB535" s="141">
        <v>0</v>
      </c>
      <c r="AC535" s="140">
        <v>50</v>
      </c>
      <c r="AD535" s="74">
        <v>27</v>
      </c>
      <c r="AE535" s="162">
        <v>43</v>
      </c>
      <c r="AF535" s="74">
        <v>22</v>
      </c>
      <c r="AG535" s="141">
        <v>0</v>
      </c>
      <c r="AH535" s="140">
        <v>49</v>
      </c>
      <c r="AI535" s="74">
        <v>27</v>
      </c>
      <c r="AJ535" s="162">
        <v>43</v>
      </c>
      <c r="AK535" s="74">
        <v>22</v>
      </c>
      <c r="AL535" s="141">
        <v>0</v>
      </c>
      <c r="AM535" s="140">
        <v>50</v>
      </c>
      <c r="AN535" s="74">
        <v>27</v>
      </c>
      <c r="AO535" s="162">
        <v>44</v>
      </c>
      <c r="AP535" s="74">
        <v>25</v>
      </c>
      <c r="AQ535" s="75">
        <v>0</v>
      </c>
      <c r="AR535" s="140">
        <v>50</v>
      </c>
      <c r="AS535" s="74">
        <v>27</v>
      </c>
      <c r="AT535" s="162">
        <v>45</v>
      </c>
      <c r="AU535" s="74">
        <v>25</v>
      </c>
      <c r="AV535" s="141">
        <v>0</v>
      </c>
      <c r="AW535" s="140">
        <v>50</v>
      </c>
      <c r="AX535" s="74">
        <v>27</v>
      </c>
      <c r="AY535" s="162">
        <v>46</v>
      </c>
      <c r="AZ535" s="74">
        <v>26</v>
      </c>
      <c r="BA535" s="141">
        <v>0</v>
      </c>
      <c r="BB535" s="315">
        <v>50</v>
      </c>
      <c r="BC535" s="131">
        <v>27</v>
      </c>
      <c r="BD535" s="229">
        <v>46</v>
      </c>
      <c r="BE535" s="230">
        <v>26</v>
      </c>
      <c r="BF535" s="141">
        <v>0</v>
      </c>
      <c r="BG535" s="776">
        <v>50</v>
      </c>
      <c r="BH535" s="723">
        <v>27</v>
      </c>
      <c r="BI535" s="723">
        <v>46</v>
      </c>
      <c r="BJ535" s="723">
        <v>26</v>
      </c>
      <c r="BK535" s="777">
        <v>0</v>
      </c>
    </row>
    <row r="536" spans="3:68" ht="13.5" thickBot="1">
      <c r="C536" s="59" t="s">
        <v>29</v>
      </c>
      <c r="D536" s="202">
        <v>13</v>
      </c>
      <c r="E536" s="203">
        <v>3</v>
      </c>
      <c r="F536" s="205">
        <v>3</v>
      </c>
      <c r="G536" s="203">
        <v>0</v>
      </c>
      <c r="H536" s="204">
        <v>0</v>
      </c>
      <c r="I536" s="202">
        <v>13</v>
      </c>
      <c r="J536" s="203">
        <v>3</v>
      </c>
      <c r="K536" s="205">
        <v>3</v>
      </c>
      <c r="L536" s="203">
        <v>0</v>
      </c>
      <c r="M536" s="204">
        <v>0</v>
      </c>
      <c r="N536" s="202">
        <v>13</v>
      </c>
      <c r="O536" s="203">
        <v>3</v>
      </c>
      <c r="P536" s="205">
        <v>3</v>
      </c>
      <c r="Q536" s="203">
        <v>0</v>
      </c>
      <c r="R536" s="204">
        <v>0</v>
      </c>
      <c r="S536" s="202">
        <v>13</v>
      </c>
      <c r="T536" s="203">
        <v>3</v>
      </c>
      <c r="U536" s="205">
        <v>3</v>
      </c>
      <c r="V536" s="203">
        <v>0</v>
      </c>
      <c r="W536" s="204">
        <v>0</v>
      </c>
      <c r="X536" s="202">
        <v>13</v>
      </c>
      <c r="Y536" s="203">
        <v>3</v>
      </c>
      <c r="Z536" s="205">
        <v>3</v>
      </c>
      <c r="AA536" s="203">
        <v>0</v>
      </c>
      <c r="AB536" s="204">
        <v>0</v>
      </c>
      <c r="AC536" s="202">
        <v>13</v>
      </c>
      <c r="AD536" s="203">
        <v>3</v>
      </c>
      <c r="AE536" s="205">
        <v>3</v>
      </c>
      <c r="AF536" s="203">
        <v>0</v>
      </c>
      <c r="AG536" s="204">
        <v>0</v>
      </c>
      <c r="AH536" s="202">
        <v>13</v>
      </c>
      <c r="AI536" s="203">
        <v>3</v>
      </c>
      <c r="AJ536" s="205">
        <v>4</v>
      </c>
      <c r="AK536" s="203">
        <v>0</v>
      </c>
      <c r="AL536" s="204">
        <v>0</v>
      </c>
      <c r="AM536" s="202">
        <v>13</v>
      </c>
      <c r="AN536" s="203">
        <v>3</v>
      </c>
      <c r="AO536" s="205">
        <v>4</v>
      </c>
      <c r="AP536" s="203">
        <v>0</v>
      </c>
      <c r="AQ536" s="75">
        <v>0</v>
      </c>
      <c r="AR536" s="202">
        <v>13</v>
      </c>
      <c r="AS536" s="203">
        <v>3</v>
      </c>
      <c r="AT536" s="205">
        <v>4</v>
      </c>
      <c r="AU536" s="203">
        <v>0</v>
      </c>
      <c r="AV536" s="204">
        <v>0</v>
      </c>
      <c r="AW536" s="202">
        <v>13</v>
      </c>
      <c r="AX536" s="203">
        <v>3</v>
      </c>
      <c r="AY536" s="205">
        <v>4</v>
      </c>
      <c r="AZ536" s="203">
        <v>0</v>
      </c>
      <c r="BA536" s="204">
        <v>0</v>
      </c>
      <c r="BB536" s="315">
        <v>13</v>
      </c>
      <c r="BC536" s="228">
        <v>3</v>
      </c>
      <c r="BD536" s="229">
        <v>4</v>
      </c>
      <c r="BE536" s="74">
        <v>0</v>
      </c>
      <c r="BF536" s="204">
        <v>0</v>
      </c>
      <c r="BG536" s="776">
        <v>13</v>
      </c>
      <c r="BH536" s="723">
        <v>3</v>
      </c>
      <c r="BI536" s="723">
        <v>4</v>
      </c>
      <c r="BJ536" s="723">
        <v>0</v>
      </c>
      <c r="BK536" s="777">
        <v>0</v>
      </c>
    </row>
    <row r="537" spans="3:68" ht="13.5" thickBot="1">
      <c r="C537" s="27" t="s">
        <v>91</v>
      </c>
      <c r="D537" s="401"/>
      <c r="E537" s="402"/>
      <c r="F537" s="402"/>
      <c r="G537" s="402"/>
      <c r="H537" s="403"/>
      <c r="I537" s="401"/>
      <c r="J537" s="402"/>
      <c r="K537" s="402"/>
      <c r="L537" s="402"/>
      <c r="M537" s="403"/>
      <c r="N537" s="401"/>
      <c r="O537" s="402"/>
      <c r="P537" s="402"/>
      <c r="Q537" s="402"/>
      <c r="R537" s="403"/>
      <c r="S537" s="401"/>
      <c r="T537" s="402"/>
      <c r="U537" s="402"/>
      <c r="V537" s="402"/>
      <c r="W537" s="403"/>
      <c r="X537" s="401"/>
      <c r="Y537" s="402"/>
      <c r="Z537" s="402"/>
      <c r="AA537" s="402"/>
      <c r="AB537" s="403"/>
      <c r="AC537" s="401"/>
      <c r="AD537" s="402"/>
      <c r="AE537" s="402"/>
      <c r="AF537" s="402"/>
      <c r="AG537" s="403"/>
      <c r="AH537" s="401"/>
      <c r="AI537" s="402"/>
      <c r="AJ537" s="402"/>
      <c r="AK537" s="402"/>
      <c r="AL537" s="403"/>
      <c r="AM537" s="395">
        <v>5</v>
      </c>
      <c r="AN537" s="396">
        <v>2</v>
      </c>
      <c r="AO537" s="396">
        <v>3</v>
      </c>
      <c r="AP537" s="396">
        <v>0</v>
      </c>
      <c r="AQ537" s="397">
        <v>0</v>
      </c>
      <c r="AR537" s="395">
        <v>5</v>
      </c>
      <c r="AS537" s="396">
        <v>2</v>
      </c>
      <c r="AT537" s="396">
        <v>3</v>
      </c>
      <c r="AU537" s="396">
        <v>0</v>
      </c>
      <c r="AV537" s="397">
        <v>0</v>
      </c>
      <c r="AW537" s="395">
        <v>5</v>
      </c>
      <c r="AX537" s="396">
        <v>2</v>
      </c>
      <c r="AY537" s="396">
        <v>3</v>
      </c>
      <c r="AZ537" s="396">
        <v>0</v>
      </c>
      <c r="BA537" s="397">
        <v>0</v>
      </c>
      <c r="BB537" s="395">
        <v>5</v>
      </c>
      <c r="BC537" s="396">
        <v>2</v>
      </c>
      <c r="BD537" s="396">
        <v>3</v>
      </c>
      <c r="BE537" s="396">
        <v>0</v>
      </c>
      <c r="BF537" s="397">
        <v>0</v>
      </c>
      <c r="BG537" s="783">
        <v>5</v>
      </c>
      <c r="BH537" s="784">
        <v>2</v>
      </c>
      <c r="BI537" s="784">
        <v>3</v>
      </c>
      <c r="BJ537" s="784">
        <v>0</v>
      </c>
      <c r="BK537" s="785">
        <v>0</v>
      </c>
    </row>
    <row r="539" spans="3:68" ht="13.5" thickBot="1">
      <c r="C539" s="590" t="s">
        <v>1128</v>
      </c>
      <c r="D539" s="591"/>
      <c r="E539" s="591"/>
      <c r="F539" s="591"/>
      <c r="G539" s="591"/>
      <c r="H539" s="591"/>
      <c r="I539" s="591"/>
      <c r="J539" s="591"/>
      <c r="K539" s="591"/>
      <c r="L539" s="591"/>
      <c r="M539" s="591"/>
      <c r="N539" s="591"/>
      <c r="O539" s="591"/>
      <c r="P539" s="591"/>
      <c r="Q539" s="591"/>
      <c r="R539" s="591"/>
      <c r="S539" s="591"/>
      <c r="T539" s="591"/>
      <c r="U539" s="591"/>
      <c r="V539" s="591"/>
      <c r="W539" s="591"/>
      <c r="X539" s="591"/>
      <c r="Y539" s="591"/>
      <c r="Z539" s="591"/>
      <c r="AA539" s="591"/>
      <c r="AB539" s="591"/>
      <c r="AC539" s="591"/>
      <c r="AD539" s="591"/>
      <c r="AE539" s="591"/>
      <c r="AF539" s="591"/>
      <c r="AG539" s="591"/>
      <c r="AH539" s="591"/>
      <c r="AI539" s="591"/>
      <c r="AJ539" s="591"/>
      <c r="AK539" s="591"/>
      <c r="AL539" s="591"/>
      <c r="AM539" s="591"/>
      <c r="AN539" s="591"/>
      <c r="AO539" s="591"/>
      <c r="AP539" s="591"/>
      <c r="AQ539" s="591"/>
      <c r="AR539" s="591"/>
      <c r="AS539" s="591"/>
      <c r="AT539" s="591"/>
      <c r="AU539" s="591"/>
      <c r="AV539" s="591"/>
      <c r="AW539" s="591"/>
      <c r="AX539" s="591"/>
      <c r="AY539" s="591"/>
      <c r="AZ539" s="591"/>
      <c r="BA539" s="591"/>
      <c r="BB539" s="591"/>
      <c r="BC539" s="591"/>
      <c r="BD539" s="591"/>
      <c r="BE539" s="591"/>
      <c r="BF539" s="591"/>
      <c r="BG539" s="591"/>
      <c r="BH539" s="591"/>
      <c r="BI539" s="591"/>
      <c r="BJ539" s="591"/>
      <c r="BK539" s="591"/>
      <c r="BL539" s="591"/>
      <c r="BM539" s="591"/>
      <c r="BN539" s="591"/>
      <c r="BO539" s="591"/>
      <c r="BP539" s="591"/>
    </row>
    <row r="540" spans="3:68" ht="24" customHeight="1" thickBot="1">
      <c r="C540" s="581" t="s">
        <v>48</v>
      </c>
      <c r="D540" s="560">
        <v>42736</v>
      </c>
      <c r="E540" s="584"/>
      <c r="F540" s="584"/>
      <c r="G540" s="584"/>
      <c r="H540" s="561"/>
      <c r="I540" s="560">
        <v>42767</v>
      </c>
      <c r="J540" s="584"/>
      <c r="K540" s="584"/>
      <c r="L540" s="584"/>
      <c r="M540" s="561"/>
      <c r="N540" s="560">
        <v>42795</v>
      </c>
      <c r="O540" s="584"/>
      <c r="P540" s="584"/>
      <c r="Q540" s="584"/>
      <c r="R540" s="561"/>
      <c r="S540" s="560">
        <v>42826</v>
      </c>
      <c r="T540" s="584"/>
      <c r="U540" s="584"/>
      <c r="V540" s="584"/>
      <c r="W540" s="561"/>
      <c r="X540" s="560">
        <v>42856</v>
      </c>
      <c r="Y540" s="584"/>
      <c r="Z540" s="584"/>
      <c r="AA540" s="584"/>
      <c r="AB540" s="561"/>
      <c r="AC540" s="560">
        <v>42887</v>
      </c>
      <c r="AD540" s="584"/>
      <c r="AE540" s="584"/>
      <c r="AF540" s="584"/>
      <c r="AG540" s="561"/>
      <c r="AH540" s="560">
        <v>42917</v>
      </c>
      <c r="AI540" s="584"/>
      <c r="AJ540" s="584"/>
      <c r="AK540" s="584"/>
      <c r="AL540" s="561"/>
      <c r="AM540" s="560">
        <v>42948</v>
      </c>
      <c r="AN540" s="584"/>
      <c r="AO540" s="584"/>
      <c r="AP540" s="584"/>
      <c r="AQ540" s="584"/>
      <c r="AR540" s="561"/>
      <c r="AS540" s="560">
        <v>42979</v>
      </c>
      <c r="AT540" s="584"/>
      <c r="AU540" s="584"/>
      <c r="AV540" s="584"/>
      <c r="AW540" s="578"/>
      <c r="AX540" s="561"/>
      <c r="AY540" s="560">
        <v>43009</v>
      </c>
      <c r="AZ540" s="584"/>
      <c r="BA540" s="584"/>
      <c r="BB540" s="584"/>
      <c r="BC540" s="584"/>
      <c r="BD540" s="561"/>
      <c r="BE540" s="838">
        <v>43040</v>
      </c>
      <c r="BF540" s="841"/>
      <c r="BG540" s="841"/>
      <c r="BH540" s="841"/>
      <c r="BI540" s="844"/>
      <c r="BJ540" s="845"/>
      <c r="BK540" s="838">
        <v>43070</v>
      </c>
      <c r="BL540" s="841"/>
      <c r="BM540" s="841"/>
      <c r="BN540" s="841"/>
      <c r="BO540" s="844"/>
      <c r="BP540" s="842"/>
    </row>
    <row r="541" spans="3:68" ht="23.25" thickBot="1">
      <c r="C541" s="583"/>
      <c r="D541" s="178" t="s">
        <v>2</v>
      </c>
      <c r="E541" s="385" t="s">
        <v>3</v>
      </c>
      <c r="F541" s="389" t="s">
        <v>51</v>
      </c>
      <c r="G541" s="389" t="s">
        <v>66</v>
      </c>
      <c r="H541" s="430" t="s">
        <v>62</v>
      </c>
      <c r="I541" s="178" t="s">
        <v>2</v>
      </c>
      <c r="J541" s="385" t="s">
        <v>3</v>
      </c>
      <c r="K541" s="389" t="s">
        <v>51</v>
      </c>
      <c r="L541" s="389" t="s">
        <v>66</v>
      </c>
      <c r="M541" s="430" t="s">
        <v>62</v>
      </c>
      <c r="N541" s="178" t="s">
        <v>2</v>
      </c>
      <c r="O541" s="385" t="s">
        <v>3</v>
      </c>
      <c r="P541" s="389" t="s">
        <v>51</v>
      </c>
      <c r="Q541" s="389" t="s">
        <v>66</v>
      </c>
      <c r="R541" s="430" t="s">
        <v>62</v>
      </c>
      <c r="S541" s="178" t="s">
        <v>2</v>
      </c>
      <c r="T541" s="385" t="s">
        <v>3</v>
      </c>
      <c r="U541" s="389" t="s">
        <v>51</v>
      </c>
      <c r="V541" s="389" t="s">
        <v>66</v>
      </c>
      <c r="W541" s="430" t="s">
        <v>62</v>
      </c>
      <c r="X541" s="178" t="s">
        <v>2</v>
      </c>
      <c r="Y541" s="385" t="s">
        <v>3</v>
      </c>
      <c r="Z541" s="389" t="s">
        <v>51</v>
      </c>
      <c r="AA541" s="389" t="s">
        <v>66</v>
      </c>
      <c r="AB541" s="430" t="s">
        <v>62</v>
      </c>
      <c r="AC541" s="178" t="s">
        <v>2</v>
      </c>
      <c r="AD541" s="385" t="s">
        <v>3</v>
      </c>
      <c r="AE541" s="389" t="s">
        <v>51</v>
      </c>
      <c r="AF541" s="389" t="s">
        <v>66</v>
      </c>
      <c r="AG541" s="430" t="s">
        <v>62</v>
      </c>
      <c r="AH541" s="178" t="s">
        <v>2</v>
      </c>
      <c r="AI541" s="385" t="s">
        <v>3</v>
      </c>
      <c r="AJ541" s="389" t="s">
        <v>51</v>
      </c>
      <c r="AK541" s="389" t="s">
        <v>66</v>
      </c>
      <c r="AL541" s="430" t="s">
        <v>62</v>
      </c>
      <c r="AM541" s="178" t="s">
        <v>2</v>
      </c>
      <c r="AN541" s="385" t="s">
        <v>3</v>
      </c>
      <c r="AO541" s="389" t="s">
        <v>51</v>
      </c>
      <c r="AP541" s="389" t="s">
        <v>66</v>
      </c>
      <c r="AQ541" s="177" t="s">
        <v>68</v>
      </c>
      <c r="AR541" s="430" t="s">
        <v>62</v>
      </c>
      <c r="AS541" s="178" t="s">
        <v>2</v>
      </c>
      <c r="AT541" s="385" t="s">
        <v>3</v>
      </c>
      <c r="AU541" s="389" t="s">
        <v>51</v>
      </c>
      <c r="AV541" s="394" t="s">
        <v>66</v>
      </c>
      <c r="AW541" s="389" t="s">
        <v>1135</v>
      </c>
      <c r="AX541" s="430" t="s">
        <v>68</v>
      </c>
      <c r="AY541" s="178" t="s">
        <v>2</v>
      </c>
      <c r="AZ541" s="385" t="s">
        <v>3</v>
      </c>
      <c r="BA541" s="389" t="s">
        <v>51</v>
      </c>
      <c r="BB541" s="389" t="s">
        <v>66</v>
      </c>
      <c r="BC541" s="429" t="s">
        <v>1132</v>
      </c>
      <c r="BD541" s="177" t="s">
        <v>68</v>
      </c>
      <c r="BE541" s="382" t="s">
        <v>2</v>
      </c>
      <c r="BF541" s="435" t="s">
        <v>3</v>
      </c>
      <c r="BG541" s="435" t="s">
        <v>51</v>
      </c>
      <c r="BH541" s="435" t="s">
        <v>66</v>
      </c>
      <c r="BI541" s="435" t="s">
        <v>1132</v>
      </c>
      <c r="BJ541" s="773" t="s">
        <v>1137</v>
      </c>
      <c r="BK541" s="382" t="s">
        <v>2</v>
      </c>
      <c r="BL541" s="383" t="s">
        <v>3</v>
      </c>
      <c r="BM541" s="435" t="s">
        <v>51</v>
      </c>
      <c r="BN541" s="435" t="s">
        <v>66</v>
      </c>
      <c r="BO541" s="435" t="s">
        <v>1132</v>
      </c>
      <c r="BP541" s="384" t="s">
        <v>1137</v>
      </c>
    </row>
    <row r="542" spans="3:68">
      <c r="C542" s="404" t="s">
        <v>8</v>
      </c>
      <c r="D542" s="138">
        <v>88</v>
      </c>
      <c r="E542" s="70">
        <v>43</v>
      </c>
      <c r="F542" s="161">
        <v>67</v>
      </c>
      <c r="G542" s="70">
        <v>48</v>
      </c>
      <c r="H542" s="139">
        <v>44</v>
      </c>
      <c r="I542" s="138">
        <v>88</v>
      </c>
      <c r="J542" s="70">
        <v>43</v>
      </c>
      <c r="K542" s="161">
        <v>68</v>
      </c>
      <c r="L542" s="70">
        <v>50</v>
      </c>
      <c r="M542" s="139">
        <v>45</v>
      </c>
      <c r="N542" s="138">
        <v>88</v>
      </c>
      <c r="O542" s="70">
        <v>43</v>
      </c>
      <c r="P542" s="161">
        <v>67</v>
      </c>
      <c r="Q542" s="70">
        <v>50</v>
      </c>
      <c r="R542" s="225">
        <v>45</v>
      </c>
      <c r="S542" s="138">
        <v>86</v>
      </c>
      <c r="T542" s="70">
        <v>42</v>
      </c>
      <c r="U542" s="161">
        <v>65</v>
      </c>
      <c r="V542" s="70">
        <v>49</v>
      </c>
      <c r="W542" s="139">
        <v>45</v>
      </c>
      <c r="X542" s="138">
        <v>86</v>
      </c>
      <c r="Y542" s="70">
        <v>42</v>
      </c>
      <c r="Z542" s="161">
        <v>65</v>
      </c>
      <c r="AA542" s="70">
        <v>52</v>
      </c>
      <c r="AB542" s="225">
        <v>46</v>
      </c>
      <c r="AC542" s="138">
        <v>86</v>
      </c>
      <c r="AD542" s="70">
        <v>42</v>
      </c>
      <c r="AE542" s="161">
        <v>64</v>
      </c>
      <c r="AF542" s="70">
        <v>52</v>
      </c>
      <c r="AG542" s="139">
        <v>46</v>
      </c>
      <c r="AH542" s="138">
        <v>87</v>
      </c>
      <c r="AI542" s="70">
        <v>43</v>
      </c>
      <c r="AJ542" s="161">
        <v>65</v>
      </c>
      <c r="AK542" s="70">
        <v>58</v>
      </c>
      <c r="AL542" s="139">
        <v>47</v>
      </c>
      <c r="AM542" s="138">
        <v>87</v>
      </c>
      <c r="AN542" s="70">
        <v>43</v>
      </c>
      <c r="AO542" s="161">
        <v>65</v>
      </c>
      <c r="AP542" s="70">
        <v>58</v>
      </c>
      <c r="AQ542" s="70">
        <v>0</v>
      </c>
      <c r="AR542" s="71">
        <v>47</v>
      </c>
      <c r="AS542" s="138">
        <v>87</v>
      </c>
      <c r="AT542" s="70">
        <v>37</v>
      </c>
      <c r="AU542" s="161">
        <v>65</v>
      </c>
      <c r="AV542" s="130">
        <v>58</v>
      </c>
      <c r="AW542" s="70">
        <v>47</v>
      </c>
      <c r="AX542" s="139">
        <v>0</v>
      </c>
      <c r="AY542" s="138">
        <v>87</v>
      </c>
      <c r="AZ542" s="70">
        <v>37</v>
      </c>
      <c r="BA542" s="161">
        <v>65</v>
      </c>
      <c r="BB542" s="70">
        <v>58</v>
      </c>
      <c r="BC542" s="161">
        <v>49</v>
      </c>
      <c r="BD542" s="71">
        <v>0</v>
      </c>
      <c r="BE542" s="310">
        <v>87</v>
      </c>
      <c r="BF542" s="130">
        <v>37</v>
      </c>
      <c r="BG542" s="425">
        <v>65</v>
      </c>
      <c r="BH542" s="426">
        <v>58</v>
      </c>
      <c r="BI542" s="774">
        <v>49</v>
      </c>
      <c r="BJ542" s="139">
        <v>0</v>
      </c>
      <c r="BK542" s="138">
        <v>87</v>
      </c>
      <c r="BL542" s="70">
        <v>37</v>
      </c>
      <c r="BM542" s="70">
        <v>66</v>
      </c>
      <c r="BN542" s="70">
        <v>60</v>
      </c>
      <c r="BO542" s="130">
        <v>49</v>
      </c>
      <c r="BP542" s="71">
        <v>0</v>
      </c>
    </row>
    <row r="543" spans="3:68">
      <c r="C543" s="405" t="s">
        <v>9</v>
      </c>
      <c r="D543" s="140">
        <v>21</v>
      </c>
      <c r="E543" s="74">
        <v>9</v>
      </c>
      <c r="F543" s="162">
        <v>11</v>
      </c>
      <c r="G543" s="74">
        <v>7</v>
      </c>
      <c r="H543" s="141">
        <v>1</v>
      </c>
      <c r="I543" s="140">
        <v>21</v>
      </c>
      <c r="J543" s="74">
        <v>9</v>
      </c>
      <c r="K543" s="162">
        <v>11</v>
      </c>
      <c r="L543" s="74">
        <v>8</v>
      </c>
      <c r="M543" s="141">
        <v>1</v>
      </c>
      <c r="N543" s="140">
        <v>21</v>
      </c>
      <c r="O543" s="74">
        <v>9</v>
      </c>
      <c r="P543" s="162">
        <v>11</v>
      </c>
      <c r="Q543" s="74">
        <v>8</v>
      </c>
      <c r="R543" s="160">
        <v>0</v>
      </c>
      <c r="S543" s="140">
        <v>21</v>
      </c>
      <c r="T543" s="74">
        <v>9</v>
      </c>
      <c r="U543" s="162">
        <v>11</v>
      </c>
      <c r="V543" s="74">
        <v>8</v>
      </c>
      <c r="W543" s="141">
        <v>0</v>
      </c>
      <c r="X543" s="140">
        <v>21</v>
      </c>
      <c r="Y543" s="74">
        <v>10</v>
      </c>
      <c r="Z543" s="162">
        <v>11</v>
      </c>
      <c r="AA543" s="74">
        <v>9</v>
      </c>
      <c r="AB543" s="160">
        <v>0</v>
      </c>
      <c r="AC543" s="140">
        <v>21</v>
      </c>
      <c r="AD543" s="74">
        <v>10</v>
      </c>
      <c r="AE543" s="162">
        <v>11</v>
      </c>
      <c r="AF543" s="74">
        <v>9</v>
      </c>
      <c r="AG543" s="141">
        <v>0</v>
      </c>
      <c r="AH543" s="140">
        <v>21</v>
      </c>
      <c r="AI543" s="74">
        <v>10</v>
      </c>
      <c r="AJ543" s="162">
        <v>11</v>
      </c>
      <c r="AK543" s="74">
        <v>9</v>
      </c>
      <c r="AL543" s="141">
        <v>0</v>
      </c>
      <c r="AM543" s="140">
        <v>21</v>
      </c>
      <c r="AN543" s="74">
        <v>10</v>
      </c>
      <c r="AO543" s="162">
        <v>11</v>
      </c>
      <c r="AP543" s="74">
        <v>9</v>
      </c>
      <c r="AQ543" s="74">
        <v>0</v>
      </c>
      <c r="AR543" s="75">
        <v>0</v>
      </c>
      <c r="AS543" s="140">
        <v>21</v>
      </c>
      <c r="AT543" s="74">
        <v>10</v>
      </c>
      <c r="AU543" s="162">
        <v>11</v>
      </c>
      <c r="AV543" s="131">
        <v>9</v>
      </c>
      <c r="AW543" s="74">
        <v>0</v>
      </c>
      <c r="AX543" s="141">
        <v>0</v>
      </c>
      <c r="AY543" s="140">
        <v>21</v>
      </c>
      <c r="AZ543" s="74">
        <v>10</v>
      </c>
      <c r="BA543" s="162">
        <v>11</v>
      </c>
      <c r="BB543" s="74">
        <v>9</v>
      </c>
      <c r="BC543" s="162">
        <v>0</v>
      </c>
      <c r="BD543" s="75">
        <v>0</v>
      </c>
      <c r="BE543" s="318">
        <v>21</v>
      </c>
      <c r="BF543" s="131">
        <v>10</v>
      </c>
      <c r="BG543" s="273">
        <v>12</v>
      </c>
      <c r="BH543" s="274">
        <v>9</v>
      </c>
      <c r="BI543" s="775">
        <v>0</v>
      </c>
      <c r="BJ543" s="141">
        <v>0</v>
      </c>
      <c r="BK543" s="776">
        <v>21</v>
      </c>
      <c r="BL543" s="723">
        <v>10</v>
      </c>
      <c r="BM543" s="723">
        <v>12</v>
      </c>
      <c r="BN543" s="723">
        <v>11</v>
      </c>
      <c r="BO543" s="131">
        <v>0</v>
      </c>
      <c r="BP543" s="777">
        <v>0</v>
      </c>
    </row>
    <row r="544" spans="3:68">
      <c r="C544" s="405" t="s">
        <v>10</v>
      </c>
      <c r="D544" s="140">
        <v>20</v>
      </c>
      <c r="E544" s="74">
        <v>5</v>
      </c>
      <c r="F544" s="162">
        <v>13</v>
      </c>
      <c r="G544" s="74">
        <v>3</v>
      </c>
      <c r="H544" s="141">
        <v>0</v>
      </c>
      <c r="I544" s="140">
        <v>20</v>
      </c>
      <c r="J544" s="74">
        <v>4</v>
      </c>
      <c r="K544" s="162">
        <v>13</v>
      </c>
      <c r="L544" s="74">
        <v>2</v>
      </c>
      <c r="M544" s="141">
        <v>0</v>
      </c>
      <c r="N544" s="140">
        <v>20</v>
      </c>
      <c r="O544" s="74">
        <v>4</v>
      </c>
      <c r="P544" s="162">
        <v>13</v>
      </c>
      <c r="Q544" s="74">
        <v>2</v>
      </c>
      <c r="R544" s="160">
        <v>0</v>
      </c>
      <c r="S544" s="140">
        <v>19</v>
      </c>
      <c r="T544" s="74">
        <v>3</v>
      </c>
      <c r="U544" s="162">
        <v>13</v>
      </c>
      <c r="V544" s="74">
        <v>2</v>
      </c>
      <c r="W544" s="141">
        <v>0</v>
      </c>
      <c r="X544" s="140">
        <v>19</v>
      </c>
      <c r="Y544" s="74">
        <v>3</v>
      </c>
      <c r="Z544" s="162">
        <v>13</v>
      </c>
      <c r="AA544" s="74">
        <v>2</v>
      </c>
      <c r="AB544" s="160">
        <v>0</v>
      </c>
      <c r="AC544" s="140">
        <v>19</v>
      </c>
      <c r="AD544" s="74">
        <v>3</v>
      </c>
      <c r="AE544" s="162">
        <v>13</v>
      </c>
      <c r="AF544" s="74">
        <v>2</v>
      </c>
      <c r="AG544" s="141">
        <v>0</v>
      </c>
      <c r="AH544" s="140">
        <v>19</v>
      </c>
      <c r="AI544" s="74">
        <v>3</v>
      </c>
      <c r="AJ544" s="162">
        <v>13</v>
      </c>
      <c r="AK544" s="74">
        <v>7</v>
      </c>
      <c r="AL544" s="141">
        <v>0</v>
      </c>
      <c r="AM544" s="140">
        <v>19</v>
      </c>
      <c r="AN544" s="74">
        <v>3</v>
      </c>
      <c r="AO544" s="162">
        <v>13</v>
      </c>
      <c r="AP544" s="74">
        <v>7</v>
      </c>
      <c r="AQ544" s="74">
        <v>0</v>
      </c>
      <c r="AR544" s="75">
        <v>0</v>
      </c>
      <c r="AS544" s="140">
        <v>19</v>
      </c>
      <c r="AT544" s="74">
        <v>3</v>
      </c>
      <c r="AU544" s="162">
        <v>13</v>
      </c>
      <c r="AV544" s="131">
        <v>7</v>
      </c>
      <c r="AW544" s="74">
        <v>0</v>
      </c>
      <c r="AX544" s="141">
        <v>0</v>
      </c>
      <c r="AY544" s="140">
        <v>19</v>
      </c>
      <c r="AZ544" s="74">
        <v>3</v>
      </c>
      <c r="BA544" s="162">
        <v>14</v>
      </c>
      <c r="BB544" s="74">
        <v>7</v>
      </c>
      <c r="BC544" s="162">
        <v>0</v>
      </c>
      <c r="BD544" s="75">
        <v>0</v>
      </c>
      <c r="BE544" s="318">
        <v>20</v>
      </c>
      <c r="BF544" s="131">
        <v>3</v>
      </c>
      <c r="BG544" s="273">
        <v>14</v>
      </c>
      <c r="BH544" s="274">
        <v>7</v>
      </c>
      <c r="BI544" s="775">
        <v>0</v>
      </c>
      <c r="BJ544" s="141">
        <v>0</v>
      </c>
      <c r="BK544" s="776">
        <v>19</v>
      </c>
      <c r="BL544" s="723">
        <v>3</v>
      </c>
      <c r="BM544" s="723">
        <v>14</v>
      </c>
      <c r="BN544" s="723">
        <v>7</v>
      </c>
      <c r="BO544" s="131">
        <v>0</v>
      </c>
      <c r="BP544" s="777">
        <v>0</v>
      </c>
    </row>
    <row r="545" spans="3:68">
      <c r="C545" s="405" t="s">
        <v>11</v>
      </c>
      <c r="D545" s="140">
        <v>27</v>
      </c>
      <c r="E545" s="74">
        <v>12</v>
      </c>
      <c r="F545" s="162">
        <v>11</v>
      </c>
      <c r="G545" s="74">
        <v>9</v>
      </c>
      <c r="H545" s="141">
        <v>1</v>
      </c>
      <c r="I545" s="140">
        <v>27</v>
      </c>
      <c r="J545" s="74">
        <v>12</v>
      </c>
      <c r="K545" s="162">
        <v>11</v>
      </c>
      <c r="L545" s="74">
        <v>9</v>
      </c>
      <c r="M545" s="141">
        <v>0</v>
      </c>
      <c r="N545" s="140">
        <v>27</v>
      </c>
      <c r="O545" s="74">
        <v>12</v>
      </c>
      <c r="P545" s="162">
        <v>11</v>
      </c>
      <c r="Q545" s="74">
        <v>9</v>
      </c>
      <c r="R545" s="160">
        <v>0</v>
      </c>
      <c r="S545" s="140">
        <v>27</v>
      </c>
      <c r="T545" s="74">
        <v>12</v>
      </c>
      <c r="U545" s="162">
        <v>11</v>
      </c>
      <c r="V545" s="74">
        <v>9</v>
      </c>
      <c r="W545" s="141">
        <v>0</v>
      </c>
      <c r="X545" s="140">
        <v>27</v>
      </c>
      <c r="Y545" s="74">
        <v>12</v>
      </c>
      <c r="Z545" s="162">
        <v>11</v>
      </c>
      <c r="AA545" s="74">
        <v>10</v>
      </c>
      <c r="AB545" s="160">
        <v>0</v>
      </c>
      <c r="AC545" s="140">
        <v>27</v>
      </c>
      <c r="AD545" s="74">
        <v>12</v>
      </c>
      <c r="AE545" s="162">
        <v>11</v>
      </c>
      <c r="AF545" s="74">
        <v>10</v>
      </c>
      <c r="AG545" s="141">
        <v>0</v>
      </c>
      <c r="AH545" s="140">
        <v>27</v>
      </c>
      <c r="AI545" s="74">
        <v>12</v>
      </c>
      <c r="AJ545" s="162">
        <v>11</v>
      </c>
      <c r="AK545" s="74">
        <v>10</v>
      </c>
      <c r="AL545" s="141">
        <v>0</v>
      </c>
      <c r="AM545" s="140">
        <v>27</v>
      </c>
      <c r="AN545" s="74">
        <v>12</v>
      </c>
      <c r="AO545" s="162">
        <v>11</v>
      </c>
      <c r="AP545" s="74">
        <v>10</v>
      </c>
      <c r="AQ545" s="74">
        <v>0</v>
      </c>
      <c r="AR545" s="75">
        <v>0</v>
      </c>
      <c r="AS545" s="140">
        <v>27</v>
      </c>
      <c r="AT545" s="74">
        <v>12</v>
      </c>
      <c r="AU545" s="162">
        <v>11</v>
      </c>
      <c r="AV545" s="131">
        <v>10</v>
      </c>
      <c r="AW545" s="74">
        <v>0</v>
      </c>
      <c r="AX545" s="141">
        <v>0</v>
      </c>
      <c r="AY545" s="140">
        <v>27</v>
      </c>
      <c r="AZ545" s="74">
        <v>12</v>
      </c>
      <c r="BA545" s="162">
        <v>11</v>
      </c>
      <c r="BB545" s="74">
        <v>10</v>
      </c>
      <c r="BC545" s="162">
        <v>0</v>
      </c>
      <c r="BD545" s="75">
        <v>0</v>
      </c>
      <c r="BE545" s="318">
        <v>27</v>
      </c>
      <c r="BF545" s="131">
        <v>12</v>
      </c>
      <c r="BG545" s="273">
        <v>11</v>
      </c>
      <c r="BH545" s="274">
        <v>10</v>
      </c>
      <c r="BI545" s="775">
        <v>0</v>
      </c>
      <c r="BJ545" s="141">
        <v>0</v>
      </c>
      <c r="BK545" s="776">
        <v>27</v>
      </c>
      <c r="BL545" s="723">
        <v>12</v>
      </c>
      <c r="BM545" s="723">
        <v>11</v>
      </c>
      <c r="BN545" s="723">
        <v>12</v>
      </c>
      <c r="BO545" s="131">
        <v>0</v>
      </c>
      <c r="BP545" s="777">
        <v>0</v>
      </c>
    </row>
    <row r="546" spans="3:68">
      <c r="C546" s="405" t="s">
        <v>12</v>
      </c>
      <c r="D546" s="140">
        <v>50</v>
      </c>
      <c r="E546" s="74">
        <v>21</v>
      </c>
      <c r="F546" s="162">
        <v>31</v>
      </c>
      <c r="G546" s="74">
        <v>15</v>
      </c>
      <c r="H546" s="141">
        <v>0</v>
      </c>
      <c r="I546" s="140">
        <v>50</v>
      </c>
      <c r="J546" s="74">
        <v>21</v>
      </c>
      <c r="K546" s="162">
        <v>31</v>
      </c>
      <c r="L546" s="74">
        <v>16</v>
      </c>
      <c r="M546" s="141">
        <v>0</v>
      </c>
      <c r="N546" s="140">
        <v>50</v>
      </c>
      <c r="O546" s="74">
        <v>21</v>
      </c>
      <c r="P546" s="162">
        <v>31</v>
      </c>
      <c r="Q546" s="74">
        <v>16</v>
      </c>
      <c r="R546" s="160">
        <v>0</v>
      </c>
      <c r="S546" s="140">
        <v>50</v>
      </c>
      <c r="T546" s="74">
        <v>21</v>
      </c>
      <c r="U546" s="162">
        <v>31</v>
      </c>
      <c r="V546" s="74">
        <v>16</v>
      </c>
      <c r="W546" s="141">
        <v>0</v>
      </c>
      <c r="X546" s="140">
        <v>50</v>
      </c>
      <c r="Y546" s="74">
        <v>21</v>
      </c>
      <c r="Z546" s="162">
        <v>32</v>
      </c>
      <c r="AA546" s="74">
        <v>23</v>
      </c>
      <c r="AB546" s="160">
        <v>0</v>
      </c>
      <c r="AC546" s="140">
        <v>50</v>
      </c>
      <c r="AD546" s="74">
        <v>21</v>
      </c>
      <c r="AE546" s="162">
        <v>32</v>
      </c>
      <c r="AF546" s="74">
        <v>23</v>
      </c>
      <c r="AG546" s="141">
        <v>0</v>
      </c>
      <c r="AH546" s="140">
        <v>50</v>
      </c>
      <c r="AI546" s="74">
        <v>21</v>
      </c>
      <c r="AJ546" s="162">
        <v>32</v>
      </c>
      <c r="AK546" s="74">
        <v>23</v>
      </c>
      <c r="AL546" s="141">
        <v>0</v>
      </c>
      <c r="AM546" s="140">
        <v>50</v>
      </c>
      <c r="AN546" s="74">
        <v>21</v>
      </c>
      <c r="AO546" s="162">
        <v>32</v>
      </c>
      <c r="AP546" s="74">
        <v>23</v>
      </c>
      <c r="AQ546" s="74">
        <v>0</v>
      </c>
      <c r="AR546" s="75">
        <v>0</v>
      </c>
      <c r="AS546" s="140">
        <v>50</v>
      </c>
      <c r="AT546" s="74">
        <v>21</v>
      </c>
      <c r="AU546" s="162">
        <v>32</v>
      </c>
      <c r="AV546" s="131">
        <v>23</v>
      </c>
      <c r="AW546" s="74">
        <v>0</v>
      </c>
      <c r="AX546" s="141">
        <v>0</v>
      </c>
      <c r="AY546" s="140">
        <v>50</v>
      </c>
      <c r="AZ546" s="74">
        <v>21</v>
      </c>
      <c r="BA546" s="162">
        <v>34</v>
      </c>
      <c r="BB546" s="74">
        <v>23</v>
      </c>
      <c r="BC546" s="162">
        <v>0</v>
      </c>
      <c r="BD546" s="75">
        <v>0</v>
      </c>
      <c r="BE546" s="318">
        <v>51</v>
      </c>
      <c r="BF546" s="131">
        <v>21</v>
      </c>
      <c r="BG546" s="273">
        <v>34</v>
      </c>
      <c r="BH546" s="274">
        <v>23</v>
      </c>
      <c r="BI546" s="775">
        <v>0</v>
      </c>
      <c r="BJ546" s="141">
        <v>0</v>
      </c>
      <c r="BK546" s="776">
        <v>51</v>
      </c>
      <c r="BL546" s="723">
        <v>21</v>
      </c>
      <c r="BM546" s="723">
        <v>34</v>
      </c>
      <c r="BN546" s="723">
        <v>28</v>
      </c>
      <c r="BO546" s="131">
        <v>23</v>
      </c>
      <c r="BP546" s="777">
        <v>0</v>
      </c>
    </row>
    <row r="547" spans="3:68">
      <c r="C547" s="405" t="s">
        <v>13</v>
      </c>
      <c r="D547" s="140">
        <v>38</v>
      </c>
      <c r="E547" s="74">
        <v>13</v>
      </c>
      <c r="F547" s="162">
        <v>23</v>
      </c>
      <c r="G547" s="74">
        <v>13</v>
      </c>
      <c r="H547" s="141">
        <v>0</v>
      </c>
      <c r="I547" s="140">
        <v>38</v>
      </c>
      <c r="J547" s="74">
        <v>13</v>
      </c>
      <c r="K547" s="162">
        <v>23</v>
      </c>
      <c r="L547" s="74">
        <v>13</v>
      </c>
      <c r="M547" s="141">
        <v>0</v>
      </c>
      <c r="N547" s="140">
        <v>38</v>
      </c>
      <c r="O547" s="74">
        <v>13</v>
      </c>
      <c r="P547" s="162">
        <v>23</v>
      </c>
      <c r="Q547" s="74">
        <v>13</v>
      </c>
      <c r="R547" s="160">
        <v>0</v>
      </c>
      <c r="S547" s="140">
        <v>37</v>
      </c>
      <c r="T547" s="74">
        <v>13</v>
      </c>
      <c r="U547" s="162">
        <v>23</v>
      </c>
      <c r="V547" s="74">
        <v>13</v>
      </c>
      <c r="W547" s="141">
        <v>0</v>
      </c>
      <c r="X547" s="140">
        <v>37</v>
      </c>
      <c r="Y547" s="74">
        <v>13</v>
      </c>
      <c r="Z547" s="162">
        <v>25</v>
      </c>
      <c r="AA547" s="74">
        <v>15</v>
      </c>
      <c r="AB547" s="160">
        <v>0</v>
      </c>
      <c r="AC547" s="140">
        <v>37</v>
      </c>
      <c r="AD547" s="74">
        <v>13</v>
      </c>
      <c r="AE547" s="162">
        <v>26</v>
      </c>
      <c r="AF547" s="74">
        <v>15</v>
      </c>
      <c r="AG547" s="141">
        <v>0</v>
      </c>
      <c r="AH547" s="140">
        <v>38</v>
      </c>
      <c r="AI547" s="74">
        <v>13</v>
      </c>
      <c r="AJ547" s="162">
        <v>27</v>
      </c>
      <c r="AK547" s="74">
        <v>17</v>
      </c>
      <c r="AL547" s="141">
        <v>0</v>
      </c>
      <c r="AM547" s="140">
        <v>38</v>
      </c>
      <c r="AN547" s="74">
        <v>13</v>
      </c>
      <c r="AO547" s="162">
        <v>27</v>
      </c>
      <c r="AP547" s="74">
        <v>17</v>
      </c>
      <c r="AQ547" s="74">
        <v>0</v>
      </c>
      <c r="AR547" s="75">
        <v>0</v>
      </c>
      <c r="AS547" s="140">
        <v>38</v>
      </c>
      <c r="AT547" s="74">
        <v>13</v>
      </c>
      <c r="AU547" s="162">
        <v>27</v>
      </c>
      <c r="AV547" s="131">
        <v>17</v>
      </c>
      <c r="AW547" s="74">
        <v>0</v>
      </c>
      <c r="AX547" s="141">
        <v>0</v>
      </c>
      <c r="AY547" s="140">
        <v>38</v>
      </c>
      <c r="AZ547" s="74">
        <v>13</v>
      </c>
      <c r="BA547" s="162">
        <v>27</v>
      </c>
      <c r="BB547" s="74">
        <v>17</v>
      </c>
      <c r="BC547" s="162">
        <v>0</v>
      </c>
      <c r="BD547" s="75">
        <v>0</v>
      </c>
      <c r="BE547" s="318">
        <v>38</v>
      </c>
      <c r="BF547" s="131">
        <v>13</v>
      </c>
      <c r="BG547" s="273">
        <v>27</v>
      </c>
      <c r="BH547" s="274">
        <v>17</v>
      </c>
      <c r="BI547" s="775">
        <v>0</v>
      </c>
      <c r="BJ547" s="141">
        <v>0</v>
      </c>
      <c r="BK547" s="776">
        <v>37</v>
      </c>
      <c r="BL547" s="723">
        <v>13</v>
      </c>
      <c r="BM547" s="723">
        <v>27</v>
      </c>
      <c r="BN547" s="723">
        <v>17</v>
      </c>
      <c r="BO547" s="131">
        <v>0</v>
      </c>
      <c r="BP547" s="777">
        <v>0</v>
      </c>
    </row>
    <row r="548" spans="3:68">
      <c r="C548" s="405" t="s">
        <v>14</v>
      </c>
      <c r="D548" s="140">
        <v>85</v>
      </c>
      <c r="E548" s="74">
        <v>57</v>
      </c>
      <c r="F548" s="162">
        <v>62</v>
      </c>
      <c r="G548" s="74">
        <v>50</v>
      </c>
      <c r="H548" s="141">
        <v>0</v>
      </c>
      <c r="I548" s="140">
        <v>85</v>
      </c>
      <c r="J548" s="74">
        <v>56</v>
      </c>
      <c r="K548" s="162">
        <v>62</v>
      </c>
      <c r="L548" s="74">
        <v>55</v>
      </c>
      <c r="M548" s="141">
        <v>0</v>
      </c>
      <c r="N548" s="140">
        <v>85</v>
      </c>
      <c r="O548" s="74">
        <v>56</v>
      </c>
      <c r="P548" s="162">
        <v>61</v>
      </c>
      <c r="Q548" s="74">
        <v>55</v>
      </c>
      <c r="R548" s="160">
        <v>0</v>
      </c>
      <c r="S548" s="140">
        <v>83</v>
      </c>
      <c r="T548" s="74">
        <v>54</v>
      </c>
      <c r="U548" s="162">
        <v>59</v>
      </c>
      <c r="V548" s="74">
        <v>55</v>
      </c>
      <c r="W548" s="141">
        <v>0</v>
      </c>
      <c r="X548" s="140">
        <v>83</v>
      </c>
      <c r="Y548" s="74">
        <v>54</v>
      </c>
      <c r="Z548" s="162">
        <v>59</v>
      </c>
      <c r="AA548" s="74">
        <v>56</v>
      </c>
      <c r="AB548" s="160">
        <v>0</v>
      </c>
      <c r="AC548" s="140">
        <v>83</v>
      </c>
      <c r="AD548" s="74">
        <v>54</v>
      </c>
      <c r="AE548" s="162">
        <v>59</v>
      </c>
      <c r="AF548" s="74">
        <v>56</v>
      </c>
      <c r="AG548" s="141">
        <v>0</v>
      </c>
      <c r="AH548" s="140">
        <v>83</v>
      </c>
      <c r="AI548" s="74">
        <v>54</v>
      </c>
      <c r="AJ548" s="162">
        <v>59</v>
      </c>
      <c r="AK548" s="74">
        <v>57</v>
      </c>
      <c r="AL548" s="141">
        <v>0</v>
      </c>
      <c r="AM548" s="140">
        <v>83</v>
      </c>
      <c r="AN548" s="74">
        <v>54</v>
      </c>
      <c r="AO548" s="162">
        <v>59</v>
      </c>
      <c r="AP548" s="74">
        <v>57</v>
      </c>
      <c r="AQ548" s="74">
        <v>0</v>
      </c>
      <c r="AR548" s="75">
        <v>0</v>
      </c>
      <c r="AS548" s="140">
        <v>83</v>
      </c>
      <c r="AT548" s="74">
        <v>52</v>
      </c>
      <c r="AU548" s="162">
        <v>59</v>
      </c>
      <c r="AV548" s="131">
        <v>57</v>
      </c>
      <c r="AW548" s="74">
        <v>0</v>
      </c>
      <c r="AX548" s="141">
        <v>0</v>
      </c>
      <c r="AY548" s="140">
        <v>86</v>
      </c>
      <c r="AZ548" s="74">
        <v>52</v>
      </c>
      <c r="BA548" s="162">
        <v>60</v>
      </c>
      <c r="BB548" s="74">
        <v>58</v>
      </c>
      <c r="BC548" s="162">
        <v>26</v>
      </c>
      <c r="BD548" s="75">
        <v>0</v>
      </c>
      <c r="BE548" s="318">
        <v>85</v>
      </c>
      <c r="BF548" s="131">
        <v>51</v>
      </c>
      <c r="BG548" s="273">
        <v>60</v>
      </c>
      <c r="BH548" s="274">
        <v>58</v>
      </c>
      <c r="BI548" s="775">
        <v>26</v>
      </c>
      <c r="BJ548" s="141">
        <v>0</v>
      </c>
      <c r="BK548" s="776">
        <v>85</v>
      </c>
      <c r="BL548" s="723">
        <v>51</v>
      </c>
      <c r="BM548" s="723">
        <v>60</v>
      </c>
      <c r="BN548" s="723">
        <v>59</v>
      </c>
      <c r="BO548" s="131">
        <v>26</v>
      </c>
      <c r="BP548" s="777">
        <v>0</v>
      </c>
    </row>
    <row r="549" spans="3:68">
      <c r="C549" s="405" t="s">
        <v>15</v>
      </c>
      <c r="D549" s="140">
        <v>77</v>
      </c>
      <c r="E549" s="74">
        <v>47</v>
      </c>
      <c r="F549" s="162">
        <v>44</v>
      </c>
      <c r="G549" s="74">
        <v>36</v>
      </c>
      <c r="H549" s="141">
        <v>18</v>
      </c>
      <c r="I549" s="140">
        <v>77</v>
      </c>
      <c r="J549" s="74">
        <v>47</v>
      </c>
      <c r="K549" s="162">
        <v>44</v>
      </c>
      <c r="L549" s="74">
        <v>38</v>
      </c>
      <c r="M549" s="141">
        <v>18</v>
      </c>
      <c r="N549" s="140">
        <v>77</v>
      </c>
      <c r="O549" s="74">
        <v>47</v>
      </c>
      <c r="P549" s="162">
        <v>44</v>
      </c>
      <c r="Q549" s="74">
        <v>38</v>
      </c>
      <c r="R549" s="160">
        <v>18</v>
      </c>
      <c r="S549" s="140">
        <v>77</v>
      </c>
      <c r="T549" s="74">
        <v>47</v>
      </c>
      <c r="U549" s="162">
        <v>44</v>
      </c>
      <c r="V549" s="74">
        <v>38</v>
      </c>
      <c r="W549" s="141">
        <v>18</v>
      </c>
      <c r="X549" s="140">
        <v>77</v>
      </c>
      <c r="Y549" s="74">
        <v>47</v>
      </c>
      <c r="Z549" s="162">
        <v>45</v>
      </c>
      <c r="AA549" s="74">
        <v>40</v>
      </c>
      <c r="AB549" s="160">
        <v>19</v>
      </c>
      <c r="AC549" s="140">
        <v>77</v>
      </c>
      <c r="AD549" s="74">
        <v>47</v>
      </c>
      <c r="AE549" s="162">
        <v>45</v>
      </c>
      <c r="AF549" s="74">
        <v>40</v>
      </c>
      <c r="AG549" s="141">
        <v>19</v>
      </c>
      <c r="AH549" s="140">
        <v>77</v>
      </c>
      <c r="AI549" s="74">
        <v>47</v>
      </c>
      <c r="AJ549" s="162">
        <v>45</v>
      </c>
      <c r="AK549" s="74">
        <v>41</v>
      </c>
      <c r="AL549" s="141">
        <v>19</v>
      </c>
      <c r="AM549" s="140">
        <v>77</v>
      </c>
      <c r="AN549" s="74">
        <v>47</v>
      </c>
      <c r="AO549" s="162">
        <v>45</v>
      </c>
      <c r="AP549" s="74">
        <v>41</v>
      </c>
      <c r="AQ549" s="74">
        <v>0</v>
      </c>
      <c r="AR549" s="75">
        <v>19</v>
      </c>
      <c r="AS549" s="140">
        <v>77</v>
      </c>
      <c r="AT549" s="74">
        <v>40</v>
      </c>
      <c r="AU549" s="162">
        <v>45</v>
      </c>
      <c r="AV549" s="131">
        <v>41</v>
      </c>
      <c r="AW549" s="74">
        <v>19</v>
      </c>
      <c r="AX549" s="141">
        <v>0</v>
      </c>
      <c r="AY549" s="140">
        <v>77</v>
      </c>
      <c r="AZ549" s="74">
        <v>40</v>
      </c>
      <c r="BA549" s="162">
        <v>51</v>
      </c>
      <c r="BB549" s="74">
        <v>44</v>
      </c>
      <c r="BC549" s="162">
        <v>28</v>
      </c>
      <c r="BD549" s="75">
        <v>0</v>
      </c>
      <c r="BE549" s="318">
        <v>77</v>
      </c>
      <c r="BF549" s="131">
        <v>40</v>
      </c>
      <c r="BG549" s="273">
        <v>52</v>
      </c>
      <c r="BH549" s="274">
        <v>45</v>
      </c>
      <c r="BI549" s="775">
        <v>28</v>
      </c>
      <c r="BJ549" s="141">
        <v>0</v>
      </c>
      <c r="BK549" s="776">
        <v>77</v>
      </c>
      <c r="BL549" s="723">
        <v>40</v>
      </c>
      <c r="BM549" s="723">
        <v>52</v>
      </c>
      <c r="BN549" s="723">
        <v>48</v>
      </c>
      <c r="BO549" s="131">
        <v>28</v>
      </c>
      <c r="BP549" s="777">
        <v>0</v>
      </c>
    </row>
    <row r="550" spans="3:68">
      <c r="C550" s="405" t="s">
        <v>16</v>
      </c>
      <c r="D550" s="140">
        <v>11</v>
      </c>
      <c r="E550" s="74">
        <v>6</v>
      </c>
      <c r="F550" s="162">
        <v>10</v>
      </c>
      <c r="G550" s="74">
        <v>8</v>
      </c>
      <c r="H550" s="141">
        <v>5</v>
      </c>
      <c r="I550" s="140">
        <v>12</v>
      </c>
      <c r="J550" s="74">
        <v>6</v>
      </c>
      <c r="K550" s="162">
        <v>11</v>
      </c>
      <c r="L550" s="74">
        <v>8</v>
      </c>
      <c r="M550" s="141">
        <v>5</v>
      </c>
      <c r="N550" s="140">
        <v>12</v>
      </c>
      <c r="O550" s="74">
        <v>6</v>
      </c>
      <c r="P550" s="162">
        <v>11</v>
      </c>
      <c r="Q550" s="74">
        <v>8</v>
      </c>
      <c r="R550" s="160">
        <v>5</v>
      </c>
      <c r="S550" s="140">
        <v>12</v>
      </c>
      <c r="T550" s="74">
        <v>6</v>
      </c>
      <c r="U550" s="162">
        <v>11</v>
      </c>
      <c r="V550" s="74">
        <v>8</v>
      </c>
      <c r="W550" s="141">
        <v>5</v>
      </c>
      <c r="X550" s="140">
        <v>12</v>
      </c>
      <c r="Y550" s="74">
        <v>6</v>
      </c>
      <c r="Z550" s="162">
        <v>11</v>
      </c>
      <c r="AA550" s="74">
        <v>9</v>
      </c>
      <c r="AB550" s="160">
        <v>5</v>
      </c>
      <c r="AC550" s="140">
        <v>12</v>
      </c>
      <c r="AD550" s="74">
        <v>6</v>
      </c>
      <c r="AE550" s="162">
        <v>11</v>
      </c>
      <c r="AF550" s="74">
        <v>9</v>
      </c>
      <c r="AG550" s="141">
        <v>5</v>
      </c>
      <c r="AH550" s="140">
        <v>12</v>
      </c>
      <c r="AI550" s="74">
        <v>6</v>
      </c>
      <c r="AJ550" s="162">
        <v>11</v>
      </c>
      <c r="AK550" s="74">
        <v>9</v>
      </c>
      <c r="AL550" s="141">
        <v>6</v>
      </c>
      <c r="AM550" s="140">
        <v>12</v>
      </c>
      <c r="AN550" s="74">
        <v>6</v>
      </c>
      <c r="AO550" s="162">
        <v>11</v>
      </c>
      <c r="AP550" s="74">
        <v>9</v>
      </c>
      <c r="AQ550" s="74">
        <v>0</v>
      </c>
      <c r="AR550" s="75">
        <v>6</v>
      </c>
      <c r="AS550" s="140">
        <v>12</v>
      </c>
      <c r="AT550" s="74">
        <v>6</v>
      </c>
      <c r="AU550" s="162">
        <v>11</v>
      </c>
      <c r="AV550" s="131">
        <v>9</v>
      </c>
      <c r="AW550" s="74">
        <v>6</v>
      </c>
      <c r="AX550" s="141">
        <v>0</v>
      </c>
      <c r="AY550" s="140">
        <v>12</v>
      </c>
      <c r="AZ550" s="74">
        <v>6</v>
      </c>
      <c r="BA550" s="162">
        <v>11</v>
      </c>
      <c r="BB550" s="74">
        <v>9</v>
      </c>
      <c r="BC550" s="162">
        <v>6</v>
      </c>
      <c r="BD550" s="75">
        <v>0</v>
      </c>
      <c r="BE550" s="318">
        <v>12</v>
      </c>
      <c r="BF550" s="131">
        <v>6</v>
      </c>
      <c r="BG550" s="273">
        <v>11</v>
      </c>
      <c r="BH550" s="274">
        <v>9</v>
      </c>
      <c r="BI550" s="775">
        <v>6</v>
      </c>
      <c r="BJ550" s="141">
        <v>0</v>
      </c>
      <c r="BK550" s="776">
        <v>10</v>
      </c>
      <c r="BL550" s="723">
        <v>6</v>
      </c>
      <c r="BM550" s="723">
        <v>11</v>
      </c>
      <c r="BN550" s="723">
        <v>9</v>
      </c>
      <c r="BO550" s="131">
        <v>6</v>
      </c>
      <c r="BP550" s="777">
        <v>0</v>
      </c>
    </row>
    <row r="551" spans="3:68">
      <c r="C551" s="405" t="s">
        <v>17</v>
      </c>
      <c r="D551" s="140">
        <v>626</v>
      </c>
      <c r="E551" s="74">
        <v>455</v>
      </c>
      <c r="F551" s="162">
        <v>647</v>
      </c>
      <c r="G551" s="74">
        <v>560</v>
      </c>
      <c r="H551" s="141">
        <v>417</v>
      </c>
      <c r="I551" s="140">
        <v>630</v>
      </c>
      <c r="J551" s="74">
        <v>455</v>
      </c>
      <c r="K551" s="162">
        <v>651</v>
      </c>
      <c r="L551" s="74">
        <v>583</v>
      </c>
      <c r="M551" s="141">
        <v>417</v>
      </c>
      <c r="N551" s="140">
        <v>630</v>
      </c>
      <c r="O551" s="74">
        <v>455</v>
      </c>
      <c r="P551" s="162">
        <v>650</v>
      </c>
      <c r="Q551" s="74">
        <v>583</v>
      </c>
      <c r="R551" s="160">
        <v>409</v>
      </c>
      <c r="S551" s="140">
        <v>630</v>
      </c>
      <c r="T551" s="74">
        <v>455</v>
      </c>
      <c r="U551" s="162">
        <v>648</v>
      </c>
      <c r="V551" s="74">
        <v>584</v>
      </c>
      <c r="W551" s="141">
        <v>409</v>
      </c>
      <c r="X551" s="140">
        <v>631</v>
      </c>
      <c r="Y551" s="74">
        <v>455</v>
      </c>
      <c r="Z551" s="162">
        <v>649</v>
      </c>
      <c r="AA551" s="74">
        <v>590</v>
      </c>
      <c r="AB551" s="160">
        <v>413</v>
      </c>
      <c r="AC551" s="140">
        <v>631</v>
      </c>
      <c r="AD551" s="74">
        <v>455</v>
      </c>
      <c r="AE551" s="162">
        <v>649</v>
      </c>
      <c r="AF551" s="74">
        <v>590</v>
      </c>
      <c r="AG551" s="141">
        <v>413</v>
      </c>
      <c r="AH551" s="140">
        <v>631</v>
      </c>
      <c r="AI551" s="74">
        <v>454</v>
      </c>
      <c r="AJ551" s="162">
        <v>649</v>
      </c>
      <c r="AK551" s="74">
        <v>602</v>
      </c>
      <c r="AL551" s="141">
        <v>416</v>
      </c>
      <c r="AM551" s="140">
        <v>631</v>
      </c>
      <c r="AN551" s="74">
        <v>454</v>
      </c>
      <c r="AO551" s="162">
        <v>650</v>
      </c>
      <c r="AP551" s="74">
        <v>597</v>
      </c>
      <c r="AQ551" s="74">
        <v>47</v>
      </c>
      <c r="AR551" s="75">
        <v>416</v>
      </c>
      <c r="AS551" s="140">
        <v>631</v>
      </c>
      <c r="AT551" s="74">
        <v>447</v>
      </c>
      <c r="AU551" s="162">
        <v>654</v>
      </c>
      <c r="AV551" s="131">
        <v>602</v>
      </c>
      <c r="AW551" s="268">
        <v>417</v>
      </c>
      <c r="AX551" s="141">
        <v>47</v>
      </c>
      <c r="AY551" s="140">
        <v>633</v>
      </c>
      <c r="AZ551" s="74">
        <v>447</v>
      </c>
      <c r="BA551" s="162">
        <v>659</v>
      </c>
      <c r="BB551" s="74">
        <v>605</v>
      </c>
      <c r="BC551" s="162">
        <v>431</v>
      </c>
      <c r="BD551" s="75">
        <v>47</v>
      </c>
      <c r="BE551" s="318">
        <v>633</v>
      </c>
      <c r="BF551" s="131">
        <v>447</v>
      </c>
      <c r="BG551" s="273">
        <v>661</v>
      </c>
      <c r="BH551" s="274">
        <v>606</v>
      </c>
      <c r="BI551" s="775">
        <v>433</v>
      </c>
      <c r="BJ551" s="141">
        <v>47</v>
      </c>
      <c r="BK551" s="776">
        <v>629</v>
      </c>
      <c r="BL551" s="723">
        <v>446</v>
      </c>
      <c r="BM551" s="723">
        <v>662</v>
      </c>
      <c r="BN551" s="723">
        <v>625</v>
      </c>
      <c r="BO551" s="131">
        <v>434</v>
      </c>
      <c r="BP551" s="777">
        <v>47</v>
      </c>
    </row>
    <row r="552" spans="3:68">
      <c r="C552" s="405" t="s">
        <v>18</v>
      </c>
      <c r="D552" s="140">
        <v>49</v>
      </c>
      <c r="E552" s="74">
        <v>36</v>
      </c>
      <c r="F552" s="162">
        <v>48</v>
      </c>
      <c r="G552" s="74">
        <v>34</v>
      </c>
      <c r="H552" s="141">
        <v>23</v>
      </c>
      <c r="I552" s="140">
        <v>50</v>
      </c>
      <c r="J552" s="74">
        <v>36</v>
      </c>
      <c r="K552" s="162">
        <v>49</v>
      </c>
      <c r="L552" s="74">
        <v>39</v>
      </c>
      <c r="M552" s="141">
        <v>23</v>
      </c>
      <c r="N552" s="140">
        <v>50</v>
      </c>
      <c r="O552" s="74">
        <v>36</v>
      </c>
      <c r="P552" s="162">
        <v>49</v>
      </c>
      <c r="Q552" s="74">
        <v>39</v>
      </c>
      <c r="R552" s="160">
        <v>23</v>
      </c>
      <c r="S552" s="140">
        <v>50</v>
      </c>
      <c r="T552" s="74">
        <v>36</v>
      </c>
      <c r="U552" s="162">
        <v>49</v>
      </c>
      <c r="V552" s="74">
        <v>39</v>
      </c>
      <c r="W552" s="141">
        <v>23</v>
      </c>
      <c r="X552" s="140">
        <v>50</v>
      </c>
      <c r="Y552" s="74">
        <v>36</v>
      </c>
      <c r="Z552" s="162">
        <v>50</v>
      </c>
      <c r="AA552" s="74">
        <v>42</v>
      </c>
      <c r="AB552" s="160">
        <v>24</v>
      </c>
      <c r="AC552" s="140">
        <v>50</v>
      </c>
      <c r="AD552" s="74">
        <v>36</v>
      </c>
      <c r="AE552" s="162">
        <v>50</v>
      </c>
      <c r="AF552" s="74">
        <v>42</v>
      </c>
      <c r="AG552" s="141">
        <v>24</v>
      </c>
      <c r="AH552" s="140">
        <v>50</v>
      </c>
      <c r="AI552" s="74">
        <v>36</v>
      </c>
      <c r="AJ552" s="162">
        <v>50</v>
      </c>
      <c r="AK552" s="74">
        <v>42</v>
      </c>
      <c r="AL552" s="141">
        <v>24</v>
      </c>
      <c r="AM552" s="140">
        <v>50</v>
      </c>
      <c r="AN552" s="74">
        <v>36</v>
      </c>
      <c r="AO552" s="162">
        <v>51</v>
      </c>
      <c r="AP552" s="74">
        <v>42</v>
      </c>
      <c r="AQ552" s="74">
        <v>0</v>
      </c>
      <c r="AR552" s="75">
        <v>24</v>
      </c>
      <c r="AS552" s="140">
        <v>50</v>
      </c>
      <c r="AT552" s="74">
        <v>36</v>
      </c>
      <c r="AU552" s="162">
        <v>51</v>
      </c>
      <c r="AV552" s="131">
        <v>42</v>
      </c>
      <c r="AW552" s="74">
        <v>24</v>
      </c>
      <c r="AX552" s="141">
        <v>0</v>
      </c>
      <c r="AY552" s="140">
        <v>50</v>
      </c>
      <c r="AZ552" s="74">
        <v>36</v>
      </c>
      <c r="BA552" s="162">
        <v>51</v>
      </c>
      <c r="BB552" s="74">
        <v>42</v>
      </c>
      <c r="BC552" s="162">
        <v>25</v>
      </c>
      <c r="BD552" s="75">
        <v>0</v>
      </c>
      <c r="BE552" s="318">
        <v>50</v>
      </c>
      <c r="BF552" s="131">
        <v>36</v>
      </c>
      <c r="BG552" s="273">
        <v>52</v>
      </c>
      <c r="BH552" s="274">
        <v>42</v>
      </c>
      <c r="BI552" s="775">
        <v>25</v>
      </c>
      <c r="BJ552" s="141">
        <v>0</v>
      </c>
      <c r="BK552" s="776">
        <v>50</v>
      </c>
      <c r="BL552" s="723">
        <v>36</v>
      </c>
      <c r="BM552" s="723">
        <v>52</v>
      </c>
      <c r="BN552" s="723">
        <v>46</v>
      </c>
      <c r="BO552" s="131">
        <v>25</v>
      </c>
      <c r="BP552" s="777">
        <v>0</v>
      </c>
    </row>
    <row r="553" spans="3:68">
      <c r="C553" s="405" t="s">
        <v>19</v>
      </c>
      <c r="D553" s="140">
        <v>72</v>
      </c>
      <c r="E553" s="74">
        <v>35</v>
      </c>
      <c r="F553" s="162">
        <v>40</v>
      </c>
      <c r="G553" s="74">
        <v>22</v>
      </c>
      <c r="H553" s="141">
        <v>0</v>
      </c>
      <c r="I553" s="140">
        <v>72</v>
      </c>
      <c r="J553" s="74">
        <v>35</v>
      </c>
      <c r="K553" s="162">
        <v>40</v>
      </c>
      <c r="L553" s="74">
        <v>29</v>
      </c>
      <c r="M553" s="141">
        <v>0</v>
      </c>
      <c r="N553" s="140">
        <v>72</v>
      </c>
      <c r="O553" s="74">
        <v>35</v>
      </c>
      <c r="P553" s="162">
        <v>42</v>
      </c>
      <c r="Q553" s="74">
        <v>29</v>
      </c>
      <c r="R553" s="160">
        <v>0</v>
      </c>
      <c r="S553" s="140">
        <v>71</v>
      </c>
      <c r="T553" s="74">
        <v>34</v>
      </c>
      <c r="U553" s="162">
        <v>42</v>
      </c>
      <c r="V553" s="74">
        <v>29</v>
      </c>
      <c r="W553" s="141">
        <v>0</v>
      </c>
      <c r="X553" s="140">
        <v>71</v>
      </c>
      <c r="Y553" s="74">
        <v>34</v>
      </c>
      <c r="Z553" s="162">
        <v>44</v>
      </c>
      <c r="AA553" s="74">
        <v>32</v>
      </c>
      <c r="AB553" s="160">
        <v>0</v>
      </c>
      <c r="AC553" s="140">
        <v>71</v>
      </c>
      <c r="AD553" s="74">
        <v>34</v>
      </c>
      <c r="AE553" s="162">
        <v>44</v>
      </c>
      <c r="AF553" s="74">
        <v>32</v>
      </c>
      <c r="AG553" s="141">
        <v>0</v>
      </c>
      <c r="AH553" s="140">
        <v>71</v>
      </c>
      <c r="AI553" s="74">
        <v>34</v>
      </c>
      <c r="AJ553" s="162">
        <v>46</v>
      </c>
      <c r="AK553" s="74">
        <v>38</v>
      </c>
      <c r="AL553" s="141">
        <v>0</v>
      </c>
      <c r="AM553" s="140">
        <v>71</v>
      </c>
      <c r="AN553" s="74">
        <v>34</v>
      </c>
      <c r="AO553" s="162">
        <v>46</v>
      </c>
      <c r="AP553" s="74">
        <v>37</v>
      </c>
      <c r="AQ553" s="74">
        <v>0</v>
      </c>
      <c r="AR553" s="75">
        <v>0</v>
      </c>
      <c r="AS553" s="140">
        <v>71</v>
      </c>
      <c r="AT553" s="74">
        <v>33</v>
      </c>
      <c r="AU553" s="162">
        <v>46</v>
      </c>
      <c r="AV553" s="131">
        <v>37</v>
      </c>
      <c r="AW553" s="74">
        <v>0</v>
      </c>
      <c r="AX553" s="141">
        <v>0</v>
      </c>
      <c r="AY553" s="140">
        <v>71</v>
      </c>
      <c r="AZ553" s="74">
        <v>33</v>
      </c>
      <c r="BA553" s="162">
        <v>46</v>
      </c>
      <c r="BB553" s="74">
        <v>37</v>
      </c>
      <c r="BC553" s="162">
        <v>0</v>
      </c>
      <c r="BD553" s="75">
        <v>0</v>
      </c>
      <c r="BE553" s="318">
        <v>71</v>
      </c>
      <c r="BF553" s="131">
        <v>33</v>
      </c>
      <c r="BG553" s="273">
        <v>47</v>
      </c>
      <c r="BH553" s="274">
        <v>38</v>
      </c>
      <c r="BI553" s="775">
        <v>0</v>
      </c>
      <c r="BJ553" s="141">
        <v>0</v>
      </c>
      <c r="BK553" s="776">
        <v>71</v>
      </c>
      <c r="BL553" s="723">
        <v>33</v>
      </c>
      <c r="BM553" s="723">
        <v>47</v>
      </c>
      <c r="BN553" s="723">
        <v>43</v>
      </c>
      <c r="BO553" s="131">
        <v>5</v>
      </c>
      <c r="BP553" s="777">
        <v>0</v>
      </c>
    </row>
    <row r="554" spans="3:68">
      <c r="C554" s="405" t="s">
        <v>20</v>
      </c>
      <c r="D554" s="140">
        <v>101</v>
      </c>
      <c r="E554" s="74">
        <v>55</v>
      </c>
      <c r="F554" s="162">
        <v>71</v>
      </c>
      <c r="G554" s="74">
        <v>38</v>
      </c>
      <c r="H554" s="141">
        <v>0</v>
      </c>
      <c r="I554" s="140">
        <v>101</v>
      </c>
      <c r="J554" s="74">
        <v>55</v>
      </c>
      <c r="K554" s="162">
        <v>71</v>
      </c>
      <c r="L554" s="74">
        <v>52</v>
      </c>
      <c r="M554" s="141">
        <v>0</v>
      </c>
      <c r="N554" s="140">
        <v>101</v>
      </c>
      <c r="O554" s="74">
        <v>55</v>
      </c>
      <c r="P554" s="162">
        <v>71</v>
      </c>
      <c r="Q554" s="74">
        <v>52</v>
      </c>
      <c r="R554" s="160">
        <v>0</v>
      </c>
      <c r="S554" s="140">
        <v>100</v>
      </c>
      <c r="T554" s="74">
        <v>55</v>
      </c>
      <c r="U554" s="162">
        <v>68</v>
      </c>
      <c r="V554" s="74">
        <v>52</v>
      </c>
      <c r="W554" s="141">
        <v>0</v>
      </c>
      <c r="X554" s="140">
        <v>100</v>
      </c>
      <c r="Y554" s="74">
        <v>55</v>
      </c>
      <c r="Z554" s="162">
        <v>69</v>
      </c>
      <c r="AA554" s="74">
        <v>58</v>
      </c>
      <c r="AB554" s="160">
        <v>0</v>
      </c>
      <c r="AC554" s="140">
        <v>100</v>
      </c>
      <c r="AD554" s="74">
        <v>55</v>
      </c>
      <c r="AE554" s="162">
        <v>71</v>
      </c>
      <c r="AF554" s="74">
        <v>59</v>
      </c>
      <c r="AG554" s="141">
        <v>0</v>
      </c>
      <c r="AH554" s="140">
        <v>101</v>
      </c>
      <c r="AI554" s="74">
        <v>55</v>
      </c>
      <c r="AJ554" s="162">
        <v>76</v>
      </c>
      <c r="AK554" s="74">
        <v>72</v>
      </c>
      <c r="AL554" s="141">
        <v>36</v>
      </c>
      <c r="AM554" s="140">
        <v>101</v>
      </c>
      <c r="AN554" s="74">
        <v>55</v>
      </c>
      <c r="AO554" s="162">
        <v>77</v>
      </c>
      <c r="AP554" s="74">
        <v>71</v>
      </c>
      <c r="AQ554" s="74">
        <v>0</v>
      </c>
      <c r="AR554" s="75">
        <v>36</v>
      </c>
      <c r="AS554" s="140">
        <v>101</v>
      </c>
      <c r="AT554" s="74">
        <v>20</v>
      </c>
      <c r="AU554" s="162">
        <v>77</v>
      </c>
      <c r="AV554" s="131">
        <v>71</v>
      </c>
      <c r="AW554" s="74">
        <v>36</v>
      </c>
      <c r="AX554" s="141">
        <v>0</v>
      </c>
      <c r="AY554" s="140">
        <v>103</v>
      </c>
      <c r="AZ554" s="74">
        <v>20</v>
      </c>
      <c r="BA554" s="162">
        <v>77</v>
      </c>
      <c r="BB554" s="74">
        <v>71</v>
      </c>
      <c r="BC554" s="162">
        <v>42</v>
      </c>
      <c r="BD554" s="75">
        <v>0</v>
      </c>
      <c r="BE554" s="318">
        <v>103</v>
      </c>
      <c r="BF554" s="131">
        <v>20</v>
      </c>
      <c r="BG554" s="273">
        <v>78</v>
      </c>
      <c r="BH554" s="274">
        <v>72</v>
      </c>
      <c r="BI554" s="775">
        <v>42</v>
      </c>
      <c r="BJ554" s="141">
        <v>0</v>
      </c>
      <c r="BK554" s="776">
        <v>104</v>
      </c>
      <c r="BL554" s="723">
        <v>20</v>
      </c>
      <c r="BM554" s="723">
        <v>79</v>
      </c>
      <c r="BN554" s="723">
        <v>75</v>
      </c>
      <c r="BO554" s="131">
        <v>43</v>
      </c>
      <c r="BP554" s="777">
        <v>0</v>
      </c>
    </row>
    <row r="555" spans="3:68">
      <c r="C555" s="405" t="s">
        <v>21</v>
      </c>
      <c r="D555" s="140">
        <v>205</v>
      </c>
      <c r="E555" s="74">
        <v>137</v>
      </c>
      <c r="F555" s="162">
        <v>170</v>
      </c>
      <c r="G555" s="74">
        <v>105</v>
      </c>
      <c r="H555" s="141">
        <v>25</v>
      </c>
      <c r="I555" s="140">
        <v>195</v>
      </c>
      <c r="J555" s="74">
        <v>126</v>
      </c>
      <c r="K555" s="162">
        <v>156</v>
      </c>
      <c r="L555" s="74">
        <v>124</v>
      </c>
      <c r="M555" s="141">
        <v>24</v>
      </c>
      <c r="N555" s="140">
        <v>194</v>
      </c>
      <c r="O555" s="74">
        <v>124</v>
      </c>
      <c r="P555" s="162">
        <v>155</v>
      </c>
      <c r="Q555" s="74">
        <v>123</v>
      </c>
      <c r="R555" s="160">
        <v>20</v>
      </c>
      <c r="S555" s="140">
        <v>192</v>
      </c>
      <c r="T555" s="74">
        <v>122</v>
      </c>
      <c r="U555" s="162">
        <v>152</v>
      </c>
      <c r="V555" s="74">
        <v>121</v>
      </c>
      <c r="W555" s="141">
        <v>19</v>
      </c>
      <c r="X555" s="140">
        <v>192</v>
      </c>
      <c r="Y555" s="74">
        <v>122</v>
      </c>
      <c r="Z555" s="162">
        <v>154</v>
      </c>
      <c r="AA555" s="74">
        <v>126</v>
      </c>
      <c r="AB555" s="160">
        <v>19</v>
      </c>
      <c r="AC555" s="140">
        <v>192</v>
      </c>
      <c r="AD555" s="74">
        <v>122</v>
      </c>
      <c r="AE555" s="162">
        <v>154</v>
      </c>
      <c r="AF555" s="74">
        <v>126</v>
      </c>
      <c r="AG555" s="141">
        <v>19</v>
      </c>
      <c r="AH555" s="140">
        <v>192</v>
      </c>
      <c r="AI555" s="74">
        <v>122</v>
      </c>
      <c r="AJ555" s="162">
        <v>157</v>
      </c>
      <c r="AK555" s="74">
        <v>138</v>
      </c>
      <c r="AL555" s="141">
        <v>21</v>
      </c>
      <c r="AM555" s="140">
        <v>192</v>
      </c>
      <c r="AN555" s="74">
        <v>122</v>
      </c>
      <c r="AO555" s="162">
        <v>157</v>
      </c>
      <c r="AP555" s="74">
        <v>136</v>
      </c>
      <c r="AQ555" s="74">
        <v>0</v>
      </c>
      <c r="AR555" s="75">
        <v>21</v>
      </c>
      <c r="AS555" s="140">
        <v>192</v>
      </c>
      <c r="AT555" s="74">
        <v>122</v>
      </c>
      <c r="AU555" s="162">
        <v>157</v>
      </c>
      <c r="AV555" s="131">
        <v>136</v>
      </c>
      <c r="AW555" s="74">
        <v>21</v>
      </c>
      <c r="AX555" s="141">
        <v>0</v>
      </c>
      <c r="AY555" s="140">
        <v>193</v>
      </c>
      <c r="AZ555" s="74">
        <v>122</v>
      </c>
      <c r="BA555" s="162">
        <v>159</v>
      </c>
      <c r="BB555" s="74">
        <v>137</v>
      </c>
      <c r="BC555" s="162">
        <v>22</v>
      </c>
      <c r="BD555" s="75">
        <v>0</v>
      </c>
      <c r="BE555" s="318">
        <v>193</v>
      </c>
      <c r="BF555" s="131">
        <v>122</v>
      </c>
      <c r="BG555" s="273">
        <v>161</v>
      </c>
      <c r="BH555" s="274">
        <v>139</v>
      </c>
      <c r="BI555" s="775">
        <v>23</v>
      </c>
      <c r="BJ555" s="141">
        <v>0</v>
      </c>
      <c r="BK555" s="776">
        <v>193</v>
      </c>
      <c r="BL555" s="723">
        <v>122</v>
      </c>
      <c r="BM555" s="723">
        <v>161</v>
      </c>
      <c r="BN555" s="723">
        <v>148</v>
      </c>
      <c r="BO555" s="131">
        <v>24</v>
      </c>
      <c r="BP555" s="777">
        <v>0</v>
      </c>
    </row>
    <row r="556" spans="3:68">
      <c r="C556" s="405" t="s">
        <v>22</v>
      </c>
      <c r="D556" s="140">
        <v>14</v>
      </c>
      <c r="E556" s="74">
        <v>4</v>
      </c>
      <c r="F556" s="162">
        <v>5</v>
      </c>
      <c r="G556" s="74">
        <v>3</v>
      </c>
      <c r="H556" s="141">
        <v>0</v>
      </c>
      <c r="I556" s="140">
        <v>14</v>
      </c>
      <c r="J556" s="74">
        <v>4</v>
      </c>
      <c r="K556" s="162">
        <v>5</v>
      </c>
      <c r="L556" s="74">
        <v>4</v>
      </c>
      <c r="M556" s="141">
        <v>0</v>
      </c>
      <c r="N556" s="140">
        <v>14</v>
      </c>
      <c r="O556" s="74">
        <v>4</v>
      </c>
      <c r="P556" s="162">
        <v>5</v>
      </c>
      <c r="Q556" s="74">
        <v>4</v>
      </c>
      <c r="R556" s="160">
        <v>0</v>
      </c>
      <c r="S556" s="140">
        <v>14</v>
      </c>
      <c r="T556" s="74">
        <v>4</v>
      </c>
      <c r="U556" s="162">
        <v>5</v>
      </c>
      <c r="V556" s="74">
        <v>4</v>
      </c>
      <c r="W556" s="141">
        <v>0</v>
      </c>
      <c r="X556" s="140">
        <v>14</v>
      </c>
      <c r="Y556" s="74">
        <v>4</v>
      </c>
      <c r="Z556" s="162">
        <v>5</v>
      </c>
      <c r="AA556" s="74">
        <v>4</v>
      </c>
      <c r="AB556" s="160">
        <v>0</v>
      </c>
      <c r="AC556" s="140">
        <v>14</v>
      </c>
      <c r="AD556" s="74">
        <v>4</v>
      </c>
      <c r="AE556" s="162">
        <v>5</v>
      </c>
      <c r="AF556" s="74">
        <v>4</v>
      </c>
      <c r="AG556" s="141">
        <v>0</v>
      </c>
      <c r="AH556" s="140">
        <v>14</v>
      </c>
      <c r="AI556" s="74">
        <v>4</v>
      </c>
      <c r="AJ556" s="162">
        <v>5</v>
      </c>
      <c r="AK556" s="74">
        <v>4</v>
      </c>
      <c r="AL556" s="141">
        <v>0</v>
      </c>
      <c r="AM556" s="140">
        <v>14</v>
      </c>
      <c r="AN556" s="74">
        <v>4</v>
      </c>
      <c r="AO556" s="162">
        <v>5</v>
      </c>
      <c r="AP556" s="74">
        <v>4</v>
      </c>
      <c r="AQ556" s="74">
        <v>0</v>
      </c>
      <c r="AR556" s="75">
        <v>0</v>
      </c>
      <c r="AS556" s="140">
        <v>14</v>
      </c>
      <c r="AT556" s="74">
        <v>4</v>
      </c>
      <c r="AU556" s="162">
        <v>5</v>
      </c>
      <c r="AV556" s="131">
        <v>4</v>
      </c>
      <c r="AW556" s="74">
        <v>0</v>
      </c>
      <c r="AX556" s="141">
        <v>0</v>
      </c>
      <c r="AY556" s="140">
        <v>14</v>
      </c>
      <c r="AZ556" s="74">
        <v>4</v>
      </c>
      <c r="BA556" s="162">
        <v>5</v>
      </c>
      <c r="BB556" s="74">
        <v>4</v>
      </c>
      <c r="BC556" s="162">
        <v>0</v>
      </c>
      <c r="BD556" s="75">
        <v>0</v>
      </c>
      <c r="BE556" s="318">
        <v>14</v>
      </c>
      <c r="BF556" s="131">
        <v>4</v>
      </c>
      <c r="BG556" s="273">
        <v>6</v>
      </c>
      <c r="BH556" s="274">
        <v>4</v>
      </c>
      <c r="BI556" s="775">
        <v>0</v>
      </c>
      <c r="BJ556" s="141">
        <v>0</v>
      </c>
      <c r="BK556" s="776">
        <v>14</v>
      </c>
      <c r="BL556" s="723">
        <v>4</v>
      </c>
      <c r="BM556" s="723">
        <v>6</v>
      </c>
      <c r="BN556" s="723">
        <v>5</v>
      </c>
      <c r="BO556" s="131">
        <v>0</v>
      </c>
      <c r="BP556" s="777">
        <v>0</v>
      </c>
    </row>
    <row r="557" spans="3:68">
      <c r="C557" s="405" t="s">
        <v>23</v>
      </c>
      <c r="D557" s="140">
        <v>17</v>
      </c>
      <c r="E557" s="74">
        <v>3</v>
      </c>
      <c r="F557" s="162">
        <v>6</v>
      </c>
      <c r="G557" s="74">
        <v>2</v>
      </c>
      <c r="H557" s="141">
        <v>0</v>
      </c>
      <c r="I557" s="140">
        <v>18</v>
      </c>
      <c r="J557" s="74">
        <v>3</v>
      </c>
      <c r="K557" s="162">
        <v>6</v>
      </c>
      <c r="L557" s="74">
        <v>2</v>
      </c>
      <c r="M557" s="141">
        <v>0</v>
      </c>
      <c r="N557" s="140">
        <v>18</v>
      </c>
      <c r="O557" s="74">
        <v>3</v>
      </c>
      <c r="P557" s="162">
        <v>6</v>
      </c>
      <c r="Q557" s="74">
        <v>2</v>
      </c>
      <c r="R557" s="160">
        <v>0</v>
      </c>
      <c r="S557" s="140">
        <v>18</v>
      </c>
      <c r="T557" s="74">
        <v>3</v>
      </c>
      <c r="U557" s="162">
        <v>6</v>
      </c>
      <c r="V557" s="74">
        <v>2</v>
      </c>
      <c r="W557" s="141">
        <v>0</v>
      </c>
      <c r="X557" s="140">
        <v>18</v>
      </c>
      <c r="Y557" s="74">
        <v>3</v>
      </c>
      <c r="Z557" s="162">
        <v>6</v>
      </c>
      <c r="AA557" s="74">
        <v>2</v>
      </c>
      <c r="AB557" s="160">
        <v>0</v>
      </c>
      <c r="AC557" s="140">
        <v>18</v>
      </c>
      <c r="AD557" s="74">
        <v>3</v>
      </c>
      <c r="AE557" s="162">
        <v>6</v>
      </c>
      <c r="AF557" s="74">
        <v>2</v>
      </c>
      <c r="AG557" s="141">
        <v>0</v>
      </c>
      <c r="AH557" s="140">
        <v>18</v>
      </c>
      <c r="AI557" s="74">
        <v>3</v>
      </c>
      <c r="AJ557" s="162">
        <v>6</v>
      </c>
      <c r="AK557" s="74">
        <v>3</v>
      </c>
      <c r="AL557" s="141">
        <v>0</v>
      </c>
      <c r="AM557" s="140">
        <v>18</v>
      </c>
      <c r="AN557" s="74">
        <v>3</v>
      </c>
      <c r="AO557" s="162">
        <v>6</v>
      </c>
      <c r="AP557" s="74">
        <v>3</v>
      </c>
      <c r="AQ557" s="74">
        <v>0</v>
      </c>
      <c r="AR557" s="75">
        <v>0</v>
      </c>
      <c r="AS557" s="140">
        <v>18</v>
      </c>
      <c r="AT557" s="74">
        <v>3</v>
      </c>
      <c r="AU557" s="162">
        <v>6</v>
      </c>
      <c r="AV557" s="131">
        <v>3</v>
      </c>
      <c r="AW557" s="74">
        <v>0</v>
      </c>
      <c r="AX557" s="141">
        <v>0</v>
      </c>
      <c r="AY557" s="140">
        <v>18</v>
      </c>
      <c r="AZ557" s="74">
        <v>3</v>
      </c>
      <c r="BA557" s="162">
        <v>6</v>
      </c>
      <c r="BB557" s="74">
        <v>3</v>
      </c>
      <c r="BC557" s="162">
        <v>0</v>
      </c>
      <c r="BD557" s="75">
        <v>0</v>
      </c>
      <c r="BE557" s="318">
        <v>18</v>
      </c>
      <c r="BF557" s="131">
        <v>3</v>
      </c>
      <c r="BG557" s="273">
        <v>6</v>
      </c>
      <c r="BH557" s="274">
        <v>3</v>
      </c>
      <c r="BI557" s="775">
        <v>0</v>
      </c>
      <c r="BJ557" s="141">
        <v>0</v>
      </c>
      <c r="BK557" s="776">
        <v>18</v>
      </c>
      <c r="BL557" s="723">
        <v>3</v>
      </c>
      <c r="BM557" s="723">
        <v>6</v>
      </c>
      <c r="BN557" s="723">
        <v>5</v>
      </c>
      <c r="BO557" s="131">
        <v>0</v>
      </c>
      <c r="BP557" s="777">
        <v>0</v>
      </c>
    </row>
    <row r="558" spans="3:68">
      <c r="C558" s="405" t="s">
        <v>24</v>
      </c>
      <c r="D558" s="140">
        <v>26</v>
      </c>
      <c r="E558" s="74">
        <v>12</v>
      </c>
      <c r="F558" s="162">
        <v>20</v>
      </c>
      <c r="G558" s="74">
        <v>14</v>
      </c>
      <c r="H558" s="141">
        <v>3</v>
      </c>
      <c r="I558" s="140">
        <v>26</v>
      </c>
      <c r="J558" s="74">
        <v>12</v>
      </c>
      <c r="K558" s="162">
        <v>20</v>
      </c>
      <c r="L558" s="74">
        <v>16</v>
      </c>
      <c r="M558" s="141">
        <v>3</v>
      </c>
      <c r="N558" s="140">
        <v>26</v>
      </c>
      <c r="O558" s="74">
        <v>12</v>
      </c>
      <c r="P558" s="162">
        <v>20</v>
      </c>
      <c r="Q558" s="74">
        <v>16</v>
      </c>
      <c r="R558" s="160">
        <v>3</v>
      </c>
      <c r="S558" s="140">
        <v>25</v>
      </c>
      <c r="T558" s="74">
        <v>12</v>
      </c>
      <c r="U558" s="162">
        <v>20</v>
      </c>
      <c r="V558" s="74">
        <v>16</v>
      </c>
      <c r="W558" s="141">
        <v>3</v>
      </c>
      <c r="X558" s="140">
        <v>25</v>
      </c>
      <c r="Y558" s="74">
        <v>12</v>
      </c>
      <c r="Z558" s="162">
        <v>20</v>
      </c>
      <c r="AA558" s="74">
        <v>17</v>
      </c>
      <c r="AB558" s="160">
        <v>3</v>
      </c>
      <c r="AC558" s="140">
        <v>25</v>
      </c>
      <c r="AD558" s="74">
        <v>12</v>
      </c>
      <c r="AE558" s="162">
        <v>20</v>
      </c>
      <c r="AF558" s="74">
        <v>17</v>
      </c>
      <c r="AG558" s="141">
        <v>3</v>
      </c>
      <c r="AH558" s="140">
        <v>25</v>
      </c>
      <c r="AI558" s="74">
        <v>12</v>
      </c>
      <c r="AJ558" s="162">
        <v>20</v>
      </c>
      <c r="AK558" s="74">
        <v>17</v>
      </c>
      <c r="AL558" s="141">
        <v>3</v>
      </c>
      <c r="AM558" s="140">
        <v>25</v>
      </c>
      <c r="AN558" s="74">
        <v>12</v>
      </c>
      <c r="AO558" s="162">
        <v>20</v>
      </c>
      <c r="AP558" s="74">
        <v>16</v>
      </c>
      <c r="AQ558" s="74">
        <v>0</v>
      </c>
      <c r="AR558" s="75">
        <v>3</v>
      </c>
      <c r="AS558" s="140">
        <v>25</v>
      </c>
      <c r="AT558" s="74">
        <v>12</v>
      </c>
      <c r="AU558" s="162">
        <v>20</v>
      </c>
      <c r="AV558" s="131">
        <v>16</v>
      </c>
      <c r="AW558" s="74">
        <v>3</v>
      </c>
      <c r="AX558" s="141">
        <v>0</v>
      </c>
      <c r="AY558" s="140">
        <v>25</v>
      </c>
      <c r="AZ558" s="74">
        <v>12</v>
      </c>
      <c r="BA558" s="162">
        <v>20</v>
      </c>
      <c r="BB558" s="74">
        <v>16</v>
      </c>
      <c r="BC558" s="162">
        <v>3</v>
      </c>
      <c r="BD558" s="75">
        <v>0</v>
      </c>
      <c r="BE558" s="318">
        <v>25</v>
      </c>
      <c r="BF558" s="131">
        <v>12</v>
      </c>
      <c r="BG558" s="273">
        <v>20</v>
      </c>
      <c r="BH558" s="274">
        <v>16</v>
      </c>
      <c r="BI558" s="775">
        <v>3</v>
      </c>
      <c r="BJ558" s="141">
        <v>0</v>
      </c>
      <c r="BK558" s="776">
        <v>25</v>
      </c>
      <c r="BL558" s="723">
        <v>12</v>
      </c>
      <c r="BM558" s="723">
        <v>20</v>
      </c>
      <c r="BN558" s="723">
        <v>18</v>
      </c>
      <c r="BO558" s="131">
        <v>3</v>
      </c>
      <c r="BP558" s="777">
        <v>0</v>
      </c>
    </row>
    <row r="559" spans="3:68">
      <c r="C559" s="405" t="s">
        <v>25</v>
      </c>
      <c r="D559" s="140">
        <v>9</v>
      </c>
      <c r="E559" s="74">
        <v>2</v>
      </c>
      <c r="F559" s="162">
        <v>4</v>
      </c>
      <c r="G559" s="74">
        <v>3</v>
      </c>
      <c r="H559" s="141">
        <v>0</v>
      </c>
      <c r="I559" s="140">
        <v>9</v>
      </c>
      <c r="J559" s="74">
        <v>2</v>
      </c>
      <c r="K559" s="162">
        <v>4</v>
      </c>
      <c r="L559" s="74">
        <v>3</v>
      </c>
      <c r="M559" s="141">
        <v>0</v>
      </c>
      <c r="N559" s="140">
        <v>9</v>
      </c>
      <c r="O559" s="74">
        <v>2</v>
      </c>
      <c r="P559" s="162">
        <v>4</v>
      </c>
      <c r="Q559" s="74">
        <v>3</v>
      </c>
      <c r="R559" s="160">
        <v>0</v>
      </c>
      <c r="S559" s="140">
        <v>9</v>
      </c>
      <c r="T559" s="74">
        <v>2</v>
      </c>
      <c r="U559" s="162">
        <v>4</v>
      </c>
      <c r="V559" s="74">
        <v>3</v>
      </c>
      <c r="W559" s="141">
        <v>0</v>
      </c>
      <c r="X559" s="140">
        <v>9</v>
      </c>
      <c r="Y559" s="74">
        <v>2</v>
      </c>
      <c r="Z559" s="162">
        <v>4</v>
      </c>
      <c r="AA559" s="74">
        <v>3</v>
      </c>
      <c r="AB559" s="160">
        <v>0</v>
      </c>
      <c r="AC559" s="140">
        <v>9</v>
      </c>
      <c r="AD559" s="74">
        <v>2</v>
      </c>
      <c r="AE559" s="162">
        <v>4</v>
      </c>
      <c r="AF559" s="74">
        <v>3</v>
      </c>
      <c r="AG559" s="141">
        <v>0</v>
      </c>
      <c r="AH559" s="140">
        <v>9</v>
      </c>
      <c r="AI559" s="74">
        <v>2</v>
      </c>
      <c r="AJ559" s="162">
        <v>4</v>
      </c>
      <c r="AK559" s="74">
        <v>4</v>
      </c>
      <c r="AL559" s="141">
        <v>0</v>
      </c>
      <c r="AM559" s="140">
        <v>9</v>
      </c>
      <c r="AN559" s="74">
        <v>2</v>
      </c>
      <c r="AO559" s="162">
        <v>4</v>
      </c>
      <c r="AP559" s="74">
        <v>4</v>
      </c>
      <c r="AQ559" s="74">
        <v>0</v>
      </c>
      <c r="AR559" s="75">
        <v>0</v>
      </c>
      <c r="AS559" s="140">
        <v>9</v>
      </c>
      <c r="AT559" s="74">
        <v>2</v>
      </c>
      <c r="AU559" s="162">
        <v>4</v>
      </c>
      <c r="AV559" s="131">
        <v>4</v>
      </c>
      <c r="AW559" s="74">
        <v>0</v>
      </c>
      <c r="AX559" s="141">
        <v>0</v>
      </c>
      <c r="AY559" s="140">
        <v>9</v>
      </c>
      <c r="AZ559" s="74">
        <v>2</v>
      </c>
      <c r="BA559" s="162">
        <v>4</v>
      </c>
      <c r="BB559" s="74">
        <v>4</v>
      </c>
      <c r="BC559" s="162">
        <v>0</v>
      </c>
      <c r="BD559" s="75">
        <v>0</v>
      </c>
      <c r="BE559" s="318">
        <v>9</v>
      </c>
      <c r="BF559" s="131">
        <v>2</v>
      </c>
      <c r="BG559" s="273">
        <v>4</v>
      </c>
      <c r="BH559" s="274">
        <v>4</v>
      </c>
      <c r="BI559" s="775">
        <v>0</v>
      </c>
      <c r="BJ559" s="141">
        <v>0</v>
      </c>
      <c r="BK559" s="776">
        <v>9</v>
      </c>
      <c r="BL559" s="723">
        <v>2</v>
      </c>
      <c r="BM559" s="723">
        <v>4</v>
      </c>
      <c r="BN559" s="723">
        <v>4</v>
      </c>
      <c r="BO559" s="131">
        <v>0</v>
      </c>
      <c r="BP559" s="777">
        <v>0</v>
      </c>
    </row>
    <row r="560" spans="3:68">
      <c r="C560" s="405" t="s">
        <v>26</v>
      </c>
      <c r="D560" s="140">
        <v>485</v>
      </c>
      <c r="E560" s="74">
        <v>325</v>
      </c>
      <c r="F560" s="162">
        <v>543</v>
      </c>
      <c r="G560" s="74">
        <v>454</v>
      </c>
      <c r="H560" s="141">
        <v>328</v>
      </c>
      <c r="I560" s="140">
        <v>484</v>
      </c>
      <c r="J560" s="74">
        <v>325</v>
      </c>
      <c r="K560" s="162">
        <v>547</v>
      </c>
      <c r="L560" s="74">
        <v>471</v>
      </c>
      <c r="M560" s="249">
        <v>326</v>
      </c>
      <c r="N560" s="140">
        <v>473</v>
      </c>
      <c r="O560" s="74">
        <v>316</v>
      </c>
      <c r="P560" s="162">
        <v>547</v>
      </c>
      <c r="Q560" s="74">
        <v>472</v>
      </c>
      <c r="R560" s="408">
        <v>321</v>
      </c>
      <c r="S560" s="140">
        <v>473</v>
      </c>
      <c r="T560" s="74">
        <v>316</v>
      </c>
      <c r="U560" s="162">
        <v>545</v>
      </c>
      <c r="V560" s="74">
        <v>471</v>
      </c>
      <c r="W560" s="141">
        <v>321</v>
      </c>
      <c r="X560" s="140">
        <v>474</v>
      </c>
      <c r="Y560" s="74">
        <v>316</v>
      </c>
      <c r="Z560" s="162">
        <v>545</v>
      </c>
      <c r="AA560" s="74">
        <v>477</v>
      </c>
      <c r="AB560" s="160">
        <v>330</v>
      </c>
      <c r="AC560" s="140">
        <v>473</v>
      </c>
      <c r="AD560" s="74">
        <v>315</v>
      </c>
      <c r="AE560" s="162">
        <v>545</v>
      </c>
      <c r="AF560" s="74">
        <v>476</v>
      </c>
      <c r="AG560" s="141">
        <v>329</v>
      </c>
      <c r="AH560" s="140">
        <v>474</v>
      </c>
      <c r="AI560" s="74">
        <v>316</v>
      </c>
      <c r="AJ560" s="162">
        <v>547</v>
      </c>
      <c r="AK560" s="74">
        <v>479</v>
      </c>
      <c r="AL560" s="141">
        <v>334</v>
      </c>
      <c r="AM560" s="140">
        <v>474</v>
      </c>
      <c r="AN560" s="74">
        <v>316</v>
      </c>
      <c r="AO560" s="162">
        <v>549</v>
      </c>
      <c r="AP560" s="74">
        <v>479</v>
      </c>
      <c r="AQ560" s="74">
        <v>98</v>
      </c>
      <c r="AR560" s="75">
        <v>335</v>
      </c>
      <c r="AS560" s="140">
        <v>474</v>
      </c>
      <c r="AT560" s="74">
        <v>259</v>
      </c>
      <c r="AU560" s="162">
        <v>549</v>
      </c>
      <c r="AV560" s="131">
        <v>479</v>
      </c>
      <c r="AW560" s="74">
        <v>335</v>
      </c>
      <c r="AX560" s="141">
        <v>98</v>
      </c>
      <c r="AY560" s="140">
        <v>475</v>
      </c>
      <c r="AZ560" s="74">
        <v>259</v>
      </c>
      <c r="BA560" s="162">
        <v>551</v>
      </c>
      <c r="BB560" s="74">
        <v>480</v>
      </c>
      <c r="BC560" s="162">
        <v>344</v>
      </c>
      <c r="BD560" s="75">
        <v>98</v>
      </c>
      <c r="BE560" s="318">
        <v>475</v>
      </c>
      <c r="BF560" s="131">
        <v>259</v>
      </c>
      <c r="BG560" s="273">
        <v>558</v>
      </c>
      <c r="BH560" s="274">
        <v>485</v>
      </c>
      <c r="BI560" s="775">
        <v>346</v>
      </c>
      <c r="BJ560" s="141">
        <v>98</v>
      </c>
      <c r="BK560" s="776">
        <v>471</v>
      </c>
      <c r="BL560" s="723">
        <v>256</v>
      </c>
      <c r="BM560" s="723">
        <v>558</v>
      </c>
      <c r="BN560" s="723">
        <v>488</v>
      </c>
      <c r="BO560" s="131">
        <v>346</v>
      </c>
      <c r="BP560" s="777">
        <v>98</v>
      </c>
    </row>
    <row r="561" spans="3:75">
      <c r="C561" s="405" t="s">
        <v>39</v>
      </c>
      <c r="D561" s="140">
        <v>64</v>
      </c>
      <c r="E561" s="74">
        <v>34</v>
      </c>
      <c r="F561" s="162">
        <v>57</v>
      </c>
      <c r="G561" s="74">
        <v>57</v>
      </c>
      <c r="H561" s="141">
        <v>28</v>
      </c>
      <c r="I561" s="140">
        <v>64</v>
      </c>
      <c r="J561" s="74">
        <v>35</v>
      </c>
      <c r="K561" s="162">
        <v>57</v>
      </c>
      <c r="L561" s="74">
        <v>57</v>
      </c>
      <c r="M561" s="141">
        <v>28</v>
      </c>
      <c r="N561" s="140">
        <v>64</v>
      </c>
      <c r="O561" s="74">
        <v>34</v>
      </c>
      <c r="P561" s="162">
        <v>57</v>
      </c>
      <c r="Q561" s="74">
        <v>57</v>
      </c>
      <c r="R561" s="160">
        <v>28</v>
      </c>
      <c r="S561" s="140">
        <v>64</v>
      </c>
      <c r="T561" s="74">
        <v>34</v>
      </c>
      <c r="U561" s="162">
        <v>57</v>
      </c>
      <c r="V561" s="74">
        <v>57</v>
      </c>
      <c r="W561" s="141">
        <v>28</v>
      </c>
      <c r="X561" s="140">
        <v>65</v>
      </c>
      <c r="Y561" s="74">
        <v>35</v>
      </c>
      <c r="Z561" s="162">
        <v>57</v>
      </c>
      <c r="AA561" s="74">
        <v>57</v>
      </c>
      <c r="AB561" s="160">
        <v>29</v>
      </c>
      <c r="AC561" s="140">
        <v>65</v>
      </c>
      <c r="AD561" s="74">
        <v>35</v>
      </c>
      <c r="AE561" s="162">
        <v>57</v>
      </c>
      <c r="AF561" s="74">
        <v>57</v>
      </c>
      <c r="AG561" s="141">
        <v>29</v>
      </c>
      <c r="AH561" s="140">
        <v>65</v>
      </c>
      <c r="AI561" s="74">
        <v>35</v>
      </c>
      <c r="AJ561" s="162">
        <v>57</v>
      </c>
      <c r="AK561" s="74">
        <v>57</v>
      </c>
      <c r="AL561" s="141">
        <v>29</v>
      </c>
      <c r="AM561" s="140">
        <v>65</v>
      </c>
      <c r="AN561" s="74">
        <v>35</v>
      </c>
      <c r="AO561" s="162">
        <v>57</v>
      </c>
      <c r="AP561" s="74">
        <v>57</v>
      </c>
      <c r="AQ561" s="74">
        <v>0</v>
      </c>
      <c r="AR561" s="75">
        <v>29</v>
      </c>
      <c r="AS561" s="140">
        <v>58</v>
      </c>
      <c r="AT561" s="74">
        <v>33</v>
      </c>
      <c r="AU561" s="162">
        <v>51</v>
      </c>
      <c r="AV561" s="131">
        <v>51</v>
      </c>
      <c r="AW561" s="74">
        <v>29</v>
      </c>
      <c r="AX561" s="141">
        <v>0</v>
      </c>
      <c r="AY561" s="140">
        <v>58</v>
      </c>
      <c r="AZ561" s="74">
        <v>33</v>
      </c>
      <c r="BA561" s="162">
        <v>51</v>
      </c>
      <c r="BB561" s="74">
        <v>51</v>
      </c>
      <c r="BC561" s="162">
        <v>29</v>
      </c>
      <c r="BD561" s="75">
        <v>0</v>
      </c>
      <c r="BE561" s="318">
        <v>58</v>
      </c>
      <c r="BF561" s="131">
        <v>33</v>
      </c>
      <c r="BG561" s="273">
        <v>51</v>
      </c>
      <c r="BH561" s="274">
        <v>51</v>
      </c>
      <c r="BI561" s="775">
        <v>29</v>
      </c>
      <c r="BJ561" s="141">
        <v>0</v>
      </c>
      <c r="BK561" s="776">
        <v>58</v>
      </c>
      <c r="BL561" s="723">
        <v>33</v>
      </c>
      <c r="BM561" s="723">
        <v>51</v>
      </c>
      <c r="BN561" s="723">
        <v>51</v>
      </c>
      <c r="BO561" s="131">
        <v>29</v>
      </c>
      <c r="BP561" s="777">
        <v>0</v>
      </c>
    </row>
    <row r="562" spans="3:75" ht="22.5">
      <c r="C562" s="26" t="s">
        <v>1191</v>
      </c>
      <c r="D562" s="140">
        <v>70</v>
      </c>
      <c r="E562" s="74">
        <v>52</v>
      </c>
      <c r="F562" s="162">
        <v>59</v>
      </c>
      <c r="G562" s="74">
        <v>49</v>
      </c>
      <c r="H562" s="141">
        <v>35</v>
      </c>
      <c r="I562" s="140">
        <v>70</v>
      </c>
      <c r="J562" s="74">
        <v>52</v>
      </c>
      <c r="K562" s="162">
        <v>59</v>
      </c>
      <c r="L562" s="74">
        <v>52</v>
      </c>
      <c r="M562" s="141">
        <v>35</v>
      </c>
      <c r="N562" s="140">
        <v>69</v>
      </c>
      <c r="O562" s="74">
        <v>52</v>
      </c>
      <c r="P562" s="162">
        <v>59</v>
      </c>
      <c r="Q562" s="74">
        <v>52</v>
      </c>
      <c r="R562" s="160">
        <v>35</v>
      </c>
      <c r="S562" s="140">
        <v>69</v>
      </c>
      <c r="T562" s="74">
        <v>52</v>
      </c>
      <c r="U562" s="162">
        <v>59</v>
      </c>
      <c r="V562" s="74">
        <v>52</v>
      </c>
      <c r="W562" s="141">
        <v>35</v>
      </c>
      <c r="X562" s="140">
        <v>69</v>
      </c>
      <c r="Y562" s="74">
        <v>52</v>
      </c>
      <c r="Z562" s="162">
        <v>59</v>
      </c>
      <c r="AA562" s="74">
        <v>53</v>
      </c>
      <c r="AB562" s="160">
        <v>35</v>
      </c>
      <c r="AC562" s="140">
        <v>69</v>
      </c>
      <c r="AD562" s="74">
        <v>52</v>
      </c>
      <c r="AE562" s="162">
        <v>59</v>
      </c>
      <c r="AF562" s="74">
        <v>53</v>
      </c>
      <c r="AG562" s="141">
        <v>35</v>
      </c>
      <c r="AH562" s="140">
        <v>69</v>
      </c>
      <c r="AI562" s="74">
        <v>52</v>
      </c>
      <c r="AJ562" s="162">
        <v>60</v>
      </c>
      <c r="AK562" s="74">
        <v>55</v>
      </c>
      <c r="AL562" s="141">
        <v>35</v>
      </c>
      <c r="AM562" s="140">
        <v>69</v>
      </c>
      <c r="AN562" s="74">
        <v>52</v>
      </c>
      <c r="AO562" s="162">
        <v>60</v>
      </c>
      <c r="AP562" s="74">
        <v>55</v>
      </c>
      <c r="AQ562" s="74">
        <v>0</v>
      </c>
      <c r="AR562" s="75">
        <v>35</v>
      </c>
      <c r="AS562" s="140">
        <v>69</v>
      </c>
      <c r="AT562" s="74">
        <v>51</v>
      </c>
      <c r="AU562" s="162">
        <v>60</v>
      </c>
      <c r="AV562" s="131">
        <v>55</v>
      </c>
      <c r="AW562" s="74">
        <v>35</v>
      </c>
      <c r="AX562" s="141">
        <v>0</v>
      </c>
      <c r="AY562" s="140">
        <v>69</v>
      </c>
      <c r="AZ562" s="74">
        <v>51</v>
      </c>
      <c r="BA562" s="162">
        <v>61</v>
      </c>
      <c r="BB562" s="74">
        <v>55</v>
      </c>
      <c r="BC562" s="162">
        <v>35</v>
      </c>
      <c r="BD562" s="75">
        <v>0</v>
      </c>
      <c r="BE562" s="318">
        <v>69</v>
      </c>
      <c r="BF562" s="131">
        <v>51</v>
      </c>
      <c r="BG562" s="273">
        <v>62</v>
      </c>
      <c r="BH562" s="274">
        <v>55</v>
      </c>
      <c r="BI562" s="775">
        <v>35</v>
      </c>
      <c r="BJ562" s="141">
        <v>0</v>
      </c>
      <c r="BK562" s="776">
        <v>69</v>
      </c>
      <c r="BL562" s="723">
        <v>51</v>
      </c>
      <c r="BM562" s="723">
        <v>62</v>
      </c>
      <c r="BN562" s="723">
        <v>58</v>
      </c>
      <c r="BO562" s="131">
        <v>35</v>
      </c>
      <c r="BP562" s="777">
        <v>0</v>
      </c>
    </row>
    <row r="563" spans="3:75">
      <c r="C563" s="405" t="s">
        <v>27</v>
      </c>
      <c r="D563" s="140">
        <v>33</v>
      </c>
      <c r="E563" s="74">
        <v>17</v>
      </c>
      <c r="F563" s="162">
        <v>22</v>
      </c>
      <c r="G563" s="74">
        <v>12</v>
      </c>
      <c r="H563" s="141">
        <v>6</v>
      </c>
      <c r="I563" s="140">
        <v>33</v>
      </c>
      <c r="J563" s="74">
        <v>17</v>
      </c>
      <c r="K563" s="162">
        <v>22</v>
      </c>
      <c r="L563" s="74">
        <v>14</v>
      </c>
      <c r="M563" s="141">
        <v>6</v>
      </c>
      <c r="N563" s="140">
        <v>33</v>
      </c>
      <c r="O563" s="74">
        <v>17</v>
      </c>
      <c r="P563" s="162">
        <v>22</v>
      </c>
      <c r="Q563" s="74">
        <v>14</v>
      </c>
      <c r="R563" s="160">
        <v>6</v>
      </c>
      <c r="S563" s="140">
        <v>33</v>
      </c>
      <c r="T563" s="74">
        <v>17</v>
      </c>
      <c r="U563" s="162">
        <v>22</v>
      </c>
      <c r="V563" s="74">
        <v>14</v>
      </c>
      <c r="W563" s="141">
        <v>6</v>
      </c>
      <c r="X563" s="140">
        <v>33</v>
      </c>
      <c r="Y563" s="74">
        <v>17</v>
      </c>
      <c r="Z563" s="162">
        <v>22</v>
      </c>
      <c r="AA563" s="74">
        <v>16</v>
      </c>
      <c r="AB563" s="160">
        <v>6</v>
      </c>
      <c r="AC563" s="140">
        <v>33</v>
      </c>
      <c r="AD563" s="74">
        <v>17</v>
      </c>
      <c r="AE563" s="162">
        <v>22</v>
      </c>
      <c r="AF563" s="74">
        <v>16</v>
      </c>
      <c r="AG563" s="141">
        <v>6</v>
      </c>
      <c r="AH563" s="140">
        <v>33</v>
      </c>
      <c r="AI563" s="74">
        <v>17</v>
      </c>
      <c r="AJ563" s="162">
        <v>22</v>
      </c>
      <c r="AK563" s="74">
        <v>16</v>
      </c>
      <c r="AL563" s="141">
        <v>6</v>
      </c>
      <c r="AM563" s="140">
        <v>33</v>
      </c>
      <c r="AN563" s="74">
        <v>17</v>
      </c>
      <c r="AO563" s="162">
        <v>22</v>
      </c>
      <c r="AP563" s="74">
        <v>15</v>
      </c>
      <c r="AQ563" s="74">
        <v>0</v>
      </c>
      <c r="AR563" s="75">
        <v>6</v>
      </c>
      <c r="AS563" s="140">
        <v>33</v>
      </c>
      <c r="AT563" s="74">
        <v>17</v>
      </c>
      <c r="AU563" s="162">
        <v>22</v>
      </c>
      <c r="AV563" s="131">
        <v>15</v>
      </c>
      <c r="AW563" s="74">
        <v>6</v>
      </c>
      <c r="AX563" s="141">
        <v>0</v>
      </c>
      <c r="AY563" s="140">
        <v>33</v>
      </c>
      <c r="AZ563" s="74">
        <v>17</v>
      </c>
      <c r="BA563" s="162">
        <v>22</v>
      </c>
      <c r="BB563" s="74">
        <v>15</v>
      </c>
      <c r="BC563" s="162">
        <v>6</v>
      </c>
      <c r="BD563" s="75">
        <v>0</v>
      </c>
      <c r="BE563" s="318">
        <v>33</v>
      </c>
      <c r="BF563" s="131">
        <v>17</v>
      </c>
      <c r="BG563" s="273">
        <v>23</v>
      </c>
      <c r="BH563" s="274">
        <v>16</v>
      </c>
      <c r="BI563" s="775">
        <v>6</v>
      </c>
      <c r="BJ563" s="141">
        <v>0</v>
      </c>
      <c r="BK563" s="776">
        <v>33</v>
      </c>
      <c r="BL563" s="723">
        <v>17</v>
      </c>
      <c r="BM563" s="723">
        <v>23</v>
      </c>
      <c r="BN563" s="723">
        <v>17</v>
      </c>
      <c r="BO563" s="131">
        <v>6</v>
      </c>
      <c r="BP563" s="777">
        <v>0</v>
      </c>
    </row>
    <row r="564" spans="3:75">
      <c r="C564" s="405" t="s">
        <v>28</v>
      </c>
      <c r="D564" s="202">
        <v>50</v>
      </c>
      <c r="E564" s="74">
        <v>27</v>
      </c>
      <c r="F564" s="162">
        <v>46</v>
      </c>
      <c r="G564" s="74">
        <v>26</v>
      </c>
      <c r="H564" s="141">
        <v>0</v>
      </c>
      <c r="I564" s="140">
        <v>50</v>
      </c>
      <c r="J564" s="74">
        <v>27</v>
      </c>
      <c r="K564" s="162">
        <v>46</v>
      </c>
      <c r="L564" s="74">
        <v>27</v>
      </c>
      <c r="M564" s="141">
        <v>0</v>
      </c>
      <c r="N564" s="140">
        <v>50</v>
      </c>
      <c r="O564" s="74">
        <v>27</v>
      </c>
      <c r="P564" s="162">
        <v>46</v>
      </c>
      <c r="Q564" s="74">
        <v>27</v>
      </c>
      <c r="R564" s="160">
        <v>0</v>
      </c>
      <c r="S564" s="140">
        <v>50</v>
      </c>
      <c r="T564" s="74">
        <v>27</v>
      </c>
      <c r="U564" s="162">
        <v>46</v>
      </c>
      <c r="V564" s="74">
        <v>27</v>
      </c>
      <c r="W564" s="141">
        <v>0</v>
      </c>
      <c r="X564" s="140">
        <v>50</v>
      </c>
      <c r="Y564" s="74">
        <v>27</v>
      </c>
      <c r="Z564" s="162">
        <v>46</v>
      </c>
      <c r="AA564" s="74">
        <v>28</v>
      </c>
      <c r="AB564" s="160">
        <v>0</v>
      </c>
      <c r="AC564" s="140">
        <v>50</v>
      </c>
      <c r="AD564" s="74">
        <v>27</v>
      </c>
      <c r="AE564" s="162">
        <v>47</v>
      </c>
      <c r="AF564" s="74">
        <v>29</v>
      </c>
      <c r="AG564" s="141">
        <v>31</v>
      </c>
      <c r="AH564" s="140">
        <v>54</v>
      </c>
      <c r="AI564" s="74">
        <v>27</v>
      </c>
      <c r="AJ564" s="162">
        <v>49</v>
      </c>
      <c r="AK564" s="74">
        <v>46</v>
      </c>
      <c r="AL564" s="141">
        <v>31</v>
      </c>
      <c r="AM564" s="140">
        <v>54</v>
      </c>
      <c r="AN564" s="74">
        <v>27</v>
      </c>
      <c r="AO564" s="162">
        <v>49</v>
      </c>
      <c r="AP564" s="74">
        <v>46</v>
      </c>
      <c r="AQ564" s="74">
        <v>0</v>
      </c>
      <c r="AR564" s="75">
        <v>31</v>
      </c>
      <c r="AS564" s="140">
        <v>54</v>
      </c>
      <c r="AT564" s="74">
        <v>10</v>
      </c>
      <c r="AU564" s="162">
        <v>49</v>
      </c>
      <c r="AV564" s="131">
        <v>46</v>
      </c>
      <c r="AW564" s="74">
        <v>31</v>
      </c>
      <c r="AX564" s="141">
        <v>0</v>
      </c>
      <c r="AY564" s="140">
        <v>55</v>
      </c>
      <c r="AZ564" s="74">
        <v>10</v>
      </c>
      <c r="BA564" s="162">
        <v>49</v>
      </c>
      <c r="BB564" s="74">
        <v>46</v>
      </c>
      <c r="BC564" s="162">
        <v>31</v>
      </c>
      <c r="BD564" s="75">
        <v>0</v>
      </c>
      <c r="BE564" s="318">
        <v>55</v>
      </c>
      <c r="BF564" s="131">
        <v>10</v>
      </c>
      <c r="BG564" s="273">
        <v>49</v>
      </c>
      <c r="BH564" s="274">
        <v>46</v>
      </c>
      <c r="BI564" s="775">
        <v>31</v>
      </c>
      <c r="BJ564" s="141">
        <v>0</v>
      </c>
      <c r="BK564" s="776">
        <v>54</v>
      </c>
      <c r="BL564" s="723">
        <v>10</v>
      </c>
      <c r="BM564" s="723">
        <v>49</v>
      </c>
      <c r="BN564" s="723">
        <v>46</v>
      </c>
      <c r="BO564" s="131">
        <v>31</v>
      </c>
      <c r="BP564" s="777">
        <v>0</v>
      </c>
    </row>
    <row r="565" spans="3:75">
      <c r="C565" s="406" t="s">
        <v>29</v>
      </c>
      <c r="D565" s="333">
        <v>13</v>
      </c>
      <c r="E565" s="203">
        <v>3</v>
      </c>
      <c r="F565" s="205">
        <v>4</v>
      </c>
      <c r="G565" s="203">
        <v>1</v>
      </c>
      <c r="H565" s="204">
        <v>0</v>
      </c>
      <c r="I565" s="202">
        <v>13</v>
      </c>
      <c r="J565" s="203">
        <v>3</v>
      </c>
      <c r="K565" s="205">
        <v>4</v>
      </c>
      <c r="L565" s="203">
        <v>3</v>
      </c>
      <c r="M565" s="204">
        <v>0</v>
      </c>
      <c r="N565" s="202">
        <v>13</v>
      </c>
      <c r="O565" s="203">
        <v>3</v>
      </c>
      <c r="P565" s="205">
        <v>4</v>
      </c>
      <c r="Q565" s="203">
        <v>3</v>
      </c>
      <c r="R565" s="226">
        <v>0</v>
      </c>
      <c r="S565" s="202">
        <v>13</v>
      </c>
      <c r="T565" s="203">
        <v>3</v>
      </c>
      <c r="U565" s="205">
        <v>5</v>
      </c>
      <c r="V565" s="203">
        <v>3</v>
      </c>
      <c r="W565" s="204">
        <v>0</v>
      </c>
      <c r="X565" s="202">
        <v>13</v>
      </c>
      <c r="Y565" s="203">
        <v>3</v>
      </c>
      <c r="Z565" s="205">
        <v>5</v>
      </c>
      <c r="AA565" s="203">
        <v>3</v>
      </c>
      <c r="AB565" s="226">
        <v>0</v>
      </c>
      <c r="AC565" s="202">
        <v>13</v>
      </c>
      <c r="AD565" s="203">
        <v>3</v>
      </c>
      <c r="AE565" s="205">
        <v>5</v>
      </c>
      <c r="AF565" s="203">
        <v>3</v>
      </c>
      <c r="AG565" s="204">
        <v>0</v>
      </c>
      <c r="AH565" s="202">
        <v>13</v>
      </c>
      <c r="AI565" s="203">
        <v>3</v>
      </c>
      <c r="AJ565" s="205">
        <v>5</v>
      </c>
      <c r="AK565" s="203">
        <v>3</v>
      </c>
      <c r="AL565" s="204">
        <v>0</v>
      </c>
      <c r="AM565" s="202">
        <v>13</v>
      </c>
      <c r="AN565" s="203">
        <v>3</v>
      </c>
      <c r="AO565" s="205">
        <v>6</v>
      </c>
      <c r="AP565" s="203">
        <v>3</v>
      </c>
      <c r="AQ565" s="74">
        <v>0</v>
      </c>
      <c r="AR565" s="75">
        <v>0</v>
      </c>
      <c r="AS565" s="202">
        <v>13</v>
      </c>
      <c r="AT565" s="203">
        <v>3</v>
      </c>
      <c r="AU565" s="205">
        <v>6</v>
      </c>
      <c r="AV565" s="228">
        <v>3</v>
      </c>
      <c r="AW565" s="74">
        <v>0</v>
      </c>
      <c r="AX565" s="204">
        <v>0</v>
      </c>
      <c r="AY565" s="202">
        <v>13</v>
      </c>
      <c r="AZ565" s="203">
        <v>3</v>
      </c>
      <c r="BA565" s="205">
        <v>6</v>
      </c>
      <c r="BB565" s="203">
        <v>3</v>
      </c>
      <c r="BC565" s="205">
        <v>0</v>
      </c>
      <c r="BD565" s="271">
        <v>0</v>
      </c>
      <c r="BE565" s="318">
        <v>14</v>
      </c>
      <c r="BF565" s="228">
        <v>3</v>
      </c>
      <c r="BG565" s="273">
        <v>6</v>
      </c>
      <c r="BH565" s="74">
        <v>4</v>
      </c>
      <c r="BI565" s="205">
        <v>0</v>
      </c>
      <c r="BJ565" s="204">
        <v>0</v>
      </c>
      <c r="BK565" s="776">
        <v>14</v>
      </c>
      <c r="BL565" s="723">
        <v>3</v>
      </c>
      <c r="BM565" s="723">
        <v>7</v>
      </c>
      <c r="BN565" s="723">
        <v>5</v>
      </c>
      <c r="BO565" s="131">
        <v>0</v>
      </c>
      <c r="BP565" s="777">
        <v>0</v>
      </c>
    </row>
    <row r="566" spans="3:75" ht="13.5" thickBot="1">
      <c r="C566" s="407" t="s">
        <v>91</v>
      </c>
      <c r="D566" s="245">
        <v>5</v>
      </c>
      <c r="E566" s="409">
        <v>2</v>
      </c>
      <c r="F566" s="410">
        <v>3</v>
      </c>
      <c r="G566" s="411">
        <v>0</v>
      </c>
      <c r="H566" s="412">
        <v>0</v>
      </c>
      <c r="I566" s="413">
        <v>5</v>
      </c>
      <c r="J566" s="411">
        <v>2</v>
      </c>
      <c r="K566" s="411">
        <v>3</v>
      </c>
      <c r="L566" s="411">
        <v>2</v>
      </c>
      <c r="M566" s="412">
        <v>0</v>
      </c>
      <c r="N566" s="99">
        <v>5</v>
      </c>
      <c r="O566" s="125">
        <v>2</v>
      </c>
      <c r="P566" s="125">
        <v>3</v>
      </c>
      <c r="Q566" s="125">
        <v>2</v>
      </c>
      <c r="R566" s="100">
        <v>0</v>
      </c>
      <c r="S566" s="413">
        <v>5</v>
      </c>
      <c r="T566" s="414">
        <v>2</v>
      </c>
      <c r="U566" s="414">
        <v>3</v>
      </c>
      <c r="V566" s="414">
        <v>2</v>
      </c>
      <c r="W566" s="332">
        <v>0</v>
      </c>
      <c r="X566" s="277">
        <v>5</v>
      </c>
      <c r="Y566" s="414">
        <v>2</v>
      </c>
      <c r="Z566" s="414">
        <v>3</v>
      </c>
      <c r="AA566" s="414">
        <v>3</v>
      </c>
      <c r="AB566" s="415">
        <v>0</v>
      </c>
      <c r="AC566" s="277">
        <v>5</v>
      </c>
      <c r="AD566" s="377">
        <v>2</v>
      </c>
      <c r="AE566" s="78">
        <v>3</v>
      </c>
      <c r="AF566" s="78">
        <v>3</v>
      </c>
      <c r="AG566" s="378">
        <v>0</v>
      </c>
      <c r="AH566" s="142">
        <v>5</v>
      </c>
      <c r="AI566" s="377">
        <v>2</v>
      </c>
      <c r="AJ566" s="78">
        <v>3</v>
      </c>
      <c r="AK566" s="78">
        <v>3</v>
      </c>
      <c r="AL566" s="378">
        <v>0</v>
      </c>
      <c r="AM566" s="416">
        <v>5</v>
      </c>
      <c r="AN566" s="417">
        <v>2</v>
      </c>
      <c r="AO566" s="417">
        <v>3</v>
      </c>
      <c r="AP566" s="417">
        <v>3</v>
      </c>
      <c r="AQ566" s="418">
        <v>0</v>
      </c>
      <c r="AR566" s="419">
        <v>0</v>
      </c>
      <c r="AS566" s="420">
        <v>5</v>
      </c>
      <c r="AT566" s="419">
        <v>2</v>
      </c>
      <c r="AU566" s="419">
        <v>3</v>
      </c>
      <c r="AV566" s="421">
        <v>3</v>
      </c>
      <c r="AW566" s="417">
        <v>0</v>
      </c>
      <c r="AX566" s="422">
        <v>0</v>
      </c>
      <c r="AY566" s="423">
        <v>5</v>
      </c>
      <c r="AZ566" s="417">
        <v>2</v>
      </c>
      <c r="BA566" s="424">
        <v>3</v>
      </c>
      <c r="BB566" s="424">
        <v>3</v>
      </c>
      <c r="BC566" s="417">
        <v>0</v>
      </c>
      <c r="BD566" s="332">
        <v>0</v>
      </c>
      <c r="BE566" s="427">
        <v>5</v>
      </c>
      <c r="BF566" s="424">
        <v>2</v>
      </c>
      <c r="BG566" s="294">
        <v>3</v>
      </c>
      <c r="BH566" s="157">
        <v>3</v>
      </c>
      <c r="BI566" s="751">
        <v>0</v>
      </c>
      <c r="BJ566" s="778">
        <v>0</v>
      </c>
      <c r="BK566" s="779">
        <v>5</v>
      </c>
      <c r="BL566" s="780">
        <v>2</v>
      </c>
      <c r="BM566" s="780">
        <v>3</v>
      </c>
      <c r="BN566" s="780">
        <v>3</v>
      </c>
      <c r="BO566" s="781">
        <v>0</v>
      </c>
      <c r="BP566" s="782">
        <v>0</v>
      </c>
    </row>
    <row r="567" spans="3:75">
      <c r="AQ567" s="334"/>
    </row>
    <row r="568" spans="3:75" ht="13.5" thickBot="1">
      <c r="C568" s="590" t="s">
        <v>1138</v>
      </c>
      <c r="D568" s="591"/>
      <c r="E568" s="591"/>
      <c r="F568" s="591"/>
      <c r="G568" s="591"/>
      <c r="H568" s="591"/>
      <c r="I568" s="591"/>
      <c r="J568" s="591"/>
      <c r="K568" s="591"/>
      <c r="L568" s="591"/>
      <c r="M568" s="591"/>
      <c r="N568" s="591"/>
      <c r="O568" s="591"/>
      <c r="P568" s="591"/>
      <c r="Q568" s="591"/>
      <c r="R568" s="591"/>
      <c r="S568" s="591"/>
      <c r="T568" s="591"/>
      <c r="U568" s="591"/>
      <c r="V568" s="591"/>
      <c r="W568" s="591"/>
      <c r="X568" s="591"/>
      <c r="Y568" s="591"/>
      <c r="Z568" s="591"/>
      <c r="AA568" s="591"/>
      <c r="AB568" s="591"/>
      <c r="AC568" s="591"/>
      <c r="AD568" s="591"/>
      <c r="AE568" s="591"/>
      <c r="AF568" s="591"/>
      <c r="AG568" s="591"/>
      <c r="AH568" s="591"/>
      <c r="AI568" s="591"/>
      <c r="AJ568" s="591"/>
      <c r="AK568" s="591"/>
      <c r="AL568" s="591"/>
      <c r="AM568" s="591"/>
      <c r="AN568" s="591"/>
      <c r="AO568" s="591"/>
      <c r="AP568" s="591"/>
      <c r="AQ568" s="591"/>
      <c r="AR568" s="591"/>
      <c r="AS568" s="591"/>
      <c r="AT568" s="591"/>
      <c r="AU568" s="591"/>
      <c r="AV568" s="591"/>
      <c r="AW568" s="591"/>
      <c r="AX568" s="591"/>
      <c r="AY568" s="591"/>
      <c r="AZ568" s="591"/>
      <c r="BA568" s="591"/>
      <c r="BB568" s="591"/>
      <c r="BC568" s="591"/>
      <c r="BD568" s="591"/>
      <c r="BE568" s="591"/>
      <c r="BF568" s="591"/>
      <c r="BG568" s="591"/>
      <c r="BH568" s="591"/>
      <c r="BI568" s="591"/>
      <c r="BJ568" s="591"/>
      <c r="BK568" s="591"/>
      <c r="BL568" s="591"/>
      <c r="BM568" s="591"/>
      <c r="BN568" s="591"/>
      <c r="BO568" s="591"/>
      <c r="BP568" s="591"/>
      <c r="BQ568" s="591"/>
      <c r="BR568" s="591"/>
      <c r="BS568" s="591"/>
      <c r="BT568" s="591"/>
      <c r="BU568" s="591"/>
      <c r="BV568" s="591"/>
      <c r="BW568" s="591"/>
    </row>
    <row r="569" spans="3:75" ht="22.5" customHeight="1" thickBot="1">
      <c r="C569" s="581" t="s">
        <v>48</v>
      </c>
      <c r="D569" s="560">
        <v>43101</v>
      </c>
      <c r="E569" s="584"/>
      <c r="F569" s="584"/>
      <c r="G569" s="584"/>
      <c r="H569" s="584"/>
      <c r="I569" s="561"/>
      <c r="J569" s="560">
        <v>43132</v>
      </c>
      <c r="K569" s="584"/>
      <c r="L569" s="584"/>
      <c r="M569" s="584"/>
      <c r="N569" s="584"/>
      <c r="O569" s="561"/>
      <c r="P569" s="560">
        <v>43160</v>
      </c>
      <c r="Q569" s="584"/>
      <c r="R569" s="584"/>
      <c r="S569" s="584"/>
      <c r="T569" s="584"/>
      <c r="U569" s="561"/>
      <c r="V569" s="560">
        <v>43191</v>
      </c>
      <c r="W569" s="584"/>
      <c r="X569" s="584"/>
      <c r="Y569" s="584"/>
      <c r="Z569" s="584"/>
      <c r="AA569" s="561"/>
      <c r="AB569" s="560">
        <v>43221</v>
      </c>
      <c r="AC569" s="584"/>
      <c r="AD569" s="584"/>
      <c r="AE569" s="584"/>
      <c r="AF569" s="584"/>
      <c r="AG569" s="561"/>
      <c r="AH569" s="560">
        <v>43252</v>
      </c>
      <c r="AI569" s="584"/>
      <c r="AJ569" s="584"/>
      <c r="AK569" s="584"/>
      <c r="AL569" s="584"/>
      <c r="AM569" s="561"/>
      <c r="AN569" s="560">
        <v>43282</v>
      </c>
      <c r="AO569" s="584"/>
      <c r="AP569" s="584"/>
      <c r="AQ569" s="584"/>
      <c r="AR569" s="584"/>
      <c r="AS569" s="561"/>
      <c r="AT569" s="560">
        <v>43313</v>
      </c>
      <c r="AU569" s="584"/>
      <c r="AV569" s="584"/>
      <c r="AW569" s="584"/>
      <c r="AX569" s="584"/>
      <c r="AY569" s="561"/>
      <c r="AZ569" s="560">
        <v>43344</v>
      </c>
      <c r="BA569" s="584"/>
      <c r="BB569" s="584"/>
      <c r="BC569" s="584"/>
      <c r="BD569" s="584"/>
      <c r="BE569" s="561"/>
      <c r="BF569" s="838">
        <v>43374</v>
      </c>
      <c r="BG569" s="841"/>
      <c r="BH569" s="841"/>
      <c r="BI569" s="841"/>
      <c r="BJ569" s="841"/>
      <c r="BK569" s="842"/>
      <c r="BL569" s="838">
        <v>43405</v>
      </c>
      <c r="BM569" s="841"/>
      <c r="BN569" s="841"/>
      <c r="BO569" s="841"/>
      <c r="BP569" s="841"/>
      <c r="BQ569" s="842"/>
      <c r="BR569" s="838">
        <v>43435</v>
      </c>
      <c r="BS569" s="841"/>
      <c r="BT569" s="841"/>
      <c r="BU569" s="841"/>
      <c r="BV569" s="841"/>
      <c r="BW569" s="842"/>
    </row>
    <row r="570" spans="3:75" ht="23.25" thickBot="1">
      <c r="C570" s="583"/>
      <c r="D570" s="445" t="s">
        <v>2</v>
      </c>
      <c r="E570" s="446" t="s">
        <v>3</v>
      </c>
      <c r="F570" s="447" t="s">
        <v>51</v>
      </c>
      <c r="G570" s="447" t="s">
        <v>1130</v>
      </c>
      <c r="H570" s="447" t="s">
        <v>1132</v>
      </c>
      <c r="I570" s="448" t="s">
        <v>1137</v>
      </c>
      <c r="J570" s="445" t="s">
        <v>2</v>
      </c>
      <c r="K570" s="446" t="s">
        <v>3</v>
      </c>
      <c r="L570" s="447" t="s">
        <v>51</v>
      </c>
      <c r="M570" s="447" t="s">
        <v>1130</v>
      </c>
      <c r="N570" s="447" t="s">
        <v>1132</v>
      </c>
      <c r="O570" s="448" t="s">
        <v>1137</v>
      </c>
      <c r="P570" s="445" t="s">
        <v>2</v>
      </c>
      <c r="Q570" s="446" t="s">
        <v>3</v>
      </c>
      <c r="R570" s="447" t="s">
        <v>51</v>
      </c>
      <c r="S570" s="447" t="s">
        <v>1130</v>
      </c>
      <c r="T570" s="447" t="s">
        <v>1132</v>
      </c>
      <c r="U570" s="448" t="s">
        <v>1137</v>
      </c>
      <c r="V570" s="445" t="s">
        <v>2</v>
      </c>
      <c r="W570" s="446" t="s">
        <v>3</v>
      </c>
      <c r="X570" s="447" t="s">
        <v>51</v>
      </c>
      <c r="Y570" s="447" t="s">
        <v>66</v>
      </c>
      <c r="Z570" s="447" t="s">
        <v>1132</v>
      </c>
      <c r="AA570" s="448" t="s">
        <v>1137</v>
      </c>
      <c r="AB570" s="445" t="s">
        <v>2</v>
      </c>
      <c r="AC570" s="446" t="s">
        <v>3</v>
      </c>
      <c r="AD570" s="447" t="s">
        <v>51</v>
      </c>
      <c r="AE570" s="447" t="s">
        <v>66</v>
      </c>
      <c r="AF570" s="447" t="s">
        <v>1132</v>
      </c>
      <c r="AG570" s="449" t="s">
        <v>1137</v>
      </c>
      <c r="AH570" s="446" t="s">
        <v>2</v>
      </c>
      <c r="AI570" s="446" t="s">
        <v>3</v>
      </c>
      <c r="AJ570" s="447" t="s">
        <v>51</v>
      </c>
      <c r="AK570" s="447" t="s">
        <v>66</v>
      </c>
      <c r="AL570" s="447" t="s">
        <v>1132</v>
      </c>
      <c r="AM570" s="449" t="s">
        <v>1137</v>
      </c>
      <c r="AN570" s="446" t="s">
        <v>2</v>
      </c>
      <c r="AO570" s="446" t="s">
        <v>3</v>
      </c>
      <c r="AP570" s="447" t="s">
        <v>51</v>
      </c>
      <c r="AQ570" s="447" t="s">
        <v>66</v>
      </c>
      <c r="AR570" s="447" t="s">
        <v>1132</v>
      </c>
      <c r="AS570" s="448" t="s">
        <v>1137</v>
      </c>
      <c r="AT570" s="446" t="s">
        <v>2</v>
      </c>
      <c r="AU570" s="446" t="s">
        <v>3</v>
      </c>
      <c r="AV570" s="447" t="s">
        <v>51</v>
      </c>
      <c r="AW570" s="447" t="s">
        <v>66</v>
      </c>
      <c r="AX570" s="447" t="s">
        <v>1132</v>
      </c>
      <c r="AY570" s="448" t="s">
        <v>1137</v>
      </c>
      <c r="AZ570" s="446" t="s">
        <v>2</v>
      </c>
      <c r="BA570" s="446" t="s">
        <v>3</v>
      </c>
      <c r="BB570" s="447" t="s">
        <v>51</v>
      </c>
      <c r="BC570" s="447" t="s">
        <v>66</v>
      </c>
      <c r="BD570" s="447" t="s">
        <v>1132</v>
      </c>
      <c r="BE570" s="448" t="s">
        <v>1137</v>
      </c>
      <c r="BF570" s="446" t="s">
        <v>2</v>
      </c>
      <c r="BG570" s="446" t="s">
        <v>3</v>
      </c>
      <c r="BH570" s="447" t="s">
        <v>51</v>
      </c>
      <c r="BI570" s="447" t="s">
        <v>66</v>
      </c>
      <c r="BJ570" s="447" t="s">
        <v>1132</v>
      </c>
      <c r="BK570" s="448" t="s">
        <v>1137</v>
      </c>
      <c r="BL570" s="446" t="s">
        <v>2</v>
      </c>
      <c r="BM570" s="446" t="s">
        <v>3</v>
      </c>
      <c r="BN570" s="447" t="s">
        <v>51</v>
      </c>
      <c r="BO570" s="447" t="s">
        <v>66</v>
      </c>
      <c r="BP570" s="447" t="s">
        <v>1132</v>
      </c>
      <c r="BQ570" s="448" t="s">
        <v>1137</v>
      </c>
      <c r="BR570" s="446" t="s">
        <v>2</v>
      </c>
      <c r="BS570" s="446" t="s">
        <v>3</v>
      </c>
      <c r="BT570" s="447" t="s">
        <v>51</v>
      </c>
      <c r="BU570" s="447" t="s">
        <v>66</v>
      </c>
      <c r="BV570" s="447" t="s">
        <v>1132</v>
      </c>
      <c r="BW570" s="448" t="s">
        <v>1137</v>
      </c>
    </row>
    <row r="571" spans="3:75">
      <c r="C571" s="57" t="s">
        <v>8</v>
      </c>
      <c r="D571" s="154">
        <v>88</v>
      </c>
      <c r="E571" s="153">
        <v>37</v>
      </c>
      <c r="F571" s="292">
        <v>66</v>
      </c>
      <c r="G571" s="154">
        <v>61</v>
      </c>
      <c r="H571" s="295">
        <v>49</v>
      </c>
      <c r="I571" s="82">
        <v>0</v>
      </c>
      <c r="J571" s="154">
        <v>87</v>
      </c>
      <c r="K571" s="153">
        <v>37</v>
      </c>
      <c r="L571" s="292">
        <v>66</v>
      </c>
      <c r="M571" s="154">
        <v>61</v>
      </c>
      <c r="N571" s="295">
        <v>49</v>
      </c>
      <c r="O571" s="82">
        <v>0</v>
      </c>
      <c r="P571" s="154">
        <v>87</v>
      </c>
      <c r="Q571" s="153">
        <v>36</v>
      </c>
      <c r="R571" s="292">
        <v>66</v>
      </c>
      <c r="S571" s="154">
        <v>61</v>
      </c>
      <c r="T571" s="295">
        <v>49</v>
      </c>
      <c r="U571" s="82">
        <v>0</v>
      </c>
      <c r="V571" s="154">
        <v>87</v>
      </c>
      <c r="W571" s="154">
        <v>35</v>
      </c>
      <c r="X571" s="292">
        <v>68</v>
      </c>
      <c r="Y571" s="292">
        <v>64</v>
      </c>
      <c r="Z571" s="154">
        <v>51</v>
      </c>
      <c r="AA571" s="295">
        <v>0</v>
      </c>
      <c r="AB571" s="154">
        <v>87</v>
      </c>
      <c r="AC571" s="154">
        <v>35</v>
      </c>
      <c r="AD571" s="292">
        <v>67</v>
      </c>
      <c r="AE571" s="292">
        <v>64</v>
      </c>
      <c r="AF571" s="154">
        <v>51</v>
      </c>
      <c r="AG571" s="82">
        <v>0</v>
      </c>
      <c r="AH571" s="307">
        <v>86</v>
      </c>
      <c r="AI571" s="154">
        <v>3</v>
      </c>
      <c r="AJ571" s="292">
        <v>67</v>
      </c>
      <c r="AK571" s="292">
        <v>64</v>
      </c>
      <c r="AL571" s="154">
        <v>51</v>
      </c>
      <c r="AM571" s="158">
        <v>18</v>
      </c>
      <c r="AN571" s="307">
        <v>87</v>
      </c>
      <c r="AO571" s="154">
        <v>2</v>
      </c>
      <c r="AP571" s="292">
        <v>67</v>
      </c>
      <c r="AQ571" s="292">
        <v>64</v>
      </c>
      <c r="AR571" s="154">
        <v>51</v>
      </c>
      <c r="AS571" s="158">
        <v>18</v>
      </c>
      <c r="AT571" s="307">
        <v>87</v>
      </c>
      <c r="AU571" s="154">
        <v>2</v>
      </c>
      <c r="AV571" s="292">
        <v>67</v>
      </c>
      <c r="AW571" s="292">
        <v>64</v>
      </c>
      <c r="AX571" s="154">
        <v>52</v>
      </c>
      <c r="AY571" s="158">
        <v>26</v>
      </c>
      <c r="AZ571" s="307">
        <v>87</v>
      </c>
      <c r="BA571" s="154">
        <v>2</v>
      </c>
      <c r="BB571" s="292">
        <v>68</v>
      </c>
      <c r="BC571" s="292">
        <v>66</v>
      </c>
      <c r="BD571" s="154">
        <v>54</v>
      </c>
      <c r="BE571" s="158">
        <v>26</v>
      </c>
      <c r="BF571" s="307">
        <v>87</v>
      </c>
      <c r="BG571" s="768">
        <v>2</v>
      </c>
      <c r="BH571" s="720">
        <v>69</v>
      </c>
      <c r="BI571" s="720">
        <v>67</v>
      </c>
      <c r="BJ571" s="768">
        <v>55</v>
      </c>
      <c r="BK571" s="744">
        <v>26</v>
      </c>
      <c r="BL571" s="307">
        <v>87</v>
      </c>
      <c r="BM571" s="768">
        <v>2</v>
      </c>
      <c r="BN571" s="720">
        <v>69</v>
      </c>
      <c r="BO571" s="720">
        <v>67</v>
      </c>
      <c r="BP571" s="768">
        <v>57</v>
      </c>
      <c r="BQ571" s="744">
        <v>26</v>
      </c>
      <c r="BR571" s="307">
        <v>87</v>
      </c>
      <c r="BS571" s="768">
        <v>1</v>
      </c>
      <c r="BT571" s="720">
        <v>69</v>
      </c>
      <c r="BU571" s="720">
        <v>67</v>
      </c>
      <c r="BV571" s="768">
        <v>57</v>
      </c>
      <c r="BW571" s="744">
        <v>27</v>
      </c>
    </row>
    <row r="572" spans="3:75">
      <c r="C572" s="58" t="s">
        <v>9</v>
      </c>
      <c r="D572" s="154">
        <v>21</v>
      </c>
      <c r="E572" s="153">
        <v>10</v>
      </c>
      <c r="F572" s="292">
        <v>12</v>
      </c>
      <c r="G572" s="295">
        <v>11</v>
      </c>
      <c r="H572" s="295">
        <v>0</v>
      </c>
      <c r="I572" s="82">
        <v>0</v>
      </c>
      <c r="J572" s="154">
        <v>21</v>
      </c>
      <c r="K572" s="153">
        <v>9</v>
      </c>
      <c r="L572" s="292">
        <v>15</v>
      </c>
      <c r="M572" s="295">
        <v>11</v>
      </c>
      <c r="N572" s="295">
        <v>0</v>
      </c>
      <c r="O572" s="82">
        <v>0</v>
      </c>
      <c r="P572" s="154">
        <v>21</v>
      </c>
      <c r="Q572" s="153">
        <v>9</v>
      </c>
      <c r="R572" s="292">
        <v>15</v>
      </c>
      <c r="S572" s="295">
        <v>11</v>
      </c>
      <c r="T572" s="295">
        <v>0</v>
      </c>
      <c r="U572" s="82">
        <v>0</v>
      </c>
      <c r="V572" s="154">
        <v>21</v>
      </c>
      <c r="W572" s="154">
        <v>9</v>
      </c>
      <c r="X572" s="227">
        <v>15</v>
      </c>
      <c r="Y572" s="227">
        <v>11</v>
      </c>
      <c r="Z572" s="295">
        <v>0</v>
      </c>
      <c r="AA572" s="295">
        <v>0</v>
      </c>
      <c r="AB572" s="154">
        <v>21</v>
      </c>
      <c r="AC572" s="154">
        <v>9</v>
      </c>
      <c r="AD572" s="227">
        <v>15</v>
      </c>
      <c r="AE572" s="227">
        <v>11</v>
      </c>
      <c r="AF572" s="295">
        <v>5</v>
      </c>
      <c r="AG572" s="82">
        <v>0</v>
      </c>
      <c r="AH572" s="307">
        <v>21</v>
      </c>
      <c r="AI572" s="154">
        <v>2</v>
      </c>
      <c r="AJ572" s="227">
        <v>15</v>
      </c>
      <c r="AK572" s="227">
        <v>11</v>
      </c>
      <c r="AL572" s="295">
        <v>5</v>
      </c>
      <c r="AM572" s="82">
        <v>0</v>
      </c>
      <c r="AN572" s="307">
        <v>21</v>
      </c>
      <c r="AO572" s="154">
        <v>2</v>
      </c>
      <c r="AP572" s="227">
        <v>15</v>
      </c>
      <c r="AQ572" s="227">
        <v>11</v>
      </c>
      <c r="AR572" s="295">
        <v>5</v>
      </c>
      <c r="AS572" s="82">
        <v>0</v>
      </c>
      <c r="AT572" s="307">
        <v>21</v>
      </c>
      <c r="AU572" s="154">
        <v>2</v>
      </c>
      <c r="AV572" s="227">
        <v>15</v>
      </c>
      <c r="AW572" s="227">
        <v>11</v>
      </c>
      <c r="AX572" s="154">
        <v>5</v>
      </c>
      <c r="AY572" s="82">
        <v>0</v>
      </c>
      <c r="AZ572" s="307">
        <v>21</v>
      </c>
      <c r="BA572" s="154">
        <v>2</v>
      </c>
      <c r="BB572" s="227">
        <v>15</v>
      </c>
      <c r="BC572" s="227">
        <v>11</v>
      </c>
      <c r="BD572" s="154">
        <v>5</v>
      </c>
      <c r="BE572" s="82">
        <v>0</v>
      </c>
      <c r="BF572" s="307">
        <v>21</v>
      </c>
      <c r="BG572" s="768">
        <v>2</v>
      </c>
      <c r="BH572" s="717">
        <v>15</v>
      </c>
      <c r="BI572" s="717">
        <v>11</v>
      </c>
      <c r="BJ572" s="768">
        <v>5</v>
      </c>
      <c r="BK572" s="744">
        <v>0</v>
      </c>
      <c r="BL572" s="307">
        <v>21</v>
      </c>
      <c r="BM572" s="768">
        <v>2</v>
      </c>
      <c r="BN572" s="717">
        <v>15</v>
      </c>
      <c r="BO572" s="717">
        <v>11</v>
      </c>
      <c r="BP572" s="768">
        <v>6</v>
      </c>
      <c r="BQ572" s="744">
        <v>0</v>
      </c>
      <c r="BR572" s="307">
        <v>21</v>
      </c>
      <c r="BS572" s="768">
        <v>2</v>
      </c>
      <c r="BT572" s="717">
        <v>15</v>
      </c>
      <c r="BU572" s="717">
        <v>11</v>
      </c>
      <c r="BV572" s="768">
        <v>6</v>
      </c>
      <c r="BW572" s="744">
        <v>5</v>
      </c>
    </row>
    <row r="573" spans="3:75">
      <c r="C573" s="58" t="s">
        <v>10</v>
      </c>
      <c r="D573" s="154">
        <v>19</v>
      </c>
      <c r="E573" s="153">
        <v>3</v>
      </c>
      <c r="F573" s="292">
        <v>14</v>
      </c>
      <c r="G573" s="295">
        <v>7</v>
      </c>
      <c r="H573" s="295">
        <v>0</v>
      </c>
      <c r="I573" s="82">
        <v>0</v>
      </c>
      <c r="J573" s="154">
        <v>19</v>
      </c>
      <c r="K573" s="153">
        <v>3</v>
      </c>
      <c r="L573" s="292">
        <v>14</v>
      </c>
      <c r="M573" s="295">
        <v>7</v>
      </c>
      <c r="N573" s="295">
        <v>0</v>
      </c>
      <c r="O573" s="82">
        <v>0</v>
      </c>
      <c r="P573" s="154">
        <v>19</v>
      </c>
      <c r="Q573" s="153">
        <v>3</v>
      </c>
      <c r="R573" s="292">
        <v>14</v>
      </c>
      <c r="S573" s="154">
        <v>9</v>
      </c>
      <c r="T573" s="295">
        <v>0</v>
      </c>
      <c r="U573" s="82">
        <v>0</v>
      </c>
      <c r="V573" s="154">
        <v>19</v>
      </c>
      <c r="W573" s="154">
        <v>3</v>
      </c>
      <c r="X573" s="227">
        <v>14</v>
      </c>
      <c r="Y573" s="227">
        <v>9</v>
      </c>
      <c r="Z573" s="295">
        <v>0</v>
      </c>
      <c r="AA573" s="295">
        <v>0</v>
      </c>
      <c r="AB573" s="154">
        <v>19</v>
      </c>
      <c r="AC573" s="154">
        <v>3</v>
      </c>
      <c r="AD573" s="227">
        <v>14</v>
      </c>
      <c r="AE573" s="227">
        <v>9</v>
      </c>
      <c r="AF573" s="295">
        <v>0</v>
      </c>
      <c r="AG573" s="82">
        <v>0</v>
      </c>
      <c r="AH573" s="307">
        <v>19</v>
      </c>
      <c r="AI573" s="154">
        <v>3</v>
      </c>
      <c r="AJ573" s="227">
        <v>14</v>
      </c>
      <c r="AK573" s="227">
        <v>9</v>
      </c>
      <c r="AL573" s="154">
        <v>2</v>
      </c>
      <c r="AM573" s="82">
        <v>0</v>
      </c>
      <c r="AN573" s="307">
        <v>20</v>
      </c>
      <c r="AO573" s="154">
        <v>3</v>
      </c>
      <c r="AP573" s="227">
        <v>14</v>
      </c>
      <c r="AQ573" s="227">
        <v>9</v>
      </c>
      <c r="AR573" s="154">
        <v>2</v>
      </c>
      <c r="AS573" s="82">
        <v>0</v>
      </c>
      <c r="AT573" s="307">
        <v>20</v>
      </c>
      <c r="AU573" s="154">
        <v>3</v>
      </c>
      <c r="AV573" s="227">
        <v>14</v>
      </c>
      <c r="AW573" s="292">
        <v>10</v>
      </c>
      <c r="AX573" s="154">
        <v>2</v>
      </c>
      <c r="AY573" s="82">
        <v>0</v>
      </c>
      <c r="AZ573" s="307">
        <v>20</v>
      </c>
      <c r="BA573" s="154">
        <v>2</v>
      </c>
      <c r="BB573" s="292">
        <v>16</v>
      </c>
      <c r="BC573" s="292">
        <v>12</v>
      </c>
      <c r="BD573" s="154">
        <v>4</v>
      </c>
      <c r="BE573" s="82">
        <v>0</v>
      </c>
      <c r="BF573" s="307">
        <v>20</v>
      </c>
      <c r="BG573" s="768">
        <v>2</v>
      </c>
      <c r="BH573" s="720">
        <v>16</v>
      </c>
      <c r="BI573" s="720">
        <v>12</v>
      </c>
      <c r="BJ573" s="768">
        <v>4</v>
      </c>
      <c r="BK573" s="769">
        <v>0</v>
      </c>
      <c r="BL573" s="307">
        <v>20</v>
      </c>
      <c r="BM573" s="768">
        <v>2</v>
      </c>
      <c r="BN573" s="720">
        <v>16</v>
      </c>
      <c r="BO573" s="720">
        <v>12</v>
      </c>
      <c r="BP573" s="768">
        <v>4</v>
      </c>
      <c r="BQ573" s="769">
        <v>0</v>
      </c>
      <c r="BR573" s="307">
        <v>20</v>
      </c>
      <c r="BS573" s="768">
        <v>2</v>
      </c>
      <c r="BT573" s="720">
        <v>17</v>
      </c>
      <c r="BU573" s="720">
        <v>13</v>
      </c>
      <c r="BV573" s="768">
        <v>5</v>
      </c>
      <c r="BW573" s="769">
        <v>0</v>
      </c>
    </row>
    <row r="574" spans="3:75">
      <c r="C574" s="58" t="s">
        <v>11</v>
      </c>
      <c r="D574" s="154">
        <v>27</v>
      </c>
      <c r="E574" s="153">
        <v>12</v>
      </c>
      <c r="F574" s="292">
        <v>12</v>
      </c>
      <c r="G574" s="295">
        <v>12</v>
      </c>
      <c r="H574" s="295">
        <v>0</v>
      </c>
      <c r="I574" s="82">
        <v>0</v>
      </c>
      <c r="J574" s="154">
        <v>27</v>
      </c>
      <c r="K574" s="153">
        <v>12</v>
      </c>
      <c r="L574" s="292">
        <v>12</v>
      </c>
      <c r="M574" s="154">
        <v>13</v>
      </c>
      <c r="N574" s="295">
        <v>0</v>
      </c>
      <c r="O574" s="82">
        <v>0</v>
      </c>
      <c r="P574" s="154">
        <v>27</v>
      </c>
      <c r="Q574" s="153">
        <v>12</v>
      </c>
      <c r="R574" s="292">
        <v>12</v>
      </c>
      <c r="S574" s="295">
        <v>13</v>
      </c>
      <c r="T574" s="295">
        <v>0</v>
      </c>
      <c r="U574" s="82">
        <v>0</v>
      </c>
      <c r="V574" s="154">
        <v>27</v>
      </c>
      <c r="W574" s="154">
        <v>12</v>
      </c>
      <c r="X574" s="227">
        <v>12</v>
      </c>
      <c r="Y574" s="227">
        <v>13</v>
      </c>
      <c r="Z574" s="295">
        <v>0</v>
      </c>
      <c r="AA574" s="295">
        <v>0</v>
      </c>
      <c r="AB574" s="154">
        <v>27</v>
      </c>
      <c r="AC574" s="154">
        <v>12</v>
      </c>
      <c r="AD574" s="292">
        <v>13</v>
      </c>
      <c r="AE574" s="292">
        <v>14</v>
      </c>
      <c r="AF574" s="295">
        <v>0</v>
      </c>
      <c r="AG574" s="82">
        <v>0</v>
      </c>
      <c r="AH574" s="307">
        <v>27</v>
      </c>
      <c r="AI574" s="154">
        <v>12</v>
      </c>
      <c r="AJ574" s="292">
        <v>16</v>
      </c>
      <c r="AK574" s="292">
        <v>15</v>
      </c>
      <c r="AL574" s="295">
        <v>0</v>
      </c>
      <c r="AM574" s="82">
        <v>0</v>
      </c>
      <c r="AN574" s="307">
        <v>27</v>
      </c>
      <c r="AO574" s="154">
        <v>12</v>
      </c>
      <c r="AP574" s="292">
        <v>16</v>
      </c>
      <c r="AQ574" s="292">
        <v>15</v>
      </c>
      <c r="AR574" s="295">
        <v>0</v>
      </c>
      <c r="AS574" s="82">
        <v>0</v>
      </c>
      <c r="AT574" s="307">
        <v>28</v>
      </c>
      <c r="AU574" s="154">
        <v>12</v>
      </c>
      <c r="AV574" s="292">
        <v>17</v>
      </c>
      <c r="AW574" s="292">
        <v>15</v>
      </c>
      <c r="AX574" s="154">
        <v>0</v>
      </c>
      <c r="AY574" s="82">
        <v>0</v>
      </c>
      <c r="AZ574" s="307">
        <v>28</v>
      </c>
      <c r="BA574" s="154">
        <v>10</v>
      </c>
      <c r="BB574" s="292">
        <v>17</v>
      </c>
      <c r="BC574" s="292">
        <v>15</v>
      </c>
      <c r="BD574" s="154">
        <v>0</v>
      </c>
      <c r="BE574" s="82">
        <v>0</v>
      </c>
      <c r="BF574" s="307">
        <v>28</v>
      </c>
      <c r="BG574" s="768">
        <v>10</v>
      </c>
      <c r="BH574" s="720">
        <v>18</v>
      </c>
      <c r="BI574" s="720">
        <v>16</v>
      </c>
      <c r="BJ574" s="768">
        <v>8</v>
      </c>
      <c r="BK574" s="769">
        <v>0</v>
      </c>
      <c r="BL574" s="307">
        <v>28</v>
      </c>
      <c r="BM574" s="768">
        <v>10</v>
      </c>
      <c r="BN574" s="720">
        <v>18</v>
      </c>
      <c r="BO574" s="720">
        <v>16</v>
      </c>
      <c r="BP574" s="768">
        <v>8</v>
      </c>
      <c r="BQ574" s="769">
        <v>0</v>
      </c>
      <c r="BR574" s="307">
        <v>28</v>
      </c>
      <c r="BS574" s="768">
        <v>2</v>
      </c>
      <c r="BT574" s="720">
        <v>18</v>
      </c>
      <c r="BU574" s="720">
        <v>16</v>
      </c>
      <c r="BV574" s="768">
        <v>8</v>
      </c>
      <c r="BW574" s="769">
        <v>0</v>
      </c>
    </row>
    <row r="575" spans="3:75">
      <c r="C575" s="58" t="s">
        <v>12</v>
      </c>
      <c r="D575" s="154">
        <v>51</v>
      </c>
      <c r="E575" s="153">
        <v>21</v>
      </c>
      <c r="F575" s="292">
        <v>35</v>
      </c>
      <c r="G575" s="154">
        <v>29</v>
      </c>
      <c r="H575" s="154">
        <v>24</v>
      </c>
      <c r="I575" s="82">
        <v>0</v>
      </c>
      <c r="J575" s="154">
        <v>51</v>
      </c>
      <c r="K575" s="153">
        <v>19</v>
      </c>
      <c r="L575" s="292">
        <v>35</v>
      </c>
      <c r="M575" s="154">
        <v>29</v>
      </c>
      <c r="N575" s="154">
        <v>24</v>
      </c>
      <c r="O575" s="82">
        <v>0</v>
      </c>
      <c r="P575" s="154">
        <v>51</v>
      </c>
      <c r="Q575" s="153">
        <v>19</v>
      </c>
      <c r="R575" s="292">
        <v>35</v>
      </c>
      <c r="S575" s="154">
        <v>29</v>
      </c>
      <c r="T575" s="154">
        <v>24</v>
      </c>
      <c r="U575" s="82">
        <v>0</v>
      </c>
      <c r="V575" s="154">
        <v>51</v>
      </c>
      <c r="W575" s="154">
        <v>6</v>
      </c>
      <c r="X575" s="227">
        <v>35</v>
      </c>
      <c r="Y575" s="227">
        <v>29</v>
      </c>
      <c r="Z575" s="295">
        <v>24</v>
      </c>
      <c r="AA575" s="154">
        <v>15</v>
      </c>
      <c r="AB575" s="154">
        <v>51</v>
      </c>
      <c r="AC575" s="154">
        <v>6</v>
      </c>
      <c r="AD575" s="292">
        <v>37</v>
      </c>
      <c r="AE575" s="227">
        <v>29</v>
      </c>
      <c r="AF575" s="295">
        <v>24</v>
      </c>
      <c r="AG575" s="158">
        <v>15</v>
      </c>
      <c r="AH575" s="307">
        <v>51</v>
      </c>
      <c r="AI575" s="154">
        <v>5</v>
      </c>
      <c r="AJ575" s="292">
        <v>38</v>
      </c>
      <c r="AK575" s="227">
        <v>29</v>
      </c>
      <c r="AL575" s="154">
        <v>25</v>
      </c>
      <c r="AM575" s="158">
        <v>17</v>
      </c>
      <c r="AN575" s="307">
        <v>51</v>
      </c>
      <c r="AO575" s="154">
        <v>5</v>
      </c>
      <c r="AP575" s="292">
        <v>38</v>
      </c>
      <c r="AQ575" s="227">
        <v>29</v>
      </c>
      <c r="AR575" s="154">
        <v>25</v>
      </c>
      <c r="AS575" s="158">
        <v>17</v>
      </c>
      <c r="AT575" s="307">
        <v>51</v>
      </c>
      <c r="AU575" s="154">
        <v>5</v>
      </c>
      <c r="AV575" s="292">
        <v>38</v>
      </c>
      <c r="AW575" s="292">
        <v>30</v>
      </c>
      <c r="AX575" s="154">
        <v>25</v>
      </c>
      <c r="AY575" s="158">
        <v>21</v>
      </c>
      <c r="AZ575" s="307">
        <v>51</v>
      </c>
      <c r="BA575" s="154">
        <v>4</v>
      </c>
      <c r="BB575" s="292">
        <v>38</v>
      </c>
      <c r="BC575" s="292">
        <v>30</v>
      </c>
      <c r="BD575" s="154">
        <v>25</v>
      </c>
      <c r="BE575" s="158">
        <v>21</v>
      </c>
      <c r="BF575" s="307">
        <v>51</v>
      </c>
      <c r="BG575" s="768">
        <v>4</v>
      </c>
      <c r="BH575" s="720">
        <v>38</v>
      </c>
      <c r="BI575" s="720">
        <v>30</v>
      </c>
      <c r="BJ575" s="768">
        <v>25</v>
      </c>
      <c r="BK575" s="744">
        <v>21</v>
      </c>
      <c r="BL575" s="307">
        <v>51</v>
      </c>
      <c r="BM575" s="768">
        <v>4</v>
      </c>
      <c r="BN575" s="720">
        <v>38</v>
      </c>
      <c r="BO575" s="720">
        <v>32</v>
      </c>
      <c r="BP575" s="768">
        <v>25</v>
      </c>
      <c r="BQ575" s="744">
        <v>21</v>
      </c>
      <c r="BR575" s="307">
        <v>51</v>
      </c>
      <c r="BS575" s="768">
        <v>4</v>
      </c>
      <c r="BT575" s="720">
        <v>39</v>
      </c>
      <c r="BU575" s="720">
        <v>33</v>
      </c>
      <c r="BV575" s="768">
        <v>25</v>
      </c>
      <c r="BW575" s="744">
        <v>21</v>
      </c>
    </row>
    <row r="576" spans="3:75">
      <c r="C576" s="58" t="s">
        <v>13</v>
      </c>
      <c r="D576" s="154">
        <v>38</v>
      </c>
      <c r="E576" s="153">
        <v>13</v>
      </c>
      <c r="F576" s="292">
        <v>27</v>
      </c>
      <c r="G576" s="295">
        <v>17</v>
      </c>
      <c r="H576" s="295">
        <v>0</v>
      </c>
      <c r="I576" s="82">
        <v>0</v>
      </c>
      <c r="J576" s="154">
        <v>38</v>
      </c>
      <c r="K576" s="153">
        <v>13</v>
      </c>
      <c r="L576" s="292">
        <v>28</v>
      </c>
      <c r="M576" s="295">
        <v>17</v>
      </c>
      <c r="N576" s="295">
        <v>0</v>
      </c>
      <c r="O576" s="82">
        <v>0</v>
      </c>
      <c r="P576" s="154">
        <v>38</v>
      </c>
      <c r="Q576" s="153">
        <v>13</v>
      </c>
      <c r="R576" s="292">
        <v>28</v>
      </c>
      <c r="S576" s="154">
        <v>18</v>
      </c>
      <c r="T576" s="295">
        <v>0</v>
      </c>
      <c r="U576" s="82">
        <v>0</v>
      </c>
      <c r="V576" s="154">
        <v>38</v>
      </c>
      <c r="W576" s="154">
        <v>13</v>
      </c>
      <c r="X576" s="227">
        <v>28</v>
      </c>
      <c r="Y576" s="292">
        <v>20</v>
      </c>
      <c r="Z576" s="295">
        <v>0</v>
      </c>
      <c r="AA576" s="295">
        <v>0</v>
      </c>
      <c r="AB576" s="154">
        <v>38</v>
      </c>
      <c r="AC576" s="154">
        <v>13</v>
      </c>
      <c r="AD576" s="227">
        <v>28</v>
      </c>
      <c r="AE576" s="292">
        <v>20</v>
      </c>
      <c r="AF576" s="295">
        <v>0</v>
      </c>
      <c r="AG576" s="82">
        <v>0</v>
      </c>
      <c r="AH576" s="307">
        <v>38</v>
      </c>
      <c r="AI576" s="154">
        <v>13</v>
      </c>
      <c r="AJ576" s="227">
        <v>28</v>
      </c>
      <c r="AK576" s="292">
        <v>20</v>
      </c>
      <c r="AL576" s="295">
        <v>0</v>
      </c>
      <c r="AM576" s="82">
        <v>0</v>
      </c>
      <c r="AN576" s="307">
        <v>38</v>
      </c>
      <c r="AO576" s="154">
        <v>13</v>
      </c>
      <c r="AP576" s="227">
        <v>28</v>
      </c>
      <c r="AQ576" s="292">
        <v>20</v>
      </c>
      <c r="AR576" s="295">
        <v>0</v>
      </c>
      <c r="AS576" s="82">
        <v>0</v>
      </c>
      <c r="AT576" s="307">
        <v>38</v>
      </c>
      <c r="AU576" s="154">
        <v>13</v>
      </c>
      <c r="AV576" s="227">
        <v>28</v>
      </c>
      <c r="AW576" s="292">
        <v>21</v>
      </c>
      <c r="AX576" s="154">
        <v>0</v>
      </c>
      <c r="AY576" s="82">
        <v>0</v>
      </c>
      <c r="AZ576" s="307">
        <v>38</v>
      </c>
      <c r="BA576" s="154">
        <v>13</v>
      </c>
      <c r="BB576" s="227">
        <v>28</v>
      </c>
      <c r="BC576" s="292">
        <v>21</v>
      </c>
      <c r="BD576" s="154">
        <v>0</v>
      </c>
      <c r="BE576" s="82">
        <v>0</v>
      </c>
      <c r="BF576" s="307">
        <v>38</v>
      </c>
      <c r="BG576" s="768">
        <v>13</v>
      </c>
      <c r="BH576" s="717">
        <v>28</v>
      </c>
      <c r="BI576" s="720">
        <v>21</v>
      </c>
      <c r="BJ576" s="768">
        <v>2</v>
      </c>
      <c r="BK576" s="769">
        <v>0</v>
      </c>
      <c r="BL576" s="307">
        <v>38</v>
      </c>
      <c r="BM576" s="768">
        <v>13</v>
      </c>
      <c r="BN576" s="717">
        <v>31</v>
      </c>
      <c r="BO576" s="720">
        <v>22</v>
      </c>
      <c r="BP576" s="768">
        <v>6</v>
      </c>
      <c r="BQ576" s="769">
        <v>0</v>
      </c>
      <c r="BR576" s="307">
        <v>38</v>
      </c>
      <c r="BS576" s="768">
        <v>2</v>
      </c>
      <c r="BT576" s="717">
        <v>33</v>
      </c>
      <c r="BU576" s="720">
        <v>24</v>
      </c>
      <c r="BV576" s="768">
        <v>10</v>
      </c>
      <c r="BW576" s="769">
        <v>9</v>
      </c>
    </row>
    <row r="577" spans="3:75">
      <c r="C577" s="58" t="s">
        <v>14</v>
      </c>
      <c r="D577" s="154">
        <v>85</v>
      </c>
      <c r="E577" s="153">
        <v>51</v>
      </c>
      <c r="F577" s="292">
        <v>60</v>
      </c>
      <c r="G577" s="295">
        <v>59</v>
      </c>
      <c r="H577" s="295">
        <v>26</v>
      </c>
      <c r="I577" s="82">
        <v>26</v>
      </c>
      <c r="J577" s="154">
        <v>85</v>
      </c>
      <c r="K577" s="153">
        <v>27</v>
      </c>
      <c r="L577" s="292">
        <v>60</v>
      </c>
      <c r="M577" s="295">
        <v>59</v>
      </c>
      <c r="N577" s="295">
        <v>26</v>
      </c>
      <c r="O577" s="82">
        <v>26</v>
      </c>
      <c r="P577" s="154">
        <v>85</v>
      </c>
      <c r="Q577" s="153">
        <v>25</v>
      </c>
      <c r="R577" s="292">
        <v>60</v>
      </c>
      <c r="S577" s="295">
        <v>59</v>
      </c>
      <c r="T577" s="154">
        <v>27</v>
      </c>
      <c r="U577" s="82">
        <v>26</v>
      </c>
      <c r="V577" s="154">
        <v>85</v>
      </c>
      <c r="W577" s="154">
        <v>24</v>
      </c>
      <c r="X577" s="227">
        <v>60</v>
      </c>
      <c r="Y577" s="227">
        <v>59</v>
      </c>
      <c r="Z577" s="295">
        <v>27</v>
      </c>
      <c r="AA577" s="295">
        <v>26</v>
      </c>
      <c r="AB577" s="154">
        <v>85</v>
      </c>
      <c r="AC577" s="154">
        <v>24</v>
      </c>
      <c r="AD577" s="227">
        <v>60</v>
      </c>
      <c r="AE577" s="227">
        <v>59</v>
      </c>
      <c r="AF577" s="295">
        <v>27</v>
      </c>
      <c r="AG577" s="82">
        <v>26</v>
      </c>
      <c r="AH577" s="307">
        <v>85</v>
      </c>
      <c r="AI577" s="154">
        <v>24</v>
      </c>
      <c r="AJ577" s="227">
        <v>60</v>
      </c>
      <c r="AK577" s="227">
        <v>59</v>
      </c>
      <c r="AL577" s="295">
        <v>27</v>
      </c>
      <c r="AM577" s="82">
        <v>26</v>
      </c>
      <c r="AN577" s="307">
        <v>85</v>
      </c>
      <c r="AO577" s="154">
        <v>24</v>
      </c>
      <c r="AP577" s="227">
        <v>60</v>
      </c>
      <c r="AQ577" s="227">
        <v>59</v>
      </c>
      <c r="AR577" s="295">
        <v>27</v>
      </c>
      <c r="AS577" s="82">
        <v>26</v>
      </c>
      <c r="AT577" s="307">
        <v>85</v>
      </c>
      <c r="AU577" s="154">
        <v>24</v>
      </c>
      <c r="AV577" s="227">
        <v>60</v>
      </c>
      <c r="AW577" s="292">
        <v>60</v>
      </c>
      <c r="AX577" s="154">
        <v>27</v>
      </c>
      <c r="AY577" s="82">
        <v>26</v>
      </c>
      <c r="AZ577" s="307">
        <v>85</v>
      </c>
      <c r="BA577" s="154">
        <v>23</v>
      </c>
      <c r="BB577" s="292">
        <v>61</v>
      </c>
      <c r="BC577" s="292">
        <v>61</v>
      </c>
      <c r="BD577" s="154">
        <v>28</v>
      </c>
      <c r="BE577" s="158">
        <v>27</v>
      </c>
      <c r="BF577" s="307">
        <v>86</v>
      </c>
      <c r="BG577" s="768">
        <v>23</v>
      </c>
      <c r="BH577" s="720">
        <v>62</v>
      </c>
      <c r="BI577" s="720">
        <v>62</v>
      </c>
      <c r="BJ577" s="768">
        <v>29</v>
      </c>
      <c r="BK577" s="744">
        <v>26</v>
      </c>
      <c r="BL577" s="307">
        <v>86</v>
      </c>
      <c r="BM577" s="768">
        <v>23</v>
      </c>
      <c r="BN577" s="720">
        <v>63</v>
      </c>
      <c r="BO577" s="720">
        <v>63</v>
      </c>
      <c r="BP577" s="768">
        <v>35</v>
      </c>
      <c r="BQ577" s="744">
        <v>26</v>
      </c>
      <c r="BR577" s="307">
        <v>86</v>
      </c>
      <c r="BS577" s="768">
        <v>16</v>
      </c>
      <c r="BT577" s="720">
        <v>65</v>
      </c>
      <c r="BU577" s="720">
        <v>63</v>
      </c>
      <c r="BV577" s="768">
        <v>35</v>
      </c>
      <c r="BW577" s="744">
        <v>27</v>
      </c>
    </row>
    <row r="578" spans="3:75">
      <c r="C578" s="58" t="s">
        <v>15</v>
      </c>
      <c r="D578" s="154">
        <v>78</v>
      </c>
      <c r="E578" s="153">
        <v>40</v>
      </c>
      <c r="F578" s="292">
        <v>52</v>
      </c>
      <c r="G578" s="295">
        <v>48</v>
      </c>
      <c r="H578" s="295">
        <v>28</v>
      </c>
      <c r="I578" s="82">
        <v>0</v>
      </c>
      <c r="J578" s="154">
        <v>78</v>
      </c>
      <c r="K578" s="153">
        <v>22</v>
      </c>
      <c r="L578" s="292">
        <v>56</v>
      </c>
      <c r="M578" s="295">
        <v>48</v>
      </c>
      <c r="N578" s="154">
        <v>35</v>
      </c>
      <c r="O578" s="82">
        <v>0</v>
      </c>
      <c r="P578" s="154">
        <v>78</v>
      </c>
      <c r="Q578" s="153">
        <v>22</v>
      </c>
      <c r="R578" s="292">
        <v>56</v>
      </c>
      <c r="S578" s="154">
        <v>49</v>
      </c>
      <c r="T578" s="295">
        <v>35</v>
      </c>
      <c r="U578" s="82">
        <v>0</v>
      </c>
      <c r="V578" s="154">
        <v>78</v>
      </c>
      <c r="W578" s="154">
        <v>22</v>
      </c>
      <c r="X578" s="227">
        <v>56</v>
      </c>
      <c r="Y578" s="227">
        <v>49</v>
      </c>
      <c r="Z578" s="295">
        <v>35</v>
      </c>
      <c r="AA578" s="295">
        <v>0</v>
      </c>
      <c r="AB578" s="154">
        <v>78</v>
      </c>
      <c r="AC578" s="154">
        <v>22</v>
      </c>
      <c r="AD578" s="292">
        <v>57</v>
      </c>
      <c r="AE578" s="227">
        <v>49</v>
      </c>
      <c r="AF578" s="295">
        <v>35</v>
      </c>
      <c r="AG578" s="82">
        <v>0</v>
      </c>
      <c r="AH578" s="307">
        <v>77</v>
      </c>
      <c r="AI578" s="154">
        <v>11</v>
      </c>
      <c r="AJ578" s="292">
        <v>58</v>
      </c>
      <c r="AK578" s="227">
        <v>49</v>
      </c>
      <c r="AL578" s="154">
        <v>36</v>
      </c>
      <c r="AM578" s="158">
        <v>10</v>
      </c>
      <c r="AN578" s="307">
        <v>78</v>
      </c>
      <c r="AO578" s="154">
        <v>10</v>
      </c>
      <c r="AP578" s="292">
        <v>58</v>
      </c>
      <c r="AQ578" s="227">
        <v>49</v>
      </c>
      <c r="AR578" s="154">
        <v>36</v>
      </c>
      <c r="AS578" s="158">
        <v>10</v>
      </c>
      <c r="AT578" s="307">
        <v>78</v>
      </c>
      <c r="AU578" s="154">
        <v>10</v>
      </c>
      <c r="AV578" s="292">
        <v>62</v>
      </c>
      <c r="AW578" s="292">
        <v>51</v>
      </c>
      <c r="AX578" s="154">
        <v>36</v>
      </c>
      <c r="AY578" s="158">
        <v>20</v>
      </c>
      <c r="AZ578" s="307">
        <v>78</v>
      </c>
      <c r="BA578" s="154">
        <v>8</v>
      </c>
      <c r="BB578" s="292">
        <v>64</v>
      </c>
      <c r="BC578" s="292">
        <v>51</v>
      </c>
      <c r="BD578" s="154">
        <v>38</v>
      </c>
      <c r="BE578" s="158">
        <v>20</v>
      </c>
      <c r="BF578" s="307">
        <v>78</v>
      </c>
      <c r="BG578" s="768">
        <v>8</v>
      </c>
      <c r="BH578" s="720">
        <v>64</v>
      </c>
      <c r="BI578" s="720">
        <v>51</v>
      </c>
      <c r="BJ578" s="768">
        <v>38</v>
      </c>
      <c r="BK578" s="744">
        <v>20</v>
      </c>
      <c r="BL578" s="307">
        <v>78</v>
      </c>
      <c r="BM578" s="768">
        <v>8</v>
      </c>
      <c r="BN578" s="720">
        <v>64</v>
      </c>
      <c r="BO578" s="720">
        <v>51</v>
      </c>
      <c r="BP578" s="768">
        <v>38</v>
      </c>
      <c r="BQ578" s="744">
        <v>20</v>
      </c>
      <c r="BR578" s="307">
        <v>78</v>
      </c>
      <c r="BS578" s="768">
        <v>8</v>
      </c>
      <c r="BT578" s="720">
        <v>64</v>
      </c>
      <c r="BU578" s="720">
        <v>54</v>
      </c>
      <c r="BV578" s="768">
        <v>38</v>
      </c>
      <c r="BW578" s="744">
        <v>21</v>
      </c>
    </row>
    <row r="579" spans="3:75">
      <c r="C579" s="58" t="s">
        <v>16</v>
      </c>
      <c r="D579" s="154">
        <v>10</v>
      </c>
      <c r="E579" s="153">
        <v>6</v>
      </c>
      <c r="F579" s="292">
        <v>11</v>
      </c>
      <c r="G579" s="295">
        <v>9</v>
      </c>
      <c r="H579" s="295">
        <v>6</v>
      </c>
      <c r="I579" s="82">
        <v>0</v>
      </c>
      <c r="J579" s="154">
        <v>10</v>
      </c>
      <c r="K579" s="153">
        <v>6</v>
      </c>
      <c r="L579" s="292">
        <v>11</v>
      </c>
      <c r="M579" s="295">
        <v>9</v>
      </c>
      <c r="N579" s="295">
        <v>6</v>
      </c>
      <c r="O579" s="82">
        <v>0</v>
      </c>
      <c r="P579" s="154">
        <v>10</v>
      </c>
      <c r="Q579" s="153">
        <v>6</v>
      </c>
      <c r="R579" s="292">
        <v>11</v>
      </c>
      <c r="S579" s="154">
        <v>11</v>
      </c>
      <c r="T579" s="295">
        <v>6</v>
      </c>
      <c r="U579" s="82">
        <v>0</v>
      </c>
      <c r="V579" s="154">
        <v>10</v>
      </c>
      <c r="W579" s="154">
        <v>6</v>
      </c>
      <c r="X579" s="227">
        <v>11</v>
      </c>
      <c r="Y579" s="227">
        <v>11</v>
      </c>
      <c r="Z579" s="295">
        <v>6</v>
      </c>
      <c r="AA579" s="295">
        <v>0</v>
      </c>
      <c r="AB579" s="154">
        <v>10</v>
      </c>
      <c r="AC579" s="154">
        <v>6</v>
      </c>
      <c r="AD579" s="227">
        <v>11</v>
      </c>
      <c r="AE579" s="227">
        <v>11</v>
      </c>
      <c r="AF579" s="295">
        <v>6</v>
      </c>
      <c r="AG579" s="82">
        <v>0</v>
      </c>
      <c r="AH579" s="307">
        <v>10</v>
      </c>
      <c r="AI579" s="154">
        <v>6</v>
      </c>
      <c r="AJ579" s="227">
        <v>11</v>
      </c>
      <c r="AK579" s="227">
        <v>11</v>
      </c>
      <c r="AL579" s="295">
        <v>6</v>
      </c>
      <c r="AM579" s="82">
        <v>0</v>
      </c>
      <c r="AN579" s="307">
        <v>10</v>
      </c>
      <c r="AO579" s="154">
        <v>6</v>
      </c>
      <c r="AP579" s="227">
        <v>11</v>
      </c>
      <c r="AQ579" s="227">
        <v>11</v>
      </c>
      <c r="AR579" s="295">
        <v>6</v>
      </c>
      <c r="AS579" s="82">
        <v>0</v>
      </c>
      <c r="AT579" s="307">
        <v>10</v>
      </c>
      <c r="AU579" s="154">
        <v>6</v>
      </c>
      <c r="AV579" s="227">
        <v>11</v>
      </c>
      <c r="AW579" s="227">
        <v>11</v>
      </c>
      <c r="AX579" s="154">
        <v>6</v>
      </c>
      <c r="AY579" s="82">
        <v>0</v>
      </c>
      <c r="AZ579" s="307">
        <v>10</v>
      </c>
      <c r="BA579" s="154">
        <v>6</v>
      </c>
      <c r="BB579" s="227">
        <v>11</v>
      </c>
      <c r="BC579" s="227">
        <v>11</v>
      </c>
      <c r="BD579" s="154">
        <v>6</v>
      </c>
      <c r="BE579" s="82">
        <v>0</v>
      </c>
      <c r="BF579" s="307">
        <v>10</v>
      </c>
      <c r="BG579" s="768">
        <v>6</v>
      </c>
      <c r="BH579" s="717">
        <v>11</v>
      </c>
      <c r="BI579" s="717">
        <v>11</v>
      </c>
      <c r="BJ579" s="768">
        <v>6</v>
      </c>
      <c r="BK579" s="769">
        <v>0</v>
      </c>
      <c r="BL579" s="307">
        <v>10</v>
      </c>
      <c r="BM579" s="768">
        <v>6</v>
      </c>
      <c r="BN579" s="717">
        <v>11</v>
      </c>
      <c r="BO579" s="717">
        <v>11</v>
      </c>
      <c r="BP579" s="768">
        <v>6</v>
      </c>
      <c r="BQ579" s="769">
        <v>0</v>
      </c>
      <c r="BR579" s="307">
        <v>10</v>
      </c>
      <c r="BS579" s="768">
        <v>0</v>
      </c>
      <c r="BT579" s="717">
        <v>11</v>
      </c>
      <c r="BU579" s="717">
        <v>11</v>
      </c>
      <c r="BV579" s="768">
        <v>6</v>
      </c>
      <c r="BW579" s="769">
        <v>0</v>
      </c>
    </row>
    <row r="580" spans="3:75">
      <c r="C580" s="58" t="s">
        <v>17</v>
      </c>
      <c r="D580" s="154">
        <v>629</v>
      </c>
      <c r="E580" s="153">
        <v>446</v>
      </c>
      <c r="F580" s="292">
        <v>662</v>
      </c>
      <c r="G580" s="295">
        <v>625</v>
      </c>
      <c r="H580" s="295">
        <v>434</v>
      </c>
      <c r="I580" s="82">
        <v>161</v>
      </c>
      <c r="J580" s="154">
        <v>630</v>
      </c>
      <c r="K580" s="153">
        <v>441</v>
      </c>
      <c r="L580" s="292">
        <v>668</v>
      </c>
      <c r="M580" s="154">
        <v>627</v>
      </c>
      <c r="N580" s="154">
        <v>442</v>
      </c>
      <c r="O580" s="82">
        <v>161</v>
      </c>
      <c r="P580" s="154">
        <v>630</v>
      </c>
      <c r="Q580" s="153">
        <v>137</v>
      </c>
      <c r="R580" s="292">
        <v>668</v>
      </c>
      <c r="S580" s="154">
        <v>629</v>
      </c>
      <c r="T580" s="154">
        <v>443</v>
      </c>
      <c r="U580" s="158">
        <v>173</v>
      </c>
      <c r="V580" s="154">
        <v>630</v>
      </c>
      <c r="W580" s="154">
        <v>51</v>
      </c>
      <c r="X580" s="292">
        <v>669</v>
      </c>
      <c r="Y580" s="292">
        <v>630</v>
      </c>
      <c r="Z580" s="154">
        <v>444</v>
      </c>
      <c r="AA580" s="154">
        <v>261</v>
      </c>
      <c r="AB580" s="154">
        <v>629</v>
      </c>
      <c r="AC580" s="154">
        <v>51</v>
      </c>
      <c r="AD580" s="292">
        <v>677</v>
      </c>
      <c r="AE580" s="292">
        <v>633</v>
      </c>
      <c r="AF580" s="154">
        <v>447</v>
      </c>
      <c r="AG580" s="158">
        <v>286</v>
      </c>
      <c r="AH580" s="307">
        <v>628</v>
      </c>
      <c r="AI580" s="154">
        <v>50</v>
      </c>
      <c r="AJ580" s="292">
        <v>677</v>
      </c>
      <c r="AK580" s="292">
        <v>639</v>
      </c>
      <c r="AL580" s="154">
        <v>448</v>
      </c>
      <c r="AM580" s="158">
        <v>288</v>
      </c>
      <c r="AN580" s="307">
        <v>627</v>
      </c>
      <c r="AO580" s="154">
        <v>50</v>
      </c>
      <c r="AP580" s="292">
        <v>679</v>
      </c>
      <c r="AQ580" s="292">
        <v>641</v>
      </c>
      <c r="AR580" s="154">
        <v>450</v>
      </c>
      <c r="AS580" s="158">
        <v>288</v>
      </c>
      <c r="AT580" s="307">
        <v>627</v>
      </c>
      <c r="AU580" s="154">
        <v>50</v>
      </c>
      <c r="AV580" s="292">
        <v>685</v>
      </c>
      <c r="AW580" s="292">
        <v>649</v>
      </c>
      <c r="AX580" s="154">
        <v>451</v>
      </c>
      <c r="AY580" s="158">
        <v>310</v>
      </c>
      <c r="AZ580" s="307">
        <v>627</v>
      </c>
      <c r="BA580" s="154">
        <v>27</v>
      </c>
      <c r="BB580" s="292">
        <v>691</v>
      </c>
      <c r="BC580" s="292">
        <v>655</v>
      </c>
      <c r="BD580" s="154">
        <v>458</v>
      </c>
      <c r="BE580" s="158">
        <v>318</v>
      </c>
      <c r="BF580" s="307">
        <v>627</v>
      </c>
      <c r="BG580" s="768">
        <v>27</v>
      </c>
      <c r="BH580" s="720">
        <v>695</v>
      </c>
      <c r="BI580" s="720">
        <v>658</v>
      </c>
      <c r="BJ580" s="768">
        <v>463</v>
      </c>
      <c r="BK580" s="744">
        <v>318</v>
      </c>
      <c r="BL580" s="307">
        <v>627</v>
      </c>
      <c r="BM580" s="768">
        <v>27</v>
      </c>
      <c r="BN580" s="720">
        <v>705</v>
      </c>
      <c r="BO580" s="720">
        <v>669</v>
      </c>
      <c r="BP580" s="768">
        <v>495</v>
      </c>
      <c r="BQ580" s="744">
        <v>318</v>
      </c>
      <c r="BR580" s="307">
        <v>624</v>
      </c>
      <c r="BS580" s="768">
        <v>26</v>
      </c>
      <c r="BT580" s="720">
        <v>707</v>
      </c>
      <c r="BU580" s="720">
        <v>670</v>
      </c>
      <c r="BV580" s="768">
        <v>502</v>
      </c>
      <c r="BW580" s="744">
        <v>321</v>
      </c>
    </row>
    <row r="581" spans="3:75">
      <c r="C581" s="58" t="s">
        <v>18</v>
      </c>
      <c r="D581" s="154">
        <v>50</v>
      </c>
      <c r="E581" s="153">
        <v>36</v>
      </c>
      <c r="F581" s="292">
        <v>52</v>
      </c>
      <c r="G581" s="295">
        <v>46</v>
      </c>
      <c r="H581" s="295">
        <v>25</v>
      </c>
      <c r="I581" s="82">
        <v>20</v>
      </c>
      <c r="J581" s="154">
        <v>50</v>
      </c>
      <c r="K581" s="153">
        <v>24</v>
      </c>
      <c r="L581" s="292">
        <v>52</v>
      </c>
      <c r="M581" s="295">
        <v>46</v>
      </c>
      <c r="N581" s="295">
        <v>25</v>
      </c>
      <c r="O581" s="82">
        <v>20</v>
      </c>
      <c r="P581" s="154">
        <v>50</v>
      </c>
      <c r="Q581" s="153">
        <v>24</v>
      </c>
      <c r="R581" s="292">
        <v>52</v>
      </c>
      <c r="S581" s="154">
        <v>48</v>
      </c>
      <c r="T581" s="295">
        <v>25</v>
      </c>
      <c r="U581" s="82">
        <v>20</v>
      </c>
      <c r="V581" s="154">
        <v>50</v>
      </c>
      <c r="W581" s="154">
        <v>24</v>
      </c>
      <c r="X581" s="227">
        <v>52</v>
      </c>
      <c r="Y581" s="227">
        <v>48</v>
      </c>
      <c r="Z581" s="295">
        <v>25</v>
      </c>
      <c r="AA581" s="295">
        <v>20</v>
      </c>
      <c r="AB581" s="154">
        <v>50</v>
      </c>
      <c r="AC581" s="154">
        <v>24</v>
      </c>
      <c r="AD581" s="227">
        <v>52</v>
      </c>
      <c r="AE581" s="227">
        <v>48</v>
      </c>
      <c r="AF581" s="295">
        <v>25</v>
      </c>
      <c r="AG581" s="82">
        <v>20</v>
      </c>
      <c r="AH581" s="307">
        <v>50</v>
      </c>
      <c r="AI581" s="154">
        <v>16</v>
      </c>
      <c r="AJ581" s="292">
        <v>53</v>
      </c>
      <c r="AK581" s="227">
        <v>48</v>
      </c>
      <c r="AL581" s="154">
        <v>32</v>
      </c>
      <c r="AM581" s="158">
        <v>24</v>
      </c>
      <c r="AN581" s="307">
        <v>50</v>
      </c>
      <c r="AO581" s="154">
        <v>16</v>
      </c>
      <c r="AP581" s="292">
        <v>53</v>
      </c>
      <c r="AQ581" s="227">
        <v>48</v>
      </c>
      <c r="AR581" s="154">
        <v>32</v>
      </c>
      <c r="AS581" s="158">
        <v>24</v>
      </c>
      <c r="AT581" s="307">
        <v>50</v>
      </c>
      <c r="AU581" s="154">
        <v>16</v>
      </c>
      <c r="AV581" s="292">
        <v>53</v>
      </c>
      <c r="AW581" s="227">
        <v>48</v>
      </c>
      <c r="AX581" s="154">
        <v>32</v>
      </c>
      <c r="AY581" s="158">
        <v>24</v>
      </c>
      <c r="AZ581" s="307">
        <v>50</v>
      </c>
      <c r="BA581" s="154">
        <v>16</v>
      </c>
      <c r="BB581" s="292">
        <v>53</v>
      </c>
      <c r="BC581" s="292">
        <v>47</v>
      </c>
      <c r="BD581" s="154">
        <v>32</v>
      </c>
      <c r="BE581" s="158">
        <v>24</v>
      </c>
      <c r="BF581" s="307">
        <v>50</v>
      </c>
      <c r="BG581" s="768">
        <v>16</v>
      </c>
      <c r="BH581" s="720">
        <v>56</v>
      </c>
      <c r="BI581" s="720">
        <v>48</v>
      </c>
      <c r="BJ581" s="768">
        <v>33</v>
      </c>
      <c r="BK581" s="744">
        <v>24</v>
      </c>
      <c r="BL581" s="307">
        <v>50</v>
      </c>
      <c r="BM581" s="768">
        <v>16</v>
      </c>
      <c r="BN581" s="720">
        <v>58</v>
      </c>
      <c r="BO581" s="720">
        <v>50</v>
      </c>
      <c r="BP581" s="768">
        <v>34</v>
      </c>
      <c r="BQ581" s="744">
        <v>24</v>
      </c>
      <c r="BR581" s="307">
        <v>50</v>
      </c>
      <c r="BS581" s="768">
        <v>12</v>
      </c>
      <c r="BT581" s="720">
        <v>58</v>
      </c>
      <c r="BU581" s="720">
        <v>50</v>
      </c>
      <c r="BV581" s="768">
        <v>34</v>
      </c>
      <c r="BW581" s="744">
        <v>27</v>
      </c>
    </row>
    <row r="582" spans="3:75">
      <c r="C582" s="58" t="s">
        <v>19</v>
      </c>
      <c r="D582" s="154">
        <v>74</v>
      </c>
      <c r="E582" s="153">
        <v>33</v>
      </c>
      <c r="F582" s="292">
        <v>50</v>
      </c>
      <c r="G582" s="295">
        <v>45</v>
      </c>
      <c r="H582" s="295">
        <v>34</v>
      </c>
      <c r="I582" s="82">
        <v>0</v>
      </c>
      <c r="J582" s="154">
        <v>74</v>
      </c>
      <c r="K582" s="153">
        <v>6</v>
      </c>
      <c r="L582" s="292">
        <v>50</v>
      </c>
      <c r="M582" s="154">
        <v>46</v>
      </c>
      <c r="N582" s="154">
        <v>35</v>
      </c>
      <c r="O582" s="82">
        <v>0</v>
      </c>
      <c r="P582" s="154">
        <v>74</v>
      </c>
      <c r="Q582" s="153">
        <v>6</v>
      </c>
      <c r="R582" s="292">
        <v>50</v>
      </c>
      <c r="S582" s="154">
        <v>48</v>
      </c>
      <c r="T582" s="154">
        <v>36</v>
      </c>
      <c r="U582" s="82">
        <v>0</v>
      </c>
      <c r="V582" s="154">
        <v>74</v>
      </c>
      <c r="W582" s="154">
        <v>6</v>
      </c>
      <c r="X582" s="227">
        <v>50</v>
      </c>
      <c r="Y582" s="227">
        <v>48</v>
      </c>
      <c r="Z582" s="295">
        <v>36</v>
      </c>
      <c r="AA582" s="295">
        <v>0</v>
      </c>
      <c r="AB582" s="154">
        <v>74</v>
      </c>
      <c r="AC582" s="154">
        <v>6</v>
      </c>
      <c r="AD582" s="227">
        <v>50</v>
      </c>
      <c r="AE582" s="227">
        <v>48</v>
      </c>
      <c r="AF582" s="295">
        <v>36</v>
      </c>
      <c r="AG582" s="82">
        <v>0</v>
      </c>
      <c r="AH582" s="307">
        <v>74</v>
      </c>
      <c r="AI582" s="154">
        <v>6</v>
      </c>
      <c r="AJ582" s="227">
        <v>50</v>
      </c>
      <c r="AK582" s="227">
        <v>48</v>
      </c>
      <c r="AL582" s="295">
        <v>36</v>
      </c>
      <c r="AM582" s="82">
        <v>0</v>
      </c>
      <c r="AN582" s="307">
        <v>74</v>
      </c>
      <c r="AO582" s="154">
        <v>6</v>
      </c>
      <c r="AP582" s="292">
        <v>51</v>
      </c>
      <c r="AQ582" s="292">
        <v>49</v>
      </c>
      <c r="AR582" s="295">
        <v>36</v>
      </c>
      <c r="AS582" s="82">
        <v>0</v>
      </c>
      <c r="AT582" s="307">
        <v>74</v>
      </c>
      <c r="AU582" s="154">
        <v>6</v>
      </c>
      <c r="AV582" s="292">
        <v>52</v>
      </c>
      <c r="AW582" s="292">
        <v>50</v>
      </c>
      <c r="AX582" s="154">
        <v>36</v>
      </c>
      <c r="AY582" s="82">
        <v>3</v>
      </c>
      <c r="AZ582" s="307">
        <v>74</v>
      </c>
      <c r="BA582" s="154">
        <v>6</v>
      </c>
      <c r="BB582" s="292">
        <v>53</v>
      </c>
      <c r="BC582" s="292">
        <v>51</v>
      </c>
      <c r="BD582" s="154">
        <v>37</v>
      </c>
      <c r="BE582" s="158">
        <v>7</v>
      </c>
      <c r="BF582" s="307">
        <v>74</v>
      </c>
      <c r="BG582" s="768">
        <v>6</v>
      </c>
      <c r="BH582" s="720">
        <v>53</v>
      </c>
      <c r="BI582" s="720">
        <v>51</v>
      </c>
      <c r="BJ582" s="768">
        <v>37</v>
      </c>
      <c r="BK582" s="744">
        <v>5</v>
      </c>
      <c r="BL582" s="307">
        <v>74</v>
      </c>
      <c r="BM582" s="768">
        <v>6</v>
      </c>
      <c r="BN582" s="720">
        <v>55</v>
      </c>
      <c r="BO582" s="720">
        <v>53</v>
      </c>
      <c r="BP582" s="768">
        <v>39</v>
      </c>
      <c r="BQ582" s="744">
        <v>5</v>
      </c>
      <c r="BR582" s="307">
        <v>74</v>
      </c>
      <c r="BS582" s="768">
        <v>6</v>
      </c>
      <c r="BT582" s="720">
        <v>58</v>
      </c>
      <c r="BU582" s="720">
        <v>56</v>
      </c>
      <c r="BV582" s="768">
        <v>40</v>
      </c>
      <c r="BW582" s="744">
        <v>24</v>
      </c>
    </row>
    <row r="583" spans="3:75">
      <c r="C583" s="58" t="s">
        <v>20</v>
      </c>
      <c r="D583" s="154">
        <v>104</v>
      </c>
      <c r="E583" s="153">
        <v>20</v>
      </c>
      <c r="F583" s="292">
        <v>79</v>
      </c>
      <c r="G583" s="295">
        <v>75</v>
      </c>
      <c r="H583" s="295">
        <v>43</v>
      </c>
      <c r="I583" s="82">
        <v>39</v>
      </c>
      <c r="J583" s="154">
        <v>104</v>
      </c>
      <c r="K583" s="153">
        <v>10</v>
      </c>
      <c r="L583" s="292">
        <v>96</v>
      </c>
      <c r="M583" s="154">
        <v>78</v>
      </c>
      <c r="N583" s="154">
        <v>50</v>
      </c>
      <c r="O583" s="82">
        <v>39</v>
      </c>
      <c r="P583" s="154">
        <v>104</v>
      </c>
      <c r="Q583" s="153">
        <v>5</v>
      </c>
      <c r="R583" s="292">
        <v>96</v>
      </c>
      <c r="S583" s="295">
        <v>78</v>
      </c>
      <c r="T583" s="295">
        <v>50</v>
      </c>
      <c r="U583" s="158">
        <v>42</v>
      </c>
      <c r="V583" s="154">
        <v>104</v>
      </c>
      <c r="W583" s="154">
        <v>4</v>
      </c>
      <c r="X583" s="227">
        <v>96</v>
      </c>
      <c r="Y583" s="227">
        <v>78</v>
      </c>
      <c r="Z583" s="154">
        <v>53</v>
      </c>
      <c r="AA583" s="295">
        <v>42</v>
      </c>
      <c r="AB583" s="154">
        <v>104</v>
      </c>
      <c r="AC583" s="154">
        <v>4</v>
      </c>
      <c r="AD583" s="292">
        <v>98</v>
      </c>
      <c r="AE583" s="227">
        <v>78</v>
      </c>
      <c r="AF583" s="154">
        <v>53</v>
      </c>
      <c r="AG583" s="82">
        <v>42</v>
      </c>
      <c r="AH583" s="307">
        <v>104</v>
      </c>
      <c r="AI583" s="154">
        <v>4</v>
      </c>
      <c r="AJ583" s="292">
        <v>98</v>
      </c>
      <c r="AK583" s="292">
        <v>79</v>
      </c>
      <c r="AL583" s="154">
        <v>54</v>
      </c>
      <c r="AM583" s="82">
        <v>42</v>
      </c>
      <c r="AN583" s="307">
        <v>104</v>
      </c>
      <c r="AO583" s="154">
        <v>4</v>
      </c>
      <c r="AP583" s="292">
        <v>98</v>
      </c>
      <c r="AQ583" s="292">
        <v>79</v>
      </c>
      <c r="AR583" s="154">
        <v>54</v>
      </c>
      <c r="AS583" s="82">
        <v>42</v>
      </c>
      <c r="AT583" s="307">
        <v>104</v>
      </c>
      <c r="AU583" s="154">
        <v>4</v>
      </c>
      <c r="AV583" s="292">
        <v>98</v>
      </c>
      <c r="AW583" s="292">
        <v>81</v>
      </c>
      <c r="AX583" s="154">
        <v>54</v>
      </c>
      <c r="AY583" s="82">
        <v>42</v>
      </c>
      <c r="AZ583" s="307">
        <v>104</v>
      </c>
      <c r="BA583" s="154">
        <v>4</v>
      </c>
      <c r="BB583" s="292">
        <v>98</v>
      </c>
      <c r="BC583" s="292">
        <v>81</v>
      </c>
      <c r="BD583" s="154">
        <v>54</v>
      </c>
      <c r="BE583" s="82">
        <v>42</v>
      </c>
      <c r="BF583" s="307">
        <v>104</v>
      </c>
      <c r="BG583" s="768">
        <v>4</v>
      </c>
      <c r="BH583" s="720">
        <v>99</v>
      </c>
      <c r="BI583" s="720">
        <v>81</v>
      </c>
      <c r="BJ583" s="768">
        <v>55</v>
      </c>
      <c r="BK583" s="769">
        <v>42</v>
      </c>
      <c r="BL583" s="307">
        <v>104</v>
      </c>
      <c r="BM583" s="768">
        <v>4</v>
      </c>
      <c r="BN583" s="720">
        <v>100</v>
      </c>
      <c r="BO583" s="720">
        <v>83</v>
      </c>
      <c r="BP583" s="768">
        <v>55</v>
      </c>
      <c r="BQ583" s="769">
        <v>42</v>
      </c>
      <c r="BR583" s="307">
        <v>104</v>
      </c>
      <c r="BS583" s="768">
        <v>3</v>
      </c>
      <c r="BT583" s="720">
        <v>102</v>
      </c>
      <c r="BU583" s="720">
        <v>84</v>
      </c>
      <c r="BV583" s="768">
        <v>55</v>
      </c>
      <c r="BW583" s="769">
        <v>42</v>
      </c>
    </row>
    <row r="584" spans="3:75">
      <c r="C584" s="58" t="s">
        <v>21</v>
      </c>
      <c r="D584" s="154">
        <v>194</v>
      </c>
      <c r="E584" s="153">
        <v>120</v>
      </c>
      <c r="F584" s="292">
        <v>163</v>
      </c>
      <c r="G584" s="154">
        <v>149</v>
      </c>
      <c r="H584" s="154">
        <v>27</v>
      </c>
      <c r="I584" s="82">
        <v>0</v>
      </c>
      <c r="J584" s="154">
        <v>194</v>
      </c>
      <c r="K584" s="153">
        <v>111</v>
      </c>
      <c r="L584" s="292">
        <v>166</v>
      </c>
      <c r="M584" s="154">
        <v>152</v>
      </c>
      <c r="N584" s="154">
        <v>33</v>
      </c>
      <c r="O584" s="82">
        <v>0</v>
      </c>
      <c r="P584" s="154">
        <v>194</v>
      </c>
      <c r="Q584" s="153">
        <v>79</v>
      </c>
      <c r="R584" s="292">
        <v>169</v>
      </c>
      <c r="S584" s="154">
        <v>154</v>
      </c>
      <c r="T584" s="154">
        <v>39</v>
      </c>
      <c r="U584" s="82">
        <v>0</v>
      </c>
      <c r="V584" s="154">
        <v>195</v>
      </c>
      <c r="W584" s="154">
        <v>79</v>
      </c>
      <c r="X584" s="292">
        <v>172</v>
      </c>
      <c r="Y584" s="292">
        <v>156</v>
      </c>
      <c r="Z584" s="154">
        <v>40</v>
      </c>
      <c r="AA584" s="295">
        <v>0</v>
      </c>
      <c r="AB584" s="154">
        <v>195</v>
      </c>
      <c r="AC584" s="154">
        <v>79</v>
      </c>
      <c r="AD584" s="292">
        <v>179</v>
      </c>
      <c r="AE584" s="292">
        <v>162</v>
      </c>
      <c r="AF584" s="154">
        <v>67</v>
      </c>
      <c r="AG584" s="82">
        <v>0</v>
      </c>
      <c r="AH584" s="307">
        <v>195</v>
      </c>
      <c r="AI584" s="154">
        <v>78</v>
      </c>
      <c r="AJ584" s="292">
        <v>180</v>
      </c>
      <c r="AK584" s="292">
        <v>164</v>
      </c>
      <c r="AL584" s="154">
        <v>67</v>
      </c>
      <c r="AM584" s="82">
        <v>0</v>
      </c>
      <c r="AN584" s="307">
        <v>195</v>
      </c>
      <c r="AO584" s="154">
        <v>78</v>
      </c>
      <c r="AP584" s="292">
        <v>180</v>
      </c>
      <c r="AQ584" s="292">
        <v>164</v>
      </c>
      <c r="AR584" s="154">
        <v>68</v>
      </c>
      <c r="AS584" s="82">
        <v>0</v>
      </c>
      <c r="AT584" s="307">
        <v>195</v>
      </c>
      <c r="AU584" s="154">
        <v>78</v>
      </c>
      <c r="AV584" s="292">
        <v>180</v>
      </c>
      <c r="AW584" s="292">
        <v>169</v>
      </c>
      <c r="AX584" s="154">
        <v>68</v>
      </c>
      <c r="AY584" s="82">
        <v>0</v>
      </c>
      <c r="AZ584" s="307">
        <v>196</v>
      </c>
      <c r="BA584" s="154">
        <v>76</v>
      </c>
      <c r="BB584" s="292">
        <v>183</v>
      </c>
      <c r="BC584" s="292">
        <v>173</v>
      </c>
      <c r="BD584" s="154">
        <v>70</v>
      </c>
      <c r="BE584" s="158">
        <v>1</v>
      </c>
      <c r="BF584" s="307">
        <v>196</v>
      </c>
      <c r="BG584" s="768">
        <v>76</v>
      </c>
      <c r="BH584" s="720">
        <v>185</v>
      </c>
      <c r="BI584" s="720">
        <v>175</v>
      </c>
      <c r="BJ584" s="768">
        <v>73</v>
      </c>
      <c r="BK584" s="744">
        <v>1</v>
      </c>
      <c r="BL584" s="307">
        <v>198</v>
      </c>
      <c r="BM584" s="768">
        <v>76</v>
      </c>
      <c r="BN584" s="720">
        <v>192</v>
      </c>
      <c r="BO584" s="720">
        <v>179</v>
      </c>
      <c r="BP584" s="768">
        <v>78</v>
      </c>
      <c r="BQ584" s="744">
        <v>1</v>
      </c>
      <c r="BR584" s="307">
        <v>198</v>
      </c>
      <c r="BS584" s="768">
        <v>21</v>
      </c>
      <c r="BT584" s="720">
        <v>201</v>
      </c>
      <c r="BU584" s="720">
        <v>188</v>
      </c>
      <c r="BV584" s="768">
        <v>84</v>
      </c>
      <c r="BW584" s="744">
        <v>22</v>
      </c>
    </row>
    <row r="585" spans="3:75">
      <c r="C585" s="58" t="s">
        <v>22</v>
      </c>
      <c r="D585" s="154">
        <v>14</v>
      </c>
      <c r="E585" s="153">
        <v>4</v>
      </c>
      <c r="F585" s="292">
        <v>6</v>
      </c>
      <c r="G585" s="295">
        <v>5</v>
      </c>
      <c r="H585" s="295">
        <v>0</v>
      </c>
      <c r="I585" s="82">
        <v>0</v>
      </c>
      <c r="J585" s="154">
        <v>14</v>
      </c>
      <c r="K585" s="153">
        <v>4</v>
      </c>
      <c r="L585" s="292">
        <v>6</v>
      </c>
      <c r="M585" s="295">
        <v>5</v>
      </c>
      <c r="N585" s="295">
        <v>0</v>
      </c>
      <c r="O585" s="82">
        <v>0</v>
      </c>
      <c r="P585" s="154">
        <v>14</v>
      </c>
      <c r="Q585" s="153">
        <v>4</v>
      </c>
      <c r="R585" s="292">
        <v>6</v>
      </c>
      <c r="S585" s="295">
        <v>5</v>
      </c>
      <c r="T585" s="295">
        <v>0</v>
      </c>
      <c r="U585" s="82">
        <v>0</v>
      </c>
      <c r="V585" s="154">
        <v>14</v>
      </c>
      <c r="W585" s="154">
        <v>4</v>
      </c>
      <c r="X585" s="227">
        <v>6</v>
      </c>
      <c r="Y585" s="227">
        <v>5</v>
      </c>
      <c r="Z585" s="295">
        <v>0</v>
      </c>
      <c r="AA585" s="295">
        <v>0</v>
      </c>
      <c r="AB585" s="154">
        <v>14</v>
      </c>
      <c r="AC585" s="154">
        <v>4</v>
      </c>
      <c r="AD585" s="227">
        <v>6</v>
      </c>
      <c r="AE585" s="227">
        <v>5</v>
      </c>
      <c r="AF585" s="295">
        <v>0</v>
      </c>
      <c r="AG585" s="82">
        <v>0</v>
      </c>
      <c r="AH585" s="307">
        <v>14</v>
      </c>
      <c r="AI585" s="154">
        <v>4</v>
      </c>
      <c r="AJ585" s="227">
        <v>6</v>
      </c>
      <c r="AK585" s="227">
        <v>5</v>
      </c>
      <c r="AL585" s="295">
        <v>0</v>
      </c>
      <c r="AM585" s="82">
        <v>0</v>
      </c>
      <c r="AN585" s="307">
        <v>14</v>
      </c>
      <c r="AO585" s="154">
        <v>4</v>
      </c>
      <c r="AP585" s="227">
        <v>6</v>
      </c>
      <c r="AQ585" s="227">
        <v>5</v>
      </c>
      <c r="AR585" s="295">
        <v>0</v>
      </c>
      <c r="AS585" s="82">
        <v>0</v>
      </c>
      <c r="AT585" s="307">
        <v>14</v>
      </c>
      <c r="AU585" s="154">
        <v>4</v>
      </c>
      <c r="AV585" s="227">
        <v>6</v>
      </c>
      <c r="AW585" s="227">
        <v>5</v>
      </c>
      <c r="AX585" s="154">
        <v>0</v>
      </c>
      <c r="AY585" s="82">
        <v>0</v>
      </c>
      <c r="AZ585" s="307">
        <v>14</v>
      </c>
      <c r="BA585" s="154">
        <v>4</v>
      </c>
      <c r="BB585" s="292">
        <v>8</v>
      </c>
      <c r="BC585" s="227">
        <v>5</v>
      </c>
      <c r="BD585" s="154">
        <v>0</v>
      </c>
      <c r="BE585" s="82">
        <v>0</v>
      </c>
      <c r="BF585" s="307">
        <v>14</v>
      </c>
      <c r="BG585" s="768">
        <v>4</v>
      </c>
      <c r="BH585" s="720">
        <v>8</v>
      </c>
      <c r="BI585" s="717">
        <v>5</v>
      </c>
      <c r="BJ585" s="768">
        <v>0</v>
      </c>
      <c r="BK585" s="769">
        <v>0</v>
      </c>
      <c r="BL585" s="307">
        <v>14</v>
      </c>
      <c r="BM585" s="768">
        <v>4</v>
      </c>
      <c r="BN585" s="720">
        <v>8</v>
      </c>
      <c r="BO585" s="717">
        <v>5</v>
      </c>
      <c r="BP585" s="768">
        <v>0</v>
      </c>
      <c r="BQ585" s="769">
        <v>0</v>
      </c>
      <c r="BR585" s="307">
        <v>14</v>
      </c>
      <c r="BS585" s="768">
        <v>1</v>
      </c>
      <c r="BT585" s="720">
        <v>8</v>
      </c>
      <c r="BU585" s="717">
        <v>5</v>
      </c>
      <c r="BV585" s="768">
        <v>0</v>
      </c>
      <c r="BW585" s="769">
        <v>0</v>
      </c>
    </row>
    <row r="586" spans="3:75">
      <c r="C586" s="58" t="s">
        <v>23</v>
      </c>
      <c r="D586" s="154">
        <v>18</v>
      </c>
      <c r="E586" s="153">
        <v>3</v>
      </c>
      <c r="F586" s="292">
        <v>6</v>
      </c>
      <c r="G586" s="295">
        <v>5</v>
      </c>
      <c r="H586" s="295">
        <v>0</v>
      </c>
      <c r="I586" s="82">
        <v>0</v>
      </c>
      <c r="J586" s="154">
        <v>18</v>
      </c>
      <c r="K586" s="153">
        <v>2</v>
      </c>
      <c r="L586" s="292">
        <v>6</v>
      </c>
      <c r="M586" s="295">
        <v>5</v>
      </c>
      <c r="N586" s="295">
        <v>0</v>
      </c>
      <c r="O586" s="82">
        <v>0</v>
      </c>
      <c r="P586" s="154">
        <v>18</v>
      </c>
      <c r="Q586" s="153">
        <v>2</v>
      </c>
      <c r="R586" s="292">
        <v>6</v>
      </c>
      <c r="S586" s="295">
        <v>5</v>
      </c>
      <c r="T586" s="295">
        <v>0</v>
      </c>
      <c r="U586" s="82">
        <v>0</v>
      </c>
      <c r="V586" s="154">
        <v>18</v>
      </c>
      <c r="W586" s="154">
        <v>2</v>
      </c>
      <c r="X586" s="227">
        <v>6</v>
      </c>
      <c r="Y586" s="227">
        <v>5</v>
      </c>
      <c r="Z586" s="295">
        <v>0</v>
      </c>
      <c r="AA586" s="295">
        <v>0</v>
      </c>
      <c r="AB586" s="154">
        <v>18</v>
      </c>
      <c r="AC586" s="154">
        <v>2</v>
      </c>
      <c r="AD586" s="292">
        <v>7</v>
      </c>
      <c r="AE586" s="227">
        <v>5</v>
      </c>
      <c r="AF586" s="295">
        <v>0</v>
      </c>
      <c r="AG586" s="82">
        <v>0</v>
      </c>
      <c r="AH586" s="307">
        <v>18</v>
      </c>
      <c r="AI586" s="154">
        <v>2</v>
      </c>
      <c r="AJ586" s="292">
        <v>7</v>
      </c>
      <c r="AK586" s="227">
        <v>5</v>
      </c>
      <c r="AL586" s="295">
        <v>0</v>
      </c>
      <c r="AM586" s="82">
        <v>0</v>
      </c>
      <c r="AN586" s="307">
        <v>18</v>
      </c>
      <c r="AO586" s="154">
        <v>2</v>
      </c>
      <c r="AP586" s="292">
        <v>7</v>
      </c>
      <c r="AQ586" s="227">
        <v>5</v>
      </c>
      <c r="AR586" s="295">
        <v>0</v>
      </c>
      <c r="AS586" s="82">
        <v>0</v>
      </c>
      <c r="AT586" s="307">
        <v>18</v>
      </c>
      <c r="AU586" s="154">
        <v>2</v>
      </c>
      <c r="AV586" s="292">
        <v>7</v>
      </c>
      <c r="AW586" s="227">
        <v>5</v>
      </c>
      <c r="AX586" s="154">
        <v>0</v>
      </c>
      <c r="AY586" s="82">
        <v>0</v>
      </c>
      <c r="AZ586" s="307">
        <v>18</v>
      </c>
      <c r="BA586" s="154">
        <v>2</v>
      </c>
      <c r="BB586" s="292">
        <v>8</v>
      </c>
      <c r="BC586" s="227">
        <v>5</v>
      </c>
      <c r="BD586" s="154">
        <v>1</v>
      </c>
      <c r="BE586" s="158">
        <v>1</v>
      </c>
      <c r="BF586" s="307">
        <v>18</v>
      </c>
      <c r="BG586" s="768">
        <v>2</v>
      </c>
      <c r="BH586" s="720">
        <v>8</v>
      </c>
      <c r="BI586" s="720">
        <v>6</v>
      </c>
      <c r="BJ586" s="768">
        <v>1</v>
      </c>
      <c r="BK586" s="744">
        <v>1</v>
      </c>
      <c r="BL586" s="307">
        <v>18</v>
      </c>
      <c r="BM586" s="768">
        <v>2</v>
      </c>
      <c r="BN586" s="720">
        <v>8</v>
      </c>
      <c r="BO586" s="720">
        <v>6</v>
      </c>
      <c r="BP586" s="768">
        <v>1</v>
      </c>
      <c r="BQ586" s="744">
        <v>1</v>
      </c>
      <c r="BR586" s="307">
        <v>17</v>
      </c>
      <c r="BS586" s="768">
        <v>0</v>
      </c>
      <c r="BT586" s="720">
        <v>8</v>
      </c>
      <c r="BU586" s="720">
        <v>6</v>
      </c>
      <c r="BV586" s="768">
        <v>1</v>
      </c>
      <c r="BW586" s="744">
        <v>1</v>
      </c>
    </row>
    <row r="587" spans="3:75">
      <c r="C587" s="58" t="s">
        <v>24</v>
      </c>
      <c r="D587" s="154">
        <v>25</v>
      </c>
      <c r="E587" s="153">
        <v>12</v>
      </c>
      <c r="F587" s="292">
        <v>21</v>
      </c>
      <c r="G587" s="154">
        <v>19</v>
      </c>
      <c r="H587" s="295">
        <v>3</v>
      </c>
      <c r="I587" s="82">
        <v>0</v>
      </c>
      <c r="J587" s="154">
        <v>25</v>
      </c>
      <c r="K587" s="153">
        <v>12</v>
      </c>
      <c r="L587" s="292">
        <v>21</v>
      </c>
      <c r="M587" s="154">
        <v>19</v>
      </c>
      <c r="N587" s="295">
        <v>3</v>
      </c>
      <c r="O587" s="82">
        <v>0</v>
      </c>
      <c r="P587" s="154">
        <v>25</v>
      </c>
      <c r="Q587" s="153">
        <v>12</v>
      </c>
      <c r="R587" s="292">
        <v>21</v>
      </c>
      <c r="S587" s="154">
        <v>19</v>
      </c>
      <c r="T587" s="295">
        <v>3</v>
      </c>
      <c r="U587" s="82">
        <v>0</v>
      </c>
      <c r="V587" s="154">
        <v>25</v>
      </c>
      <c r="W587" s="154">
        <v>12</v>
      </c>
      <c r="X587" s="292">
        <v>22</v>
      </c>
      <c r="Y587" s="292">
        <v>20</v>
      </c>
      <c r="Z587" s="295">
        <v>3</v>
      </c>
      <c r="AA587" s="295">
        <v>0</v>
      </c>
      <c r="AB587" s="154">
        <v>25</v>
      </c>
      <c r="AC587" s="154">
        <v>12</v>
      </c>
      <c r="AD587" s="292">
        <v>22</v>
      </c>
      <c r="AE587" s="292">
        <v>20</v>
      </c>
      <c r="AF587" s="295">
        <v>3</v>
      </c>
      <c r="AG587" s="82">
        <v>0</v>
      </c>
      <c r="AH587" s="307">
        <v>25</v>
      </c>
      <c r="AI587" s="154">
        <v>12</v>
      </c>
      <c r="AJ587" s="292">
        <v>22</v>
      </c>
      <c r="AK587" s="292">
        <v>21</v>
      </c>
      <c r="AL587" s="295">
        <v>3</v>
      </c>
      <c r="AM587" s="82">
        <v>0</v>
      </c>
      <c r="AN587" s="307">
        <v>26</v>
      </c>
      <c r="AO587" s="154">
        <v>12</v>
      </c>
      <c r="AP587" s="292">
        <v>23</v>
      </c>
      <c r="AQ587" s="292">
        <v>22</v>
      </c>
      <c r="AR587" s="295">
        <v>3</v>
      </c>
      <c r="AS587" s="82">
        <v>0</v>
      </c>
      <c r="AT587" s="307">
        <v>26</v>
      </c>
      <c r="AU587" s="154">
        <v>12</v>
      </c>
      <c r="AV587" s="292">
        <v>23</v>
      </c>
      <c r="AW587" s="292">
        <v>22</v>
      </c>
      <c r="AX587" s="154">
        <v>3</v>
      </c>
      <c r="AY587" s="82">
        <v>0</v>
      </c>
      <c r="AZ587" s="307">
        <v>26</v>
      </c>
      <c r="BA587" s="154">
        <v>12</v>
      </c>
      <c r="BB587" s="292">
        <v>23</v>
      </c>
      <c r="BC587" s="292">
        <v>22</v>
      </c>
      <c r="BD587" s="154">
        <v>3</v>
      </c>
      <c r="BE587" s="82">
        <v>0</v>
      </c>
      <c r="BF587" s="307">
        <v>26</v>
      </c>
      <c r="BG587" s="768">
        <v>12</v>
      </c>
      <c r="BH587" s="720">
        <v>24</v>
      </c>
      <c r="BI587" s="720">
        <v>23</v>
      </c>
      <c r="BJ587" s="768">
        <v>7</v>
      </c>
      <c r="BK587" s="744">
        <v>0</v>
      </c>
      <c r="BL587" s="307">
        <v>26</v>
      </c>
      <c r="BM587" s="768">
        <v>12</v>
      </c>
      <c r="BN587" s="720">
        <v>25</v>
      </c>
      <c r="BO587" s="720">
        <v>24</v>
      </c>
      <c r="BP587" s="768">
        <v>7</v>
      </c>
      <c r="BQ587" s="744">
        <v>0</v>
      </c>
      <c r="BR587" s="307">
        <v>26</v>
      </c>
      <c r="BS587" s="768">
        <v>2</v>
      </c>
      <c r="BT587" s="720">
        <v>25</v>
      </c>
      <c r="BU587" s="720">
        <v>24</v>
      </c>
      <c r="BV587" s="768">
        <v>7</v>
      </c>
      <c r="BW587" s="744">
        <v>6</v>
      </c>
    </row>
    <row r="588" spans="3:75">
      <c r="C588" s="58" t="s">
        <v>25</v>
      </c>
      <c r="D588" s="154">
        <v>9</v>
      </c>
      <c r="E588" s="153">
        <v>2</v>
      </c>
      <c r="F588" s="292">
        <v>4</v>
      </c>
      <c r="G588" s="295">
        <v>4</v>
      </c>
      <c r="H588" s="295">
        <v>0</v>
      </c>
      <c r="I588" s="82">
        <v>0</v>
      </c>
      <c r="J588" s="154">
        <v>9</v>
      </c>
      <c r="K588" s="153">
        <v>2</v>
      </c>
      <c r="L588" s="292">
        <v>4</v>
      </c>
      <c r="M588" s="295">
        <v>4</v>
      </c>
      <c r="N588" s="295">
        <v>0</v>
      </c>
      <c r="O588" s="82">
        <v>0</v>
      </c>
      <c r="P588" s="154">
        <v>9</v>
      </c>
      <c r="Q588" s="153">
        <v>2</v>
      </c>
      <c r="R588" s="292">
        <v>4</v>
      </c>
      <c r="S588" s="295">
        <v>4</v>
      </c>
      <c r="T588" s="295">
        <v>0</v>
      </c>
      <c r="U588" s="82">
        <v>0</v>
      </c>
      <c r="V588" s="154">
        <v>9</v>
      </c>
      <c r="W588" s="154">
        <v>2</v>
      </c>
      <c r="X588" s="227">
        <v>4</v>
      </c>
      <c r="Y588" s="227">
        <v>4</v>
      </c>
      <c r="Z588" s="295">
        <v>0</v>
      </c>
      <c r="AA588" s="295">
        <v>0</v>
      </c>
      <c r="AB588" s="154">
        <v>9</v>
      </c>
      <c r="AC588" s="154">
        <v>2</v>
      </c>
      <c r="AD588" s="292">
        <v>5</v>
      </c>
      <c r="AE588" s="227">
        <v>4</v>
      </c>
      <c r="AF588" s="295">
        <v>0</v>
      </c>
      <c r="AG588" s="82">
        <v>0</v>
      </c>
      <c r="AH588" s="307">
        <v>9</v>
      </c>
      <c r="AI588" s="154">
        <v>2</v>
      </c>
      <c r="AJ588" s="292">
        <v>5</v>
      </c>
      <c r="AK588" s="227">
        <v>4</v>
      </c>
      <c r="AL588" s="295">
        <v>0</v>
      </c>
      <c r="AM588" s="82">
        <v>0</v>
      </c>
      <c r="AN588" s="307">
        <v>9</v>
      </c>
      <c r="AO588" s="154">
        <v>2</v>
      </c>
      <c r="AP588" s="292">
        <v>5</v>
      </c>
      <c r="AQ588" s="227">
        <v>4</v>
      </c>
      <c r="AR588" s="295">
        <v>0</v>
      </c>
      <c r="AS588" s="82">
        <v>0</v>
      </c>
      <c r="AT588" s="307">
        <v>9</v>
      </c>
      <c r="AU588" s="154">
        <v>2</v>
      </c>
      <c r="AV588" s="292">
        <v>5</v>
      </c>
      <c r="AW588" s="227">
        <v>4</v>
      </c>
      <c r="AX588" s="154">
        <v>0</v>
      </c>
      <c r="AY588" s="82">
        <v>0</v>
      </c>
      <c r="AZ588" s="307">
        <v>9</v>
      </c>
      <c r="BA588" s="154">
        <v>2</v>
      </c>
      <c r="BB588" s="292">
        <v>7</v>
      </c>
      <c r="BC588" s="227">
        <v>4</v>
      </c>
      <c r="BD588" s="154">
        <v>0</v>
      </c>
      <c r="BE588" s="82">
        <v>0</v>
      </c>
      <c r="BF588" s="307">
        <v>9</v>
      </c>
      <c r="BG588" s="768">
        <v>2</v>
      </c>
      <c r="BH588" s="720">
        <v>7</v>
      </c>
      <c r="BI588" s="720">
        <v>5</v>
      </c>
      <c r="BJ588" s="768">
        <v>0</v>
      </c>
      <c r="BK588" s="769">
        <v>0</v>
      </c>
      <c r="BL588" s="307">
        <v>9</v>
      </c>
      <c r="BM588" s="768">
        <v>2</v>
      </c>
      <c r="BN588" s="720">
        <v>8</v>
      </c>
      <c r="BO588" s="720">
        <v>6</v>
      </c>
      <c r="BP588" s="768">
        <v>0</v>
      </c>
      <c r="BQ588" s="769">
        <v>0</v>
      </c>
      <c r="BR588" s="307">
        <v>9</v>
      </c>
      <c r="BS588" s="768">
        <v>0</v>
      </c>
      <c r="BT588" s="720">
        <v>8</v>
      </c>
      <c r="BU588" s="720">
        <v>6</v>
      </c>
      <c r="BV588" s="768">
        <v>0</v>
      </c>
      <c r="BW588" s="769">
        <v>0</v>
      </c>
    </row>
    <row r="589" spans="3:75">
      <c r="C589" s="58" t="s">
        <v>26</v>
      </c>
      <c r="D589" s="154">
        <v>471</v>
      </c>
      <c r="E589" s="153">
        <v>256</v>
      </c>
      <c r="F589" s="292">
        <v>561</v>
      </c>
      <c r="G589" s="295">
        <v>488</v>
      </c>
      <c r="H589" s="154">
        <v>347</v>
      </c>
      <c r="I589" s="82">
        <v>261</v>
      </c>
      <c r="J589" s="154">
        <v>471</v>
      </c>
      <c r="K589" s="153">
        <v>155</v>
      </c>
      <c r="L589" s="292">
        <v>566</v>
      </c>
      <c r="M589" s="295">
        <v>488</v>
      </c>
      <c r="N589" s="154">
        <v>347</v>
      </c>
      <c r="O589" s="82">
        <v>261</v>
      </c>
      <c r="P589" s="154">
        <v>471</v>
      </c>
      <c r="Q589" s="153">
        <v>22</v>
      </c>
      <c r="R589" s="292">
        <v>567</v>
      </c>
      <c r="S589" s="154">
        <v>489</v>
      </c>
      <c r="T589" s="154">
        <v>347</v>
      </c>
      <c r="U589" s="158">
        <v>268</v>
      </c>
      <c r="V589" s="154">
        <v>471</v>
      </c>
      <c r="W589" s="154">
        <v>22</v>
      </c>
      <c r="X589" s="292">
        <v>574</v>
      </c>
      <c r="Y589" s="292">
        <v>497</v>
      </c>
      <c r="Z589" s="154">
        <v>352</v>
      </c>
      <c r="AA589" s="154">
        <v>272</v>
      </c>
      <c r="AB589" s="154">
        <v>473</v>
      </c>
      <c r="AC589" s="154">
        <v>22</v>
      </c>
      <c r="AD589" s="292">
        <v>576</v>
      </c>
      <c r="AE589" s="292">
        <v>497</v>
      </c>
      <c r="AF589" s="154">
        <v>352</v>
      </c>
      <c r="AG589" s="158">
        <v>272</v>
      </c>
      <c r="AH589" s="307">
        <v>473</v>
      </c>
      <c r="AI589" s="154">
        <v>22</v>
      </c>
      <c r="AJ589" s="292">
        <v>580</v>
      </c>
      <c r="AK589" s="292">
        <v>519</v>
      </c>
      <c r="AL589" s="154">
        <v>360</v>
      </c>
      <c r="AM589" s="158">
        <v>299</v>
      </c>
      <c r="AN589" s="307">
        <v>473</v>
      </c>
      <c r="AO589" s="154">
        <v>22</v>
      </c>
      <c r="AP589" s="292">
        <v>580</v>
      </c>
      <c r="AQ589" s="292">
        <v>519</v>
      </c>
      <c r="AR589" s="154">
        <v>360</v>
      </c>
      <c r="AS589" s="158">
        <v>299</v>
      </c>
      <c r="AT589" s="307">
        <v>474</v>
      </c>
      <c r="AU589" s="154">
        <v>22</v>
      </c>
      <c r="AV589" s="292">
        <v>581</v>
      </c>
      <c r="AW589" s="292">
        <v>524</v>
      </c>
      <c r="AX589" s="154">
        <v>362</v>
      </c>
      <c r="AY589" s="158">
        <v>301</v>
      </c>
      <c r="AZ589" s="307">
        <v>474</v>
      </c>
      <c r="BA589" s="154">
        <v>13</v>
      </c>
      <c r="BB589" s="292">
        <v>582</v>
      </c>
      <c r="BC589" s="292">
        <v>520</v>
      </c>
      <c r="BD589" s="154">
        <v>363</v>
      </c>
      <c r="BE589" s="158">
        <v>302</v>
      </c>
      <c r="BF589" s="307">
        <v>475</v>
      </c>
      <c r="BG589" s="768">
        <v>13</v>
      </c>
      <c r="BH589" s="720">
        <v>586</v>
      </c>
      <c r="BI589" s="720">
        <v>527</v>
      </c>
      <c r="BJ589" s="768">
        <v>367</v>
      </c>
      <c r="BK589" s="744">
        <v>302</v>
      </c>
      <c r="BL589" s="307">
        <v>475</v>
      </c>
      <c r="BM589" s="768">
        <v>13</v>
      </c>
      <c r="BN589" s="720">
        <v>588</v>
      </c>
      <c r="BO589" s="720">
        <v>527</v>
      </c>
      <c r="BP589" s="768">
        <v>370</v>
      </c>
      <c r="BQ589" s="744">
        <v>302</v>
      </c>
      <c r="BR589" s="307">
        <v>465</v>
      </c>
      <c r="BS589" s="768">
        <v>11</v>
      </c>
      <c r="BT589" s="720">
        <v>595</v>
      </c>
      <c r="BU589" s="720">
        <v>528</v>
      </c>
      <c r="BV589" s="768">
        <v>375</v>
      </c>
      <c r="BW589" s="744">
        <v>314</v>
      </c>
    </row>
    <row r="590" spans="3:75">
      <c r="C590" s="58" t="s">
        <v>39</v>
      </c>
      <c r="D590" s="154">
        <v>60</v>
      </c>
      <c r="E590" s="153">
        <v>33</v>
      </c>
      <c r="F590" s="292">
        <v>53</v>
      </c>
      <c r="G590" s="154">
        <v>53</v>
      </c>
      <c r="H590" s="154">
        <v>31</v>
      </c>
      <c r="I590" s="82">
        <v>0</v>
      </c>
      <c r="J590" s="154">
        <v>65</v>
      </c>
      <c r="K590" s="153">
        <v>32</v>
      </c>
      <c r="L590" s="292">
        <v>59</v>
      </c>
      <c r="M590" s="154">
        <v>59</v>
      </c>
      <c r="N590" s="154">
        <v>34</v>
      </c>
      <c r="O590" s="82">
        <v>0</v>
      </c>
      <c r="P590" s="154">
        <v>65</v>
      </c>
      <c r="Q590" s="153">
        <v>25</v>
      </c>
      <c r="R590" s="292">
        <v>59</v>
      </c>
      <c r="S590" s="154">
        <v>59</v>
      </c>
      <c r="T590" s="154">
        <v>36</v>
      </c>
      <c r="U590" s="82">
        <v>0</v>
      </c>
      <c r="V590" s="154">
        <v>65</v>
      </c>
      <c r="W590" s="154">
        <v>25</v>
      </c>
      <c r="X590" s="227">
        <v>59</v>
      </c>
      <c r="Y590" s="227">
        <v>59</v>
      </c>
      <c r="Z590" s="295">
        <v>36</v>
      </c>
      <c r="AA590" s="295">
        <v>0</v>
      </c>
      <c r="AB590" s="154">
        <v>57</v>
      </c>
      <c r="AC590" s="154">
        <v>25</v>
      </c>
      <c r="AD590" s="292">
        <v>52</v>
      </c>
      <c r="AE590" s="292">
        <v>52</v>
      </c>
      <c r="AF590" s="295">
        <v>31</v>
      </c>
      <c r="AG590" s="82">
        <v>0</v>
      </c>
      <c r="AH590" s="307">
        <v>57</v>
      </c>
      <c r="AI590" s="154">
        <v>25</v>
      </c>
      <c r="AJ590" s="292">
        <v>52</v>
      </c>
      <c r="AK590" s="292">
        <v>52</v>
      </c>
      <c r="AL590" s="295">
        <v>31</v>
      </c>
      <c r="AM590" s="82">
        <v>0</v>
      </c>
      <c r="AN590" s="307">
        <v>57</v>
      </c>
      <c r="AO590" s="154">
        <v>25</v>
      </c>
      <c r="AP590" s="292">
        <v>52</v>
      </c>
      <c r="AQ590" s="292">
        <v>52</v>
      </c>
      <c r="AR590" s="295">
        <v>31</v>
      </c>
      <c r="AS590" s="82">
        <v>0</v>
      </c>
      <c r="AT590" s="307">
        <v>57</v>
      </c>
      <c r="AU590" s="154">
        <v>25</v>
      </c>
      <c r="AV590" s="292">
        <v>56</v>
      </c>
      <c r="AW590" s="292">
        <v>55</v>
      </c>
      <c r="AX590" s="154">
        <v>36</v>
      </c>
      <c r="AY590" s="82">
        <v>0</v>
      </c>
      <c r="AZ590" s="307">
        <v>57</v>
      </c>
      <c r="BA590" s="154">
        <v>3</v>
      </c>
      <c r="BB590" s="292">
        <v>57</v>
      </c>
      <c r="BC590" s="292">
        <v>55</v>
      </c>
      <c r="BD590" s="154">
        <v>36</v>
      </c>
      <c r="BE590" s="82">
        <v>0</v>
      </c>
      <c r="BF590" s="307">
        <v>57</v>
      </c>
      <c r="BG590" s="768">
        <v>3</v>
      </c>
      <c r="BH590" s="720">
        <v>57</v>
      </c>
      <c r="BI590" s="720">
        <v>55</v>
      </c>
      <c r="BJ590" s="768">
        <v>36</v>
      </c>
      <c r="BK590" s="744">
        <v>0</v>
      </c>
      <c r="BL590" s="307">
        <v>57</v>
      </c>
      <c r="BM590" s="768">
        <v>3</v>
      </c>
      <c r="BN590" s="720">
        <v>60</v>
      </c>
      <c r="BO590" s="720">
        <v>58</v>
      </c>
      <c r="BP590" s="768">
        <v>38</v>
      </c>
      <c r="BQ590" s="744">
        <v>0</v>
      </c>
      <c r="BR590" s="307">
        <v>57</v>
      </c>
      <c r="BS590" s="768">
        <v>1</v>
      </c>
      <c r="BT590" s="720">
        <v>61</v>
      </c>
      <c r="BU590" s="720">
        <v>58</v>
      </c>
      <c r="BV590" s="768">
        <v>39</v>
      </c>
      <c r="BW590" s="744">
        <v>20</v>
      </c>
    </row>
    <row r="591" spans="3:75" ht="22.5">
      <c r="C591" s="26" t="s">
        <v>1191</v>
      </c>
      <c r="D591" s="124">
        <v>69</v>
      </c>
      <c r="E591" s="97">
        <v>51</v>
      </c>
      <c r="F591" s="450">
        <v>62</v>
      </c>
      <c r="G591" s="451">
        <v>58</v>
      </c>
      <c r="H591" s="124">
        <v>35</v>
      </c>
      <c r="I591" s="452">
        <v>0</v>
      </c>
      <c r="J591" s="124">
        <v>69</v>
      </c>
      <c r="K591" s="97">
        <v>40</v>
      </c>
      <c r="L591" s="450">
        <v>71</v>
      </c>
      <c r="M591" s="124">
        <v>59</v>
      </c>
      <c r="N591" s="124">
        <v>39</v>
      </c>
      <c r="O591" s="452">
        <v>0</v>
      </c>
      <c r="P591" s="124">
        <v>69</v>
      </c>
      <c r="Q591" s="97">
        <v>39</v>
      </c>
      <c r="R591" s="450">
        <v>71</v>
      </c>
      <c r="S591" s="124">
        <v>60</v>
      </c>
      <c r="T591" s="124">
        <v>39</v>
      </c>
      <c r="U591" s="452">
        <v>0</v>
      </c>
      <c r="V591" s="124">
        <v>69</v>
      </c>
      <c r="W591" s="124">
        <v>39</v>
      </c>
      <c r="X591" s="436">
        <v>71</v>
      </c>
      <c r="Y591" s="450">
        <v>61</v>
      </c>
      <c r="Z591" s="451">
        <v>39</v>
      </c>
      <c r="AA591" s="451">
        <v>0</v>
      </c>
      <c r="AB591" s="124">
        <v>69</v>
      </c>
      <c r="AC591" s="124">
        <v>39</v>
      </c>
      <c r="AD591" s="436">
        <v>71</v>
      </c>
      <c r="AE591" s="450">
        <v>61</v>
      </c>
      <c r="AF591" s="451">
        <v>39</v>
      </c>
      <c r="AG591" s="452">
        <v>0</v>
      </c>
      <c r="AH591" s="453">
        <v>68</v>
      </c>
      <c r="AI591" s="124">
        <v>2</v>
      </c>
      <c r="AJ591" s="436">
        <v>71</v>
      </c>
      <c r="AK591" s="450">
        <v>61</v>
      </c>
      <c r="AL591" s="451">
        <v>39</v>
      </c>
      <c r="AM591" s="98">
        <v>27</v>
      </c>
      <c r="AN591" s="453">
        <v>69</v>
      </c>
      <c r="AO591" s="124">
        <v>1</v>
      </c>
      <c r="AP591" s="436">
        <v>71</v>
      </c>
      <c r="AQ591" s="450">
        <v>61</v>
      </c>
      <c r="AR591" s="451">
        <v>39</v>
      </c>
      <c r="AS591" s="98">
        <v>27</v>
      </c>
      <c r="AT591" s="453">
        <v>70</v>
      </c>
      <c r="AU591" s="124">
        <v>1</v>
      </c>
      <c r="AV591" s="450">
        <v>73</v>
      </c>
      <c r="AW591" s="450">
        <v>65</v>
      </c>
      <c r="AX591" s="124">
        <v>41</v>
      </c>
      <c r="AY591" s="98">
        <v>28</v>
      </c>
      <c r="AZ591" s="453">
        <v>70</v>
      </c>
      <c r="BA591" s="124">
        <v>1</v>
      </c>
      <c r="BB591" s="450">
        <v>73</v>
      </c>
      <c r="BC591" s="450">
        <v>68</v>
      </c>
      <c r="BD591" s="124">
        <v>41</v>
      </c>
      <c r="BE591" s="98">
        <v>28</v>
      </c>
      <c r="BF591" s="453">
        <v>70</v>
      </c>
      <c r="BG591" s="748">
        <v>1</v>
      </c>
      <c r="BH591" s="770">
        <v>73</v>
      </c>
      <c r="BI591" s="770">
        <v>68</v>
      </c>
      <c r="BJ591" s="748">
        <v>42</v>
      </c>
      <c r="BK591" s="749">
        <v>28</v>
      </c>
      <c r="BL591" s="453">
        <v>70</v>
      </c>
      <c r="BM591" s="748">
        <v>1</v>
      </c>
      <c r="BN591" s="770">
        <v>75</v>
      </c>
      <c r="BO591" s="770">
        <v>70</v>
      </c>
      <c r="BP591" s="748">
        <v>43</v>
      </c>
      <c r="BQ591" s="749">
        <v>28</v>
      </c>
      <c r="BR591" s="453">
        <v>70</v>
      </c>
      <c r="BS591" s="748">
        <v>1</v>
      </c>
      <c r="BT591" s="770">
        <v>75</v>
      </c>
      <c r="BU591" s="770">
        <v>70</v>
      </c>
      <c r="BV591" s="748">
        <v>43</v>
      </c>
      <c r="BW591" s="749">
        <v>29</v>
      </c>
    </row>
    <row r="592" spans="3:75">
      <c r="C592" s="58" t="s">
        <v>27</v>
      </c>
      <c r="D592" s="154">
        <v>32</v>
      </c>
      <c r="E592" s="153">
        <v>16</v>
      </c>
      <c r="F592" s="292">
        <v>23</v>
      </c>
      <c r="G592" s="295">
        <v>17</v>
      </c>
      <c r="H592" s="295">
        <v>6</v>
      </c>
      <c r="I592" s="82">
        <v>0</v>
      </c>
      <c r="J592" s="154">
        <v>32</v>
      </c>
      <c r="K592" s="153">
        <v>16</v>
      </c>
      <c r="L592" s="292">
        <v>23</v>
      </c>
      <c r="M592" s="295">
        <v>17</v>
      </c>
      <c r="N592" s="295">
        <v>6</v>
      </c>
      <c r="O592" s="82">
        <v>0</v>
      </c>
      <c r="P592" s="154">
        <v>32</v>
      </c>
      <c r="Q592" s="153">
        <v>16</v>
      </c>
      <c r="R592" s="292">
        <v>23</v>
      </c>
      <c r="S592" s="154">
        <v>18</v>
      </c>
      <c r="T592" s="295">
        <v>6</v>
      </c>
      <c r="U592" s="82">
        <v>0</v>
      </c>
      <c r="V592" s="154">
        <v>32</v>
      </c>
      <c r="W592" s="154">
        <v>16</v>
      </c>
      <c r="X592" s="227">
        <v>23</v>
      </c>
      <c r="Y592" s="227">
        <v>18</v>
      </c>
      <c r="Z592" s="295">
        <v>6</v>
      </c>
      <c r="AA592" s="295">
        <v>0</v>
      </c>
      <c r="AB592" s="154">
        <v>32</v>
      </c>
      <c r="AC592" s="154">
        <v>16</v>
      </c>
      <c r="AD592" s="227">
        <v>23</v>
      </c>
      <c r="AE592" s="227">
        <v>18</v>
      </c>
      <c r="AF592" s="295">
        <v>6</v>
      </c>
      <c r="AG592" s="82">
        <v>0</v>
      </c>
      <c r="AH592" s="307">
        <v>32</v>
      </c>
      <c r="AI592" s="154">
        <v>16</v>
      </c>
      <c r="AJ592" s="292">
        <v>24</v>
      </c>
      <c r="AK592" s="292">
        <v>21</v>
      </c>
      <c r="AL592" s="295">
        <v>6</v>
      </c>
      <c r="AM592" s="82">
        <v>0</v>
      </c>
      <c r="AN592" s="307">
        <v>32</v>
      </c>
      <c r="AO592" s="154">
        <v>16</v>
      </c>
      <c r="AP592" s="292">
        <v>24</v>
      </c>
      <c r="AQ592" s="292">
        <v>21</v>
      </c>
      <c r="AR592" s="295">
        <v>6</v>
      </c>
      <c r="AS592" s="82">
        <v>0</v>
      </c>
      <c r="AT592" s="307">
        <v>32</v>
      </c>
      <c r="AU592" s="154">
        <v>16</v>
      </c>
      <c r="AV592" s="292">
        <v>24</v>
      </c>
      <c r="AW592" s="292">
        <v>21</v>
      </c>
      <c r="AX592" s="154">
        <v>6</v>
      </c>
      <c r="AY592" s="82">
        <v>0</v>
      </c>
      <c r="AZ592" s="307">
        <v>32</v>
      </c>
      <c r="BA592" s="154">
        <v>16</v>
      </c>
      <c r="BB592" s="292">
        <v>24</v>
      </c>
      <c r="BC592" s="292">
        <v>20</v>
      </c>
      <c r="BD592" s="154">
        <v>6</v>
      </c>
      <c r="BE592" s="82">
        <v>0</v>
      </c>
      <c r="BF592" s="307">
        <v>32</v>
      </c>
      <c r="BG592" s="768">
        <v>16</v>
      </c>
      <c r="BH592" s="720">
        <v>24</v>
      </c>
      <c r="BI592" s="720">
        <v>21</v>
      </c>
      <c r="BJ592" s="768">
        <v>7</v>
      </c>
      <c r="BK592" s="769">
        <v>0</v>
      </c>
      <c r="BL592" s="307">
        <v>32</v>
      </c>
      <c r="BM592" s="768">
        <v>16</v>
      </c>
      <c r="BN592" s="720">
        <v>26</v>
      </c>
      <c r="BO592" s="720">
        <v>23</v>
      </c>
      <c r="BP592" s="768">
        <v>11</v>
      </c>
      <c r="BQ592" s="769">
        <v>0</v>
      </c>
      <c r="BR592" s="307">
        <v>32</v>
      </c>
      <c r="BS592" s="768">
        <v>6</v>
      </c>
      <c r="BT592" s="720">
        <v>26</v>
      </c>
      <c r="BU592" s="720">
        <v>24</v>
      </c>
      <c r="BV592" s="768">
        <v>11</v>
      </c>
      <c r="BW592" s="769">
        <v>1</v>
      </c>
    </row>
    <row r="593" spans="3:75">
      <c r="C593" s="58" t="s">
        <v>28</v>
      </c>
      <c r="D593" s="154">
        <v>54</v>
      </c>
      <c r="E593" s="153">
        <v>10</v>
      </c>
      <c r="F593" s="292">
        <v>49</v>
      </c>
      <c r="G593" s="154">
        <v>47</v>
      </c>
      <c r="H593" s="154">
        <v>32</v>
      </c>
      <c r="I593" s="82">
        <v>22</v>
      </c>
      <c r="J593" s="154">
        <v>54</v>
      </c>
      <c r="K593" s="153">
        <v>10</v>
      </c>
      <c r="L593" s="292">
        <v>49</v>
      </c>
      <c r="M593" s="154">
        <v>47</v>
      </c>
      <c r="N593" s="154">
        <v>32</v>
      </c>
      <c r="O593" s="82">
        <v>22</v>
      </c>
      <c r="P593" s="154">
        <v>54</v>
      </c>
      <c r="Q593" s="153">
        <v>10</v>
      </c>
      <c r="R593" s="292">
        <v>49</v>
      </c>
      <c r="S593" s="154">
        <v>47</v>
      </c>
      <c r="T593" s="154">
        <v>32</v>
      </c>
      <c r="U593" s="82">
        <v>22</v>
      </c>
      <c r="V593" s="154">
        <v>54</v>
      </c>
      <c r="W593" s="154">
        <v>9</v>
      </c>
      <c r="X593" s="227">
        <v>49</v>
      </c>
      <c r="Y593" s="227">
        <v>47</v>
      </c>
      <c r="Z593" s="295">
        <v>32</v>
      </c>
      <c r="AA593" s="295">
        <v>22</v>
      </c>
      <c r="AB593" s="154">
        <v>54</v>
      </c>
      <c r="AC593" s="154">
        <v>9</v>
      </c>
      <c r="AD593" s="227">
        <v>49</v>
      </c>
      <c r="AE593" s="227">
        <v>47</v>
      </c>
      <c r="AF593" s="295">
        <v>32</v>
      </c>
      <c r="AG593" s="82">
        <v>22</v>
      </c>
      <c r="AH593" s="307">
        <v>54</v>
      </c>
      <c r="AI593" s="154">
        <v>8</v>
      </c>
      <c r="AJ593" s="227">
        <v>49</v>
      </c>
      <c r="AK593" s="227">
        <v>47</v>
      </c>
      <c r="AL593" s="295">
        <v>32</v>
      </c>
      <c r="AM593" s="158">
        <v>28</v>
      </c>
      <c r="AN593" s="307">
        <v>54</v>
      </c>
      <c r="AO593" s="154">
        <v>8</v>
      </c>
      <c r="AP593" s="227">
        <v>49</v>
      </c>
      <c r="AQ593" s="227">
        <v>47</v>
      </c>
      <c r="AR593" s="295">
        <v>32</v>
      </c>
      <c r="AS593" s="158">
        <v>28</v>
      </c>
      <c r="AT593" s="307">
        <v>54</v>
      </c>
      <c r="AU593" s="154">
        <v>8</v>
      </c>
      <c r="AV593" s="292">
        <v>52</v>
      </c>
      <c r="AW593" s="292">
        <v>50</v>
      </c>
      <c r="AX593" s="154">
        <v>33</v>
      </c>
      <c r="AY593" s="158">
        <v>29</v>
      </c>
      <c r="AZ593" s="307">
        <v>54</v>
      </c>
      <c r="BA593" s="154">
        <v>8</v>
      </c>
      <c r="BB593" s="292">
        <v>52</v>
      </c>
      <c r="BC593" s="292">
        <v>50</v>
      </c>
      <c r="BD593" s="154">
        <v>33</v>
      </c>
      <c r="BE593" s="158">
        <v>29</v>
      </c>
      <c r="BF593" s="307">
        <v>54</v>
      </c>
      <c r="BG593" s="768">
        <v>8</v>
      </c>
      <c r="BH593" s="720">
        <v>52</v>
      </c>
      <c r="BI593" s="720">
        <v>50</v>
      </c>
      <c r="BJ593" s="768">
        <v>33</v>
      </c>
      <c r="BK593" s="744">
        <v>29</v>
      </c>
      <c r="BL593" s="307">
        <v>54</v>
      </c>
      <c r="BM593" s="768">
        <v>8</v>
      </c>
      <c r="BN593" s="720">
        <v>52</v>
      </c>
      <c r="BO593" s="720">
        <v>50</v>
      </c>
      <c r="BP593" s="768">
        <v>34</v>
      </c>
      <c r="BQ593" s="744">
        <v>29</v>
      </c>
      <c r="BR593" s="307">
        <v>54</v>
      </c>
      <c r="BS593" s="768">
        <v>8</v>
      </c>
      <c r="BT593" s="720">
        <v>56</v>
      </c>
      <c r="BU593" s="720">
        <v>50</v>
      </c>
      <c r="BV593" s="768">
        <v>34</v>
      </c>
      <c r="BW593" s="744">
        <v>29</v>
      </c>
    </row>
    <row r="594" spans="3:75">
      <c r="C594" s="201" t="s">
        <v>29</v>
      </c>
      <c r="D594" s="154">
        <v>14</v>
      </c>
      <c r="E594" s="153">
        <v>3</v>
      </c>
      <c r="F594" s="292">
        <v>6</v>
      </c>
      <c r="G594" s="295">
        <v>5</v>
      </c>
      <c r="H594" s="154">
        <v>0</v>
      </c>
      <c r="I594" s="82">
        <v>0</v>
      </c>
      <c r="J594" s="154">
        <v>14</v>
      </c>
      <c r="K594" s="153">
        <v>3</v>
      </c>
      <c r="L594" s="292">
        <v>6</v>
      </c>
      <c r="M594" s="295">
        <v>5</v>
      </c>
      <c r="N594" s="154">
        <v>0</v>
      </c>
      <c r="O594" s="82">
        <v>0</v>
      </c>
      <c r="P594" s="154">
        <v>14</v>
      </c>
      <c r="Q594" s="153">
        <v>3</v>
      </c>
      <c r="R594" s="292">
        <v>6</v>
      </c>
      <c r="S594" s="295">
        <v>5</v>
      </c>
      <c r="T594" s="154">
        <v>0</v>
      </c>
      <c r="U594" s="82">
        <v>0</v>
      </c>
      <c r="V594" s="154">
        <v>14</v>
      </c>
      <c r="W594" s="154">
        <v>3</v>
      </c>
      <c r="X594" s="227">
        <v>6</v>
      </c>
      <c r="Y594" s="292">
        <v>6</v>
      </c>
      <c r="Z594" s="295">
        <v>0</v>
      </c>
      <c r="AA594" s="295">
        <v>0</v>
      </c>
      <c r="AB594" s="154">
        <v>14</v>
      </c>
      <c r="AC594" s="154">
        <v>3</v>
      </c>
      <c r="AD594" s="227">
        <v>6</v>
      </c>
      <c r="AE594" s="292">
        <v>6</v>
      </c>
      <c r="AF594" s="295">
        <v>0</v>
      </c>
      <c r="AG594" s="82">
        <v>0</v>
      </c>
      <c r="AH594" s="307">
        <v>14</v>
      </c>
      <c r="AI594" s="154">
        <v>3</v>
      </c>
      <c r="AJ594" s="227">
        <v>6</v>
      </c>
      <c r="AK594" s="292">
        <v>6</v>
      </c>
      <c r="AL594" s="295">
        <v>0</v>
      </c>
      <c r="AM594" s="82">
        <v>0</v>
      </c>
      <c r="AN594" s="307">
        <v>14</v>
      </c>
      <c r="AO594" s="154">
        <v>3</v>
      </c>
      <c r="AP594" s="292">
        <v>7</v>
      </c>
      <c r="AQ594" s="292">
        <v>7</v>
      </c>
      <c r="AR594" s="295">
        <v>0</v>
      </c>
      <c r="AS594" s="82">
        <v>0</v>
      </c>
      <c r="AT594" s="307">
        <v>14</v>
      </c>
      <c r="AU594" s="154">
        <v>3</v>
      </c>
      <c r="AV594" s="292">
        <v>7</v>
      </c>
      <c r="AW594" s="292">
        <v>7</v>
      </c>
      <c r="AX594" s="154">
        <v>0</v>
      </c>
      <c r="AY594" s="82">
        <v>0</v>
      </c>
      <c r="AZ594" s="307">
        <v>14</v>
      </c>
      <c r="BA594" s="154">
        <v>2</v>
      </c>
      <c r="BB594" s="292">
        <v>7</v>
      </c>
      <c r="BC594" s="292">
        <v>7</v>
      </c>
      <c r="BD594" s="154">
        <v>0</v>
      </c>
      <c r="BE594" s="82">
        <v>0</v>
      </c>
      <c r="BF594" s="307">
        <v>14</v>
      </c>
      <c r="BG594" s="768">
        <v>2</v>
      </c>
      <c r="BH594" s="720">
        <v>7</v>
      </c>
      <c r="BI594" s="720">
        <v>7</v>
      </c>
      <c r="BJ594" s="768">
        <v>0</v>
      </c>
      <c r="BK594" s="769">
        <v>0</v>
      </c>
      <c r="BL594" s="307">
        <v>14</v>
      </c>
      <c r="BM594" s="768">
        <v>2</v>
      </c>
      <c r="BN594" s="720">
        <v>7</v>
      </c>
      <c r="BO594" s="720">
        <v>7</v>
      </c>
      <c r="BP594" s="768">
        <v>0</v>
      </c>
      <c r="BQ594" s="769">
        <v>0</v>
      </c>
      <c r="BR594" s="307">
        <v>14</v>
      </c>
      <c r="BS594" s="768">
        <v>2</v>
      </c>
      <c r="BT594" s="720">
        <v>8</v>
      </c>
      <c r="BU594" s="720">
        <v>8</v>
      </c>
      <c r="BV594" s="768">
        <v>3</v>
      </c>
      <c r="BW594" s="769">
        <v>0</v>
      </c>
    </row>
    <row r="595" spans="3:75" ht="13.5" thickBot="1">
      <c r="C595" s="361" t="s">
        <v>91</v>
      </c>
      <c r="D595" s="157">
        <v>5</v>
      </c>
      <c r="E595" s="156">
        <v>2</v>
      </c>
      <c r="F595" s="294">
        <v>3</v>
      </c>
      <c r="G595" s="296">
        <v>3</v>
      </c>
      <c r="H595" s="296">
        <v>0</v>
      </c>
      <c r="I595" s="297">
        <v>0</v>
      </c>
      <c r="J595" s="157">
        <v>5</v>
      </c>
      <c r="K595" s="156">
        <v>1</v>
      </c>
      <c r="L595" s="294">
        <v>3</v>
      </c>
      <c r="M595" s="296">
        <v>3</v>
      </c>
      <c r="N595" s="296">
        <v>0</v>
      </c>
      <c r="O595" s="297">
        <v>0</v>
      </c>
      <c r="P595" s="157">
        <v>5</v>
      </c>
      <c r="Q595" s="156">
        <v>1</v>
      </c>
      <c r="R595" s="294">
        <v>3</v>
      </c>
      <c r="S595" s="296">
        <v>3</v>
      </c>
      <c r="T595" s="296">
        <v>0</v>
      </c>
      <c r="U595" s="297">
        <v>0</v>
      </c>
      <c r="V595" s="157">
        <v>5</v>
      </c>
      <c r="W595" s="157">
        <v>1</v>
      </c>
      <c r="X595" s="299">
        <v>3</v>
      </c>
      <c r="Y595" s="299">
        <v>3</v>
      </c>
      <c r="Z595" s="305">
        <v>0</v>
      </c>
      <c r="AA595" s="305">
        <v>0</v>
      </c>
      <c r="AB595" s="157">
        <v>5</v>
      </c>
      <c r="AC595" s="157">
        <v>1</v>
      </c>
      <c r="AD595" s="299">
        <v>3</v>
      </c>
      <c r="AE595" s="299">
        <v>3</v>
      </c>
      <c r="AF595" s="305">
        <v>0</v>
      </c>
      <c r="AG595" s="297">
        <v>0</v>
      </c>
      <c r="AH595" s="308">
        <v>5</v>
      </c>
      <c r="AI595" s="157">
        <v>1</v>
      </c>
      <c r="AJ595" s="299">
        <v>3</v>
      </c>
      <c r="AK595" s="299">
        <v>3</v>
      </c>
      <c r="AL595" s="305">
        <v>0</v>
      </c>
      <c r="AM595" s="297">
        <v>0</v>
      </c>
      <c r="AN595" s="308">
        <v>5</v>
      </c>
      <c r="AO595" s="157">
        <v>1</v>
      </c>
      <c r="AP595" s="299">
        <v>3</v>
      </c>
      <c r="AQ595" s="299">
        <v>3</v>
      </c>
      <c r="AR595" s="305">
        <v>0</v>
      </c>
      <c r="AS595" s="297">
        <v>0</v>
      </c>
      <c r="AT595" s="308">
        <v>5</v>
      </c>
      <c r="AU595" s="157">
        <v>1</v>
      </c>
      <c r="AV595" s="299">
        <v>3</v>
      </c>
      <c r="AW595" s="299">
        <v>3</v>
      </c>
      <c r="AX595" s="157">
        <v>0</v>
      </c>
      <c r="AY595" s="297">
        <v>0</v>
      </c>
      <c r="AZ595" s="308">
        <v>5</v>
      </c>
      <c r="BA595" s="157">
        <v>1</v>
      </c>
      <c r="BB595" s="299">
        <v>3</v>
      </c>
      <c r="BC595" s="299">
        <v>3</v>
      </c>
      <c r="BD595" s="157">
        <v>0</v>
      </c>
      <c r="BE595" s="297">
        <v>0</v>
      </c>
      <c r="BF595" s="771">
        <v>5</v>
      </c>
      <c r="BG595" s="751">
        <v>1</v>
      </c>
      <c r="BH595" s="730">
        <v>3</v>
      </c>
      <c r="BI595" s="730">
        <v>3</v>
      </c>
      <c r="BJ595" s="751">
        <v>0</v>
      </c>
      <c r="BK595" s="772">
        <v>0</v>
      </c>
      <c r="BL595" s="771">
        <v>5</v>
      </c>
      <c r="BM595" s="751">
        <v>1</v>
      </c>
      <c r="BN595" s="730">
        <v>3</v>
      </c>
      <c r="BO595" s="730">
        <v>3</v>
      </c>
      <c r="BP595" s="751">
        <v>0</v>
      </c>
      <c r="BQ595" s="772">
        <v>0</v>
      </c>
      <c r="BR595" s="771">
        <v>5</v>
      </c>
      <c r="BS595" s="751">
        <v>1</v>
      </c>
      <c r="BT595" s="730">
        <v>4</v>
      </c>
      <c r="BU595" s="730">
        <v>4</v>
      </c>
      <c r="BV595" s="751">
        <v>0</v>
      </c>
      <c r="BW595" s="772">
        <v>0</v>
      </c>
    </row>
    <row r="597" spans="3:75" ht="13.5" thickBot="1">
      <c r="C597" s="590" t="s">
        <v>1163</v>
      </c>
      <c r="D597" s="591"/>
      <c r="E597" s="591"/>
      <c r="F597" s="591"/>
      <c r="G597" s="591"/>
      <c r="H597" s="591"/>
      <c r="I597" s="591"/>
      <c r="J597" s="591"/>
      <c r="K597" s="591"/>
      <c r="L597" s="591"/>
      <c r="M597" s="591"/>
      <c r="N597" s="591"/>
      <c r="O597" s="591"/>
      <c r="P597" s="591"/>
      <c r="Q597" s="591"/>
      <c r="R597" s="591"/>
      <c r="S597" s="591"/>
      <c r="T597" s="591"/>
      <c r="U597" s="591"/>
      <c r="V597" s="591"/>
      <c r="W597" s="591"/>
      <c r="X597" s="591"/>
      <c r="Y597" s="591"/>
      <c r="Z597" s="591"/>
      <c r="AA597" s="591"/>
      <c r="AB597" s="591"/>
      <c r="AC597" s="591"/>
      <c r="AD597" s="591"/>
      <c r="AE597" s="591"/>
      <c r="AF597" s="591"/>
      <c r="AG597" s="591"/>
      <c r="AH597" s="591"/>
      <c r="AI597" s="591"/>
      <c r="AJ597" s="591"/>
      <c r="AK597" s="591"/>
      <c r="AL597" s="591"/>
      <c r="AM597" s="591"/>
      <c r="AN597" s="591"/>
      <c r="AO597" s="591"/>
      <c r="AP597" s="591"/>
      <c r="AQ597" s="591"/>
      <c r="AR597" s="591"/>
      <c r="AS597" s="591"/>
      <c r="AT597" s="591"/>
      <c r="AU597" s="591"/>
      <c r="AV597" s="591"/>
      <c r="AW597" s="591"/>
      <c r="AX597" s="591"/>
      <c r="AY597" s="591"/>
      <c r="AZ597" s="591"/>
      <c r="BA597" s="591"/>
      <c r="BB597" s="591"/>
      <c r="BC597" s="591"/>
      <c r="BD597" s="591"/>
      <c r="BE597" s="591"/>
      <c r="BF597" s="591"/>
      <c r="BG597" s="591"/>
      <c r="BH597" s="591"/>
      <c r="BI597" s="591"/>
      <c r="BJ597" s="591"/>
      <c r="BK597" s="591"/>
      <c r="BL597" s="591"/>
      <c r="BM597" s="591"/>
      <c r="BN597" s="591"/>
      <c r="BO597" s="591"/>
      <c r="BP597" s="591"/>
      <c r="BQ597" s="591"/>
      <c r="BR597" s="591"/>
      <c r="BS597" s="591"/>
      <c r="BT597" s="591"/>
      <c r="BU597" s="591"/>
      <c r="BV597" s="591"/>
      <c r="BW597" s="591"/>
    </row>
    <row r="598" spans="3:75" ht="21" customHeight="1" thickBot="1">
      <c r="C598" s="581" t="s">
        <v>48</v>
      </c>
      <c r="D598" s="560">
        <v>43466</v>
      </c>
      <c r="E598" s="584"/>
      <c r="F598" s="584"/>
      <c r="G598" s="584"/>
      <c r="H598" s="584"/>
      <c r="I598" s="561"/>
      <c r="J598" s="560">
        <v>43497</v>
      </c>
      <c r="K598" s="584"/>
      <c r="L598" s="584"/>
      <c r="M598" s="584"/>
      <c r="N598" s="584"/>
      <c r="O598" s="561"/>
      <c r="P598" s="560">
        <v>43525</v>
      </c>
      <c r="Q598" s="584"/>
      <c r="R598" s="584"/>
      <c r="S598" s="584"/>
      <c r="T598" s="584"/>
      <c r="U598" s="561"/>
      <c r="V598" s="560">
        <v>43556</v>
      </c>
      <c r="W598" s="584"/>
      <c r="X598" s="584"/>
      <c r="Y598" s="584"/>
      <c r="Z598" s="584"/>
      <c r="AA598" s="561"/>
      <c r="AB598" s="584">
        <v>43586</v>
      </c>
      <c r="AC598" s="584"/>
      <c r="AD598" s="584"/>
      <c r="AE598" s="584"/>
      <c r="AF598" s="584"/>
      <c r="AG598" s="561"/>
      <c r="AH598" s="560">
        <v>43617</v>
      </c>
      <c r="AI598" s="584"/>
      <c r="AJ598" s="584"/>
      <c r="AK598" s="584"/>
      <c r="AL598" s="584"/>
      <c r="AM598" s="561"/>
      <c r="AN598" s="560">
        <v>43647</v>
      </c>
      <c r="AO598" s="584"/>
      <c r="AP598" s="584"/>
      <c r="AQ598" s="584"/>
      <c r="AR598" s="584"/>
      <c r="AS598" s="561"/>
      <c r="AT598" s="560">
        <v>43678</v>
      </c>
      <c r="AU598" s="584"/>
      <c r="AV598" s="584"/>
      <c r="AW598" s="584"/>
      <c r="AX598" s="584"/>
      <c r="AY598" s="561"/>
      <c r="AZ598" s="560">
        <v>43709</v>
      </c>
      <c r="BA598" s="584"/>
      <c r="BB598" s="584"/>
      <c r="BC598" s="584"/>
      <c r="BD598" s="584"/>
      <c r="BE598" s="561"/>
      <c r="BF598" s="838">
        <v>43739</v>
      </c>
      <c r="BG598" s="841"/>
      <c r="BH598" s="841"/>
      <c r="BI598" s="841"/>
      <c r="BJ598" s="841"/>
      <c r="BK598" s="842"/>
      <c r="BL598" s="838">
        <v>43770</v>
      </c>
      <c r="BM598" s="841"/>
      <c r="BN598" s="841"/>
      <c r="BO598" s="841"/>
      <c r="BP598" s="841"/>
      <c r="BQ598" s="842"/>
      <c r="BR598" s="838">
        <v>43800</v>
      </c>
      <c r="BS598" s="841"/>
      <c r="BT598" s="841"/>
      <c r="BU598" s="841"/>
      <c r="BV598" s="841"/>
      <c r="BW598" s="842"/>
    </row>
    <row r="599" spans="3:75" ht="23.25" thickBot="1">
      <c r="C599" s="583"/>
      <c r="D599" s="445" t="s">
        <v>2</v>
      </c>
      <c r="E599" s="446" t="s">
        <v>3</v>
      </c>
      <c r="F599" s="447" t="s">
        <v>51</v>
      </c>
      <c r="G599" s="447" t="s">
        <v>1130</v>
      </c>
      <c r="H599" s="447" t="s">
        <v>1132</v>
      </c>
      <c r="I599" s="448" t="s">
        <v>1137</v>
      </c>
      <c r="J599" s="445" t="s">
        <v>2</v>
      </c>
      <c r="K599" s="446" t="s">
        <v>3</v>
      </c>
      <c r="L599" s="447" t="s">
        <v>51</v>
      </c>
      <c r="M599" s="447" t="s">
        <v>1130</v>
      </c>
      <c r="N599" s="447" t="s">
        <v>1132</v>
      </c>
      <c r="O599" s="448" t="s">
        <v>1137</v>
      </c>
      <c r="P599" s="445" t="s">
        <v>2</v>
      </c>
      <c r="Q599" s="446" t="s">
        <v>3</v>
      </c>
      <c r="R599" s="447" t="s">
        <v>51</v>
      </c>
      <c r="S599" s="447" t="s">
        <v>1130</v>
      </c>
      <c r="T599" s="447" t="s">
        <v>1132</v>
      </c>
      <c r="U599" s="448" t="s">
        <v>1137</v>
      </c>
      <c r="V599" s="445" t="s">
        <v>2</v>
      </c>
      <c r="W599" s="446" t="s">
        <v>3</v>
      </c>
      <c r="X599" s="447" t="s">
        <v>51</v>
      </c>
      <c r="Y599" s="447" t="s">
        <v>66</v>
      </c>
      <c r="Z599" s="447" t="s">
        <v>1132</v>
      </c>
      <c r="AA599" s="448" t="s">
        <v>1137</v>
      </c>
      <c r="AB599" s="446" t="s">
        <v>2</v>
      </c>
      <c r="AC599" s="446" t="s">
        <v>3</v>
      </c>
      <c r="AD599" s="447" t="s">
        <v>51</v>
      </c>
      <c r="AE599" s="447" t="s">
        <v>66</v>
      </c>
      <c r="AF599" s="447" t="s">
        <v>1132</v>
      </c>
      <c r="AG599" s="449" t="s">
        <v>1137</v>
      </c>
      <c r="AH599" s="446" t="s">
        <v>2</v>
      </c>
      <c r="AI599" s="446" t="s">
        <v>3</v>
      </c>
      <c r="AJ599" s="447" t="s">
        <v>51</v>
      </c>
      <c r="AK599" s="447" t="s">
        <v>66</v>
      </c>
      <c r="AL599" s="447" t="s">
        <v>1132</v>
      </c>
      <c r="AM599" s="449" t="s">
        <v>1137</v>
      </c>
      <c r="AN599" s="446" t="s">
        <v>2</v>
      </c>
      <c r="AO599" s="446" t="s">
        <v>3</v>
      </c>
      <c r="AP599" s="447" t="s">
        <v>51</v>
      </c>
      <c r="AQ599" s="447" t="s">
        <v>66</v>
      </c>
      <c r="AR599" s="447" t="s">
        <v>1132</v>
      </c>
      <c r="AS599" s="448" t="s">
        <v>1137</v>
      </c>
      <c r="AT599" s="446" t="s">
        <v>2</v>
      </c>
      <c r="AU599" s="446" t="s">
        <v>3</v>
      </c>
      <c r="AV599" s="447" t="s">
        <v>51</v>
      </c>
      <c r="AW599" s="447" t="s">
        <v>66</v>
      </c>
      <c r="AX599" s="447" t="s">
        <v>1132</v>
      </c>
      <c r="AY599" s="448" t="s">
        <v>1137</v>
      </c>
      <c r="AZ599" s="446" t="s">
        <v>2</v>
      </c>
      <c r="BA599" s="446" t="s">
        <v>3</v>
      </c>
      <c r="BB599" s="447" t="s">
        <v>51</v>
      </c>
      <c r="BC599" s="447" t="s">
        <v>66</v>
      </c>
      <c r="BD599" s="447" t="s">
        <v>1132</v>
      </c>
      <c r="BE599" s="449" t="s">
        <v>1137</v>
      </c>
      <c r="BF599" s="446" t="s">
        <v>2</v>
      </c>
      <c r="BG599" s="446" t="s">
        <v>3</v>
      </c>
      <c r="BH599" s="447" t="s">
        <v>51</v>
      </c>
      <c r="BI599" s="447" t="s">
        <v>66</v>
      </c>
      <c r="BJ599" s="447" t="s">
        <v>1132</v>
      </c>
      <c r="BK599" s="448" t="s">
        <v>1137</v>
      </c>
      <c r="BL599" s="446" t="s">
        <v>2</v>
      </c>
      <c r="BM599" s="446" t="s">
        <v>3</v>
      </c>
      <c r="BN599" s="447" t="s">
        <v>51</v>
      </c>
      <c r="BO599" s="447" t="s">
        <v>66</v>
      </c>
      <c r="BP599" s="447" t="s">
        <v>1132</v>
      </c>
      <c r="BQ599" s="448" t="s">
        <v>1137</v>
      </c>
      <c r="BR599" s="446" t="s">
        <v>2</v>
      </c>
      <c r="BS599" s="446" t="s">
        <v>3</v>
      </c>
      <c r="BT599" s="447" t="s">
        <v>51</v>
      </c>
      <c r="BU599" s="447" t="s">
        <v>66</v>
      </c>
      <c r="BV599" s="447" t="s">
        <v>1132</v>
      </c>
      <c r="BW599" s="448" t="s">
        <v>1137</v>
      </c>
    </row>
    <row r="600" spans="3:75">
      <c r="C600" s="57" t="s">
        <v>8</v>
      </c>
      <c r="D600" s="154">
        <v>87</v>
      </c>
      <c r="E600" s="153">
        <v>1</v>
      </c>
      <c r="F600" s="292">
        <v>69</v>
      </c>
      <c r="G600" s="154">
        <v>67</v>
      </c>
      <c r="H600" s="295">
        <v>57</v>
      </c>
      <c r="I600" s="82">
        <v>27</v>
      </c>
      <c r="J600" s="154">
        <v>87</v>
      </c>
      <c r="K600" s="153">
        <v>1</v>
      </c>
      <c r="L600" s="292">
        <v>69</v>
      </c>
      <c r="M600" s="154">
        <v>67</v>
      </c>
      <c r="N600" s="295">
        <v>57</v>
      </c>
      <c r="O600" s="82">
        <v>27</v>
      </c>
      <c r="P600" s="154">
        <v>87</v>
      </c>
      <c r="Q600" s="153">
        <v>0</v>
      </c>
      <c r="R600" s="292">
        <v>69</v>
      </c>
      <c r="S600" s="154">
        <v>67</v>
      </c>
      <c r="T600" s="295">
        <v>58</v>
      </c>
      <c r="U600" s="82">
        <v>29</v>
      </c>
      <c r="V600" s="152">
        <v>85</v>
      </c>
      <c r="W600" s="154">
        <v>0</v>
      </c>
      <c r="X600" s="292">
        <v>69</v>
      </c>
      <c r="Y600" s="292">
        <v>68</v>
      </c>
      <c r="Z600" s="154">
        <v>59</v>
      </c>
      <c r="AA600" s="82">
        <v>29</v>
      </c>
      <c r="AB600" s="307">
        <v>85</v>
      </c>
      <c r="AC600" s="154">
        <v>0</v>
      </c>
      <c r="AD600" s="292">
        <v>69</v>
      </c>
      <c r="AE600" s="292">
        <v>68</v>
      </c>
      <c r="AF600" s="154">
        <v>59</v>
      </c>
      <c r="AG600" s="82">
        <v>29</v>
      </c>
      <c r="AH600" s="307">
        <v>85</v>
      </c>
      <c r="AI600" s="154">
        <v>0</v>
      </c>
      <c r="AJ600" s="292">
        <v>69</v>
      </c>
      <c r="AK600" s="292">
        <v>68</v>
      </c>
      <c r="AL600" s="154">
        <v>59</v>
      </c>
      <c r="AM600" s="158">
        <v>29</v>
      </c>
      <c r="AN600" s="307">
        <v>85</v>
      </c>
      <c r="AO600" s="154">
        <v>0</v>
      </c>
      <c r="AP600" s="292">
        <v>69</v>
      </c>
      <c r="AQ600" s="292">
        <v>68</v>
      </c>
      <c r="AR600" s="154">
        <v>59</v>
      </c>
      <c r="AS600" s="158">
        <v>29</v>
      </c>
      <c r="AT600" s="307">
        <v>85</v>
      </c>
      <c r="AU600" s="154">
        <v>0</v>
      </c>
      <c r="AV600" s="292">
        <v>76</v>
      </c>
      <c r="AW600" s="292">
        <v>75</v>
      </c>
      <c r="AX600" s="154">
        <v>64</v>
      </c>
      <c r="AY600" s="158">
        <v>29</v>
      </c>
      <c r="AZ600" s="307">
        <v>85</v>
      </c>
      <c r="BA600" s="154">
        <v>0</v>
      </c>
      <c r="BB600" s="292">
        <v>83</v>
      </c>
      <c r="BC600" s="292">
        <v>80</v>
      </c>
      <c r="BD600" s="154">
        <v>67</v>
      </c>
      <c r="BE600" s="158">
        <v>29</v>
      </c>
      <c r="BF600" s="307">
        <v>85</v>
      </c>
      <c r="BG600" s="768">
        <v>0</v>
      </c>
      <c r="BH600" s="720">
        <v>90</v>
      </c>
      <c r="BI600" s="720">
        <v>85</v>
      </c>
      <c r="BJ600" s="768">
        <v>70</v>
      </c>
      <c r="BK600" s="744">
        <v>33</v>
      </c>
      <c r="BL600" s="307">
        <v>85</v>
      </c>
      <c r="BM600" s="768">
        <v>0</v>
      </c>
      <c r="BN600" s="720">
        <v>91</v>
      </c>
      <c r="BO600" s="720">
        <v>85</v>
      </c>
      <c r="BP600" s="768">
        <v>70</v>
      </c>
      <c r="BQ600" s="744">
        <v>33</v>
      </c>
      <c r="BR600" s="307">
        <v>85</v>
      </c>
      <c r="BS600" s="768">
        <v>0</v>
      </c>
      <c r="BT600" s="720">
        <v>91</v>
      </c>
      <c r="BU600" s="720">
        <v>85</v>
      </c>
      <c r="BV600" s="768">
        <v>73</v>
      </c>
      <c r="BW600" s="744">
        <v>34</v>
      </c>
    </row>
    <row r="601" spans="3:75">
      <c r="C601" s="58" t="s">
        <v>9</v>
      </c>
      <c r="D601" s="154">
        <v>21</v>
      </c>
      <c r="E601" s="153">
        <v>2</v>
      </c>
      <c r="F601" s="292">
        <v>15</v>
      </c>
      <c r="G601" s="295">
        <v>11</v>
      </c>
      <c r="H601" s="295">
        <v>6</v>
      </c>
      <c r="I601" s="82">
        <v>5</v>
      </c>
      <c r="J601" s="154">
        <v>21</v>
      </c>
      <c r="K601" s="153">
        <v>2</v>
      </c>
      <c r="L601" s="292">
        <v>15</v>
      </c>
      <c r="M601" s="295">
        <v>11</v>
      </c>
      <c r="N601" s="295">
        <v>6</v>
      </c>
      <c r="O601" s="82">
        <v>5</v>
      </c>
      <c r="P601" s="154">
        <v>21</v>
      </c>
      <c r="Q601" s="153">
        <v>1</v>
      </c>
      <c r="R601" s="292">
        <v>15</v>
      </c>
      <c r="S601" s="295">
        <v>11</v>
      </c>
      <c r="T601" s="295">
        <v>6</v>
      </c>
      <c r="U601" s="82">
        <v>5</v>
      </c>
      <c r="V601" s="152">
        <v>21</v>
      </c>
      <c r="W601" s="154">
        <v>1</v>
      </c>
      <c r="X601" s="227">
        <v>15</v>
      </c>
      <c r="Y601" s="227">
        <v>11</v>
      </c>
      <c r="Z601" s="295">
        <v>6</v>
      </c>
      <c r="AA601" s="82">
        <v>5</v>
      </c>
      <c r="AB601" s="307">
        <v>21</v>
      </c>
      <c r="AC601" s="154">
        <v>1</v>
      </c>
      <c r="AD601" s="227">
        <v>15</v>
      </c>
      <c r="AE601" s="227">
        <v>11</v>
      </c>
      <c r="AF601" s="295">
        <v>6</v>
      </c>
      <c r="AG601" s="82">
        <v>5</v>
      </c>
      <c r="AH601" s="307">
        <v>21</v>
      </c>
      <c r="AI601" s="154">
        <v>1</v>
      </c>
      <c r="AJ601" s="227">
        <v>15</v>
      </c>
      <c r="AK601" s="227">
        <v>11</v>
      </c>
      <c r="AL601" s="295">
        <v>6</v>
      </c>
      <c r="AM601" s="82">
        <v>5</v>
      </c>
      <c r="AN601" s="307">
        <v>21</v>
      </c>
      <c r="AO601" s="154">
        <v>0</v>
      </c>
      <c r="AP601" s="227">
        <v>15</v>
      </c>
      <c r="AQ601" s="227">
        <v>11</v>
      </c>
      <c r="AR601" s="295">
        <v>6</v>
      </c>
      <c r="AS601" s="82">
        <v>5</v>
      </c>
      <c r="AT601" s="307">
        <v>21</v>
      </c>
      <c r="AU601" s="154">
        <v>0</v>
      </c>
      <c r="AV601" s="292">
        <v>16</v>
      </c>
      <c r="AW601" s="292">
        <v>12</v>
      </c>
      <c r="AX601" s="154">
        <v>6</v>
      </c>
      <c r="AY601" s="158">
        <v>5</v>
      </c>
      <c r="AZ601" s="307">
        <v>21</v>
      </c>
      <c r="BA601" s="154">
        <v>0</v>
      </c>
      <c r="BB601" s="227">
        <v>16</v>
      </c>
      <c r="BC601" s="227">
        <v>12</v>
      </c>
      <c r="BD601" s="154">
        <v>6</v>
      </c>
      <c r="BE601" s="82">
        <v>5</v>
      </c>
      <c r="BF601" s="307">
        <v>21</v>
      </c>
      <c r="BG601" s="768">
        <v>0</v>
      </c>
      <c r="BH601" s="717">
        <v>21</v>
      </c>
      <c r="BI601" s="717">
        <v>16</v>
      </c>
      <c r="BJ601" s="768">
        <v>7</v>
      </c>
      <c r="BK601" s="744">
        <v>8</v>
      </c>
      <c r="BL601" s="307">
        <v>21</v>
      </c>
      <c r="BM601" s="768">
        <v>0</v>
      </c>
      <c r="BN601" s="717">
        <v>21</v>
      </c>
      <c r="BO601" s="717">
        <v>16</v>
      </c>
      <c r="BP601" s="768">
        <v>7</v>
      </c>
      <c r="BQ601" s="744">
        <v>8</v>
      </c>
      <c r="BR601" s="307">
        <v>21</v>
      </c>
      <c r="BS601" s="768">
        <v>0</v>
      </c>
      <c r="BT601" s="717">
        <v>21</v>
      </c>
      <c r="BU601" s="717">
        <v>16</v>
      </c>
      <c r="BV601" s="768">
        <v>7</v>
      </c>
      <c r="BW601" s="744">
        <v>8</v>
      </c>
    </row>
    <row r="602" spans="3:75">
      <c r="C602" s="58" t="s">
        <v>10</v>
      </c>
      <c r="D602" s="154">
        <v>20</v>
      </c>
      <c r="E602" s="153">
        <v>2</v>
      </c>
      <c r="F602" s="292">
        <v>17</v>
      </c>
      <c r="G602" s="295">
        <v>14</v>
      </c>
      <c r="H602" s="295">
        <v>5</v>
      </c>
      <c r="I602" s="82">
        <v>0</v>
      </c>
      <c r="J602" s="154">
        <v>20</v>
      </c>
      <c r="K602" s="153">
        <v>2</v>
      </c>
      <c r="L602" s="292">
        <v>17</v>
      </c>
      <c r="M602" s="295">
        <v>14</v>
      </c>
      <c r="N602" s="295">
        <v>5</v>
      </c>
      <c r="O602" s="82">
        <v>0</v>
      </c>
      <c r="P602" s="154">
        <v>20</v>
      </c>
      <c r="Q602" s="153">
        <v>1</v>
      </c>
      <c r="R602" s="292">
        <v>17</v>
      </c>
      <c r="S602" s="154">
        <v>14</v>
      </c>
      <c r="T602" s="295">
        <v>5</v>
      </c>
      <c r="U602" s="82">
        <v>1</v>
      </c>
      <c r="V602" s="152">
        <v>20</v>
      </c>
      <c r="W602" s="154">
        <v>1</v>
      </c>
      <c r="X602" s="227">
        <v>17</v>
      </c>
      <c r="Y602" s="227">
        <v>14</v>
      </c>
      <c r="Z602" s="295">
        <v>5</v>
      </c>
      <c r="AA602" s="82">
        <v>1</v>
      </c>
      <c r="AB602" s="307">
        <v>20</v>
      </c>
      <c r="AC602" s="154">
        <v>1</v>
      </c>
      <c r="AD602" s="227">
        <v>17</v>
      </c>
      <c r="AE602" s="227">
        <v>14</v>
      </c>
      <c r="AF602" s="295">
        <v>5</v>
      </c>
      <c r="AG602" s="82">
        <v>1</v>
      </c>
      <c r="AH602" s="307">
        <v>20</v>
      </c>
      <c r="AI602" s="154">
        <v>1</v>
      </c>
      <c r="AJ602" s="227">
        <v>17</v>
      </c>
      <c r="AK602" s="227">
        <v>14</v>
      </c>
      <c r="AL602" s="154">
        <v>5</v>
      </c>
      <c r="AM602" s="82">
        <v>1</v>
      </c>
      <c r="AN602" s="307">
        <v>20</v>
      </c>
      <c r="AO602" s="154">
        <v>1</v>
      </c>
      <c r="AP602" s="227">
        <v>17</v>
      </c>
      <c r="AQ602" s="227">
        <v>14</v>
      </c>
      <c r="AR602" s="154">
        <v>5</v>
      </c>
      <c r="AS602" s="82">
        <v>1</v>
      </c>
      <c r="AT602" s="307">
        <v>20</v>
      </c>
      <c r="AU602" s="154">
        <v>1</v>
      </c>
      <c r="AV602" s="292">
        <v>17</v>
      </c>
      <c r="AW602" s="292">
        <v>13</v>
      </c>
      <c r="AX602" s="154">
        <v>8</v>
      </c>
      <c r="AY602" s="158">
        <v>1</v>
      </c>
      <c r="AZ602" s="307">
        <v>20</v>
      </c>
      <c r="BA602" s="154">
        <v>1</v>
      </c>
      <c r="BB602" s="292">
        <v>20</v>
      </c>
      <c r="BC602" s="292">
        <v>16</v>
      </c>
      <c r="BD602" s="154">
        <v>9</v>
      </c>
      <c r="BE602" s="82">
        <v>1</v>
      </c>
      <c r="BF602" s="307">
        <v>20</v>
      </c>
      <c r="BG602" s="768">
        <v>0</v>
      </c>
      <c r="BH602" s="720">
        <v>22</v>
      </c>
      <c r="BI602" s="720">
        <v>17</v>
      </c>
      <c r="BJ602" s="768">
        <v>9</v>
      </c>
      <c r="BK602" s="769">
        <v>2</v>
      </c>
      <c r="BL602" s="307">
        <v>20</v>
      </c>
      <c r="BM602" s="768">
        <v>0</v>
      </c>
      <c r="BN602" s="720">
        <v>23</v>
      </c>
      <c r="BO602" s="720">
        <v>18</v>
      </c>
      <c r="BP602" s="768">
        <v>9</v>
      </c>
      <c r="BQ602" s="769">
        <v>2</v>
      </c>
      <c r="BR602" s="307">
        <v>20</v>
      </c>
      <c r="BS602" s="768">
        <v>0</v>
      </c>
      <c r="BT602" s="720">
        <v>24</v>
      </c>
      <c r="BU602" s="720">
        <v>19</v>
      </c>
      <c r="BV602" s="768">
        <v>14</v>
      </c>
      <c r="BW602" s="769">
        <v>2</v>
      </c>
    </row>
    <row r="603" spans="3:75">
      <c r="C603" s="58" t="s">
        <v>11</v>
      </c>
      <c r="D603" s="154">
        <v>28</v>
      </c>
      <c r="E603" s="153">
        <v>2</v>
      </c>
      <c r="F603" s="292">
        <v>18</v>
      </c>
      <c r="G603" s="295">
        <v>16</v>
      </c>
      <c r="H603" s="295">
        <v>8</v>
      </c>
      <c r="I603" s="82">
        <v>0</v>
      </c>
      <c r="J603" s="154">
        <v>28</v>
      </c>
      <c r="K603" s="153">
        <v>2</v>
      </c>
      <c r="L603" s="292">
        <v>18</v>
      </c>
      <c r="M603" s="154">
        <v>16</v>
      </c>
      <c r="N603" s="295">
        <v>8</v>
      </c>
      <c r="O603" s="82">
        <v>0</v>
      </c>
      <c r="P603" s="154">
        <v>28</v>
      </c>
      <c r="Q603" s="153">
        <v>1</v>
      </c>
      <c r="R603" s="292">
        <v>18</v>
      </c>
      <c r="S603" s="295">
        <v>16</v>
      </c>
      <c r="T603" s="295">
        <v>8</v>
      </c>
      <c r="U603" s="82">
        <v>0</v>
      </c>
      <c r="V603" s="152">
        <v>27</v>
      </c>
      <c r="W603" s="154">
        <v>1</v>
      </c>
      <c r="X603" s="227">
        <v>18</v>
      </c>
      <c r="Y603" s="227">
        <v>16</v>
      </c>
      <c r="Z603" s="295">
        <v>10</v>
      </c>
      <c r="AA603" s="82">
        <v>0</v>
      </c>
      <c r="AB603" s="307">
        <v>27</v>
      </c>
      <c r="AC603" s="154">
        <v>1</v>
      </c>
      <c r="AD603" s="292">
        <v>18</v>
      </c>
      <c r="AE603" s="292">
        <v>16</v>
      </c>
      <c r="AF603" s="295">
        <v>10</v>
      </c>
      <c r="AG603" s="82">
        <v>0</v>
      </c>
      <c r="AH603" s="307">
        <v>27</v>
      </c>
      <c r="AI603" s="154">
        <v>1</v>
      </c>
      <c r="AJ603" s="292">
        <v>18</v>
      </c>
      <c r="AK603" s="292">
        <v>16</v>
      </c>
      <c r="AL603" s="295">
        <v>10</v>
      </c>
      <c r="AM603" s="82">
        <v>0</v>
      </c>
      <c r="AN603" s="307">
        <v>27</v>
      </c>
      <c r="AO603" s="154">
        <v>1</v>
      </c>
      <c r="AP603" s="292">
        <v>18</v>
      </c>
      <c r="AQ603" s="292">
        <v>16</v>
      </c>
      <c r="AR603" s="295">
        <v>10</v>
      </c>
      <c r="AS603" s="82">
        <v>0</v>
      </c>
      <c r="AT603" s="307">
        <v>27</v>
      </c>
      <c r="AU603" s="154">
        <v>0</v>
      </c>
      <c r="AV603" s="292">
        <v>19</v>
      </c>
      <c r="AW603" s="292">
        <v>17</v>
      </c>
      <c r="AX603" s="154">
        <v>11</v>
      </c>
      <c r="AY603" s="158">
        <v>0</v>
      </c>
      <c r="AZ603" s="307">
        <v>27</v>
      </c>
      <c r="BA603" s="154">
        <v>0</v>
      </c>
      <c r="BB603" s="292">
        <v>19</v>
      </c>
      <c r="BC603" s="292">
        <v>17</v>
      </c>
      <c r="BD603" s="154">
        <v>11</v>
      </c>
      <c r="BE603" s="158">
        <v>0</v>
      </c>
      <c r="BF603" s="307">
        <v>27</v>
      </c>
      <c r="BG603" s="768">
        <v>0</v>
      </c>
      <c r="BH603" s="720">
        <v>28</v>
      </c>
      <c r="BI603" s="720">
        <v>17</v>
      </c>
      <c r="BJ603" s="768">
        <v>11</v>
      </c>
      <c r="BK603" s="769">
        <v>1</v>
      </c>
      <c r="BL603" s="307">
        <v>27</v>
      </c>
      <c r="BM603" s="768">
        <v>0</v>
      </c>
      <c r="BN603" s="720">
        <v>28</v>
      </c>
      <c r="BO603" s="720">
        <v>17</v>
      </c>
      <c r="BP603" s="768">
        <v>11</v>
      </c>
      <c r="BQ603" s="769">
        <v>1</v>
      </c>
      <c r="BR603" s="307">
        <v>27</v>
      </c>
      <c r="BS603" s="768">
        <v>0</v>
      </c>
      <c r="BT603" s="720">
        <v>28</v>
      </c>
      <c r="BU603" s="720">
        <v>17</v>
      </c>
      <c r="BV603" s="768">
        <v>15</v>
      </c>
      <c r="BW603" s="769">
        <v>1</v>
      </c>
    </row>
    <row r="604" spans="3:75">
      <c r="C604" s="58" t="s">
        <v>12</v>
      </c>
      <c r="D604" s="154">
        <v>51</v>
      </c>
      <c r="E604" s="153">
        <v>4</v>
      </c>
      <c r="F604" s="292">
        <v>39</v>
      </c>
      <c r="G604" s="154">
        <v>34</v>
      </c>
      <c r="H604" s="154">
        <v>25</v>
      </c>
      <c r="I604" s="82">
        <v>21</v>
      </c>
      <c r="J604" s="154">
        <v>51</v>
      </c>
      <c r="K604" s="153">
        <v>4</v>
      </c>
      <c r="L604" s="292">
        <v>40</v>
      </c>
      <c r="M604" s="154">
        <v>35</v>
      </c>
      <c r="N604" s="154">
        <v>26</v>
      </c>
      <c r="O604" s="82">
        <v>21</v>
      </c>
      <c r="P604" s="154">
        <v>51</v>
      </c>
      <c r="Q604" s="153">
        <v>3</v>
      </c>
      <c r="R604" s="292">
        <v>40</v>
      </c>
      <c r="S604" s="154">
        <v>35</v>
      </c>
      <c r="T604" s="154">
        <v>26</v>
      </c>
      <c r="U604" s="82">
        <v>21</v>
      </c>
      <c r="V604" s="152">
        <v>51</v>
      </c>
      <c r="W604" s="154">
        <v>3</v>
      </c>
      <c r="X604" s="227">
        <v>40</v>
      </c>
      <c r="Y604" s="227">
        <v>35</v>
      </c>
      <c r="Z604" s="295">
        <v>25</v>
      </c>
      <c r="AA604" s="158">
        <v>22</v>
      </c>
      <c r="AB604" s="307">
        <v>51</v>
      </c>
      <c r="AC604" s="154">
        <v>3</v>
      </c>
      <c r="AD604" s="292">
        <v>40</v>
      </c>
      <c r="AE604" s="227">
        <v>35</v>
      </c>
      <c r="AF604" s="295">
        <v>25</v>
      </c>
      <c r="AG604" s="158">
        <v>22</v>
      </c>
      <c r="AH604" s="307">
        <v>51</v>
      </c>
      <c r="AI604" s="154">
        <v>3</v>
      </c>
      <c r="AJ604" s="292">
        <v>40</v>
      </c>
      <c r="AK604" s="227">
        <v>35</v>
      </c>
      <c r="AL604" s="154">
        <v>25</v>
      </c>
      <c r="AM604" s="158">
        <v>22</v>
      </c>
      <c r="AN604" s="307">
        <v>51</v>
      </c>
      <c r="AO604" s="154">
        <v>3</v>
      </c>
      <c r="AP604" s="292">
        <v>40</v>
      </c>
      <c r="AQ604" s="227">
        <v>35</v>
      </c>
      <c r="AR604" s="154">
        <v>25</v>
      </c>
      <c r="AS604" s="158">
        <v>22</v>
      </c>
      <c r="AT604" s="307">
        <v>51</v>
      </c>
      <c r="AU604" s="154">
        <v>1</v>
      </c>
      <c r="AV604" s="292">
        <v>40</v>
      </c>
      <c r="AW604" s="292">
        <v>35</v>
      </c>
      <c r="AX604" s="154">
        <v>24</v>
      </c>
      <c r="AY604" s="158">
        <v>22</v>
      </c>
      <c r="AZ604" s="307">
        <v>51</v>
      </c>
      <c r="BA604" s="154">
        <v>1</v>
      </c>
      <c r="BB604" s="292">
        <v>40</v>
      </c>
      <c r="BC604" s="292">
        <v>35</v>
      </c>
      <c r="BD604" s="154">
        <v>24</v>
      </c>
      <c r="BE604" s="82">
        <v>22</v>
      </c>
      <c r="BF604" s="307">
        <v>51</v>
      </c>
      <c r="BG604" s="768">
        <v>1</v>
      </c>
      <c r="BH604" s="720">
        <v>56</v>
      </c>
      <c r="BI604" s="720">
        <v>38</v>
      </c>
      <c r="BJ604" s="768">
        <v>25</v>
      </c>
      <c r="BK604" s="744">
        <v>22</v>
      </c>
      <c r="BL604" s="307">
        <v>51</v>
      </c>
      <c r="BM604" s="768">
        <v>1</v>
      </c>
      <c r="BN604" s="720">
        <v>56</v>
      </c>
      <c r="BO604" s="720">
        <v>38</v>
      </c>
      <c r="BP604" s="768">
        <v>25</v>
      </c>
      <c r="BQ604" s="744">
        <v>22</v>
      </c>
      <c r="BR604" s="307">
        <v>51</v>
      </c>
      <c r="BS604" s="768">
        <v>0</v>
      </c>
      <c r="BT604" s="720">
        <v>56</v>
      </c>
      <c r="BU604" s="720">
        <v>38</v>
      </c>
      <c r="BV604" s="768">
        <v>30</v>
      </c>
      <c r="BW604" s="744">
        <v>23</v>
      </c>
    </row>
    <row r="605" spans="3:75">
      <c r="C605" s="58" t="s">
        <v>13</v>
      </c>
      <c r="D605" s="154">
        <v>38</v>
      </c>
      <c r="E605" s="153">
        <v>2</v>
      </c>
      <c r="F605" s="292">
        <v>35</v>
      </c>
      <c r="G605" s="295">
        <v>24</v>
      </c>
      <c r="H605" s="295">
        <v>10</v>
      </c>
      <c r="I605" s="82">
        <v>9</v>
      </c>
      <c r="J605" s="154">
        <v>38</v>
      </c>
      <c r="K605" s="153">
        <v>2</v>
      </c>
      <c r="L605" s="292">
        <v>36</v>
      </c>
      <c r="M605" s="295">
        <v>24</v>
      </c>
      <c r="N605" s="295">
        <v>10</v>
      </c>
      <c r="O605" s="82">
        <v>9</v>
      </c>
      <c r="P605" s="154">
        <v>38</v>
      </c>
      <c r="Q605" s="153">
        <v>1</v>
      </c>
      <c r="R605" s="292">
        <v>36</v>
      </c>
      <c r="S605" s="154">
        <v>24</v>
      </c>
      <c r="T605" s="295">
        <v>10</v>
      </c>
      <c r="U605" s="82">
        <v>9</v>
      </c>
      <c r="V605" s="152">
        <v>38</v>
      </c>
      <c r="W605" s="154">
        <v>1</v>
      </c>
      <c r="X605" s="227">
        <v>35</v>
      </c>
      <c r="Y605" s="292">
        <v>23</v>
      </c>
      <c r="Z605" s="295">
        <v>10</v>
      </c>
      <c r="AA605" s="82">
        <v>9</v>
      </c>
      <c r="AB605" s="307">
        <v>38</v>
      </c>
      <c r="AC605" s="154">
        <v>1</v>
      </c>
      <c r="AD605" s="227">
        <v>36</v>
      </c>
      <c r="AE605" s="292">
        <v>24</v>
      </c>
      <c r="AF605" s="295">
        <v>11</v>
      </c>
      <c r="AG605" s="82">
        <v>9</v>
      </c>
      <c r="AH605" s="307">
        <v>38</v>
      </c>
      <c r="AI605" s="154">
        <v>1</v>
      </c>
      <c r="AJ605" s="227">
        <v>36</v>
      </c>
      <c r="AK605" s="292">
        <v>24</v>
      </c>
      <c r="AL605" s="295">
        <v>11</v>
      </c>
      <c r="AM605" s="82">
        <v>9</v>
      </c>
      <c r="AN605" s="307">
        <v>38</v>
      </c>
      <c r="AO605" s="154">
        <v>1</v>
      </c>
      <c r="AP605" s="292">
        <v>37</v>
      </c>
      <c r="AQ605" s="292">
        <v>24</v>
      </c>
      <c r="AR605" s="154">
        <v>12</v>
      </c>
      <c r="AS605" s="158">
        <v>11</v>
      </c>
      <c r="AT605" s="307">
        <v>38</v>
      </c>
      <c r="AU605" s="154">
        <v>1</v>
      </c>
      <c r="AV605" s="292">
        <v>37</v>
      </c>
      <c r="AW605" s="292">
        <v>24</v>
      </c>
      <c r="AX605" s="154">
        <v>12</v>
      </c>
      <c r="AY605" s="158">
        <v>11</v>
      </c>
      <c r="AZ605" s="307">
        <v>38</v>
      </c>
      <c r="BA605" s="154">
        <v>0</v>
      </c>
      <c r="BB605" s="292">
        <v>37</v>
      </c>
      <c r="BC605" s="292">
        <v>24</v>
      </c>
      <c r="BD605" s="154">
        <v>12</v>
      </c>
      <c r="BE605" s="158">
        <v>11</v>
      </c>
      <c r="BF605" s="307">
        <v>38</v>
      </c>
      <c r="BG605" s="768">
        <v>0</v>
      </c>
      <c r="BH605" s="717">
        <v>44</v>
      </c>
      <c r="BI605" s="720">
        <v>25</v>
      </c>
      <c r="BJ605" s="768">
        <v>15</v>
      </c>
      <c r="BK605" s="769">
        <v>12</v>
      </c>
      <c r="BL605" s="307">
        <v>38</v>
      </c>
      <c r="BM605" s="768">
        <v>0</v>
      </c>
      <c r="BN605" s="717">
        <v>44</v>
      </c>
      <c r="BO605" s="720">
        <v>25</v>
      </c>
      <c r="BP605" s="768">
        <v>15</v>
      </c>
      <c r="BQ605" s="769">
        <v>12</v>
      </c>
      <c r="BR605" s="307">
        <v>38</v>
      </c>
      <c r="BS605" s="768">
        <v>0</v>
      </c>
      <c r="BT605" s="717">
        <v>44</v>
      </c>
      <c r="BU605" s="720">
        <v>25</v>
      </c>
      <c r="BV605" s="768">
        <v>21</v>
      </c>
      <c r="BW605" s="769">
        <v>12</v>
      </c>
    </row>
    <row r="606" spans="3:75">
      <c r="C606" s="58" t="s">
        <v>14</v>
      </c>
      <c r="D606" s="154">
        <v>86</v>
      </c>
      <c r="E606" s="153">
        <v>16</v>
      </c>
      <c r="F606" s="292">
        <v>66</v>
      </c>
      <c r="G606" s="295">
        <v>64</v>
      </c>
      <c r="H606" s="295">
        <v>35</v>
      </c>
      <c r="I606" s="82">
        <v>27</v>
      </c>
      <c r="J606" s="154">
        <v>86</v>
      </c>
      <c r="K606" s="153">
        <v>16</v>
      </c>
      <c r="L606" s="292">
        <v>66</v>
      </c>
      <c r="M606" s="295">
        <v>64</v>
      </c>
      <c r="N606" s="295">
        <v>37</v>
      </c>
      <c r="O606" s="82">
        <v>27</v>
      </c>
      <c r="P606" s="154">
        <v>86</v>
      </c>
      <c r="Q606" s="153">
        <v>14</v>
      </c>
      <c r="R606" s="292">
        <v>66</v>
      </c>
      <c r="S606" s="295">
        <v>64</v>
      </c>
      <c r="T606" s="154">
        <v>37</v>
      </c>
      <c r="U606" s="82">
        <v>27</v>
      </c>
      <c r="V606" s="152">
        <v>86</v>
      </c>
      <c r="W606" s="154">
        <v>14</v>
      </c>
      <c r="X606" s="227">
        <v>68</v>
      </c>
      <c r="Y606" s="227">
        <v>65</v>
      </c>
      <c r="Z606" s="295">
        <v>38</v>
      </c>
      <c r="AA606" s="82">
        <v>27</v>
      </c>
      <c r="AB606" s="307">
        <v>86</v>
      </c>
      <c r="AC606" s="154">
        <v>14</v>
      </c>
      <c r="AD606" s="227">
        <v>68</v>
      </c>
      <c r="AE606" s="227">
        <v>65</v>
      </c>
      <c r="AF606" s="295">
        <v>38</v>
      </c>
      <c r="AG606" s="82">
        <v>27</v>
      </c>
      <c r="AH606" s="307">
        <v>86</v>
      </c>
      <c r="AI606" s="154">
        <v>14</v>
      </c>
      <c r="AJ606" s="227">
        <v>68</v>
      </c>
      <c r="AK606" s="227">
        <v>65</v>
      </c>
      <c r="AL606" s="295">
        <v>38</v>
      </c>
      <c r="AM606" s="82">
        <v>27</v>
      </c>
      <c r="AN606" s="307">
        <v>86</v>
      </c>
      <c r="AO606" s="154">
        <v>13</v>
      </c>
      <c r="AP606" s="292">
        <v>69</v>
      </c>
      <c r="AQ606" s="292">
        <v>65</v>
      </c>
      <c r="AR606" s="154">
        <v>39</v>
      </c>
      <c r="AS606" s="158">
        <v>28</v>
      </c>
      <c r="AT606" s="307">
        <v>86</v>
      </c>
      <c r="AU606" s="154">
        <v>9</v>
      </c>
      <c r="AV606" s="292">
        <v>70</v>
      </c>
      <c r="AW606" s="292">
        <v>67</v>
      </c>
      <c r="AX606" s="154">
        <v>44</v>
      </c>
      <c r="AY606" s="158">
        <v>28</v>
      </c>
      <c r="AZ606" s="473">
        <v>85</v>
      </c>
      <c r="BA606" s="154">
        <v>9</v>
      </c>
      <c r="BB606" s="292">
        <v>70</v>
      </c>
      <c r="BC606" s="292">
        <v>67</v>
      </c>
      <c r="BD606" s="154">
        <v>45</v>
      </c>
      <c r="BE606" s="82">
        <v>28</v>
      </c>
      <c r="BF606" s="307">
        <v>85</v>
      </c>
      <c r="BG606" s="768">
        <v>8</v>
      </c>
      <c r="BH606" s="720">
        <v>73</v>
      </c>
      <c r="BI606" s="720">
        <v>69</v>
      </c>
      <c r="BJ606" s="768">
        <v>46</v>
      </c>
      <c r="BK606" s="744">
        <v>29</v>
      </c>
      <c r="BL606" s="307">
        <v>85</v>
      </c>
      <c r="BM606" s="768">
        <v>3</v>
      </c>
      <c r="BN606" s="720">
        <v>78</v>
      </c>
      <c r="BO606" s="720">
        <v>73</v>
      </c>
      <c r="BP606" s="768">
        <v>48</v>
      </c>
      <c r="BQ606" s="744">
        <v>29</v>
      </c>
      <c r="BR606" s="307">
        <v>84</v>
      </c>
      <c r="BS606" s="768">
        <v>2</v>
      </c>
      <c r="BT606" s="720">
        <v>79</v>
      </c>
      <c r="BU606" s="720">
        <v>74</v>
      </c>
      <c r="BV606" s="768">
        <v>50</v>
      </c>
      <c r="BW606" s="744">
        <v>29</v>
      </c>
    </row>
    <row r="607" spans="3:75">
      <c r="C607" s="58" t="s">
        <v>15</v>
      </c>
      <c r="D607" s="154">
        <v>78</v>
      </c>
      <c r="E607" s="153">
        <v>8</v>
      </c>
      <c r="F607" s="292">
        <v>64</v>
      </c>
      <c r="G607" s="295">
        <v>55</v>
      </c>
      <c r="H607" s="295">
        <v>38</v>
      </c>
      <c r="I607" s="82">
        <v>21</v>
      </c>
      <c r="J607" s="154">
        <v>78</v>
      </c>
      <c r="K607" s="153">
        <v>9</v>
      </c>
      <c r="L607" s="292">
        <v>64</v>
      </c>
      <c r="M607" s="295">
        <v>56</v>
      </c>
      <c r="N607" s="154">
        <v>38</v>
      </c>
      <c r="O607" s="82">
        <v>23</v>
      </c>
      <c r="P607" s="154">
        <v>78</v>
      </c>
      <c r="Q607" s="153">
        <v>4</v>
      </c>
      <c r="R607" s="292">
        <v>70</v>
      </c>
      <c r="S607" s="154">
        <v>56</v>
      </c>
      <c r="T607" s="295">
        <v>38</v>
      </c>
      <c r="U607" s="82">
        <v>23</v>
      </c>
      <c r="V607" s="152">
        <v>78</v>
      </c>
      <c r="W607" s="154">
        <v>4</v>
      </c>
      <c r="X607" s="227">
        <v>69</v>
      </c>
      <c r="Y607" s="227">
        <v>56</v>
      </c>
      <c r="Z607" s="295">
        <v>35</v>
      </c>
      <c r="AA607" s="82">
        <v>23</v>
      </c>
      <c r="AB607" s="307">
        <v>78</v>
      </c>
      <c r="AC607" s="154">
        <v>4</v>
      </c>
      <c r="AD607" s="292">
        <v>69</v>
      </c>
      <c r="AE607" s="227">
        <v>56</v>
      </c>
      <c r="AF607" s="295">
        <v>35</v>
      </c>
      <c r="AG607" s="82">
        <v>23</v>
      </c>
      <c r="AH607" s="307">
        <v>78</v>
      </c>
      <c r="AI607" s="154">
        <v>4</v>
      </c>
      <c r="AJ607" s="292">
        <v>70</v>
      </c>
      <c r="AK607" s="227">
        <v>56</v>
      </c>
      <c r="AL607" s="154">
        <v>35</v>
      </c>
      <c r="AM607" s="158">
        <v>23</v>
      </c>
      <c r="AN607" s="307">
        <v>78</v>
      </c>
      <c r="AO607" s="154">
        <v>3</v>
      </c>
      <c r="AP607" s="292">
        <v>70</v>
      </c>
      <c r="AQ607" s="292">
        <v>56</v>
      </c>
      <c r="AR607" s="154">
        <v>36</v>
      </c>
      <c r="AS607" s="158">
        <v>23</v>
      </c>
      <c r="AT607" s="307">
        <v>78</v>
      </c>
      <c r="AU607" s="154">
        <v>1</v>
      </c>
      <c r="AV607" s="292">
        <v>70</v>
      </c>
      <c r="AW607" s="292">
        <v>56</v>
      </c>
      <c r="AX607" s="154">
        <v>40</v>
      </c>
      <c r="AY607" s="158">
        <v>23</v>
      </c>
      <c r="AZ607" s="307">
        <v>78</v>
      </c>
      <c r="BA607" s="154">
        <v>1</v>
      </c>
      <c r="BB607" s="292">
        <v>70</v>
      </c>
      <c r="BC607" s="292">
        <v>56</v>
      </c>
      <c r="BD607" s="154">
        <v>40</v>
      </c>
      <c r="BE607" s="158">
        <v>23</v>
      </c>
      <c r="BF607" s="307">
        <v>78</v>
      </c>
      <c r="BG607" s="768">
        <v>1</v>
      </c>
      <c r="BH607" s="720">
        <v>74</v>
      </c>
      <c r="BI607" s="720">
        <v>56</v>
      </c>
      <c r="BJ607" s="768">
        <v>45</v>
      </c>
      <c r="BK607" s="744">
        <v>29</v>
      </c>
      <c r="BL607" s="307">
        <v>78</v>
      </c>
      <c r="BM607" s="768">
        <v>1</v>
      </c>
      <c r="BN607" s="720">
        <v>76</v>
      </c>
      <c r="BO607" s="720">
        <v>58</v>
      </c>
      <c r="BP607" s="768">
        <v>47</v>
      </c>
      <c r="BQ607" s="744">
        <v>29</v>
      </c>
      <c r="BR607" s="307">
        <v>78</v>
      </c>
      <c r="BS607" s="768">
        <v>0</v>
      </c>
      <c r="BT607" s="720">
        <v>77</v>
      </c>
      <c r="BU607" s="720">
        <v>60</v>
      </c>
      <c r="BV607" s="768">
        <v>52</v>
      </c>
      <c r="BW607" s="744">
        <v>30</v>
      </c>
    </row>
    <row r="608" spans="3:75">
      <c r="C608" s="58" t="s">
        <v>16</v>
      </c>
      <c r="D608" s="154">
        <v>10</v>
      </c>
      <c r="E608" s="153">
        <v>0</v>
      </c>
      <c r="F608" s="292">
        <v>11</v>
      </c>
      <c r="G608" s="295">
        <v>11</v>
      </c>
      <c r="H608" s="295">
        <v>6</v>
      </c>
      <c r="I608" s="82">
        <v>0</v>
      </c>
      <c r="J608" s="154">
        <v>10</v>
      </c>
      <c r="K608" s="153">
        <v>0</v>
      </c>
      <c r="L608" s="292">
        <v>11</v>
      </c>
      <c r="M608" s="295">
        <v>11</v>
      </c>
      <c r="N608" s="295">
        <v>6</v>
      </c>
      <c r="O608" s="82">
        <v>0</v>
      </c>
      <c r="P608" s="154">
        <v>10</v>
      </c>
      <c r="Q608" s="153">
        <v>0</v>
      </c>
      <c r="R608" s="292">
        <v>11</v>
      </c>
      <c r="S608" s="154">
        <v>11</v>
      </c>
      <c r="T608" s="295">
        <v>6</v>
      </c>
      <c r="U608" s="82">
        <v>0</v>
      </c>
      <c r="V608" s="152">
        <v>10</v>
      </c>
      <c r="W608" s="154">
        <v>0</v>
      </c>
      <c r="X608" s="227">
        <v>11</v>
      </c>
      <c r="Y608" s="227">
        <v>11</v>
      </c>
      <c r="Z608" s="295">
        <v>6</v>
      </c>
      <c r="AA608" s="82">
        <v>0</v>
      </c>
      <c r="AB608" s="307">
        <v>10</v>
      </c>
      <c r="AC608" s="154">
        <v>0</v>
      </c>
      <c r="AD608" s="227">
        <v>11</v>
      </c>
      <c r="AE608" s="227">
        <v>11</v>
      </c>
      <c r="AF608" s="295">
        <v>6</v>
      </c>
      <c r="AG608" s="82">
        <v>0</v>
      </c>
      <c r="AH608" s="307">
        <v>10</v>
      </c>
      <c r="AI608" s="154">
        <v>0</v>
      </c>
      <c r="AJ608" s="227">
        <v>11</v>
      </c>
      <c r="AK608" s="227">
        <v>11</v>
      </c>
      <c r="AL608" s="295">
        <v>6</v>
      </c>
      <c r="AM608" s="82">
        <v>0</v>
      </c>
      <c r="AN608" s="307">
        <v>10</v>
      </c>
      <c r="AO608" s="154">
        <v>0</v>
      </c>
      <c r="AP608" s="292">
        <v>11</v>
      </c>
      <c r="AQ608" s="292">
        <v>11</v>
      </c>
      <c r="AR608" s="154">
        <v>6</v>
      </c>
      <c r="AS608" s="158">
        <v>0</v>
      </c>
      <c r="AT608" s="307">
        <v>10</v>
      </c>
      <c r="AU608" s="154">
        <v>0</v>
      </c>
      <c r="AV608" s="292">
        <v>11</v>
      </c>
      <c r="AW608" s="292">
        <v>11</v>
      </c>
      <c r="AX608" s="154">
        <v>6</v>
      </c>
      <c r="AY608" s="158">
        <v>0</v>
      </c>
      <c r="AZ608" s="307">
        <v>10</v>
      </c>
      <c r="BA608" s="154">
        <v>0</v>
      </c>
      <c r="BB608" s="292">
        <v>11</v>
      </c>
      <c r="BC608" s="227">
        <v>11</v>
      </c>
      <c r="BD608" s="154">
        <v>6</v>
      </c>
      <c r="BE608" s="82">
        <v>0</v>
      </c>
      <c r="BF608" s="307">
        <v>10</v>
      </c>
      <c r="BG608" s="768">
        <v>0</v>
      </c>
      <c r="BH608" s="717">
        <v>11</v>
      </c>
      <c r="BI608" s="717">
        <v>11</v>
      </c>
      <c r="BJ608" s="768">
        <v>6</v>
      </c>
      <c r="BK608" s="769">
        <v>0</v>
      </c>
      <c r="BL608" s="307">
        <v>10</v>
      </c>
      <c r="BM608" s="768">
        <v>0</v>
      </c>
      <c r="BN608" s="717">
        <v>11</v>
      </c>
      <c r="BO608" s="717">
        <v>11</v>
      </c>
      <c r="BP608" s="768">
        <v>6</v>
      </c>
      <c r="BQ608" s="769">
        <v>0</v>
      </c>
      <c r="BR608" s="307">
        <v>10</v>
      </c>
      <c r="BS608" s="768">
        <v>0</v>
      </c>
      <c r="BT608" s="717">
        <v>11</v>
      </c>
      <c r="BU608" s="717">
        <v>11</v>
      </c>
      <c r="BV608" s="768">
        <v>6</v>
      </c>
      <c r="BW608" s="769">
        <v>0</v>
      </c>
    </row>
    <row r="609" spans="3:75">
      <c r="C609" s="58" t="s">
        <v>17</v>
      </c>
      <c r="D609" s="154">
        <v>625</v>
      </c>
      <c r="E609" s="153">
        <v>26</v>
      </c>
      <c r="F609" s="292">
        <v>709</v>
      </c>
      <c r="G609" s="295">
        <v>675</v>
      </c>
      <c r="H609" s="295">
        <v>504</v>
      </c>
      <c r="I609" s="82">
        <v>326</v>
      </c>
      <c r="J609" s="154">
        <v>625</v>
      </c>
      <c r="K609" s="153">
        <v>26</v>
      </c>
      <c r="L609" s="292">
        <v>717</v>
      </c>
      <c r="M609" s="154">
        <v>679</v>
      </c>
      <c r="N609" s="154">
        <v>511</v>
      </c>
      <c r="O609" s="82">
        <v>326</v>
      </c>
      <c r="P609" s="154">
        <v>624</v>
      </c>
      <c r="Q609" s="153">
        <v>15</v>
      </c>
      <c r="R609" s="292">
        <v>717</v>
      </c>
      <c r="S609" s="154">
        <v>680</v>
      </c>
      <c r="T609" s="154">
        <v>506</v>
      </c>
      <c r="U609" s="158">
        <v>339</v>
      </c>
      <c r="V609" s="152">
        <v>622</v>
      </c>
      <c r="W609" s="154">
        <v>15</v>
      </c>
      <c r="X609" s="292">
        <v>720</v>
      </c>
      <c r="Y609" s="292">
        <v>687</v>
      </c>
      <c r="Z609" s="154">
        <v>515</v>
      </c>
      <c r="AA609" s="158">
        <v>341</v>
      </c>
      <c r="AB609" s="307">
        <v>622</v>
      </c>
      <c r="AC609" s="154">
        <v>15</v>
      </c>
      <c r="AD609" s="292">
        <v>720</v>
      </c>
      <c r="AE609" s="292">
        <v>687</v>
      </c>
      <c r="AF609" s="154">
        <v>515</v>
      </c>
      <c r="AG609" s="158">
        <v>340</v>
      </c>
      <c r="AH609" s="307">
        <v>622</v>
      </c>
      <c r="AI609" s="154">
        <v>15</v>
      </c>
      <c r="AJ609" s="292">
        <v>720</v>
      </c>
      <c r="AK609" s="292">
        <v>688</v>
      </c>
      <c r="AL609" s="154">
        <v>516</v>
      </c>
      <c r="AM609" s="158">
        <v>340</v>
      </c>
      <c r="AN609" s="307">
        <v>622</v>
      </c>
      <c r="AO609" s="154">
        <v>15</v>
      </c>
      <c r="AP609" s="292">
        <v>723</v>
      </c>
      <c r="AQ609" s="292">
        <v>688</v>
      </c>
      <c r="AR609" s="154">
        <v>527</v>
      </c>
      <c r="AS609" s="158">
        <v>355</v>
      </c>
      <c r="AT609" s="307">
        <v>621</v>
      </c>
      <c r="AU609" s="154">
        <v>13</v>
      </c>
      <c r="AV609" s="292">
        <v>720</v>
      </c>
      <c r="AW609" s="292">
        <v>683</v>
      </c>
      <c r="AX609" s="154">
        <v>567</v>
      </c>
      <c r="AY609" s="158">
        <v>355</v>
      </c>
      <c r="AZ609" s="307">
        <v>619</v>
      </c>
      <c r="BA609" s="154">
        <v>7</v>
      </c>
      <c r="BB609" s="292">
        <v>724</v>
      </c>
      <c r="BC609" s="292">
        <v>686</v>
      </c>
      <c r="BD609" s="154">
        <v>591</v>
      </c>
      <c r="BE609" s="158">
        <v>355</v>
      </c>
      <c r="BF609" s="307">
        <v>619</v>
      </c>
      <c r="BG609" s="768">
        <v>6</v>
      </c>
      <c r="BH609" s="720">
        <v>730</v>
      </c>
      <c r="BI609" s="720">
        <v>693</v>
      </c>
      <c r="BJ609" s="768">
        <v>596</v>
      </c>
      <c r="BK609" s="744">
        <v>362</v>
      </c>
      <c r="BL609" s="307">
        <v>619</v>
      </c>
      <c r="BM609" s="768">
        <v>4</v>
      </c>
      <c r="BN609" s="720">
        <v>734</v>
      </c>
      <c r="BO609" s="720">
        <v>699</v>
      </c>
      <c r="BP609" s="768">
        <v>603</v>
      </c>
      <c r="BQ609" s="744">
        <v>366</v>
      </c>
      <c r="BR609" s="307">
        <v>618</v>
      </c>
      <c r="BS609" s="768">
        <v>4</v>
      </c>
      <c r="BT609" s="720">
        <v>736</v>
      </c>
      <c r="BU609" s="720">
        <v>701</v>
      </c>
      <c r="BV609" s="768">
        <v>626</v>
      </c>
      <c r="BW609" s="744">
        <v>393</v>
      </c>
    </row>
    <row r="610" spans="3:75">
      <c r="C610" s="58" t="s">
        <v>18</v>
      </c>
      <c r="D610" s="154">
        <v>50</v>
      </c>
      <c r="E610" s="153">
        <v>12</v>
      </c>
      <c r="F610" s="292">
        <v>58</v>
      </c>
      <c r="G610" s="295">
        <v>50</v>
      </c>
      <c r="H610" s="295">
        <v>34</v>
      </c>
      <c r="I610" s="82">
        <v>27</v>
      </c>
      <c r="J610" s="154">
        <v>50</v>
      </c>
      <c r="K610" s="153">
        <v>12</v>
      </c>
      <c r="L610" s="292">
        <v>59</v>
      </c>
      <c r="M610" s="295">
        <v>51</v>
      </c>
      <c r="N610" s="295">
        <v>35</v>
      </c>
      <c r="O610" s="82">
        <v>28</v>
      </c>
      <c r="P610" s="154">
        <v>49</v>
      </c>
      <c r="Q610" s="153">
        <v>6</v>
      </c>
      <c r="R610" s="292">
        <v>59</v>
      </c>
      <c r="S610" s="154">
        <v>51</v>
      </c>
      <c r="T610" s="295">
        <v>35</v>
      </c>
      <c r="U610" s="82">
        <v>28</v>
      </c>
      <c r="V610" s="152">
        <v>49</v>
      </c>
      <c r="W610" s="154">
        <v>6</v>
      </c>
      <c r="X610" s="227">
        <v>59</v>
      </c>
      <c r="Y610" s="227">
        <v>51</v>
      </c>
      <c r="Z610" s="295">
        <v>34</v>
      </c>
      <c r="AA610" s="82">
        <v>28</v>
      </c>
      <c r="AB610" s="307">
        <v>49</v>
      </c>
      <c r="AC610" s="154">
        <v>6</v>
      </c>
      <c r="AD610" s="227">
        <v>59</v>
      </c>
      <c r="AE610" s="227">
        <v>51</v>
      </c>
      <c r="AF610" s="295">
        <v>34</v>
      </c>
      <c r="AG610" s="82">
        <v>28</v>
      </c>
      <c r="AH610" s="307">
        <v>49</v>
      </c>
      <c r="AI610" s="154">
        <v>6</v>
      </c>
      <c r="AJ610" s="292">
        <v>59</v>
      </c>
      <c r="AK610" s="227">
        <v>51</v>
      </c>
      <c r="AL610" s="154">
        <v>34</v>
      </c>
      <c r="AM610" s="158">
        <v>28</v>
      </c>
      <c r="AN610" s="307">
        <v>49</v>
      </c>
      <c r="AO610" s="154">
        <v>6</v>
      </c>
      <c r="AP610" s="292">
        <v>59</v>
      </c>
      <c r="AQ610" s="292">
        <v>51</v>
      </c>
      <c r="AR610" s="154">
        <v>34</v>
      </c>
      <c r="AS610" s="158">
        <v>28</v>
      </c>
      <c r="AT610" s="307">
        <v>49</v>
      </c>
      <c r="AU610" s="154">
        <v>0</v>
      </c>
      <c r="AV610" s="292">
        <v>60</v>
      </c>
      <c r="AW610" s="292">
        <v>52</v>
      </c>
      <c r="AX610" s="154">
        <v>38</v>
      </c>
      <c r="AY610" s="158">
        <v>28</v>
      </c>
      <c r="AZ610" s="307">
        <v>49</v>
      </c>
      <c r="BA610" s="154">
        <v>0</v>
      </c>
      <c r="BB610" s="292">
        <v>60</v>
      </c>
      <c r="BC610" s="292">
        <v>52</v>
      </c>
      <c r="BD610" s="154">
        <v>38</v>
      </c>
      <c r="BE610" s="158">
        <v>28</v>
      </c>
      <c r="BF610" s="307">
        <v>49</v>
      </c>
      <c r="BG610" s="768">
        <v>0</v>
      </c>
      <c r="BH610" s="720">
        <v>67</v>
      </c>
      <c r="BI610" s="720">
        <v>54</v>
      </c>
      <c r="BJ610" s="768">
        <v>39</v>
      </c>
      <c r="BK610" s="744">
        <v>34</v>
      </c>
      <c r="BL610" s="307">
        <v>49</v>
      </c>
      <c r="BM610" s="768">
        <v>0</v>
      </c>
      <c r="BN610" s="720">
        <v>67</v>
      </c>
      <c r="BO610" s="720">
        <v>54</v>
      </c>
      <c r="BP610" s="768">
        <v>40</v>
      </c>
      <c r="BQ610" s="744">
        <v>34</v>
      </c>
      <c r="BR610" s="307">
        <v>49</v>
      </c>
      <c r="BS610" s="768">
        <v>0</v>
      </c>
      <c r="BT610" s="720">
        <v>67</v>
      </c>
      <c r="BU610" s="720">
        <v>54</v>
      </c>
      <c r="BV610" s="768">
        <v>48</v>
      </c>
      <c r="BW610" s="744">
        <v>36</v>
      </c>
    </row>
    <row r="611" spans="3:75">
      <c r="C611" s="58" t="s">
        <v>19</v>
      </c>
      <c r="D611" s="154">
        <v>74</v>
      </c>
      <c r="E611" s="153">
        <v>6</v>
      </c>
      <c r="F611" s="292">
        <v>58</v>
      </c>
      <c r="G611" s="295">
        <v>56</v>
      </c>
      <c r="H611" s="295">
        <v>40</v>
      </c>
      <c r="I611" s="82">
        <v>30</v>
      </c>
      <c r="J611" s="154">
        <v>74</v>
      </c>
      <c r="K611" s="153">
        <v>6</v>
      </c>
      <c r="L611" s="292">
        <v>58</v>
      </c>
      <c r="M611" s="154">
        <v>57</v>
      </c>
      <c r="N611" s="154">
        <v>40</v>
      </c>
      <c r="O611" s="82">
        <v>30</v>
      </c>
      <c r="P611" s="154">
        <v>74</v>
      </c>
      <c r="Q611" s="153">
        <v>6</v>
      </c>
      <c r="R611" s="292">
        <v>58</v>
      </c>
      <c r="S611" s="154">
        <v>57</v>
      </c>
      <c r="T611" s="154">
        <v>40</v>
      </c>
      <c r="U611" s="82">
        <v>30</v>
      </c>
      <c r="V611" s="152">
        <v>74</v>
      </c>
      <c r="W611" s="154">
        <v>6</v>
      </c>
      <c r="X611" s="227">
        <v>56</v>
      </c>
      <c r="Y611" s="227">
        <v>56</v>
      </c>
      <c r="Z611" s="295">
        <v>40</v>
      </c>
      <c r="AA611" s="82">
        <v>30</v>
      </c>
      <c r="AB611" s="307">
        <v>74</v>
      </c>
      <c r="AC611" s="154">
        <v>6</v>
      </c>
      <c r="AD611" s="227">
        <v>56</v>
      </c>
      <c r="AE611" s="227">
        <v>56</v>
      </c>
      <c r="AF611" s="295">
        <v>40</v>
      </c>
      <c r="AG611" s="82">
        <v>30</v>
      </c>
      <c r="AH611" s="307">
        <v>74</v>
      </c>
      <c r="AI611" s="154">
        <v>6</v>
      </c>
      <c r="AJ611" s="227">
        <v>56</v>
      </c>
      <c r="AK611" s="227">
        <v>56</v>
      </c>
      <c r="AL611" s="295">
        <v>40</v>
      </c>
      <c r="AM611" s="82">
        <v>30</v>
      </c>
      <c r="AN611" s="307">
        <v>74</v>
      </c>
      <c r="AO611" s="154">
        <v>5</v>
      </c>
      <c r="AP611" s="292">
        <v>57</v>
      </c>
      <c r="AQ611" s="292">
        <v>56</v>
      </c>
      <c r="AR611" s="154">
        <v>44</v>
      </c>
      <c r="AS611" s="158">
        <v>32</v>
      </c>
      <c r="AT611" s="307">
        <v>74</v>
      </c>
      <c r="AU611" s="154">
        <v>3</v>
      </c>
      <c r="AV611" s="292">
        <v>57</v>
      </c>
      <c r="AW611" s="292">
        <v>57</v>
      </c>
      <c r="AX611" s="154">
        <v>43</v>
      </c>
      <c r="AY611" s="158">
        <v>32</v>
      </c>
      <c r="AZ611" s="307">
        <v>74</v>
      </c>
      <c r="BA611" s="154">
        <v>0</v>
      </c>
      <c r="BB611" s="292">
        <v>58</v>
      </c>
      <c r="BC611" s="292">
        <v>58</v>
      </c>
      <c r="BD611" s="154">
        <v>46</v>
      </c>
      <c r="BE611" s="158">
        <v>32</v>
      </c>
      <c r="BF611" s="307">
        <v>74</v>
      </c>
      <c r="BG611" s="768">
        <v>0</v>
      </c>
      <c r="BH611" s="720">
        <v>60</v>
      </c>
      <c r="BI611" s="720">
        <v>60</v>
      </c>
      <c r="BJ611" s="768">
        <v>48</v>
      </c>
      <c r="BK611" s="744">
        <v>33</v>
      </c>
      <c r="BL611" s="307">
        <v>74</v>
      </c>
      <c r="BM611" s="768">
        <v>0</v>
      </c>
      <c r="BN611" s="720">
        <v>60</v>
      </c>
      <c r="BO611" s="720">
        <v>60</v>
      </c>
      <c r="BP611" s="768">
        <v>50</v>
      </c>
      <c r="BQ611" s="744">
        <v>33</v>
      </c>
      <c r="BR611" s="307">
        <v>74</v>
      </c>
      <c r="BS611" s="768">
        <v>0</v>
      </c>
      <c r="BT611" s="720">
        <v>61</v>
      </c>
      <c r="BU611" s="720">
        <v>61</v>
      </c>
      <c r="BV611" s="768">
        <v>51</v>
      </c>
      <c r="BW611" s="744">
        <v>43</v>
      </c>
    </row>
    <row r="612" spans="3:75">
      <c r="C612" s="58" t="s">
        <v>20</v>
      </c>
      <c r="D612" s="154">
        <v>104</v>
      </c>
      <c r="E612" s="153">
        <v>3</v>
      </c>
      <c r="F612" s="292">
        <v>103</v>
      </c>
      <c r="G612" s="295">
        <v>93</v>
      </c>
      <c r="H612" s="295">
        <v>56</v>
      </c>
      <c r="I612" s="82">
        <v>42</v>
      </c>
      <c r="J612" s="154">
        <v>104</v>
      </c>
      <c r="K612" s="153">
        <v>3</v>
      </c>
      <c r="L612" s="292">
        <v>103</v>
      </c>
      <c r="M612" s="154">
        <v>94</v>
      </c>
      <c r="N612" s="154">
        <v>57</v>
      </c>
      <c r="O612" s="82">
        <v>42</v>
      </c>
      <c r="P612" s="154">
        <v>104</v>
      </c>
      <c r="Q612" s="153">
        <v>3</v>
      </c>
      <c r="R612" s="292">
        <v>103</v>
      </c>
      <c r="S612" s="295">
        <v>94</v>
      </c>
      <c r="T612" s="295">
        <v>57</v>
      </c>
      <c r="U612" s="158">
        <v>42</v>
      </c>
      <c r="V612" s="152">
        <v>103</v>
      </c>
      <c r="W612" s="154">
        <v>3</v>
      </c>
      <c r="X612" s="227">
        <v>102</v>
      </c>
      <c r="Y612" s="227">
        <v>93</v>
      </c>
      <c r="Z612" s="154">
        <v>56</v>
      </c>
      <c r="AA612" s="82">
        <v>42</v>
      </c>
      <c r="AB612" s="307">
        <v>103</v>
      </c>
      <c r="AC612" s="154">
        <v>3</v>
      </c>
      <c r="AD612" s="292">
        <v>102</v>
      </c>
      <c r="AE612" s="227">
        <v>93</v>
      </c>
      <c r="AF612" s="154">
        <v>56</v>
      </c>
      <c r="AG612" s="82">
        <v>42</v>
      </c>
      <c r="AH612" s="307">
        <v>103</v>
      </c>
      <c r="AI612" s="154">
        <v>3</v>
      </c>
      <c r="AJ612" s="292">
        <v>102</v>
      </c>
      <c r="AK612" s="292">
        <v>93</v>
      </c>
      <c r="AL612" s="154">
        <v>56</v>
      </c>
      <c r="AM612" s="82">
        <v>42</v>
      </c>
      <c r="AN612" s="307">
        <v>103</v>
      </c>
      <c r="AO612" s="154">
        <v>3</v>
      </c>
      <c r="AP612" s="292">
        <v>102</v>
      </c>
      <c r="AQ612" s="292">
        <v>93</v>
      </c>
      <c r="AR612" s="154">
        <v>56</v>
      </c>
      <c r="AS612" s="158">
        <v>43</v>
      </c>
      <c r="AT612" s="307">
        <v>103</v>
      </c>
      <c r="AU612" s="154">
        <v>2</v>
      </c>
      <c r="AV612" s="292">
        <v>102</v>
      </c>
      <c r="AW612" s="292">
        <v>92</v>
      </c>
      <c r="AX612" s="154">
        <v>59</v>
      </c>
      <c r="AY612" s="158">
        <v>43</v>
      </c>
      <c r="AZ612" s="307">
        <v>103</v>
      </c>
      <c r="BA612" s="154">
        <v>2</v>
      </c>
      <c r="BB612" s="292">
        <v>102</v>
      </c>
      <c r="BC612" s="292">
        <v>92</v>
      </c>
      <c r="BD612" s="154">
        <v>60</v>
      </c>
      <c r="BE612" s="82">
        <v>43</v>
      </c>
      <c r="BF612" s="307">
        <v>103</v>
      </c>
      <c r="BG612" s="768">
        <v>1</v>
      </c>
      <c r="BH612" s="720">
        <v>103</v>
      </c>
      <c r="BI612" s="720">
        <v>95</v>
      </c>
      <c r="BJ612" s="768">
        <v>66</v>
      </c>
      <c r="BK612" s="769">
        <v>44</v>
      </c>
      <c r="BL612" s="307">
        <v>103</v>
      </c>
      <c r="BM612" s="768">
        <v>1</v>
      </c>
      <c r="BN612" s="720">
        <v>104</v>
      </c>
      <c r="BO612" s="720">
        <v>95</v>
      </c>
      <c r="BP612" s="768">
        <v>70</v>
      </c>
      <c r="BQ612" s="769">
        <v>46</v>
      </c>
      <c r="BR612" s="307">
        <v>103</v>
      </c>
      <c r="BS612" s="768">
        <v>1</v>
      </c>
      <c r="BT612" s="720">
        <v>104</v>
      </c>
      <c r="BU612" s="720">
        <v>96</v>
      </c>
      <c r="BV612" s="768">
        <v>74</v>
      </c>
      <c r="BW612" s="769">
        <v>46</v>
      </c>
    </row>
    <row r="613" spans="3:75">
      <c r="C613" s="58" t="s">
        <v>21</v>
      </c>
      <c r="D613" s="154">
        <v>198</v>
      </c>
      <c r="E613" s="153">
        <v>21</v>
      </c>
      <c r="F613" s="292">
        <v>204</v>
      </c>
      <c r="G613" s="154">
        <v>190</v>
      </c>
      <c r="H613" s="154">
        <v>88</v>
      </c>
      <c r="I613" s="82">
        <v>27</v>
      </c>
      <c r="J613" s="154">
        <v>202</v>
      </c>
      <c r="K613" s="153">
        <v>20</v>
      </c>
      <c r="L613" s="292">
        <v>209</v>
      </c>
      <c r="M613" s="154">
        <v>197</v>
      </c>
      <c r="N613" s="154">
        <v>91</v>
      </c>
      <c r="O613" s="82">
        <v>28</v>
      </c>
      <c r="P613" s="154">
        <v>201</v>
      </c>
      <c r="Q613" s="153">
        <v>16</v>
      </c>
      <c r="R613" s="292">
        <v>208</v>
      </c>
      <c r="S613" s="154">
        <v>196</v>
      </c>
      <c r="T613" s="154">
        <v>87</v>
      </c>
      <c r="U613" s="82">
        <v>28</v>
      </c>
      <c r="V613" s="152">
        <v>197</v>
      </c>
      <c r="W613" s="154">
        <v>16</v>
      </c>
      <c r="X613" s="292">
        <v>205</v>
      </c>
      <c r="Y613" s="292">
        <v>194</v>
      </c>
      <c r="Z613" s="154">
        <v>87</v>
      </c>
      <c r="AA613" s="82">
        <v>30</v>
      </c>
      <c r="AB613" s="307">
        <v>197</v>
      </c>
      <c r="AC613" s="154">
        <v>16</v>
      </c>
      <c r="AD613" s="292">
        <v>205</v>
      </c>
      <c r="AE613" s="292">
        <v>194</v>
      </c>
      <c r="AF613" s="154">
        <v>87</v>
      </c>
      <c r="AG613" s="82">
        <v>30</v>
      </c>
      <c r="AH613" s="307">
        <v>197</v>
      </c>
      <c r="AI613" s="154">
        <v>16</v>
      </c>
      <c r="AJ613" s="292">
        <v>205</v>
      </c>
      <c r="AK613" s="292">
        <v>194</v>
      </c>
      <c r="AL613" s="154">
        <v>87</v>
      </c>
      <c r="AM613" s="82">
        <v>30</v>
      </c>
      <c r="AN613" s="307">
        <v>197</v>
      </c>
      <c r="AO613" s="154">
        <v>15</v>
      </c>
      <c r="AP613" s="292">
        <v>206</v>
      </c>
      <c r="AQ613" s="292">
        <v>194</v>
      </c>
      <c r="AR613" s="154">
        <v>88</v>
      </c>
      <c r="AS613" s="158">
        <v>32</v>
      </c>
      <c r="AT613" s="307">
        <v>195</v>
      </c>
      <c r="AU613" s="154">
        <v>8</v>
      </c>
      <c r="AV613" s="292">
        <v>207</v>
      </c>
      <c r="AW613" s="292">
        <v>194</v>
      </c>
      <c r="AX613" s="154">
        <v>116</v>
      </c>
      <c r="AY613" s="158">
        <v>32</v>
      </c>
      <c r="AZ613" s="307">
        <v>195</v>
      </c>
      <c r="BA613" s="154">
        <v>8</v>
      </c>
      <c r="BB613" s="292">
        <v>208</v>
      </c>
      <c r="BC613" s="292">
        <v>195</v>
      </c>
      <c r="BD613" s="154">
        <v>117</v>
      </c>
      <c r="BE613" s="158">
        <v>32</v>
      </c>
      <c r="BF613" s="307">
        <v>195</v>
      </c>
      <c r="BG613" s="768">
        <v>6</v>
      </c>
      <c r="BH613" s="720">
        <v>208</v>
      </c>
      <c r="BI613" s="720">
        <v>202</v>
      </c>
      <c r="BJ613" s="768">
        <v>118</v>
      </c>
      <c r="BK613" s="744">
        <v>43</v>
      </c>
      <c r="BL613" s="307">
        <v>195</v>
      </c>
      <c r="BM613" s="768">
        <v>6</v>
      </c>
      <c r="BN613" s="720">
        <v>208</v>
      </c>
      <c r="BO613" s="720">
        <v>203</v>
      </c>
      <c r="BP613" s="768">
        <v>119</v>
      </c>
      <c r="BQ613" s="744">
        <v>44</v>
      </c>
      <c r="BR613" s="307">
        <v>195</v>
      </c>
      <c r="BS613" s="768">
        <v>6</v>
      </c>
      <c r="BT613" s="720">
        <v>210</v>
      </c>
      <c r="BU613" s="720">
        <v>205</v>
      </c>
      <c r="BV613" s="768">
        <v>131</v>
      </c>
      <c r="BW613" s="744">
        <v>72</v>
      </c>
    </row>
    <row r="614" spans="3:75">
      <c r="C614" s="58" t="s">
        <v>22</v>
      </c>
      <c r="D614" s="154">
        <v>14</v>
      </c>
      <c r="E614" s="153">
        <v>1</v>
      </c>
      <c r="F614" s="292">
        <v>8</v>
      </c>
      <c r="G614" s="295">
        <v>5</v>
      </c>
      <c r="H614" s="295">
        <v>0</v>
      </c>
      <c r="I614" s="82">
        <v>0</v>
      </c>
      <c r="J614" s="154">
        <v>14</v>
      </c>
      <c r="K614" s="153">
        <v>1</v>
      </c>
      <c r="L614" s="292">
        <v>8</v>
      </c>
      <c r="M614" s="295">
        <v>5</v>
      </c>
      <c r="N614" s="295">
        <v>0</v>
      </c>
      <c r="O614" s="82">
        <v>0</v>
      </c>
      <c r="P614" s="154">
        <v>14</v>
      </c>
      <c r="Q614" s="153">
        <v>1</v>
      </c>
      <c r="R614" s="292">
        <v>8</v>
      </c>
      <c r="S614" s="295">
        <v>5</v>
      </c>
      <c r="T614" s="295">
        <v>0</v>
      </c>
      <c r="U614" s="82">
        <v>0</v>
      </c>
      <c r="V614" s="152">
        <v>14</v>
      </c>
      <c r="W614" s="154">
        <v>1</v>
      </c>
      <c r="X614" s="227">
        <v>8</v>
      </c>
      <c r="Y614" s="227">
        <v>5</v>
      </c>
      <c r="Z614" s="295">
        <v>0</v>
      </c>
      <c r="AA614" s="82">
        <v>3</v>
      </c>
      <c r="AB614" s="307">
        <v>14</v>
      </c>
      <c r="AC614" s="154">
        <v>1</v>
      </c>
      <c r="AD614" s="227">
        <v>8</v>
      </c>
      <c r="AE614" s="227">
        <v>5</v>
      </c>
      <c r="AF614" s="295">
        <v>0</v>
      </c>
      <c r="AG614" s="82">
        <v>3</v>
      </c>
      <c r="AH614" s="307">
        <v>14</v>
      </c>
      <c r="AI614" s="154">
        <v>1</v>
      </c>
      <c r="AJ614" s="227">
        <v>8</v>
      </c>
      <c r="AK614" s="227">
        <v>5</v>
      </c>
      <c r="AL614" s="295">
        <v>0</v>
      </c>
      <c r="AM614" s="82">
        <v>3</v>
      </c>
      <c r="AN614" s="307">
        <v>14</v>
      </c>
      <c r="AO614" s="154">
        <v>1</v>
      </c>
      <c r="AP614" s="292">
        <v>9</v>
      </c>
      <c r="AQ614" s="292">
        <v>5</v>
      </c>
      <c r="AR614" s="154">
        <v>1</v>
      </c>
      <c r="AS614" s="158">
        <v>4</v>
      </c>
      <c r="AT614" s="307">
        <v>14</v>
      </c>
      <c r="AU614" s="154">
        <v>1</v>
      </c>
      <c r="AV614" s="292">
        <v>9</v>
      </c>
      <c r="AW614" s="292">
        <v>6</v>
      </c>
      <c r="AX614" s="154">
        <v>1</v>
      </c>
      <c r="AY614" s="158">
        <v>4</v>
      </c>
      <c r="AZ614" s="307">
        <v>14</v>
      </c>
      <c r="BA614" s="154">
        <v>0</v>
      </c>
      <c r="BB614" s="292">
        <v>9</v>
      </c>
      <c r="BC614" s="227">
        <v>6</v>
      </c>
      <c r="BD614" s="154">
        <v>1</v>
      </c>
      <c r="BE614" s="82">
        <v>4</v>
      </c>
      <c r="BF614" s="307">
        <v>14</v>
      </c>
      <c r="BG614" s="768">
        <v>0</v>
      </c>
      <c r="BH614" s="720">
        <v>16</v>
      </c>
      <c r="BI614" s="717">
        <v>9</v>
      </c>
      <c r="BJ614" s="768">
        <v>2</v>
      </c>
      <c r="BK614" s="769">
        <v>4</v>
      </c>
      <c r="BL614" s="307">
        <v>14</v>
      </c>
      <c r="BM614" s="768">
        <v>0</v>
      </c>
      <c r="BN614" s="720">
        <v>16</v>
      </c>
      <c r="BO614" s="717">
        <v>10</v>
      </c>
      <c r="BP614" s="768">
        <v>3</v>
      </c>
      <c r="BQ614" s="769">
        <v>4</v>
      </c>
      <c r="BR614" s="307">
        <v>14</v>
      </c>
      <c r="BS614" s="768">
        <v>0</v>
      </c>
      <c r="BT614" s="720">
        <v>16</v>
      </c>
      <c r="BU614" s="717">
        <v>10</v>
      </c>
      <c r="BV614" s="768">
        <v>5</v>
      </c>
      <c r="BW614" s="769">
        <v>4</v>
      </c>
    </row>
    <row r="615" spans="3:75">
      <c r="C615" s="58" t="s">
        <v>23</v>
      </c>
      <c r="D615" s="154">
        <v>17</v>
      </c>
      <c r="E615" s="153">
        <v>0</v>
      </c>
      <c r="F615" s="292">
        <v>8</v>
      </c>
      <c r="G615" s="295">
        <v>6</v>
      </c>
      <c r="H615" s="295">
        <v>1</v>
      </c>
      <c r="I615" s="82">
        <v>1</v>
      </c>
      <c r="J615" s="154">
        <v>17</v>
      </c>
      <c r="K615" s="153">
        <v>0</v>
      </c>
      <c r="L615" s="292">
        <v>8</v>
      </c>
      <c r="M615" s="295">
        <v>6</v>
      </c>
      <c r="N615" s="295">
        <v>1</v>
      </c>
      <c r="O615" s="82">
        <v>1</v>
      </c>
      <c r="P615" s="154">
        <v>17</v>
      </c>
      <c r="Q615" s="153">
        <v>0</v>
      </c>
      <c r="R615" s="292">
        <v>8</v>
      </c>
      <c r="S615" s="295">
        <v>6</v>
      </c>
      <c r="T615" s="295">
        <v>1</v>
      </c>
      <c r="U615" s="82">
        <v>1</v>
      </c>
      <c r="V615" s="152">
        <v>17</v>
      </c>
      <c r="W615" s="154">
        <v>0</v>
      </c>
      <c r="X615" s="227">
        <v>8</v>
      </c>
      <c r="Y615" s="227">
        <v>6</v>
      </c>
      <c r="Z615" s="295">
        <v>1</v>
      </c>
      <c r="AA615" s="82">
        <v>3</v>
      </c>
      <c r="AB615" s="307">
        <v>17</v>
      </c>
      <c r="AC615" s="154">
        <v>0</v>
      </c>
      <c r="AD615" s="292">
        <v>8</v>
      </c>
      <c r="AE615" s="227">
        <v>6</v>
      </c>
      <c r="AF615" s="295">
        <v>1</v>
      </c>
      <c r="AG615" s="82">
        <v>3</v>
      </c>
      <c r="AH615" s="307">
        <v>17</v>
      </c>
      <c r="AI615" s="154">
        <v>0</v>
      </c>
      <c r="AJ615" s="292">
        <v>8</v>
      </c>
      <c r="AK615" s="227">
        <v>6</v>
      </c>
      <c r="AL615" s="295">
        <v>1</v>
      </c>
      <c r="AM615" s="82">
        <v>3</v>
      </c>
      <c r="AN615" s="307">
        <v>17</v>
      </c>
      <c r="AO615" s="154">
        <v>0</v>
      </c>
      <c r="AP615" s="292">
        <v>17</v>
      </c>
      <c r="AQ615" s="292">
        <v>6</v>
      </c>
      <c r="AR615" s="154">
        <v>0</v>
      </c>
      <c r="AS615" s="158">
        <v>3</v>
      </c>
      <c r="AT615" s="307">
        <v>17</v>
      </c>
      <c r="AU615" s="154">
        <v>0</v>
      </c>
      <c r="AV615" s="292">
        <v>17</v>
      </c>
      <c r="AW615" s="292">
        <v>6</v>
      </c>
      <c r="AX615" s="154">
        <v>2</v>
      </c>
      <c r="AY615" s="158">
        <v>3</v>
      </c>
      <c r="AZ615" s="307">
        <v>17</v>
      </c>
      <c r="BA615" s="154">
        <v>0</v>
      </c>
      <c r="BB615" s="292">
        <v>17</v>
      </c>
      <c r="BC615" s="227">
        <v>6</v>
      </c>
      <c r="BD615" s="154">
        <v>2</v>
      </c>
      <c r="BE615" s="158">
        <v>3</v>
      </c>
      <c r="BF615" s="307">
        <v>17</v>
      </c>
      <c r="BG615" s="768">
        <v>0</v>
      </c>
      <c r="BH615" s="720">
        <v>19</v>
      </c>
      <c r="BI615" s="720">
        <v>7</v>
      </c>
      <c r="BJ615" s="768">
        <v>2</v>
      </c>
      <c r="BK615" s="744">
        <v>3</v>
      </c>
      <c r="BL615" s="307">
        <v>17</v>
      </c>
      <c r="BM615" s="768">
        <v>0</v>
      </c>
      <c r="BN615" s="720">
        <v>19</v>
      </c>
      <c r="BO615" s="720">
        <v>7</v>
      </c>
      <c r="BP615" s="768">
        <v>3</v>
      </c>
      <c r="BQ615" s="744">
        <v>3</v>
      </c>
      <c r="BR615" s="307">
        <v>17</v>
      </c>
      <c r="BS615" s="768">
        <v>0</v>
      </c>
      <c r="BT615" s="720">
        <v>19</v>
      </c>
      <c r="BU615" s="720">
        <v>7</v>
      </c>
      <c r="BV615" s="768">
        <v>6</v>
      </c>
      <c r="BW615" s="744">
        <v>3</v>
      </c>
    </row>
    <row r="616" spans="3:75">
      <c r="C616" s="58" t="s">
        <v>24</v>
      </c>
      <c r="D616" s="154">
        <v>26</v>
      </c>
      <c r="E616" s="153">
        <v>2</v>
      </c>
      <c r="F616" s="292">
        <v>25</v>
      </c>
      <c r="G616" s="154">
        <v>24</v>
      </c>
      <c r="H616" s="295">
        <v>7</v>
      </c>
      <c r="I616" s="82">
        <v>6</v>
      </c>
      <c r="J616" s="154">
        <v>26</v>
      </c>
      <c r="K616" s="153">
        <v>2</v>
      </c>
      <c r="L616" s="292">
        <v>25</v>
      </c>
      <c r="M616" s="154">
        <v>24</v>
      </c>
      <c r="N616" s="295">
        <v>7</v>
      </c>
      <c r="O616" s="82">
        <v>6</v>
      </c>
      <c r="P616" s="154">
        <v>25</v>
      </c>
      <c r="Q616" s="153">
        <v>0</v>
      </c>
      <c r="R616" s="292">
        <v>25</v>
      </c>
      <c r="S616" s="154">
        <v>24</v>
      </c>
      <c r="T616" s="295">
        <v>7</v>
      </c>
      <c r="U616" s="82">
        <v>6</v>
      </c>
      <c r="V616" s="152">
        <v>25</v>
      </c>
      <c r="W616" s="154">
        <v>0</v>
      </c>
      <c r="X616" s="292">
        <v>26</v>
      </c>
      <c r="Y616" s="292">
        <v>24</v>
      </c>
      <c r="Z616" s="295">
        <v>7</v>
      </c>
      <c r="AA616" s="82">
        <v>6</v>
      </c>
      <c r="AB616" s="307">
        <v>25</v>
      </c>
      <c r="AC616" s="154">
        <v>0</v>
      </c>
      <c r="AD616" s="292">
        <v>26</v>
      </c>
      <c r="AE616" s="292">
        <v>24</v>
      </c>
      <c r="AF616" s="295">
        <v>7</v>
      </c>
      <c r="AG616" s="82">
        <v>6</v>
      </c>
      <c r="AH616" s="307">
        <v>25</v>
      </c>
      <c r="AI616" s="154">
        <v>0</v>
      </c>
      <c r="AJ616" s="292">
        <v>26</v>
      </c>
      <c r="AK616" s="292">
        <v>24</v>
      </c>
      <c r="AL616" s="295">
        <v>8</v>
      </c>
      <c r="AM616" s="82">
        <v>6</v>
      </c>
      <c r="AN616" s="307">
        <v>25</v>
      </c>
      <c r="AO616" s="154">
        <v>0</v>
      </c>
      <c r="AP616" s="292">
        <v>26</v>
      </c>
      <c r="AQ616" s="292">
        <v>24</v>
      </c>
      <c r="AR616" s="154">
        <v>8</v>
      </c>
      <c r="AS616" s="158">
        <v>7</v>
      </c>
      <c r="AT616" s="307">
        <v>25</v>
      </c>
      <c r="AU616" s="154">
        <v>0</v>
      </c>
      <c r="AV616" s="292">
        <v>26</v>
      </c>
      <c r="AW616" s="292">
        <v>24</v>
      </c>
      <c r="AX616" s="154">
        <v>9</v>
      </c>
      <c r="AY616" s="158">
        <v>7</v>
      </c>
      <c r="AZ616" s="307">
        <v>25</v>
      </c>
      <c r="BA616" s="154">
        <v>0</v>
      </c>
      <c r="BB616" s="292">
        <v>26</v>
      </c>
      <c r="BC616" s="292">
        <v>24</v>
      </c>
      <c r="BD616" s="154">
        <v>9</v>
      </c>
      <c r="BE616" s="82">
        <v>7</v>
      </c>
      <c r="BF616" s="307">
        <v>25</v>
      </c>
      <c r="BG616" s="768">
        <v>0</v>
      </c>
      <c r="BH616" s="720">
        <v>28</v>
      </c>
      <c r="BI616" s="720">
        <v>24</v>
      </c>
      <c r="BJ616" s="768">
        <v>10</v>
      </c>
      <c r="BK616" s="744">
        <v>13</v>
      </c>
      <c r="BL616" s="307">
        <v>25</v>
      </c>
      <c r="BM616" s="768">
        <v>0</v>
      </c>
      <c r="BN616" s="720">
        <v>28</v>
      </c>
      <c r="BO616" s="720">
        <v>24</v>
      </c>
      <c r="BP616" s="768">
        <v>12</v>
      </c>
      <c r="BQ616" s="744">
        <v>13</v>
      </c>
      <c r="BR616" s="307">
        <v>25</v>
      </c>
      <c r="BS616" s="768">
        <v>0</v>
      </c>
      <c r="BT616" s="720">
        <v>29</v>
      </c>
      <c r="BU616" s="720">
        <v>24</v>
      </c>
      <c r="BV616" s="768">
        <v>14</v>
      </c>
      <c r="BW616" s="744">
        <v>15</v>
      </c>
    </row>
    <row r="617" spans="3:75">
      <c r="C617" s="58" t="s">
        <v>25</v>
      </c>
      <c r="D617" s="154">
        <v>9</v>
      </c>
      <c r="E617" s="153">
        <v>0</v>
      </c>
      <c r="F617" s="292">
        <v>8</v>
      </c>
      <c r="G617" s="295">
        <v>6</v>
      </c>
      <c r="H617" s="295">
        <v>0</v>
      </c>
      <c r="I617" s="82">
        <v>0</v>
      </c>
      <c r="J617" s="154">
        <v>9</v>
      </c>
      <c r="K617" s="153">
        <v>0</v>
      </c>
      <c r="L617" s="292">
        <v>8</v>
      </c>
      <c r="M617" s="295">
        <v>6</v>
      </c>
      <c r="N617" s="295">
        <v>0</v>
      </c>
      <c r="O617" s="82">
        <v>0</v>
      </c>
      <c r="P617" s="154">
        <v>9</v>
      </c>
      <c r="Q617" s="153">
        <v>0</v>
      </c>
      <c r="R617" s="292">
        <v>8</v>
      </c>
      <c r="S617" s="295">
        <v>6</v>
      </c>
      <c r="T617" s="295">
        <v>0</v>
      </c>
      <c r="U617" s="82">
        <v>0</v>
      </c>
      <c r="V617" s="152">
        <v>9</v>
      </c>
      <c r="W617" s="154">
        <v>0</v>
      </c>
      <c r="X617" s="227">
        <v>8</v>
      </c>
      <c r="Y617" s="227">
        <v>6</v>
      </c>
      <c r="Z617" s="295">
        <v>0</v>
      </c>
      <c r="AA617" s="82">
        <v>0</v>
      </c>
      <c r="AB617" s="307">
        <v>9</v>
      </c>
      <c r="AC617" s="154">
        <v>0</v>
      </c>
      <c r="AD617" s="292">
        <v>8</v>
      </c>
      <c r="AE617" s="227">
        <v>6</v>
      </c>
      <c r="AF617" s="295">
        <v>0</v>
      </c>
      <c r="AG617" s="82">
        <v>0</v>
      </c>
      <c r="AH617" s="307">
        <v>9</v>
      </c>
      <c r="AI617" s="154">
        <v>0</v>
      </c>
      <c r="AJ617" s="292">
        <v>8</v>
      </c>
      <c r="AK617" s="227">
        <v>6</v>
      </c>
      <c r="AL617" s="295">
        <v>0</v>
      </c>
      <c r="AM617" s="82">
        <v>0</v>
      </c>
      <c r="AN617" s="307">
        <v>9</v>
      </c>
      <c r="AO617" s="154">
        <v>0</v>
      </c>
      <c r="AP617" s="292">
        <v>8</v>
      </c>
      <c r="AQ617" s="292">
        <v>6</v>
      </c>
      <c r="AR617" s="154">
        <v>0</v>
      </c>
      <c r="AS617" s="158">
        <v>4</v>
      </c>
      <c r="AT617" s="307">
        <v>9</v>
      </c>
      <c r="AU617" s="154">
        <v>0</v>
      </c>
      <c r="AV617" s="292">
        <v>8</v>
      </c>
      <c r="AW617" s="292">
        <v>6</v>
      </c>
      <c r="AX617" s="154">
        <v>0</v>
      </c>
      <c r="AY617" s="158">
        <v>4</v>
      </c>
      <c r="AZ617" s="307">
        <v>9</v>
      </c>
      <c r="BA617" s="154">
        <v>0</v>
      </c>
      <c r="BB617" s="292">
        <v>8</v>
      </c>
      <c r="BC617" s="227">
        <v>6</v>
      </c>
      <c r="BD617" s="154">
        <v>0</v>
      </c>
      <c r="BE617" s="82">
        <v>4</v>
      </c>
      <c r="BF617" s="307">
        <v>9</v>
      </c>
      <c r="BG617" s="768">
        <v>0</v>
      </c>
      <c r="BH617" s="720">
        <v>12</v>
      </c>
      <c r="BI617" s="720">
        <v>6</v>
      </c>
      <c r="BJ617" s="768">
        <v>0</v>
      </c>
      <c r="BK617" s="769">
        <v>4</v>
      </c>
      <c r="BL617" s="307">
        <v>9</v>
      </c>
      <c r="BM617" s="768">
        <v>0</v>
      </c>
      <c r="BN617" s="720">
        <v>13</v>
      </c>
      <c r="BO617" s="720">
        <v>7</v>
      </c>
      <c r="BP617" s="768">
        <v>2</v>
      </c>
      <c r="BQ617" s="769">
        <v>4</v>
      </c>
      <c r="BR617" s="307">
        <v>9</v>
      </c>
      <c r="BS617" s="768">
        <v>0</v>
      </c>
      <c r="BT617" s="720">
        <v>13</v>
      </c>
      <c r="BU617" s="720">
        <v>7</v>
      </c>
      <c r="BV617" s="768">
        <v>5</v>
      </c>
      <c r="BW617" s="769">
        <v>4</v>
      </c>
    </row>
    <row r="618" spans="3:75">
      <c r="C618" s="58" t="s">
        <v>26</v>
      </c>
      <c r="D618" s="154">
        <v>465</v>
      </c>
      <c r="E618" s="153">
        <v>11</v>
      </c>
      <c r="F618" s="292">
        <v>607</v>
      </c>
      <c r="G618" s="295">
        <v>532</v>
      </c>
      <c r="H618" s="154">
        <v>386</v>
      </c>
      <c r="I618" s="82">
        <v>322</v>
      </c>
      <c r="J618" s="154">
        <v>465</v>
      </c>
      <c r="K618" s="153">
        <v>11</v>
      </c>
      <c r="L618" s="292">
        <v>610</v>
      </c>
      <c r="M618" s="295">
        <v>543</v>
      </c>
      <c r="N618" s="154">
        <v>390</v>
      </c>
      <c r="O618" s="82">
        <v>331</v>
      </c>
      <c r="P618" s="154">
        <v>466</v>
      </c>
      <c r="Q618" s="153">
        <v>5</v>
      </c>
      <c r="R618" s="292">
        <v>611</v>
      </c>
      <c r="S618" s="154">
        <v>547</v>
      </c>
      <c r="T618" s="295">
        <v>393</v>
      </c>
      <c r="U618" s="158">
        <v>335</v>
      </c>
      <c r="V618" s="152">
        <v>465</v>
      </c>
      <c r="W618" s="154">
        <v>5</v>
      </c>
      <c r="X618" s="292">
        <v>612</v>
      </c>
      <c r="Y618" s="292">
        <v>548</v>
      </c>
      <c r="Z618" s="154">
        <v>397</v>
      </c>
      <c r="AA618" s="158">
        <v>340</v>
      </c>
      <c r="AB618" s="307">
        <v>465</v>
      </c>
      <c r="AC618" s="154">
        <v>5</v>
      </c>
      <c r="AD618" s="292">
        <v>613</v>
      </c>
      <c r="AE618" s="292">
        <v>550</v>
      </c>
      <c r="AF618" s="154">
        <v>399</v>
      </c>
      <c r="AG618" s="158">
        <v>339</v>
      </c>
      <c r="AH618" s="307">
        <v>465</v>
      </c>
      <c r="AI618" s="154">
        <v>5</v>
      </c>
      <c r="AJ618" s="292">
        <v>613</v>
      </c>
      <c r="AK618" s="292">
        <v>550</v>
      </c>
      <c r="AL618" s="154">
        <v>399</v>
      </c>
      <c r="AM618" s="158">
        <v>339</v>
      </c>
      <c r="AN618" s="307">
        <v>465</v>
      </c>
      <c r="AO618" s="154">
        <v>2</v>
      </c>
      <c r="AP618" s="292">
        <v>613</v>
      </c>
      <c r="AQ618" s="292">
        <v>550</v>
      </c>
      <c r="AR618" s="154">
        <v>400</v>
      </c>
      <c r="AS618" s="158">
        <v>343</v>
      </c>
      <c r="AT618" s="307">
        <v>465</v>
      </c>
      <c r="AU618" s="154">
        <v>1</v>
      </c>
      <c r="AV618" s="292">
        <v>613</v>
      </c>
      <c r="AW618" s="292">
        <v>552</v>
      </c>
      <c r="AX618" s="154">
        <v>462</v>
      </c>
      <c r="AY618" s="158">
        <v>343</v>
      </c>
      <c r="AZ618" s="307">
        <v>464</v>
      </c>
      <c r="BA618" s="154">
        <v>1</v>
      </c>
      <c r="BB618" s="292">
        <v>613</v>
      </c>
      <c r="BC618" s="292">
        <v>552</v>
      </c>
      <c r="BD618" s="154">
        <v>462</v>
      </c>
      <c r="BE618" s="158">
        <v>343</v>
      </c>
      <c r="BF618" s="307">
        <v>464</v>
      </c>
      <c r="BG618" s="768">
        <v>0</v>
      </c>
      <c r="BH618" s="720">
        <v>621</v>
      </c>
      <c r="BI618" s="720">
        <v>560</v>
      </c>
      <c r="BJ618" s="768">
        <v>472</v>
      </c>
      <c r="BK618" s="744">
        <v>355</v>
      </c>
      <c r="BL618" s="307">
        <v>464</v>
      </c>
      <c r="BM618" s="768">
        <v>0</v>
      </c>
      <c r="BN618" s="720">
        <v>625</v>
      </c>
      <c r="BO618" s="720">
        <v>565</v>
      </c>
      <c r="BP618" s="768">
        <v>475</v>
      </c>
      <c r="BQ618" s="744">
        <v>358</v>
      </c>
      <c r="BR618" s="307">
        <v>463</v>
      </c>
      <c r="BS618" s="768">
        <v>0</v>
      </c>
      <c r="BT618" s="720">
        <v>625</v>
      </c>
      <c r="BU618" s="720">
        <v>568</v>
      </c>
      <c r="BV618" s="768">
        <v>540</v>
      </c>
      <c r="BW618" s="744">
        <v>372</v>
      </c>
    </row>
    <row r="619" spans="3:75">
      <c r="C619" s="58" t="s">
        <v>39</v>
      </c>
      <c r="D619" s="154">
        <v>60</v>
      </c>
      <c r="E619" s="153">
        <v>1</v>
      </c>
      <c r="F619" s="292">
        <v>67</v>
      </c>
      <c r="G619" s="154">
        <v>64</v>
      </c>
      <c r="H619" s="154">
        <v>45</v>
      </c>
      <c r="I619" s="82">
        <v>32</v>
      </c>
      <c r="J619" s="154">
        <v>61</v>
      </c>
      <c r="K619" s="153">
        <v>1</v>
      </c>
      <c r="L619" s="292">
        <v>69</v>
      </c>
      <c r="M619" s="154">
        <v>66</v>
      </c>
      <c r="N619" s="154">
        <v>48</v>
      </c>
      <c r="O619" s="82">
        <v>33</v>
      </c>
      <c r="P619" s="154">
        <v>60</v>
      </c>
      <c r="Q619" s="153">
        <v>0</v>
      </c>
      <c r="R619" s="292">
        <v>68</v>
      </c>
      <c r="S619" s="154">
        <v>65</v>
      </c>
      <c r="T619" s="154">
        <v>46</v>
      </c>
      <c r="U619" s="82">
        <v>39</v>
      </c>
      <c r="V619" s="152">
        <v>60</v>
      </c>
      <c r="W619" s="154">
        <v>0</v>
      </c>
      <c r="X619" s="227">
        <v>68</v>
      </c>
      <c r="Y619" s="227">
        <v>65</v>
      </c>
      <c r="Z619" s="295">
        <v>46</v>
      </c>
      <c r="AA619" s="82">
        <v>40</v>
      </c>
      <c r="AB619" s="307">
        <v>60</v>
      </c>
      <c r="AC619" s="154">
        <v>0</v>
      </c>
      <c r="AD619" s="292">
        <v>68</v>
      </c>
      <c r="AE619" s="292">
        <v>65</v>
      </c>
      <c r="AF619" s="295">
        <v>46</v>
      </c>
      <c r="AG619" s="82">
        <v>39</v>
      </c>
      <c r="AH619" s="307">
        <v>60</v>
      </c>
      <c r="AI619" s="154">
        <v>0</v>
      </c>
      <c r="AJ619" s="292">
        <v>68</v>
      </c>
      <c r="AK619" s="292">
        <v>65</v>
      </c>
      <c r="AL619" s="295">
        <v>46</v>
      </c>
      <c r="AM619" s="82">
        <v>39</v>
      </c>
      <c r="AN619" s="307">
        <v>60</v>
      </c>
      <c r="AO619" s="154">
        <v>0</v>
      </c>
      <c r="AP619" s="292">
        <v>66</v>
      </c>
      <c r="AQ619" s="292">
        <v>65</v>
      </c>
      <c r="AR619" s="154">
        <v>47</v>
      </c>
      <c r="AS619" s="158">
        <v>40</v>
      </c>
      <c r="AT619" s="307">
        <v>57</v>
      </c>
      <c r="AU619" s="154">
        <v>0</v>
      </c>
      <c r="AV619" s="292">
        <v>63</v>
      </c>
      <c r="AW619" s="292">
        <v>62</v>
      </c>
      <c r="AX619" s="154">
        <v>47</v>
      </c>
      <c r="AY619" s="158">
        <v>37</v>
      </c>
      <c r="AZ619" s="307">
        <v>57</v>
      </c>
      <c r="BA619" s="154">
        <v>0</v>
      </c>
      <c r="BB619" s="292">
        <v>63</v>
      </c>
      <c r="BC619" s="292">
        <v>62</v>
      </c>
      <c r="BD619" s="154">
        <v>50</v>
      </c>
      <c r="BE619" s="82">
        <v>37</v>
      </c>
      <c r="BF619" s="307">
        <v>56</v>
      </c>
      <c r="BG619" s="768">
        <v>0</v>
      </c>
      <c r="BH619" s="720">
        <v>63</v>
      </c>
      <c r="BI619" s="720">
        <v>63</v>
      </c>
      <c r="BJ619" s="768">
        <v>51</v>
      </c>
      <c r="BK619" s="744">
        <v>40</v>
      </c>
      <c r="BL619" s="307">
        <v>56</v>
      </c>
      <c r="BM619" s="768">
        <v>0</v>
      </c>
      <c r="BN619" s="720">
        <v>64</v>
      </c>
      <c r="BO619" s="720">
        <v>64</v>
      </c>
      <c r="BP619" s="768">
        <v>52</v>
      </c>
      <c r="BQ619" s="744">
        <v>40</v>
      </c>
      <c r="BR619" s="307">
        <v>55</v>
      </c>
      <c r="BS619" s="768">
        <v>0</v>
      </c>
      <c r="BT619" s="720">
        <v>65</v>
      </c>
      <c r="BU619" s="720">
        <v>64</v>
      </c>
      <c r="BV619" s="768">
        <v>55</v>
      </c>
      <c r="BW619" s="744">
        <v>39</v>
      </c>
    </row>
    <row r="620" spans="3:75" ht="22.5">
      <c r="C620" s="26" t="s">
        <v>1191</v>
      </c>
      <c r="D620" s="124">
        <v>70</v>
      </c>
      <c r="E620" s="97">
        <v>1</v>
      </c>
      <c r="F620" s="450">
        <v>75</v>
      </c>
      <c r="G620" s="451">
        <v>70</v>
      </c>
      <c r="H620" s="124">
        <v>43</v>
      </c>
      <c r="I620" s="452">
        <v>30</v>
      </c>
      <c r="J620" s="124">
        <v>70</v>
      </c>
      <c r="K620" s="97">
        <v>1</v>
      </c>
      <c r="L620" s="450">
        <v>75</v>
      </c>
      <c r="M620" s="124">
        <v>70</v>
      </c>
      <c r="N620" s="124">
        <v>43</v>
      </c>
      <c r="O620" s="452">
        <v>31</v>
      </c>
      <c r="P620" s="124">
        <v>70</v>
      </c>
      <c r="Q620" s="97">
        <v>1</v>
      </c>
      <c r="R620" s="450">
        <v>75</v>
      </c>
      <c r="S620" s="124">
        <v>70</v>
      </c>
      <c r="T620" s="154">
        <v>43</v>
      </c>
      <c r="U620" s="452">
        <v>31</v>
      </c>
      <c r="V620" s="96">
        <v>70</v>
      </c>
      <c r="W620" s="124">
        <v>1</v>
      </c>
      <c r="X620" s="436">
        <v>75</v>
      </c>
      <c r="Y620" s="450">
        <v>70</v>
      </c>
      <c r="Z620" s="451">
        <v>43</v>
      </c>
      <c r="AA620" s="452">
        <v>31</v>
      </c>
      <c r="AB620" s="453">
        <v>70</v>
      </c>
      <c r="AC620" s="124">
        <v>1</v>
      </c>
      <c r="AD620" s="436">
        <v>75</v>
      </c>
      <c r="AE620" s="450">
        <v>70</v>
      </c>
      <c r="AF620" s="451">
        <v>43</v>
      </c>
      <c r="AG620" s="452">
        <v>31</v>
      </c>
      <c r="AH620" s="453">
        <v>70</v>
      </c>
      <c r="AI620" s="124">
        <v>1</v>
      </c>
      <c r="AJ620" s="436">
        <v>75</v>
      </c>
      <c r="AK620" s="450">
        <v>70</v>
      </c>
      <c r="AL620" s="451">
        <v>43</v>
      </c>
      <c r="AM620" s="98">
        <v>31</v>
      </c>
      <c r="AN620" s="453">
        <v>70</v>
      </c>
      <c r="AO620" s="124">
        <v>1</v>
      </c>
      <c r="AP620" s="450">
        <v>75</v>
      </c>
      <c r="AQ620" s="450">
        <v>70</v>
      </c>
      <c r="AR620" s="124">
        <v>44</v>
      </c>
      <c r="AS620" s="98">
        <v>32</v>
      </c>
      <c r="AT620" s="453">
        <v>70</v>
      </c>
      <c r="AU620" s="124">
        <v>0</v>
      </c>
      <c r="AV620" s="450">
        <v>75</v>
      </c>
      <c r="AW620" s="450">
        <v>70</v>
      </c>
      <c r="AX620" s="124">
        <v>46</v>
      </c>
      <c r="AY620" s="98">
        <v>32</v>
      </c>
      <c r="AZ620" s="453">
        <v>70</v>
      </c>
      <c r="BA620" s="124">
        <v>0</v>
      </c>
      <c r="BB620" s="450">
        <v>75</v>
      </c>
      <c r="BC620" s="450">
        <v>70</v>
      </c>
      <c r="BD620" s="124">
        <v>46</v>
      </c>
      <c r="BE620" s="98">
        <v>32</v>
      </c>
      <c r="BF620" s="453">
        <v>70</v>
      </c>
      <c r="BG620" s="748">
        <v>0</v>
      </c>
      <c r="BH620" s="770">
        <v>76</v>
      </c>
      <c r="BI620" s="770">
        <v>70</v>
      </c>
      <c r="BJ620" s="748">
        <v>46</v>
      </c>
      <c r="BK620" s="749">
        <v>36</v>
      </c>
      <c r="BL620" s="453">
        <v>70</v>
      </c>
      <c r="BM620" s="748">
        <v>0</v>
      </c>
      <c r="BN620" s="770">
        <v>76</v>
      </c>
      <c r="BO620" s="770">
        <v>71</v>
      </c>
      <c r="BP620" s="748">
        <v>48</v>
      </c>
      <c r="BQ620" s="749">
        <v>36</v>
      </c>
      <c r="BR620" s="453">
        <v>70</v>
      </c>
      <c r="BS620" s="748">
        <v>0</v>
      </c>
      <c r="BT620" s="770">
        <v>76</v>
      </c>
      <c r="BU620" s="770">
        <v>71</v>
      </c>
      <c r="BV620" s="748">
        <v>68</v>
      </c>
      <c r="BW620" s="749">
        <v>39</v>
      </c>
    </row>
    <row r="621" spans="3:75">
      <c r="C621" s="58" t="s">
        <v>27</v>
      </c>
      <c r="D621" s="154">
        <v>32</v>
      </c>
      <c r="E621" s="153">
        <v>6</v>
      </c>
      <c r="F621" s="292">
        <v>26</v>
      </c>
      <c r="G621" s="295">
        <v>24</v>
      </c>
      <c r="H621" s="295">
        <v>11</v>
      </c>
      <c r="I621" s="82">
        <v>1</v>
      </c>
      <c r="J621" s="154">
        <v>32</v>
      </c>
      <c r="K621" s="153">
        <v>6</v>
      </c>
      <c r="L621" s="292">
        <v>27</v>
      </c>
      <c r="M621" s="295">
        <v>24</v>
      </c>
      <c r="N621" s="295">
        <v>11</v>
      </c>
      <c r="O621" s="82">
        <v>1</v>
      </c>
      <c r="P621" s="154">
        <v>31</v>
      </c>
      <c r="Q621" s="153">
        <v>3</v>
      </c>
      <c r="R621" s="292">
        <v>26</v>
      </c>
      <c r="S621" s="154">
        <v>24</v>
      </c>
      <c r="T621" s="124">
        <v>11</v>
      </c>
      <c r="U621" s="82">
        <v>1</v>
      </c>
      <c r="V621" s="152">
        <v>31</v>
      </c>
      <c r="W621" s="154">
        <v>3</v>
      </c>
      <c r="X621" s="227">
        <v>30</v>
      </c>
      <c r="Y621" s="227">
        <v>25</v>
      </c>
      <c r="Z621" s="295">
        <v>11</v>
      </c>
      <c r="AA621" s="82">
        <v>1</v>
      </c>
      <c r="AB621" s="307">
        <v>31</v>
      </c>
      <c r="AC621" s="154">
        <v>3</v>
      </c>
      <c r="AD621" s="227">
        <v>30</v>
      </c>
      <c r="AE621" s="227">
        <v>25</v>
      </c>
      <c r="AF621" s="295">
        <v>11</v>
      </c>
      <c r="AG621" s="82">
        <v>1</v>
      </c>
      <c r="AH621" s="307">
        <v>31</v>
      </c>
      <c r="AI621" s="154">
        <v>3</v>
      </c>
      <c r="AJ621" s="292">
        <v>32</v>
      </c>
      <c r="AK621" s="292">
        <v>25</v>
      </c>
      <c r="AL621" s="295">
        <v>12</v>
      </c>
      <c r="AM621" s="82">
        <v>1</v>
      </c>
      <c r="AN621" s="307">
        <v>31</v>
      </c>
      <c r="AO621" s="154">
        <v>2</v>
      </c>
      <c r="AP621" s="292">
        <v>32</v>
      </c>
      <c r="AQ621" s="292">
        <v>25</v>
      </c>
      <c r="AR621" s="154">
        <v>12</v>
      </c>
      <c r="AS621" s="158">
        <v>1</v>
      </c>
      <c r="AT621" s="307">
        <v>31</v>
      </c>
      <c r="AU621" s="154">
        <v>0</v>
      </c>
      <c r="AV621" s="292">
        <v>32</v>
      </c>
      <c r="AW621" s="292">
        <v>25</v>
      </c>
      <c r="AX621" s="154">
        <v>15</v>
      </c>
      <c r="AY621" s="158">
        <v>1</v>
      </c>
      <c r="AZ621" s="307">
        <v>30</v>
      </c>
      <c r="BA621" s="154">
        <v>0</v>
      </c>
      <c r="BB621" s="292">
        <v>32</v>
      </c>
      <c r="BC621" s="292">
        <v>25</v>
      </c>
      <c r="BD621" s="154">
        <v>15</v>
      </c>
      <c r="BE621" s="82">
        <v>1</v>
      </c>
      <c r="BF621" s="307">
        <v>31</v>
      </c>
      <c r="BG621" s="768">
        <v>0</v>
      </c>
      <c r="BH621" s="720">
        <v>33</v>
      </c>
      <c r="BI621" s="720">
        <v>27</v>
      </c>
      <c r="BJ621" s="768">
        <v>15</v>
      </c>
      <c r="BK621" s="769">
        <v>8</v>
      </c>
      <c r="BL621" s="307">
        <v>31</v>
      </c>
      <c r="BM621" s="768">
        <v>0</v>
      </c>
      <c r="BN621" s="720">
        <v>33</v>
      </c>
      <c r="BO621" s="720">
        <v>27</v>
      </c>
      <c r="BP621" s="768">
        <v>15</v>
      </c>
      <c r="BQ621" s="769">
        <v>8</v>
      </c>
      <c r="BR621" s="307">
        <v>31</v>
      </c>
      <c r="BS621" s="768">
        <v>0</v>
      </c>
      <c r="BT621" s="720">
        <v>33</v>
      </c>
      <c r="BU621" s="720">
        <v>27</v>
      </c>
      <c r="BV621" s="768">
        <v>17</v>
      </c>
      <c r="BW621" s="769">
        <v>8</v>
      </c>
    </row>
    <row r="622" spans="3:75">
      <c r="C622" s="58" t="s">
        <v>28</v>
      </c>
      <c r="D622" s="154">
        <v>54</v>
      </c>
      <c r="E622" s="153">
        <v>8</v>
      </c>
      <c r="F622" s="292">
        <v>56</v>
      </c>
      <c r="G622" s="154">
        <v>50</v>
      </c>
      <c r="H622" s="154">
        <v>34</v>
      </c>
      <c r="I622" s="82">
        <v>29</v>
      </c>
      <c r="J622" s="154">
        <v>54</v>
      </c>
      <c r="K622" s="153">
        <v>8</v>
      </c>
      <c r="L622" s="292">
        <v>56</v>
      </c>
      <c r="M622" s="154">
        <v>50</v>
      </c>
      <c r="N622" s="154">
        <v>34</v>
      </c>
      <c r="O622" s="82">
        <v>29</v>
      </c>
      <c r="P622" s="154">
        <v>54</v>
      </c>
      <c r="Q622" s="153">
        <v>2</v>
      </c>
      <c r="R622" s="292">
        <v>56</v>
      </c>
      <c r="S622" s="154">
        <v>50</v>
      </c>
      <c r="T622" s="295">
        <v>34</v>
      </c>
      <c r="U622" s="82">
        <v>29</v>
      </c>
      <c r="V622" s="152">
        <v>54</v>
      </c>
      <c r="W622" s="154">
        <v>2</v>
      </c>
      <c r="X622" s="227">
        <v>55</v>
      </c>
      <c r="Y622" s="227">
        <v>49</v>
      </c>
      <c r="Z622" s="295">
        <v>33</v>
      </c>
      <c r="AA622" s="82">
        <v>28</v>
      </c>
      <c r="AB622" s="307">
        <v>54</v>
      </c>
      <c r="AC622" s="154">
        <v>2</v>
      </c>
      <c r="AD622" s="227">
        <v>55</v>
      </c>
      <c r="AE622" s="227">
        <v>49</v>
      </c>
      <c r="AF622" s="295">
        <v>33</v>
      </c>
      <c r="AG622" s="82">
        <v>28</v>
      </c>
      <c r="AH622" s="307">
        <v>54</v>
      </c>
      <c r="AI622" s="154">
        <v>2</v>
      </c>
      <c r="AJ622" s="227">
        <v>55</v>
      </c>
      <c r="AK622" s="227">
        <v>49</v>
      </c>
      <c r="AL622" s="295">
        <v>33</v>
      </c>
      <c r="AM622" s="158">
        <v>28</v>
      </c>
      <c r="AN622" s="307">
        <v>54</v>
      </c>
      <c r="AO622" s="154">
        <v>2</v>
      </c>
      <c r="AP622" s="292">
        <v>56</v>
      </c>
      <c r="AQ622" s="292">
        <v>49</v>
      </c>
      <c r="AR622" s="154">
        <v>34</v>
      </c>
      <c r="AS622" s="158">
        <v>29</v>
      </c>
      <c r="AT622" s="307">
        <v>54</v>
      </c>
      <c r="AU622" s="154">
        <v>2</v>
      </c>
      <c r="AV622" s="292">
        <v>57</v>
      </c>
      <c r="AW622" s="292">
        <v>51</v>
      </c>
      <c r="AX622" s="154">
        <v>35</v>
      </c>
      <c r="AY622" s="158">
        <v>29</v>
      </c>
      <c r="AZ622" s="307">
        <v>54</v>
      </c>
      <c r="BA622" s="154">
        <v>0</v>
      </c>
      <c r="BB622" s="292">
        <v>57</v>
      </c>
      <c r="BC622" s="292">
        <v>51</v>
      </c>
      <c r="BD622" s="154">
        <v>35</v>
      </c>
      <c r="BE622" s="158">
        <v>29</v>
      </c>
      <c r="BF622" s="307">
        <v>54</v>
      </c>
      <c r="BG622" s="768">
        <v>0</v>
      </c>
      <c r="BH622" s="720">
        <v>64</v>
      </c>
      <c r="BI622" s="720">
        <v>51</v>
      </c>
      <c r="BJ622" s="768">
        <v>37</v>
      </c>
      <c r="BK622" s="744">
        <v>37</v>
      </c>
      <c r="BL622" s="307">
        <v>54</v>
      </c>
      <c r="BM622" s="768">
        <v>0</v>
      </c>
      <c r="BN622" s="720">
        <v>65</v>
      </c>
      <c r="BO622" s="720">
        <v>52</v>
      </c>
      <c r="BP622" s="768">
        <v>38</v>
      </c>
      <c r="BQ622" s="744">
        <v>38</v>
      </c>
      <c r="BR622" s="307">
        <v>54</v>
      </c>
      <c r="BS622" s="768">
        <v>0</v>
      </c>
      <c r="BT622" s="720">
        <v>65</v>
      </c>
      <c r="BU622" s="720">
        <v>53</v>
      </c>
      <c r="BV622" s="768">
        <v>43</v>
      </c>
      <c r="BW622" s="744">
        <v>40</v>
      </c>
    </row>
    <row r="623" spans="3:75">
      <c r="C623" s="201" t="s">
        <v>29</v>
      </c>
      <c r="D623" s="154">
        <v>14</v>
      </c>
      <c r="E623" s="153">
        <v>2</v>
      </c>
      <c r="F623" s="292">
        <v>8</v>
      </c>
      <c r="G623" s="295">
        <v>8</v>
      </c>
      <c r="H623" s="154">
        <v>3</v>
      </c>
      <c r="I623" s="82">
        <v>0</v>
      </c>
      <c r="J623" s="154">
        <v>14</v>
      </c>
      <c r="K623" s="153">
        <v>2</v>
      </c>
      <c r="L623" s="292">
        <v>9</v>
      </c>
      <c r="M623" s="295">
        <v>9</v>
      </c>
      <c r="N623" s="154">
        <v>3</v>
      </c>
      <c r="O623" s="82">
        <v>0</v>
      </c>
      <c r="P623" s="154">
        <v>14</v>
      </c>
      <c r="Q623" s="153">
        <v>0</v>
      </c>
      <c r="R623" s="292">
        <v>9</v>
      </c>
      <c r="S623" s="295">
        <v>9</v>
      </c>
      <c r="T623" s="154">
        <v>3</v>
      </c>
      <c r="U623" s="82">
        <v>0</v>
      </c>
      <c r="V623" s="152">
        <v>14</v>
      </c>
      <c r="W623" s="154">
        <v>0</v>
      </c>
      <c r="X623" s="227">
        <v>9</v>
      </c>
      <c r="Y623" s="292">
        <v>9</v>
      </c>
      <c r="Z623" s="295">
        <v>3</v>
      </c>
      <c r="AA623" s="82">
        <v>0</v>
      </c>
      <c r="AB623" s="307">
        <v>14</v>
      </c>
      <c r="AC623" s="154">
        <v>0</v>
      </c>
      <c r="AD623" s="227">
        <v>9</v>
      </c>
      <c r="AE623" s="292">
        <v>9</v>
      </c>
      <c r="AF623" s="295">
        <v>3</v>
      </c>
      <c r="AG623" s="82">
        <v>0</v>
      </c>
      <c r="AH623" s="307">
        <v>14</v>
      </c>
      <c r="AI623" s="154">
        <v>0</v>
      </c>
      <c r="AJ623" s="227">
        <v>9</v>
      </c>
      <c r="AK623" s="292">
        <v>9</v>
      </c>
      <c r="AL623" s="295">
        <v>3</v>
      </c>
      <c r="AM623" s="82">
        <v>0</v>
      </c>
      <c r="AN623" s="307">
        <v>14</v>
      </c>
      <c r="AO623" s="154">
        <v>0</v>
      </c>
      <c r="AP623" s="292">
        <v>11</v>
      </c>
      <c r="AQ623" s="292">
        <v>9</v>
      </c>
      <c r="AR623" s="154">
        <v>3</v>
      </c>
      <c r="AS623" s="82">
        <v>0</v>
      </c>
      <c r="AT623" s="307">
        <v>14</v>
      </c>
      <c r="AU623" s="154">
        <v>0</v>
      </c>
      <c r="AV623" s="292">
        <v>11</v>
      </c>
      <c r="AW623" s="292">
        <v>11</v>
      </c>
      <c r="AX623" s="154">
        <v>3</v>
      </c>
      <c r="AY623" s="158">
        <v>0</v>
      </c>
      <c r="AZ623" s="307">
        <v>14</v>
      </c>
      <c r="BA623" s="154">
        <v>0</v>
      </c>
      <c r="BB623" s="292">
        <v>11</v>
      </c>
      <c r="BC623" s="292">
        <v>11</v>
      </c>
      <c r="BD623" s="154">
        <v>2</v>
      </c>
      <c r="BE623" s="82">
        <v>0</v>
      </c>
      <c r="BF623" s="307">
        <v>14</v>
      </c>
      <c r="BG623" s="768">
        <v>0</v>
      </c>
      <c r="BH623" s="720">
        <v>12</v>
      </c>
      <c r="BI623" s="720">
        <v>12</v>
      </c>
      <c r="BJ623" s="768">
        <v>3</v>
      </c>
      <c r="BK623" s="769">
        <v>0</v>
      </c>
      <c r="BL623" s="307">
        <v>14</v>
      </c>
      <c r="BM623" s="768">
        <v>0</v>
      </c>
      <c r="BN623" s="720">
        <v>12</v>
      </c>
      <c r="BO623" s="720">
        <v>12</v>
      </c>
      <c r="BP623" s="768">
        <v>3</v>
      </c>
      <c r="BQ623" s="769">
        <v>0</v>
      </c>
      <c r="BR623" s="307">
        <v>14</v>
      </c>
      <c r="BS623" s="768">
        <v>0</v>
      </c>
      <c r="BT623" s="720">
        <v>12</v>
      </c>
      <c r="BU623" s="720">
        <v>12</v>
      </c>
      <c r="BV623" s="768">
        <v>3</v>
      </c>
      <c r="BW623" s="769">
        <v>2</v>
      </c>
    </row>
    <row r="624" spans="3:75" ht="13.5" thickBot="1">
      <c r="C624" s="361" t="s">
        <v>91</v>
      </c>
      <c r="D624" s="157">
        <v>5</v>
      </c>
      <c r="E624" s="156">
        <v>1</v>
      </c>
      <c r="F624" s="294">
        <v>4</v>
      </c>
      <c r="G624" s="296">
        <v>4</v>
      </c>
      <c r="H624" s="296">
        <v>0</v>
      </c>
      <c r="I624" s="297">
        <v>0</v>
      </c>
      <c r="J624" s="157">
        <v>5</v>
      </c>
      <c r="K624" s="156">
        <v>1</v>
      </c>
      <c r="L624" s="294">
        <v>4</v>
      </c>
      <c r="M624" s="296">
        <v>4</v>
      </c>
      <c r="N624" s="296">
        <v>0</v>
      </c>
      <c r="O624" s="297">
        <v>0</v>
      </c>
      <c r="P624" s="157">
        <v>5</v>
      </c>
      <c r="Q624" s="156">
        <v>1</v>
      </c>
      <c r="R624" s="294">
        <v>4</v>
      </c>
      <c r="S624" s="296">
        <v>4</v>
      </c>
      <c r="T624" s="296">
        <v>0</v>
      </c>
      <c r="U624" s="297">
        <v>0</v>
      </c>
      <c r="V624" s="155">
        <v>5</v>
      </c>
      <c r="W624" s="157">
        <v>1</v>
      </c>
      <c r="X624" s="299">
        <v>4</v>
      </c>
      <c r="Y624" s="299">
        <v>4</v>
      </c>
      <c r="Z624" s="305">
        <v>0</v>
      </c>
      <c r="AA624" s="297">
        <v>0</v>
      </c>
      <c r="AB624" s="308">
        <v>5</v>
      </c>
      <c r="AC624" s="157">
        <v>1</v>
      </c>
      <c r="AD624" s="299">
        <v>4</v>
      </c>
      <c r="AE624" s="299">
        <v>4</v>
      </c>
      <c r="AF624" s="305">
        <v>0</v>
      </c>
      <c r="AG624" s="297">
        <v>0</v>
      </c>
      <c r="AH624" s="308">
        <v>5</v>
      </c>
      <c r="AI624" s="157">
        <v>1</v>
      </c>
      <c r="AJ624" s="299">
        <v>4</v>
      </c>
      <c r="AK624" s="299">
        <v>4</v>
      </c>
      <c r="AL624" s="305">
        <v>0</v>
      </c>
      <c r="AM624" s="297">
        <v>0</v>
      </c>
      <c r="AN624" s="308">
        <v>5</v>
      </c>
      <c r="AO624" s="157">
        <v>0</v>
      </c>
      <c r="AP624" s="299">
        <v>4</v>
      </c>
      <c r="AQ624" s="299">
        <v>4</v>
      </c>
      <c r="AR624" s="157">
        <v>0</v>
      </c>
      <c r="AS624" s="297">
        <v>0</v>
      </c>
      <c r="AT624" s="308">
        <v>5</v>
      </c>
      <c r="AU624" s="157">
        <v>0</v>
      </c>
      <c r="AV624" s="294">
        <v>4</v>
      </c>
      <c r="AW624" s="294">
        <v>4</v>
      </c>
      <c r="AX624" s="157">
        <v>0</v>
      </c>
      <c r="AY624" s="159">
        <v>0</v>
      </c>
      <c r="AZ624" s="308">
        <v>5</v>
      </c>
      <c r="BA624" s="157">
        <v>0</v>
      </c>
      <c r="BB624" s="299">
        <v>4</v>
      </c>
      <c r="BC624" s="299">
        <v>4</v>
      </c>
      <c r="BD624" s="157">
        <v>0</v>
      </c>
      <c r="BE624" s="297">
        <v>0</v>
      </c>
      <c r="BF624" s="771">
        <v>5</v>
      </c>
      <c r="BG624" s="751">
        <v>0</v>
      </c>
      <c r="BH624" s="730">
        <v>5</v>
      </c>
      <c r="BI624" s="730">
        <v>5</v>
      </c>
      <c r="BJ624" s="751">
        <v>0</v>
      </c>
      <c r="BK624" s="772">
        <v>0</v>
      </c>
      <c r="BL624" s="771">
        <v>5</v>
      </c>
      <c r="BM624" s="751">
        <v>0</v>
      </c>
      <c r="BN624" s="730">
        <v>5</v>
      </c>
      <c r="BO624" s="730">
        <v>5</v>
      </c>
      <c r="BP624" s="751">
        <v>1</v>
      </c>
      <c r="BQ624" s="772">
        <v>0</v>
      </c>
      <c r="BR624" s="771">
        <v>5</v>
      </c>
      <c r="BS624" s="751">
        <v>0</v>
      </c>
      <c r="BT624" s="730">
        <v>5</v>
      </c>
      <c r="BU624" s="730">
        <v>5</v>
      </c>
      <c r="BV624" s="751">
        <v>3</v>
      </c>
      <c r="BW624" s="772">
        <v>0</v>
      </c>
    </row>
    <row r="625" spans="3:81" ht="13.5" thickBot="1"/>
    <row r="626" spans="3:81" ht="13.5" thickBot="1">
      <c r="C626" s="557" t="s">
        <v>1165</v>
      </c>
      <c r="D626" s="558"/>
      <c r="E626" s="558"/>
      <c r="F626" s="558"/>
      <c r="G626" s="558"/>
      <c r="H626" s="558"/>
      <c r="I626" s="558"/>
      <c r="J626" s="558"/>
      <c r="K626" s="558"/>
      <c r="L626" s="558"/>
      <c r="M626" s="558"/>
      <c r="N626" s="558"/>
      <c r="O626" s="558"/>
      <c r="P626" s="558"/>
      <c r="Q626" s="558"/>
      <c r="R626" s="558"/>
      <c r="S626" s="558"/>
      <c r="T626" s="558"/>
      <c r="U626" s="558"/>
      <c r="V626" s="558"/>
      <c r="W626" s="558"/>
      <c r="X626" s="558"/>
      <c r="Y626" s="558"/>
      <c r="Z626" s="558"/>
      <c r="AA626" s="558"/>
      <c r="AB626" s="558"/>
      <c r="AC626" s="558"/>
      <c r="AD626" s="558"/>
      <c r="AE626" s="558"/>
      <c r="AF626" s="558"/>
      <c r="AG626" s="558"/>
      <c r="AH626" s="558"/>
      <c r="AI626" s="558"/>
      <c r="AJ626" s="558"/>
      <c r="AK626" s="558"/>
      <c r="AL626" s="558"/>
      <c r="AM626" s="558"/>
      <c r="AN626" s="558"/>
      <c r="AO626" s="558"/>
      <c r="AP626" s="558"/>
      <c r="AQ626" s="558"/>
      <c r="AR626" s="558"/>
      <c r="AS626" s="558"/>
      <c r="AT626" s="558"/>
      <c r="AU626" s="558"/>
      <c r="AV626" s="558"/>
      <c r="AW626" s="558"/>
      <c r="AX626" s="558"/>
      <c r="AY626" s="558"/>
      <c r="AZ626" s="558"/>
      <c r="BA626" s="558"/>
      <c r="BB626" s="558"/>
      <c r="BC626" s="558"/>
      <c r="BD626" s="558"/>
      <c r="BE626" s="558"/>
      <c r="BF626" s="558"/>
      <c r="BG626" s="558"/>
      <c r="BH626" s="558"/>
      <c r="BI626" s="558"/>
      <c r="BJ626" s="558"/>
      <c r="BK626" s="558"/>
      <c r="BL626" s="558"/>
      <c r="BM626" s="558"/>
      <c r="BN626" s="558"/>
      <c r="BO626" s="558"/>
      <c r="BP626" s="558"/>
      <c r="BQ626" s="558"/>
      <c r="BR626" s="558"/>
      <c r="BS626" s="558"/>
      <c r="BT626" s="558"/>
      <c r="BU626" s="558"/>
      <c r="BV626" s="558"/>
      <c r="BW626" s="558"/>
      <c r="BX626" s="558"/>
      <c r="BY626" s="558"/>
      <c r="BZ626" s="558"/>
      <c r="CA626" s="558"/>
      <c r="CB626" s="558"/>
      <c r="CC626" s="558"/>
    </row>
    <row r="627" spans="3:81" ht="21" customHeight="1" thickBot="1">
      <c r="C627" s="581" t="s">
        <v>48</v>
      </c>
      <c r="D627" s="560">
        <v>43831</v>
      </c>
      <c r="E627" s="584"/>
      <c r="F627" s="584"/>
      <c r="G627" s="584"/>
      <c r="H627" s="584"/>
      <c r="I627" s="561"/>
      <c r="J627" s="560">
        <v>43862</v>
      </c>
      <c r="K627" s="584"/>
      <c r="L627" s="584"/>
      <c r="M627" s="584"/>
      <c r="N627" s="584"/>
      <c r="O627" s="561"/>
      <c r="P627" s="560">
        <v>43891</v>
      </c>
      <c r="Q627" s="584"/>
      <c r="R627" s="584"/>
      <c r="S627" s="584"/>
      <c r="T627" s="584"/>
      <c r="U627" s="561"/>
      <c r="V627" s="560">
        <v>43922</v>
      </c>
      <c r="W627" s="584"/>
      <c r="X627" s="584"/>
      <c r="Y627" s="584"/>
      <c r="Z627" s="584"/>
      <c r="AA627" s="561"/>
      <c r="AB627" s="584">
        <v>43952</v>
      </c>
      <c r="AC627" s="584"/>
      <c r="AD627" s="584"/>
      <c r="AE627" s="584"/>
      <c r="AF627" s="584"/>
      <c r="AG627" s="561"/>
      <c r="AH627" s="560">
        <v>43983</v>
      </c>
      <c r="AI627" s="584"/>
      <c r="AJ627" s="584"/>
      <c r="AK627" s="584"/>
      <c r="AL627" s="584"/>
      <c r="AM627" s="561"/>
      <c r="AN627" s="577">
        <v>44013</v>
      </c>
      <c r="AO627" s="578"/>
      <c r="AP627" s="578"/>
      <c r="AQ627" s="578"/>
      <c r="AR627" s="578"/>
      <c r="AS627" s="578"/>
      <c r="AT627" s="619"/>
      <c r="AU627" s="577">
        <v>44044</v>
      </c>
      <c r="AV627" s="578"/>
      <c r="AW627" s="578"/>
      <c r="AX627" s="578"/>
      <c r="AY627" s="578"/>
      <c r="AZ627" s="578"/>
      <c r="BA627" s="619"/>
      <c r="BB627" s="577">
        <v>44075</v>
      </c>
      <c r="BC627" s="578"/>
      <c r="BD627" s="578"/>
      <c r="BE627" s="578"/>
      <c r="BF627" s="578"/>
      <c r="BG627" s="578"/>
      <c r="BH627" s="619"/>
      <c r="BI627" s="843">
        <v>44105</v>
      </c>
      <c r="BJ627" s="844"/>
      <c r="BK627" s="844"/>
      <c r="BL627" s="844"/>
      <c r="BM627" s="844"/>
      <c r="BN627" s="844"/>
      <c r="BO627" s="845"/>
      <c r="BP627" s="843">
        <v>44136</v>
      </c>
      <c r="BQ627" s="844"/>
      <c r="BR627" s="844"/>
      <c r="BS627" s="844"/>
      <c r="BT627" s="844"/>
      <c r="BU627" s="844"/>
      <c r="BV627" s="845"/>
      <c r="BW627" s="843">
        <v>44166</v>
      </c>
      <c r="BX627" s="844"/>
      <c r="BY627" s="844"/>
      <c r="BZ627" s="844"/>
      <c r="CA627" s="844"/>
      <c r="CB627" s="844"/>
      <c r="CC627" s="845"/>
    </row>
    <row r="628" spans="3:81" ht="23.25" thickBot="1">
      <c r="C628" s="583"/>
      <c r="D628" s="445" t="s">
        <v>2</v>
      </c>
      <c r="E628" s="446" t="s">
        <v>3</v>
      </c>
      <c r="F628" s="447" t="s">
        <v>51</v>
      </c>
      <c r="G628" s="447" t="s">
        <v>1130</v>
      </c>
      <c r="H628" s="447" t="s">
        <v>1132</v>
      </c>
      <c r="I628" s="448" t="s">
        <v>1137</v>
      </c>
      <c r="J628" s="445" t="s">
        <v>2</v>
      </c>
      <c r="K628" s="446" t="s">
        <v>3</v>
      </c>
      <c r="L628" s="447" t="s">
        <v>51</v>
      </c>
      <c r="M628" s="447" t="s">
        <v>1130</v>
      </c>
      <c r="N628" s="447" t="s">
        <v>1132</v>
      </c>
      <c r="O628" s="448" t="s">
        <v>1137</v>
      </c>
      <c r="P628" s="445" t="s">
        <v>2</v>
      </c>
      <c r="Q628" s="446" t="s">
        <v>3</v>
      </c>
      <c r="R628" s="447" t="s">
        <v>51</v>
      </c>
      <c r="S628" s="447" t="s">
        <v>1130</v>
      </c>
      <c r="T628" s="447" t="s">
        <v>1132</v>
      </c>
      <c r="U628" s="448" t="s">
        <v>1137</v>
      </c>
      <c r="V628" s="445" t="s">
        <v>2</v>
      </c>
      <c r="W628" s="446" t="s">
        <v>3</v>
      </c>
      <c r="X628" s="447" t="s">
        <v>51</v>
      </c>
      <c r="Y628" s="447" t="s">
        <v>66</v>
      </c>
      <c r="Z628" s="447" t="s">
        <v>1132</v>
      </c>
      <c r="AA628" s="448" t="s">
        <v>1137</v>
      </c>
      <c r="AB628" s="446" t="s">
        <v>2</v>
      </c>
      <c r="AC628" s="446" t="s">
        <v>3</v>
      </c>
      <c r="AD628" s="447" t="s">
        <v>51</v>
      </c>
      <c r="AE628" s="447" t="s">
        <v>66</v>
      </c>
      <c r="AF628" s="447" t="s">
        <v>1132</v>
      </c>
      <c r="AG628" s="449" t="s">
        <v>1137</v>
      </c>
      <c r="AH628" s="446" t="s">
        <v>2</v>
      </c>
      <c r="AI628" s="446" t="s">
        <v>3</v>
      </c>
      <c r="AJ628" s="447" t="s">
        <v>51</v>
      </c>
      <c r="AK628" s="447" t="s">
        <v>66</v>
      </c>
      <c r="AL628" s="447" t="s">
        <v>1132</v>
      </c>
      <c r="AM628" s="550" t="s">
        <v>1137</v>
      </c>
      <c r="AN628" s="445" t="s">
        <v>2</v>
      </c>
      <c r="AO628" s="446" t="s">
        <v>3</v>
      </c>
      <c r="AP628" s="447" t="s">
        <v>51</v>
      </c>
      <c r="AQ628" s="447" t="s">
        <v>66</v>
      </c>
      <c r="AR628" s="447" t="s">
        <v>1134</v>
      </c>
      <c r="AS628" s="447" t="s">
        <v>1132</v>
      </c>
      <c r="AT628" s="449" t="s">
        <v>1137</v>
      </c>
      <c r="AU628" s="446" t="s">
        <v>2</v>
      </c>
      <c r="AV628" s="446" t="s">
        <v>3</v>
      </c>
      <c r="AW628" s="447" t="s">
        <v>51</v>
      </c>
      <c r="AX628" s="447" t="s">
        <v>66</v>
      </c>
      <c r="AY628" s="447" t="s">
        <v>1134</v>
      </c>
      <c r="AZ628" s="447" t="s">
        <v>1132</v>
      </c>
      <c r="BA628" s="449" t="s">
        <v>1137</v>
      </c>
      <c r="BB628" s="446" t="s">
        <v>2</v>
      </c>
      <c r="BC628" s="446" t="s">
        <v>3</v>
      </c>
      <c r="BD628" s="447" t="s">
        <v>51</v>
      </c>
      <c r="BE628" s="447" t="s">
        <v>66</v>
      </c>
      <c r="BF628" s="447" t="s">
        <v>1134</v>
      </c>
      <c r="BG628" s="447" t="s">
        <v>1132</v>
      </c>
      <c r="BH628" s="449" t="s">
        <v>1137</v>
      </c>
      <c r="BI628" s="446" t="s">
        <v>2</v>
      </c>
      <c r="BJ628" s="446" t="s">
        <v>3</v>
      </c>
      <c r="BK628" s="447" t="s">
        <v>51</v>
      </c>
      <c r="BL628" s="447" t="s">
        <v>66</v>
      </c>
      <c r="BM628" s="447" t="s">
        <v>1134</v>
      </c>
      <c r="BN628" s="447" t="s">
        <v>1132</v>
      </c>
      <c r="BO628" s="449" t="s">
        <v>1137</v>
      </c>
      <c r="BP628" s="446" t="s">
        <v>2</v>
      </c>
      <c r="BQ628" s="446" t="s">
        <v>3</v>
      </c>
      <c r="BR628" s="447" t="s">
        <v>51</v>
      </c>
      <c r="BS628" s="447" t="s">
        <v>66</v>
      </c>
      <c r="BT628" s="447" t="s">
        <v>1134</v>
      </c>
      <c r="BU628" s="447" t="s">
        <v>1132</v>
      </c>
      <c r="BV628" s="449" t="s">
        <v>1137</v>
      </c>
      <c r="BW628" s="446" t="s">
        <v>2</v>
      </c>
      <c r="BX628" s="446" t="s">
        <v>3</v>
      </c>
      <c r="BY628" s="447" t="s">
        <v>51</v>
      </c>
      <c r="BZ628" s="447" t="s">
        <v>66</v>
      </c>
      <c r="CA628" s="447" t="s">
        <v>1134</v>
      </c>
      <c r="CB628" s="447" t="s">
        <v>1132</v>
      </c>
      <c r="CC628" s="449" t="s">
        <v>1137</v>
      </c>
    </row>
    <row r="629" spans="3:81">
      <c r="C629" s="57" t="s">
        <v>8</v>
      </c>
      <c r="D629" s="154">
        <v>85</v>
      </c>
      <c r="E629" s="153">
        <v>0</v>
      </c>
      <c r="F629" s="292">
        <v>97</v>
      </c>
      <c r="G629" s="154">
        <v>85</v>
      </c>
      <c r="H629" s="295">
        <v>79</v>
      </c>
      <c r="I629" s="82">
        <v>35</v>
      </c>
      <c r="J629" s="154">
        <v>85</v>
      </c>
      <c r="K629" s="153">
        <v>0</v>
      </c>
      <c r="L629" s="292">
        <v>103</v>
      </c>
      <c r="M629" s="154">
        <v>91</v>
      </c>
      <c r="N629" s="295">
        <v>83</v>
      </c>
      <c r="O629" s="82">
        <v>35</v>
      </c>
      <c r="P629" s="154">
        <v>85</v>
      </c>
      <c r="Q629" s="153">
        <v>0</v>
      </c>
      <c r="R629" s="292">
        <v>103</v>
      </c>
      <c r="S629" s="154">
        <v>92</v>
      </c>
      <c r="T629" s="295">
        <v>84</v>
      </c>
      <c r="U629" s="82">
        <v>36</v>
      </c>
      <c r="V629" s="152">
        <v>85</v>
      </c>
      <c r="W629" s="154">
        <v>0</v>
      </c>
      <c r="X629" s="292">
        <v>103</v>
      </c>
      <c r="Y629" s="292">
        <v>92</v>
      </c>
      <c r="Z629" s="154">
        <v>85</v>
      </c>
      <c r="AA629" s="82">
        <v>36</v>
      </c>
      <c r="AB629" s="307">
        <v>85</v>
      </c>
      <c r="AC629" s="154">
        <v>0</v>
      </c>
      <c r="AD629" s="292">
        <v>101</v>
      </c>
      <c r="AE629" s="292">
        <v>94</v>
      </c>
      <c r="AF629" s="154">
        <v>83</v>
      </c>
      <c r="AG629" s="82">
        <v>36</v>
      </c>
      <c r="AH629" s="307">
        <v>85</v>
      </c>
      <c r="AI629" s="154">
        <v>0</v>
      </c>
      <c r="AJ629" s="292">
        <v>99</v>
      </c>
      <c r="AK629" s="292">
        <v>92</v>
      </c>
      <c r="AL629" s="154">
        <v>81</v>
      </c>
      <c r="AM629" s="153">
        <v>36</v>
      </c>
      <c r="AN629" s="152">
        <v>85</v>
      </c>
      <c r="AO629" s="154">
        <v>0</v>
      </c>
      <c r="AP629" s="292">
        <v>98</v>
      </c>
      <c r="AQ629" s="292">
        <v>92</v>
      </c>
      <c r="AR629" s="154">
        <v>0</v>
      </c>
      <c r="AS629" s="154">
        <v>81</v>
      </c>
      <c r="AT629" s="158">
        <v>37</v>
      </c>
      <c r="AU629" s="307">
        <v>85</v>
      </c>
      <c r="AV629" s="154">
        <v>0</v>
      </c>
      <c r="AW629" s="292">
        <v>99</v>
      </c>
      <c r="AX629" s="292">
        <v>92</v>
      </c>
      <c r="AY629" s="154">
        <v>0</v>
      </c>
      <c r="AZ629" s="154">
        <v>81</v>
      </c>
      <c r="BA629" s="153">
        <v>38</v>
      </c>
      <c r="BB629" s="152">
        <v>85</v>
      </c>
      <c r="BC629" s="154">
        <v>0</v>
      </c>
      <c r="BD629" s="292">
        <v>99</v>
      </c>
      <c r="BE629" s="292">
        <v>93</v>
      </c>
      <c r="BF629" s="154">
        <v>0</v>
      </c>
      <c r="BG629" s="154">
        <v>83</v>
      </c>
      <c r="BH629" s="158">
        <v>38</v>
      </c>
      <c r="BI629" s="307"/>
      <c r="BJ629" s="154">
        <v>0</v>
      </c>
      <c r="BK629" s="292">
        <v>100</v>
      </c>
      <c r="BL629" s="292">
        <v>98</v>
      </c>
      <c r="BM629" s="154">
        <v>0</v>
      </c>
      <c r="BN629" s="154">
        <v>87</v>
      </c>
      <c r="BO629" s="158">
        <v>38</v>
      </c>
      <c r="BP629" s="307">
        <v>85</v>
      </c>
      <c r="BQ629" s="768">
        <v>0</v>
      </c>
      <c r="BR629" s="720">
        <v>99</v>
      </c>
      <c r="BS629" s="720">
        <v>97</v>
      </c>
      <c r="BT629" s="768">
        <v>0</v>
      </c>
      <c r="BU629" s="768">
        <v>85</v>
      </c>
      <c r="BV629" s="744">
        <v>38</v>
      </c>
      <c r="BW629" s="307">
        <v>85</v>
      </c>
      <c r="BX629" s="768">
        <v>0</v>
      </c>
      <c r="BY629" s="720">
        <v>100</v>
      </c>
      <c r="BZ629" s="720">
        <v>98</v>
      </c>
      <c r="CA629" s="768">
        <v>0</v>
      </c>
      <c r="CB629" s="768">
        <v>87</v>
      </c>
      <c r="CC629" s="744">
        <v>38</v>
      </c>
    </row>
    <row r="630" spans="3:81">
      <c r="C630" s="58" t="s">
        <v>9</v>
      </c>
      <c r="D630" s="154">
        <v>21</v>
      </c>
      <c r="E630" s="153">
        <v>0</v>
      </c>
      <c r="F630" s="292">
        <v>22</v>
      </c>
      <c r="G630" s="295">
        <v>17</v>
      </c>
      <c r="H630" s="295">
        <v>8</v>
      </c>
      <c r="I630" s="82">
        <v>8</v>
      </c>
      <c r="J630" s="154">
        <v>21</v>
      </c>
      <c r="K630" s="153">
        <v>0</v>
      </c>
      <c r="L630" s="292">
        <v>22</v>
      </c>
      <c r="M630" s="295">
        <v>17</v>
      </c>
      <c r="N630" s="295">
        <v>9</v>
      </c>
      <c r="O630" s="82">
        <v>8</v>
      </c>
      <c r="P630" s="154">
        <v>21</v>
      </c>
      <c r="Q630" s="153">
        <v>0</v>
      </c>
      <c r="R630" s="292">
        <v>22</v>
      </c>
      <c r="S630" s="295">
        <v>17</v>
      </c>
      <c r="T630" s="295">
        <v>10</v>
      </c>
      <c r="U630" s="82">
        <v>8</v>
      </c>
      <c r="V630" s="152">
        <v>21</v>
      </c>
      <c r="W630" s="154">
        <v>0</v>
      </c>
      <c r="X630" s="227">
        <v>22</v>
      </c>
      <c r="Y630" s="227">
        <v>17</v>
      </c>
      <c r="Z630" s="295">
        <v>10</v>
      </c>
      <c r="AA630" s="82">
        <v>8</v>
      </c>
      <c r="AB630" s="307">
        <v>21</v>
      </c>
      <c r="AC630" s="154">
        <v>0</v>
      </c>
      <c r="AD630" s="227">
        <v>22</v>
      </c>
      <c r="AE630" s="227">
        <v>17</v>
      </c>
      <c r="AF630" s="295">
        <v>10</v>
      </c>
      <c r="AG630" s="82">
        <v>8</v>
      </c>
      <c r="AH630" s="307">
        <v>21</v>
      </c>
      <c r="AI630" s="154">
        <v>0</v>
      </c>
      <c r="AJ630" s="227">
        <v>22</v>
      </c>
      <c r="AK630" s="227">
        <v>17</v>
      </c>
      <c r="AL630" s="295">
        <v>10</v>
      </c>
      <c r="AM630" s="21">
        <v>8</v>
      </c>
      <c r="AN630" s="152">
        <v>21</v>
      </c>
      <c r="AO630" s="154">
        <v>0</v>
      </c>
      <c r="AP630" s="227">
        <v>22</v>
      </c>
      <c r="AQ630" s="227">
        <v>17</v>
      </c>
      <c r="AR630" s="295">
        <v>0</v>
      </c>
      <c r="AS630" s="295">
        <v>10</v>
      </c>
      <c r="AT630" s="82">
        <v>8</v>
      </c>
      <c r="AU630" s="307">
        <v>21</v>
      </c>
      <c r="AV630" s="154">
        <v>0</v>
      </c>
      <c r="AW630" s="227">
        <v>22</v>
      </c>
      <c r="AX630" s="227">
        <v>17</v>
      </c>
      <c r="AY630" s="295">
        <v>0</v>
      </c>
      <c r="AZ630" s="295">
        <v>10</v>
      </c>
      <c r="BA630" s="21">
        <v>8</v>
      </c>
      <c r="BB630" s="152">
        <v>21</v>
      </c>
      <c r="BC630" s="154">
        <v>0</v>
      </c>
      <c r="BD630" s="227">
        <v>22</v>
      </c>
      <c r="BE630" s="227">
        <v>17</v>
      </c>
      <c r="BF630" s="295">
        <v>0</v>
      </c>
      <c r="BG630" s="295">
        <v>11</v>
      </c>
      <c r="BH630" s="82">
        <v>8</v>
      </c>
      <c r="BI630" s="307"/>
      <c r="BJ630" s="154">
        <v>0</v>
      </c>
      <c r="BK630" s="227">
        <v>22</v>
      </c>
      <c r="BL630" s="227">
        <v>17</v>
      </c>
      <c r="BM630" s="295">
        <v>0</v>
      </c>
      <c r="BN630" s="295">
        <v>15</v>
      </c>
      <c r="BO630" s="82">
        <v>8</v>
      </c>
      <c r="BP630" s="307">
        <v>21</v>
      </c>
      <c r="BQ630" s="768">
        <v>0</v>
      </c>
      <c r="BR630" s="717">
        <v>22</v>
      </c>
      <c r="BS630" s="717">
        <v>17</v>
      </c>
      <c r="BT630" s="786">
        <v>0</v>
      </c>
      <c r="BU630" s="786">
        <v>14</v>
      </c>
      <c r="BV630" s="769">
        <v>8</v>
      </c>
      <c r="BW630" s="307">
        <v>21</v>
      </c>
      <c r="BX630" s="768">
        <v>0</v>
      </c>
      <c r="BY630" s="717">
        <v>22</v>
      </c>
      <c r="BZ630" s="717">
        <v>17</v>
      </c>
      <c r="CA630" s="786">
        <v>0</v>
      </c>
      <c r="CB630" s="786">
        <v>15</v>
      </c>
      <c r="CC630" s="769">
        <v>8</v>
      </c>
    </row>
    <row r="631" spans="3:81">
      <c r="C631" s="58" t="s">
        <v>10</v>
      </c>
      <c r="D631" s="154">
        <v>19</v>
      </c>
      <c r="E631" s="153">
        <v>0</v>
      </c>
      <c r="F631" s="292">
        <v>24</v>
      </c>
      <c r="G631" s="295">
        <v>20</v>
      </c>
      <c r="H631" s="295">
        <v>14</v>
      </c>
      <c r="I631" s="82">
        <v>2</v>
      </c>
      <c r="J631" s="154">
        <v>19</v>
      </c>
      <c r="K631" s="153">
        <v>0</v>
      </c>
      <c r="L631" s="292">
        <v>25</v>
      </c>
      <c r="M631" s="295">
        <v>22</v>
      </c>
      <c r="N631" s="295">
        <v>14</v>
      </c>
      <c r="O631" s="82">
        <v>2</v>
      </c>
      <c r="P631" s="154">
        <v>19</v>
      </c>
      <c r="Q631" s="153">
        <v>0</v>
      </c>
      <c r="R631" s="292">
        <v>25</v>
      </c>
      <c r="S631" s="154">
        <v>22</v>
      </c>
      <c r="T631" s="295">
        <v>14</v>
      </c>
      <c r="U631" s="82">
        <v>2</v>
      </c>
      <c r="V631" s="152">
        <v>19</v>
      </c>
      <c r="W631" s="154">
        <v>0</v>
      </c>
      <c r="X631" s="227">
        <v>25</v>
      </c>
      <c r="Y631" s="227">
        <v>22</v>
      </c>
      <c r="Z631" s="295">
        <v>15</v>
      </c>
      <c r="AA631" s="82">
        <v>2</v>
      </c>
      <c r="AB631" s="307">
        <v>19</v>
      </c>
      <c r="AC631" s="154">
        <v>0</v>
      </c>
      <c r="AD631" s="227">
        <v>25</v>
      </c>
      <c r="AE631" s="227">
        <v>22</v>
      </c>
      <c r="AF631" s="295">
        <v>15</v>
      </c>
      <c r="AG631" s="82">
        <v>2</v>
      </c>
      <c r="AH631" s="307">
        <v>19</v>
      </c>
      <c r="AI631" s="154">
        <v>0</v>
      </c>
      <c r="AJ631" s="227">
        <v>25</v>
      </c>
      <c r="AK631" s="227">
        <v>22</v>
      </c>
      <c r="AL631" s="154">
        <v>15</v>
      </c>
      <c r="AM631" s="153">
        <v>2</v>
      </c>
      <c r="AN631" s="152">
        <v>19</v>
      </c>
      <c r="AO631" s="154">
        <v>0</v>
      </c>
      <c r="AP631" s="227">
        <v>25</v>
      </c>
      <c r="AQ631" s="227">
        <v>22</v>
      </c>
      <c r="AR631" s="154">
        <v>0</v>
      </c>
      <c r="AS631" s="154">
        <v>15</v>
      </c>
      <c r="AT631" s="82">
        <v>2</v>
      </c>
      <c r="AU631" s="307">
        <v>19</v>
      </c>
      <c r="AV631" s="154">
        <v>0</v>
      </c>
      <c r="AW631" s="227">
        <v>26</v>
      </c>
      <c r="AX631" s="227">
        <v>22</v>
      </c>
      <c r="AY631" s="154">
        <v>0</v>
      </c>
      <c r="AZ631" s="154">
        <v>15</v>
      </c>
      <c r="BA631" s="153">
        <v>3</v>
      </c>
      <c r="BB631" s="152">
        <v>19</v>
      </c>
      <c r="BC631" s="154">
        <v>0</v>
      </c>
      <c r="BD631" s="227">
        <v>26</v>
      </c>
      <c r="BE631" s="227">
        <v>22</v>
      </c>
      <c r="BF631" s="154">
        <v>0</v>
      </c>
      <c r="BG631" s="154">
        <v>15</v>
      </c>
      <c r="BH631" s="82">
        <v>3</v>
      </c>
      <c r="BI631" s="307"/>
      <c r="BJ631" s="154">
        <v>0</v>
      </c>
      <c r="BK631" s="227">
        <v>26</v>
      </c>
      <c r="BL631" s="227">
        <v>21</v>
      </c>
      <c r="BM631" s="154">
        <v>0</v>
      </c>
      <c r="BN631" s="154">
        <v>16</v>
      </c>
      <c r="BO631" s="82">
        <v>3</v>
      </c>
      <c r="BP631" s="307">
        <v>19</v>
      </c>
      <c r="BQ631" s="768">
        <v>0</v>
      </c>
      <c r="BR631" s="717">
        <v>26</v>
      </c>
      <c r="BS631" s="717">
        <v>21</v>
      </c>
      <c r="BT631" s="768">
        <v>0</v>
      </c>
      <c r="BU631" s="768">
        <v>15</v>
      </c>
      <c r="BV631" s="769">
        <v>3</v>
      </c>
      <c r="BW631" s="307">
        <v>19</v>
      </c>
      <c r="BX631" s="768">
        <v>0</v>
      </c>
      <c r="BY631" s="717">
        <v>26</v>
      </c>
      <c r="BZ631" s="717">
        <v>21</v>
      </c>
      <c r="CA631" s="768">
        <v>0</v>
      </c>
      <c r="CB631" s="768">
        <v>16</v>
      </c>
      <c r="CC631" s="769">
        <v>3</v>
      </c>
    </row>
    <row r="632" spans="3:81">
      <c r="C632" s="58" t="s">
        <v>11</v>
      </c>
      <c r="D632" s="154">
        <v>27</v>
      </c>
      <c r="E632" s="153">
        <v>0</v>
      </c>
      <c r="F632" s="292">
        <v>28</v>
      </c>
      <c r="G632" s="295">
        <v>17</v>
      </c>
      <c r="H632" s="295">
        <v>15</v>
      </c>
      <c r="I632" s="82">
        <v>1</v>
      </c>
      <c r="J632" s="154">
        <v>27</v>
      </c>
      <c r="K632" s="153">
        <v>0</v>
      </c>
      <c r="L632" s="292">
        <v>28</v>
      </c>
      <c r="M632" s="154">
        <v>18</v>
      </c>
      <c r="N632" s="295">
        <v>15</v>
      </c>
      <c r="O632" s="82">
        <v>1</v>
      </c>
      <c r="P632" s="154">
        <v>27</v>
      </c>
      <c r="Q632" s="153">
        <v>0</v>
      </c>
      <c r="R632" s="292">
        <v>28</v>
      </c>
      <c r="S632" s="295">
        <v>18</v>
      </c>
      <c r="T632" s="295">
        <v>16</v>
      </c>
      <c r="U632" s="82">
        <v>1</v>
      </c>
      <c r="V632" s="152">
        <v>27</v>
      </c>
      <c r="W632" s="154">
        <v>0</v>
      </c>
      <c r="X632" s="227">
        <v>28</v>
      </c>
      <c r="Y632" s="227">
        <v>18</v>
      </c>
      <c r="Z632" s="295">
        <v>16</v>
      </c>
      <c r="AA632" s="82">
        <v>1</v>
      </c>
      <c r="AB632" s="307">
        <v>27</v>
      </c>
      <c r="AC632" s="154">
        <v>0</v>
      </c>
      <c r="AD632" s="292">
        <v>29</v>
      </c>
      <c r="AE632" s="292">
        <v>18</v>
      </c>
      <c r="AF632" s="295">
        <v>16</v>
      </c>
      <c r="AG632" s="82">
        <v>1</v>
      </c>
      <c r="AH632" s="307">
        <v>27</v>
      </c>
      <c r="AI632" s="154">
        <v>0</v>
      </c>
      <c r="AJ632" s="292">
        <v>29</v>
      </c>
      <c r="AK632" s="292">
        <v>18</v>
      </c>
      <c r="AL632" s="295">
        <v>16</v>
      </c>
      <c r="AM632" s="21">
        <v>1</v>
      </c>
      <c r="AN632" s="152">
        <v>27</v>
      </c>
      <c r="AO632" s="154">
        <v>0</v>
      </c>
      <c r="AP632" s="292">
        <v>29</v>
      </c>
      <c r="AQ632" s="292">
        <v>18</v>
      </c>
      <c r="AR632" s="295">
        <v>0</v>
      </c>
      <c r="AS632" s="295">
        <v>18</v>
      </c>
      <c r="AT632" s="82">
        <v>1</v>
      </c>
      <c r="AU632" s="307">
        <v>27</v>
      </c>
      <c r="AV632" s="154">
        <v>0</v>
      </c>
      <c r="AW632" s="292">
        <v>29</v>
      </c>
      <c r="AX632" s="292">
        <v>18</v>
      </c>
      <c r="AY632" s="295">
        <v>0</v>
      </c>
      <c r="AZ632" s="295">
        <v>18</v>
      </c>
      <c r="BA632" s="21">
        <v>2</v>
      </c>
      <c r="BB632" s="152">
        <v>27</v>
      </c>
      <c r="BC632" s="154">
        <v>0</v>
      </c>
      <c r="BD632" s="292">
        <v>29</v>
      </c>
      <c r="BE632" s="292">
        <v>18</v>
      </c>
      <c r="BF632" s="295">
        <v>0</v>
      </c>
      <c r="BG632" s="295">
        <v>18</v>
      </c>
      <c r="BH632" s="82">
        <v>2</v>
      </c>
      <c r="BI632" s="307"/>
      <c r="BJ632" s="154">
        <v>0</v>
      </c>
      <c r="BK632" s="292">
        <v>29</v>
      </c>
      <c r="BL632" s="292">
        <v>18</v>
      </c>
      <c r="BM632" s="295">
        <v>0</v>
      </c>
      <c r="BN632" s="295">
        <v>22</v>
      </c>
      <c r="BO632" s="82">
        <v>2</v>
      </c>
      <c r="BP632" s="307">
        <v>27</v>
      </c>
      <c r="BQ632" s="768">
        <v>0</v>
      </c>
      <c r="BR632" s="720">
        <v>29</v>
      </c>
      <c r="BS632" s="720">
        <v>18</v>
      </c>
      <c r="BT632" s="786">
        <v>0</v>
      </c>
      <c r="BU632" s="786">
        <v>22</v>
      </c>
      <c r="BV632" s="769">
        <v>2</v>
      </c>
      <c r="BW632" s="307">
        <v>27</v>
      </c>
      <c r="BX632" s="768">
        <v>0</v>
      </c>
      <c r="BY632" s="720">
        <v>29</v>
      </c>
      <c r="BZ632" s="720">
        <v>18</v>
      </c>
      <c r="CA632" s="786">
        <v>0</v>
      </c>
      <c r="CB632" s="786">
        <v>22</v>
      </c>
      <c r="CC632" s="769">
        <v>2</v>
      </c>
    </row>
    <row r="633" spans="3:81">
      <c r="C633" s="58" t="s">
        <v>12</v>
      </c>
      <c r="D633" s="154">
        <v>51</v>
      </c>
      <c r="E633" s="153">
        <v>0</v>
      </c>
      <c r="F633" s="292">
        <v>56</v>
      </c>
      <c r="G633" s="154">
        <v>38</v>
      </c>
      <c r="H633" s="154">
        <v>31</v>
      </c>
      <c r="I633" s="82">
        <v>23</v>
      </c>
      <c r="J633" s="154">
        <v>51</v>
      </c>
      <c r="K633" s="153">
        <v>0</v>
      </c>
      <c r="L633" s="292">
        <v>56</v>
      </c>
      <c r="M633" s="154">
        <v>39</v>
      </c>
      <c r="N633" s="154">
        <v>34</v>
      </c>
      <c r="O633" s="82">
        <v>23</v>
      </c>
      <c r="P633" s="154">
        <v>51</v>
      </c>
      <c r="Q633" s="153">
        <v>0</v>
      </c>
      <c r="R633" s="292">
        <v>56</v>
      </c>
      <c r="S633" s="154">
        <v>39</v>
      </c>
      <c r="T633" s="154">
        <v>35</v>
      </c>
      <c r="U633" s="82">
        <v>23</v>
      </c>
      <c r="V633" s="152">
        <v>51</v>
      </c>
      <c r="W633" s="154">
        <v>0</v>
      </c>
      <c r="X633" s="227">
        <v>56</v>
      </c>
      <c r="Y633" s="227">
        <v>39</v>
      </c>
      <c r="Z633" s="295">
        <v>36</v>
      </c>
      <c r="AA633" s="158">
        <v>24</v>
      </c>
      <c r="AB633" s="307">
        <v>51</v>
      </c>
      <c r="AC633" s="154">
        <v>0</v>
      </c>
      <c r="AD633" s="292">
        <v>56</v>
      </c>
      <c r="AE633" s="227">
        <v>39</v>
      </c>
      <c r="AF633" s="295">
        <v>40</v>
      </c>
      <c r="AG633" s="158">
        <v>24</v>
      </c>
      <c r="AH633" s="307">
        <v>51</v>
      </c>
      <c r="AI633" s="154">
        <v>0</v>
      </c>
      <c r="AJ633" s="292">
        <v>56</v>
      </c>
      <c r="AK633" s="227">
        <v>39</v>
      </c>
      <c r="AL633" s="154">
        <v>40</v>
      </c>
      <c r="AM633" s="153">
        <v>24</v>
      </c>
      <c r="AN633" s="152">
        <v>51</v>
      </c>
      <c r="AO633" s="154">
        <v>0</v>
      </c>
      <c r="AP633" s="292">
        <v>56</v>
      </c>
      <c r="AQ633" s="227">
        <v>39</v>
      </c>
      <c r="AR633" s="154">
        <v>0</v>
      </c>
      <c r="AS633" s="154">
        <v>40</v>
      </c>
      <c r="AT633" s="158">
        <v>24</v>
      </c>
      <c r="AU633" s="307">
        <v>51</v>
      </c>
      <c r="AV633" s="154">
        <v>0</v>
      </c>
      <c r="AW633" s="292">
        <v>56</v>
      </c>
      <c r="AX633" s="227">
        <v>39</v>
      </c>
      <c r="AY633" s="154">
        <v>0</v>
      </c>
      <c r="AZ633" s="154">
        <v>40</v>
      </c>
      <c r="BA633" s="153">
        <v>24</v>
      </c>
      <c r="BB633" s="152">
        <v>51</v>
      </c>
      <c r="BC633" s="154">
        <v>0</v>
      </c>
      <c r="BD633" s="292">
        <v>56</v>
      </c>
      <c r="BE633" s="227">
        <v>39</v>
      </c>
      <c r="BF633" s="154">
        <v>0</v>
      </c>
      <c r="BG633" s="154">
        <v>40</v>
      </c>
      <c r="BH633" s="158">
        <v>24</v>
      </c>
      <c r="BI633" s="307"/>
      <c r="BJ633" s="154">
        <v>0</v>
      </c>
      <c r="BK633" s="292">
        <v>56</v>
      </c>
      <c r="BL633" s="227">
        <v>39</v>
      </c>
      <c r="BM633" s="154">
        <v>0</v>
      </c>
      <c r="BN633" s="154">
        <v>46</v>
      </c>
      <c r="BO633" s="158">
        <v>24</v>
      </c>
      <c r="BP633" s="307">
        <v>51</v>
      </c>
      <c r="BQ633" s="768">
        <v>0</v>
      </c>
      <c r="BR633" s="720">
        <v>56</v>
      </c>
      <c r="BS633" s="717">
        <v>39</v>
      </c>
      <c r="BT633" s="768">
        <v>0</v>
      </c>
      <c r="BU633" s="768">
        <v>45</v>
      </c>
      <c r="BV633" s="744">
        <v>24</v>
      </c>
      <c r="BW633" s="307">
        <v>51</v>
      </c>
      <c r="BX633" s="768">
        <v>0</v>
      </c>
      <c r="BY633" s="720">
        <v>56</v>
      </c>
      <c r="BZ633" s="717">
        <v>39</v>
      </c>
      <c r="CA633" s="768">
        <v>0</v>
      </c>
      <c r="CB633" s="768">
        <v>46</v>
      </c>
      <c r="CC633" s="744">
        <v>24</v>
      </c>
    </row>
    <row r="634" spans="3:81">
      <c r="C634" s="58" t="s">
        <v>13</v>
      </c>
      <c r="D634" s="154">
        <v>38</v>
      </c>
      <c r="E634" s="153">
        <v>0</v>
      </c>
      <c r="F634" s="292">
        <v>46</v>
      </c>
      <c r="G634" s="295">
        <v>26</v>
      </c>
      <c r="H634" s="295">
        <v>23</v>
      </c>
      <c r="I634" s="82">
        <v>13</v>
      </c>
      <c r="J634" s="154">
        <v>38</v>
      </c>
      <c r="K634" s="153">
        <v>0</v>
      </c>
      <c r="L634" s="292">
        <v>46</v>
      </c>
      <c r="M634" s="295">
        <v>30</v>
      </c>
      <c r="N634" s="295">
        <v>28</v>
      </c>
      <c r="O634" s="82">
        <v>13</v>
      </c>
      <c r="P634" s="154">
        <v>38</v>
      </c>
      <c r="Q634" s="153">
        <v>0</v>
      </c>
      <c r="R634" s="292">
        <v>46</v>
      </c>
      <c r="S634" s="154">
        <v>31</v>
      </c>
      <c r="T634" s="295">
        <v>30</v>
      </c>
      <c r="U634" s="82">
        <v>13</v>
      </c>
      <c r="V634" s="152">
        <v>38</v>
      </c>
      <c r="W634" s="154">
        <v>0</v>
      </c>
      <c r="X634" s="227">
        <v>46</v>
      </c>
      <c r="Y634" s="292">
        <v>31</v>
      </c>
      <c r="Z634" s="295">
        <v>30</v>
      </c>
      <c r="AA634" s="82">
        <v>13</v>
      </c>
      <c r="AB634" s="307">
        <v>38</v>
      </c>
      <c r="AC634" s="154">
        <v>0</v>
      </c>
      <c r="AD634" s="227">
        <v>46</v>
      </c>
      <c r="AE634" s="292">
        <v>31</v>
      </c>
      <c r="AF634" s="295">
        <v>30</v>
      </c>
      <c r="AG634" s="82">
        <v>13</v>
      </c>
      <c r="AH634" s="307">
        <v>38</v>
      </c>
      <c r="AI634" s="154">
        <v>0</v>
      </c>
      <c r="AJ634" s="227">
        <v>46</v>
      </c>
      <c r="AK634" s="292">
        <v>31</v>
      </c>
      <c r="AL634" s="295">
        <v>30</v>
      </c>
      <c r="AM634" s="21">
        <v>13</v>
      </c>
      <c r="AN634" s="152">
        <v>38</v>
      </c>
      <c r="AO634" s="154">
        <v>0</v>
      </c>
      <c r="AP634" s="292">
        <v>48</v>
      </c>
      <c r="AQ634" s="292">
        <v>34</v>
      </c>
      <c r="AR634" s="154">
        <v>0</v>
      </c>
      <c r="AS634" s="154">
        <v>34</v>
      </c>
      <c r="AT634" s="158">
        <v>13</v>
      </c>
      <c r="AU634" s="307">
        <v>38</v>
      </c>
      <c r="AV634" s="154">
        <v>0</v>
      </c>
      <c r="AW634" s="292">
        <v>48</v>
      </c>
      <c r="AX634" s="292">
        <v>34</v>
      </c>
      <c r="AY634" s="154">
        <v>0</v>
      </c>
      <c r="AZ634" s="154">
        <v>34</v>
      </c>
      <c r="BA634" s="153">
        <v>13</v>
      </c>
      <c r="BB634" s="152">
        <v>38</v>
      </c>
      <c r="BC634" s="154">
        <v>0</v>
      </c>
      <c r="BD634" s="292">
        <v>48</v>
      </c>
      <c r="BE634" s="292">
        <v>34</v>
      </c>
      <c r="BF634" s="154">
        <v>0</v>
      </c>
      <c r="BG634" s="154">
        <v>34</v>
      </c>
      <c r="BH634" s="158">
        <v>13</v>
      </c>
      <c r="BI634" s="307"/>
      <c r="BJ634" s="154">
        <v>0</v>
      </c>
      <c r="BK634" s="292">
        <v>49</v>
      </c>
      <c r="BL634" s="292">
        <v>36</v>
      </c>
      <c r="BM634" s="154">
        <v>0</v>
      </c>
      <c r="BN634" s="154">
        <v>39</v>
      </c>
      <c r="BO634" s="158">
        <v>13</v>
      </c>
      <c r="BP634" s="307">
        <v>38</v>
      </c>
      <c r="BQ634" s="768">
        <v>0</v>
      </c>
      <c r="BR634" s="720">
        <v>48</v>
      </c>
      <c r="BS634" s="720">
        <v>35</v>
      </c>
      <c r="BT634" s="768">
        <v>0</v>
      </c>
      <c r="BU634" s="768">
        <v>36</v>
      </c>
      <c r="BV634" s="744">
        <v>13</v>
      </c>
      <c r="BW634" s="307">
        <v>38</v>
      </c>
      <c r="BX634" s="768">
        <v>0</v>
      </c>
      <c r="BY634" s="720">
        <v>49</v>
      </c>
      <c r="BZ634" s="720">
        <v>36</v>
      </c>
      <c r="CA634" s="768">
        <v>0</v>
      </c>
      <c r="CB634" s="768">
        <v>39</v>
      </c>
      <c r="CC634" s="744">
        <v>13</v>
      </c>
    </row>
    <row r="635" spans="3:81">
      <c r="C635" s="58" t="s">
        <v>14</v>
      </c>
      <c r="D635" s="154">
        <v>84</v>
      </c>
      <c r="E635" s="153">
        <v>0</v>
      </c>
      <c r="F635" s="292">
        <v>80</v>
      </c>
      <c r="G635" s="295">
        <v>74</v>
      </c>
      <c r="H635" s="295">
        <v>51</v>
      </c>
      <c r="I635" s="82">
        <v>29</v>
      </c>
      <c r="J635" s="154">
        <v>84</v>
      </c>
      <c r="K635" s="153">
        <v>0</v>
      </c>
      <c r="L635" s="292">
        <v>80</v>
      </c>
      <c r="M635" s="295">
        <v>73</v>
      </c>
      <c r="N635" s="295">
        <v>53</v>
      </c>
      <c r="O635" s="82">
        <v>28</v>
      </c>
      <c r="P635" s="154">
        <v>84</v>
      </c>
      <c r="Q635" s="153">
        <v>0</v>
      </c>
      <c r="R635" s="292">
        <v>80</v>
      </c>
      <c r="S635" s="295">
        <v>75</v>
      </c>
      <c r="T635" s="154">
        <v>53</v>
      </c>
      <c r="U635" s="82">
        <v>28</v>
      </c>
      <c r="V635" s="152">
        <v>84</v>
      </c>
      <c r="W635" s="154">
        <v>0</v>
      </c>
      <c r="X635" s="227">
        <v>80</v>
      </c>
      <c r="Y635" s="227">
        <v>75</v>
      </c>
      <c r="Z635" s="295">
        <v>53</v>
      </c>
      <c r="AA635" s="82">
        <v>29</v>
      </c>
      <c r="AB635" s="307">
        <v>84</v>
      </c>
      <c r="AC635" s="154">
        <v>0</v>
      </c>
      <c r="AD635" s="227">
        <v>80</v>
      </c>
      <c r="AE635" s="227">
        <v>75</v>
      </c>
      <c r="AF635" s="295">
        <v>53</v>
      </c>
      <c r="AG635" s="82">
        <v>29</v>
      </c>
      <c r="AH635" s="307">
        <v>84</v>
      </c>
      <c r="AI635" s="154">
        <v>0</v>
      </c>
      <c r="AJ635" s="227">
        <v>80</v>
      </c>
      <c r="AK635" s="227">
        <v>76</v>
      </c>
      <c r="AL635" s="295">
        <v>52</v>
      </c>
      <c r="AM635" s="21">
        <v>29</v>
      </c>
      <c r="AN635" s="152">
        <v>84</v>
      </c>
      <c r="AO635" s="154">
        <v>0</v>
      </c>
      <c r="AP635" s="292">
        <v>80</v>
      </c>
      <c r="AQ635" s="292">
        <v>76</v>
      </c>
      <c r="AR635" s="154">
        <v>1</v>
      </c>
      <c r="AS635" s="154">
        <v>53</v>
      </c>
      <c r="AT635" s="158">
        <v>29</v>
      </c>
      <c r="AU635" s="307">
        <v>84</v>
      </c>
      <c r="AV635" s="154">
        <v>0</v>
      </c>
      <c r="AW635" s="292">
        <v>83</v>
      </c>
      <c r="AX635" s="292">
        <v>77</v>
      </c>
      <c r="AY635" s="154">
        <v>1</v>
      </c>
      <c r="AZ635" s="154">
        <v>57</v>
      </c>
      <c r="BA635" s="153">
        <v>30</v>
      </c>
      <c r="BB635" s="152">
        <v>84</v>
      </c>
      <c r="BC635" s="154">
        <v>0</v>
      </c>
      <c r="BD635" s="292">
        <v>83</v>
      </c>
      <c r="BE635" s="292">
        <v>77</v>
      </c>
      <c r="BF635" s="154">
        <v>1</v>
      </c>
      <c r="BG635" s="154">
        <v>61</v>
      </c>
      <c r="BH635" s="158">
        <v>30</v>
      </c>
      <c r="BI635" s="307"/>
      <c r="BJ635" s="154">
        <v>0</v>
      </c>
      <c r="BK635" s="292">
        <v>85</v>
      </c>
      <c r="BL635" s="292">
        <v>79</v>
      </c>
      <c r="BM635" s="154">
        <v>1</v>
      </c>
      <c r="BN635" s="154">
        <v>72</v>
      </c>
      <c r="BO635" s="158">
        <v>30</v>
      </c>
      <c r="BP635" s="307">
        <v>84</v>
      </c>
      <c r="BQ635" s="768">
        <v>0</v>
      </c>
      <c r="BR635" s="720">
        <v>83</v>
      </c>
      <c r="BS635" s="720">
        <v>77</v>
      </c>
      <c r="BT635" s="768">
        <v>1</v>
      </c>
      <c r="BU635" s="768">
        <v>63</v>
      </c>
      <c r="BV635" s="744">
        <v>30</v>
      </c>
      <c r="BW635" s="307">
        <v>84</v>
      </c>
      <c r="BX635" s="768">
        <v>0</v>
      </c>
      <c r="BY635" s="720">
        <v>85</v>
      </c>
      <c r="BZ635" s="720">
        <v>79</v>
      </c>
      <c r="CA635" s="768">
        <v>1</v>
      </c>
      <c r="CB635" s="768">
        <v>72</v>
      </c>
      <c r="CC635" s="744">
        <v>30</v>
      </c>
    </row>
    <row r="636" spans="3:81">
      <c r="C636" s="58" t="s">
        <v>15</v>
      </c>
      <c r="D636" s="154">
        <v>78</v>
      </c>
      <c r="E636" s="153">
        <v>0</v>
      </c>
      <c r="F636" s="292">
        <v>77</v>
      </c>
      <c r="G636" s="295">
        <v>60</v>
      </c>
      <c r="H636" s="295">
        <v>52</v>
      </c>
      <c r="I636" s="82">
        <v>32</v>
      </c>
      <c r="J636" s="154">
        <v>78</v>
      </c>
      <c r="K636" s="153">
        <v>0</v>
      </c>
      <c r="L636" s="292">
        <v>80</v>
      </c>
      <c r="M636" s="295">
        <v>64</v>
      </c>
      <c r="N636" s="154">
        <v>58</v>
      </c>
      <c r="O636" s="82">
        <v>36</v>
      </c>
      <c r="P636" s="154">
        <v>78</v>
      </c>
      <c r="Q636" s="153">
        <v>0</v>
      </c>
      <c r="R636" s="292">
        <v>81</v>
      </c>
      <c r="S636" s="154">
        <v>64</v>
      </c>
      <c r="T636" s="295">
        <v>58</v>
      </c>
      <c r="U636" s="82">
        <v>37</v>
      </c>
      <c r="V636" s="152">
        <v>78</v>
      </c>
      <c r="W636" s="154">
        <v>0</v>
      </c>
      <c r="X636" s="227">
        <v>81</v>
      </c>
      <c r="Y636" s="227">
        <v>65</v>
      </c>
      <c r="Z636" s="295">
        <v>60</v>
      </c>
      <c r="AA636" s="82">
        <v>38</v>
      </c>
      <c r="AB636" s="307">
        <v>78</v>
      </c>
      <c r="AC636" s="154">
        <v>0</v>
      </c>
      <c r="AD636" s="292">
        <v>81</v>
      </c>
      <c r="AE636" s="227">
        <v>65</v>
      </c>
      <c r="AF636" s="295">
        <v>60</v>
      </c>
      <c r="AG636" s="82">
        <v>39</v>
      </c>
      <c r="AH636" s="307">
        <v>78</v>
      </c>
      <c r="AI636" s="154">
        <v>0</v>
      </c>
      <c r="AJ636" s="292">
        <v>80</v>
      </c>
      <c r="AK636" s="227">
        <v>64</v>
      </c>
      <c r="AL636" s="154">
        <v>59</v>
      </c>
      <c r="AM636" s="153">
        <v>38</v>
      </c>
      <c r="AN636" s="152">
        <v>78</v>
      </c>
      <c r="AO636" s="154">
        <v>0</v>
      </c>
      <c r="AP636" s="292">
        <v>81</v>
      </c>
      <c r="AQ636" s="292">
        <v>65</v>
      </c>
      <c r="AR636" s="154">
        <v>0</v>
      </c>
      <c r="AS636" s="154">
        <v>62</v>
      </c>
      <c r="AT636" s="158">
        <v>39</v>
      </c>
      <c r="AU636" s="307">
        <v>78</v>
      </c>
      <c r="AV636" s="154">
        <v>0</v>
      </c>
      <c r="AW636" s="292">
        <v>81</v>
      </c>
      <c r="AX636" s="292">
        <v>65</v>
      </c>
      <c r="AY636" s="154">
        <v>0</v>
      </c>
      <c r="AZ636" s="154">
        <v>62</v>
      </c>
      <c r="BA636" s="153">
        <v>39</v>
      </c>
      <c r="BB636" s="152">
        <v>78</v>
      </c>
      <c r="BC636" s="154">
        <v>0</v>
      </c>
      <c r="BD636" s="292">
        <v>81</v>
      </c>
      <c r="BE636" s="292">
        <v>65</v>
      </c>
      <c r="BF636" s="154">
        <v>0</v>
      </c>
      <c r="BG636" s="154">
        <v>62</v>
      </c>
      <c r="BH636" s="158">
        <v>39</v>
      </c>
      <c r="BI636" s="307"/>
      <c r="BJ636" s="154">
        <v>0</v>
      </c>
      <c r="BK636" s="292">
        <v>83</v>
      </c>
      <c r="BL636" s="292">
        <v>65</v>
      </c>
      <c r="BM636" s="154">
        <v>0</v>
      </c>
      <c r="BN636" s="154">
        <v>70</v>
      </c>
      <c r="BO636" s="158">
        <v>39</v>
      </c>
      <c r="BP636" s="307">
        <v>79</v>
      </c>
      <c r="BQ636" s="768">
        <v>0</v>
      </c>
      <c r="BR636" s="720">
        <v>82</v>
      </c>
      <c r="BS636" s="720">
        <v>65</v>
      </c>
      <c r="BT636" s="768">
        <v>0</v>
      </c>
      <c r="BU636" s="768">
        <v>64</v>
      </c>
      <c r="BV636" s="744">
        <v>39</v>
      </c>
      <c r="BW636" s="307">
        <v>81</v>
      </c>
      <c r="BX636" s="768">
        <v>0</v>
      </c>
      <c r="BY636" s="720">
        <v>83</v>
      </c>
      <c r="BZ636" s="720">
        <v>65</v>
      </c>
      <c r="CA636" s="768">
        <v>0</v>
      </c>
      <c r="CB636" s="768">
        <v>70</v>
      </c>
      <c r="CC636" s="744">
        <v>39</v>
      </c>
    </row>
    <row r="637" spans="3:81">
      <c r="C637" s="58" t="s">
        <v>16</v>
      </c>
      <c r="D637" s="154">
        <v>10</v>
      </c>
      <c r="E637" s="153">
        <v>0</v>
      </c>
      <c r="F637" s="292">
        <v>11</v>
      </c>
      <c r="G637" s="295">
        <v>11</v>
      </c>
      <c r="H637" s="295">
        <v>6</v>
      </c>
      <c r="I637" s="82">
        <v>0</v>
      </c>
      <c r="J637" s="154">
        <v>10</v>
      </c>
      <c r="K637" s="153">
        <v>0</v>
      </c>
      <c r="L637" s="292">
        <v>11</v>
      </c>
      <c r="M637" s="295">
        <v>11</v>
      </c>
      <c r="N637" s="295">
        <v>6</v>
      </c>
      <c r="O637" s="82">
        <v>0</v>
      </c>
      <c r="P637" s="154">
        <v>10</v>
      </c>
      <c r="Q637" s="153">
        <v>0</v>
      </c>
      <c r="R637" s="292">
        <v>11</v>
      </c>
      <c r="S637" s="154">
        <v>11</v>
      </c>
      <c r="T637" s="295">
        <v>6</v>
      </c>
      <c r="U637" s="82">
        <v>0</v>
      </c>
      <c r="V637" s="152">
        <v>10</v>
      </c>
      <c r="W637" s="154">
        <v>0</v>
      </c>
      <c r="X637" s="227">
        <v>11</v>
      </c>
      <c r="Y637" s="227">
        <v>11</v>
      </c>
      <c r="Z637" s="295">
        <v>6</v>
      </c>
      <c r="AA637" s="82">
        <v>0</v>
      </c>
      <c r="AB637" s="307">
        <v>10</v>
      </c>
      <c r="AC637" s="154">
        <v>0</v>
      </c>
      <c r="AD637" s="227">
        <v>11</v>
      </c>
      <c r="AE637" s="227">
        <v>11</v>
      </c>
      <c r="AF637" s="295">
        <v>6</v>
      </c>
      <c r="AG637" s="82">
        <v>0</v>
      </c>
      <c r="AH637" s="307">
        <v>10</v>
      </c>
      <c r="AI637" s="154">
        <v>0</v>
      </c>
      <c r="AJ637" s="227">
        <v>11</v>
      </c>
      <c r="AK637" s="227">
        <v>11</v>
      </c>
      <c r="AL637" s="295">
        <v>6</v>
      </c>
      <c r="AM637" s="21">
        <v>0</v>
      </c>
      <c r="AN637" s="152">
        <v>8</v>
      </c>
      <c r="AO637" s="154">
        <v>0</v>
      </c>
      <c r="AP637" s="292">
        <v>11</v>
      </c>
      <c r="AQ637" s="292">
        <v>11</v>
      </c>
      <c r="AR637" s="154">
        <v>0</v>
      </c>
      <c r="AS637" s="154">
        <v>6</v>
      </c>
      <c r="AT637" s="158">
        <v>0</v>
      </c>
      <c r="AU637" s="307">
        <v>8</v>
      </c>
      <c r="AV637" s="154">
        <v>0</v>
      </c>
      <c r="AW637" s="292">
        <v>11</v>
      </c>
      <c r="AX637" s="292">
        <v>11</v>
      </c>
      <c r="AY637" s="154">
        <v>0</v>
      </c>
      <c r="AZ637" s="154">
        <v>6</v>
      </c>
      <c r="BA637" s="153">
        <v>0</v>
      </c>
      <c r="BB637" s="152">
        <v>7</v>
      </c>
      <c r="BC637" s="154">
        <v>0</v>
      </c>
      <c r="BD637" s="292">
        <v>12</v>
      </c>
      <c r="BE637" s="292">
        <v>12</v>
      </c>
      <c r="BF637" s="154">
        <v>0</v>
      </c>
      <c r="BG637" s="154">
        <v>7</v>
      </c>
      <c r="BH637" s="158">
        <v>0</v>
      </c>
      <c r="BI637" s="307"/>
      <c r="BJ637" s="154">
        <v>0</v>
      </c>
      <c r="BK637" s="292">
        <v>12</v>
      </c>
      <c r="BL637" s="292">
        <v>12</v>
      </c>
      <c r="BM637" s="154">
        <v>0</v>
      </c>
      <c r="BN637" s="154">
        <v>7</v>
      </c>
      <c r="BO637" s="158">
        <v>0</v>
      </c>
      <c r="BP637" s="307">
        <v>7</v>
      </c>
      <c r="BQ637" s="768">
        <v>0</v>
      </c>
      <c r="BR637" s="720">
        <v>12</v>
      </c>
      <c r="BS637" s="720">
        <v>12</v>
      </c>
      <c r="BT637" s="768">
        <v>0</v>
      </c>
      <c r="BU637" s="768">
        <v>7</v>
      </c>
      <c r="BV637" s="744">
        <v>0</v>
      </c>
      <c r="BW637" s="307">
        <v>7</v>
      </c>
      <c r="BX637" s="768">
        <v>0</v>
      </c>
      <c r="BY637" s="720">
        <v>12</v>
      </c>
      <c r="BZ637" s="720">
        <v>12</v>
      </c>
      <c r="CA637" s="768">
        <v>0</v>
      </c>
      <c r="CB637" s="768">
        <v>7</v>
      </c>
      <c r="CC637" s="744">
        <v>0</v>
      </c>
    </row>
    <row r="638" spans="3:81">
      <c r="C638" s="58" t="s">
        <v>17</v>
      </c>
      <c r="D638" s="154">
        <v>616</v>
      </c>
      <c r="E638" s="153">
        <v>0</v>
      </c>
      <c r="F638" s="292">
        <v>748</v>
      </c>
      <c r="G638" s="295">
        <v>702</v>
      </c>
      <c r="H638" s="295">
        <v>633</v>
      </c>
      <c r="I638" s="82">
        <v>418</v>
      </c>
      <c r="J638" s="154">
        <v>614</v>
      </c>
      <c r="K638" s="153">
        <v>0</v>
      </c>
      <c r="L638" s="292">
        <v>750</v>
      </c>
      <c r="M638" s="154">
        <v>711</v>
      </c>
      <c r="N638" s="154">
        <v>646</v>
      </c>
      <c r="O638" s="82">
        <v>433</v>
      </c>
      <c r="P638" s="154">
        <v>614</v>
      </c>
      <c r="Q638" s="153">
        <v>0</v>
      </c>
      <c r="R638" s="292">
        <v>751</v>
      </c>
      <c r="S638" s="154">
        <v>717</v>
      </c>
      <c r="T638" s="154">
        <v>656</v>
      </c>
      <c r="U638" s="158">
        <v>439</v>
      </c>
      <c r="V638" s="152">
        <v>614</v>
      </c>
      <c r="W638" s="154">
        <v>0</v>
      </c>
      <c r="X638" s="292">
        <v>751</v>
      </c>
      <c r="Y638" s="292">
        <v>718</v>
      </c>
      <c r="Z638" s="154">
        <v>661</v>
      </c>
      <c r="AA638" s="158">
        <v>446</v>
      </c>
      <c r="AB638" s="307">
        <v>612</v>
      </c>
      <c r="AC638" s="154">
        <v>0</v>
      </c>
      <c r="AD638" s="292">
        <v>750</v>
      </c>
      <c r="AE638" s="292">
        <v>720</v>
      </c>
      <c r="AF638" s="154">
        <v>663</v>
      </c>
      <c r="AG638" s="158">
        <v>447</v>
      </c>
      <c r="AH638" s="307">
        <v>612</v>
      </c>
      <c r="AI638" s="154">
        <v>0</v>
      </c>
      <c r="AJ638" s="292">
        <v>748</v>
      </c>
      <c r="AK638" s="292">
        <v>719</v>
      </c>
      <c r="AL638" s="154">
        <v>661</v>
      </c>
      <c r="AM638" s="153">
        <v>449</v>
      </c>
      <c r="AN638" s="152">
        <v>612</v>
      </c>
      <c r="AO638" s="154">
        <v>0</v>
      </c>
      <c r="AP638" s="292">
        <v>753</v>
      </c>
      <c r="AQ638" s="292">
        <v>726</v>
      </c>
      <c r="AR638" s="154">
        <v>1</v>
      </c>
      <c r="AS638" s="154">
        <v>669</v>
      </c>
      <c r="AT638" s="158">
        <v>451</v>
      </c>
      <c r="AU638" s="307">
        <v>612</v>
      </c>
      <c r="AV638" s="154">
        <v>0</v>
      </c>
      <c r="AW638" s="292">
        <v>753</v>
      </c>
      <c r="AX638" s="292">
        <v>726</v>
      </c>
      <c r="AY638" s="154">
        <v>1</v>
      </c>
      <c r="AZ638" s="154">
        <v>671</v>
      </c>
      <c r="BA638" s="153">
        <v>453</v>
      </c>
      <c r="BB638" s="152">
        <v>609</v>
      </c>
      <c r="BC638" s="154">
        <v>0</v>
      </c>
      <c r="BD638" s="292">
        <v>753</v>
      </c>
      <c r="BE638" s="292">
        <v>726</v>
      </c>
      <c r="BF638" s="154">
        <v>1</v>
      </c>
      <c r="BG638" s="154">
        <v>671</v>
      </c>
      <c r="BH638" s="158">
        <v>457</v>
      </c>
      <c r="BI638" s="307"/>
      <c r="BJ638" s="154">
        <v>0</v>
      </c>
      <c r="BK638" s="292">
        <v>763</v>
      </c>
      <c r="BL638" s="292">
        <v>726</v>
      </c>
      <c r="BM638" s="154">
        <v>1</v>
      </c>
      <c r="BN638" s="154">
        <v>678</v>
      </c>
      <c r="BO638" s="158">
        <v>458</v>
      </c>
      <c r="BP638" s="307">
        <v>609</v>
      </c>
      <c r="BQ638" s="768">
        <v>0</v>
      </c>
      <c r="BR638" s="720">
        <v>756</v>
      </c>
      <c r="BS638" s="720">
        <v>724</v>
      </c>
      <c r="BT638" s="768">
        <v>1</v>
      </c>
      <c r="BU638" s="768">
        <v>674</v>
      </c>
      <c r="BV638" s="744">
        <v>457</v>
      </c>
      <c r="BW638" s="307">
        <v>607</v>
      </c>
      <c r="BX638" s="768">
        <v>0</v>
      </c>
      <c r="BY638" s="720">
        <v>763</v>
      </c>
      <c r="BZ638" s="720">
        <v>726</v>
      </c>
      <c r="CA638" s="768">
        <v>1</v>
      </c>
      <c r="CB638" s="768">
        <v>678</v>
      </c>
      <c r="CC638" s="744">
        <v>458</v>
      </c>
    </row>
    <row r="639" spans="3:81">
      <c r="C639" s="58" t="s">
        <v>18</v>
      </c>
      <c r="D639" s="154">
        <v>49</v>
      </c>
      <c r="E639" s="153">
        <v>0</v>
      </c>
      <c r="F639" s="292">
        <v>67</v>
      </c>
      <c r="G639" s="295">
        <v>54</v>
      </c>
      <c r="H639" s="295">
        <v>48</v>
      </c>
      <c r="I639" s="82">
        <v>37</v>
      </c>
      <c r="J639" s="154">
        <v>49</v>
      </c>
      <c r="K639" s="153">
        <v>0</v>
      </c>
      <c r="L639" s="292">
        <v>69</v>
      </c>
      <c r="M639" s="295">
        <v>58</v>
      </c>
      <c r="N639" s="295">
        <v>49</v>
      </c>
      <c r="O639" s="82">
        <v>40</v>
      </c>
      <c r="P639" s="154">
        <v>49</v>
      </c>
      <c r="Q639" s="153">
        <v>0</v>
      </c>
      <c r="R639" s="292">
        <v>69</v>
      </c>
      <c r="S639" s="154">
        <v>58</v>
      </c>
      <c r="T639" s="295">
        <v>51</v>
      </c>
      <c r="U639" s="82">
        <v>40</v>
      </c>
      <c r="V639" s="152">
        <v>49</v>
      </c>
      <c r="W639" s="154">
        <v>0</v>
      </c>
      <c r="X639" s="227">
        <v>69</v>
      </c>
      <c r="Y639" s="227">
        <v>58</v>
      </c>
      <c r="Z639" s="295">
        <v>51</v>
      </c>
      <c r="AA639" s="82">
        <v>40</v>
      </c>
      <c r="AB639" s="307">
        <v>49</v>
      </c>
      <c r="AC639" s="154">
        <v>0</v>
      </c>
      <c r="AD639" s="227">
        <v>69</v>
      </c>
      <c r="AE639" s="227">
        <v>58</v>
      </c>
      <c r="AF639" s="295">
        <v>53</v>
      </c>
      <c r="AG639" s="82">
        <v>40</v>
      </c>
      <c r="AH639" s="307">
        <v>49</v>
      </c>
      <c r="AI639" s="154">
        <v>0</v>
      </c>
      <c r="AJ639" s="292">
        <v>69</v>
      </c>
      <c r="AK639" s="227">
        <v>58</v>
      </c>
      <c r="AL639" s="154">
        <v>53</v>
      </c>
      <c r="AM639" s="153">
        <v>40</v>
      </c>
      <c r="AN639" s="152">
        <v>49</v>
      </c>
      <c r="AO639" s="154">
        <v>0</v>
      </c>
      <c r="AP639" s="292">
        <v>69</v>
      </c>
      <c r="AQ639" s="292">
        <v>59</v>
      </c>
      <c r="AR639" s="154">
        <v>0</v>
      </c>
      <c r="AS639" s="154">
        <v>53</v>
      </c>
      <c r="AT639" s="158">
        <v>40</v>
      </c>
      <c r="AU639" s="307">
        <v>49</v>
      </c>
      <c r="AV639" s="154">
        <v>0</v>
      </c>
      <c r="AW639" s="292">
        <v>69</v>
      </c>
      <c r="AX639" s="292">
        <v>59</v>
      </c>
      <c r="AY639" s="154">
        <v>0</v>
      </c>
      <c r="AZ639" s="154">
        <v>53</v>
      </c>
      <c r="BA639" s="153">
        <v>40</v>
      </c>
      <c r="BB639" s="152">
        <v>49</v>
      </c>
      <c r="BC639" s="154">
        <v>0</v>
      </c>
      <c r="BD639" s="292">
        <v>69</v>
      </c>
      <c r="BE639" s="292">
        <v>59</v>
      </c>
      <c r="BF639" s="154">
        <v>0</v>
      </c>
      <c r="BG639" s="154">
        <v>53</v>
      </c>
      <c r="BH639" s="158">
        <v>40</v>
      </c>
      <c r="BI639" s="307"/>
      <c r="BJ639" s="154">
        <v>0</v>
      </c>
      <c r="BK639" s="292">
        <v>70</v>
      </c>
      <c r="BL639" s="292">
        <v>60</v>
      </c>
      <c r="BM639" s="154">
        <v>0</v>
      </c>
      <c r="BN639" s="154">
        <v>57</v>
      </c>
      <c r="BO639" s="158">
        <v>40</v>
      </c>
      <c r="BP639" s="307">
        <v>49</v>
      </c>
      <c r="BQ639" s="768">
        <v>0</v>
      </c>
      <c r="BR639" s="720">
        <v>69</v>
      </c>
      <c r="BS639" s="720">
        <v>59</v>
      </c>
      <c r="BT639" s="768">
        <v>0</v>
      </c>
      <c r="BU639" s="768">
        <v>55</v>
      </c>
      <c r="BV639" s="744">
        <v>40</v>
      </c>
      <c r="BW639" s="307">
        <v>49</v>
      </c>
      <c r="BX639" s="768">
        <v>0</v>
      </c>
      <c r="BY639" s="720">
        <v>70</v>
      </c>
      <c r="BZ639" s="720">
        <v>60</v>
      </c>
      <c r="CA639" s="768">
        <v>0</v>
      </c>
      <c r="CB639" s="768">
        <v>57</v>
      </c>
      <c r="CC639" s="744">
        <v>40</v>
      </c>
    </row>
    <row r="640" spans="3:81">
      <c r="C640" s="58" t="s">
        <v>19</v>
      </c>
      <c r="D640" s="154">
        <v>74</v>
      </c>
      <c r="E640" s="153">
        <v>0</v>
      </c>
      <c r="F640" s="292">
        <v>63</v>
      </c>
      <c r="G640" s="295">
        <v>61</v>
      </c>
      <c r="H640" s="295">
        <v>54</v>
      </c>
      <c r="I640" s="82">
        <v>43</v>
      </c>
      <c r="J640" s="154">
        <v>74</v>
      </c>
      <c r="K640" s="153">
        <v>0</v>
      </c>
      <c r="L640" s="292">
        <v>63</v>
      </c>
      <c r="M640" s="154">
        <v>61</v>
      </c>
      <c r="N640" s="154">
        <v>55</v>
      </c>
      <c r="O640" s="82">
        <v>42</v>
      </c>
      <c r="P640" s="154">
        <v>74</v>
      </c>
      <c r="Q640" s="153">
        <v>0</v>
      </c>
      <c r="R640" s="292">
        <v>63</v>
      </c>
      <c r="S640" s="154">
        <v>61</v>
      </c>
      <c r="T640" s="154">
        <v>56</v>
      </c>
      <c r="U640" s="82">
        <v>42</v>
      </c>
      <c r="V640" s="152">
        <v>74</v>
      </c>
      <c r="W640" s="154">
        <v>0</v>
      </c>
      <c r="X640" s="227">
        <v>63</v>
      </c>
      <c r="Y640" s="227">
        <v>61</v>
      </c>
      <c r="Z640" s="295">
        <v>57</v>
      </c>
      <c r="AA640" s="82">
        <v>42</v>
      </c>
      <c r="AB640" s="307">
        <v>74</v>
      </c>
      <c r="AC640" s="154">
        <v>0</v>
      </c>
      <c r="AD640" s="227">
        <v>62</v>
      </c>
      <c r="AE640" s="227">
        <v>61</v>
      </c>
      <c r="AF640" s="295">
        <v>56</v>
      </c>
      <c r="AG640" s="82">
        <v>42</v>
      </c>
      <c r="AH640" s="307">
        <v>74</v>
      </c>
      <c r="AI640" s="154">
        <v>0</v>
      </c>
      <c r="AJ640" s="227">
        <v>62</v>
      </c>
      <c r="AK640" s="227">
        <v>61</v>
      </c>
      <c r="AL640" s="295">
        <v>56</v>
      </c>
      <c r="AM640" s="21">
        <v>42</v>
      </c>
      <c r="AN640" s="152">
        <v>74</v>
      </c>
      <c r="AO640" s="154">
        <v>0</v>
      </c>
      <c r="AP640" s="292">
        <v>62</v>
      </c>
      <c r="AQ640" s="292">
        <v>61</v>
      </c>
      <c r="AR640" s="154">
        <v>0</v>
      </c>
      <c r="AS640" s="154">
        <v>56</v>
      </c>
      <c r="AT640" s="158">
        <v>43</v>
      </c>
      <c r="AU640" s="307">
        <v>74</v>
      </c>
      <c r="AV640" s="154">
        <v>0</v>
      </c>
      <c r="AW640" s="292">
        <v>62</v>
      </c>
      <c r="AX640" s="292">
        <v>61</v>
      </c>
      <c r="AY640" s="154">
        <v>0</v>
      </c>
      <c r="AZ640" s="154">
        <v>57</v>
      </c>
      <c r="BA640" s="153">
        <v>43</v>
      </c>
      <c r="BB640" s="152">
        <v>74</v>
      </c>
      <c r="BC640" s="154">
        <v>0</v>
      </c>
      <c r="BD640" s="292">
        <v>62</v>
      </c>
      <c r="BE640" s="292">
        <v>61</v>
      </c>
      <c r="BF640" s="154">
        <v>0</v>
      </c>
      <c r="BG640" s="154">
        <v>57</v>
      </c>
      <c r="BH640" s="158">
        <v>43</v>
      </c>
      <c r="BI640" s="307"/>
      <c r="BJ640" s="154">
        <v>0</v>
      </c>
      <c r="BK640" s="292">
        <v>63</v>
      </c>
      <c r="BL640" s="292">
        <v>61</v>
      </c>
      <c r="BM640" s="154">
        <v>0</v>
      </c>
      <c r="BN640" s="154">
        <v>57</v>
      </c>
      <c r="BO640" s="158">
        <v>43</v>
      </c>
      <c r="BP640" s="307">
        <v>74</v>
      </c>
      <c r="BQ640" s="768">
        <v>0</v>
      </c>
      <c r="BR640" s="720">
        <v>63</v>
      </c>
      <c r="BS640" s="720">
        <v>61</v>
      </c>
      <c r="BT640" s="768">
        <v>0</v>
      </c>
      <c r="BU640" s="768">
        <v>57</v>
      </c>
      <c r="BV640" s="744">
        <v>43</v>
      </c>
      <c r="BW640" s="307">
        <v>74</v>
      </c>
      <c r="BX640" s="768">
        <v>0</v>
      </c>
      <c r="BY640" s="720">
        <v>63</v>
      </c>
      <c r="BZ640" s="720">
        <v>61</v>
      </c>
      <c r="CA640" s="768">
        <v>0</v>
      </c>
      <c r="CB640" s="768">
        <v>57</v>
      </c>
      <c r="CC640" s="744">
        <v>43</v>
      </c>
    </row>
    <row r="641" spans="3:87">
      <c r="C641" s="58" t="s">
        <v>20</v>
      </c>
      <c r="D641" s="154">
        <v>103</v>
      </c>
      <c r="E641" s="153">
        <v>0</v>
      </c>
      <c r="F641" s="292">
        <v>104</v>
      </c>
      <c r="G641" s="295">
        <v>97</v>
      </c>
      <c r="H641" s="295">
        <v>76</v>
      </c>
      <c r="I641" s="82">
        <v>52</v>
      </c>
      <c r="J641" s="154">
        <v>103</v>
      </c>
      <c r="K641" s="153">
        <v>0</v>
      </c>
      <c r="L641" s="292">
        <v>104</v>
      </c>
      <c r="M641" s="154">
        <v>98</v>
      </c>
      <c r="N641" s="154">
        <v>78</v>
      </c>
      <c r="O641" s="82">
        <v>54</v>
      </c>
      <c r="P641" s="154">
        <v>103</v>
      </c>
      <c r="Q641" s="153">
        <v>0</v>
      </c>
      <c r="R641" s="292">
        <v>104</v>
      </c>
      <c r="S641" s="295">
        <v>99</v>
      </c>
      <c r="T641" s="295">
        <v>78</v>
      </c>
      <c r="U641" s="158">
        <v>55</v>
      </c>
      <c r="V641" s="152">
        <v>103</v>
      </c>
      <c r="W641" s="154">
        <v>0</v>
      </c>
      <c r="X641" s="227">
        <v>104</v>
      </c>
      <c r="Y641" s="227">
        <v>99</v>
      </c>
      <c r="Z641" s="154">
        <v>81</v>
      </c>
      <c r="AA641" s="82">
        <v>55</v>
      </c>
      <c r="AB641" s="307">
        <v>103</v>
      </c>
      <c r="AC641" s="154">
        <v>0</v>
      </c>
      <c r="AD641" s="292">
        <v>104</v>
      </c>
      <c r="AE641" s="227">
        <v>99</v>
      </c>
      <c r="AF641" s="154">
        <v>81</v>
      </c>
      <c r="AG641" s="82">
        <v>55</v>
      </c>
      <c r="AH641" s="307">
        <v>103</v>
      </c>
      <c r="AI641" s="154">
        <v>0</v>
      </c>
      <c r="AJ641" s="292">
        <v>104</v>
      </c>
      <c r="AK641" s="292">
        <v>99</v>
      </c>
      <c r="AL641" s="154">
        <v>81</v>
      </c>
      <c r="AM641" s="153">
        <v>56</v>
      </c>
      <c r="AN641" s="152">
        <v>103</v>
      </c>
      <c r="AO641" s="154">
        <v>0</v>
      </c>
      <c r="AP641" s="292">
        <v>104</v>
      </c>
      <c r="AQ641" s="292">
        <v>99</v>
      </c>
      <c r="AR641" s="154">
        <v>0</v>
      </c>
      <c r="AS641" s="154">
        <v>82</v>
      </c>
      <c r="AT641" s="158">
        <v>56</v>
      </c>
      <c r="AU641" s="307">
        <v>103</v>
      </c>
      <c r="AV641" s="154">
        <v>0</v>
      </c>
      <c r="AW641" s="292">
        <v>104</v>
      </c>
      <c r="AX641" s="292">
        <v>99</v>
      </c>
      <c r="AY641" s="154">
        <v>0</v>
      </c>
      <c r="AZ641" s="154">
        <v>82</v>
      </c>
      <c r="BA641" s="153">
        <v>56</v>
      </c>
      <c r="BB641" s="152">
        <v>103</v>
      </c>
      <c r="BC641" s="154">
        <v>0</v>
      </c>
      <c r="BD641" s="292">
        <v>104</v>
      </c>
      <c r="BE641" s="292">
        <v>99</v>
      </c>
      <c r="BF641" s="154">
        <v>0</v>
      </c>
      <c r="BG641" s="154">
        <v>82</v>
      </c>
      <c r="BH641" s="158">
        <v>57</v>
      </c>
      <c r="BI641" s="307"/>
      <c r="BJ641" s="154">
        <v>0</v>
      </c>
      <c r="BK641" s="292">
        <v>105</v>
      </c>
      <c r="BL641" s="292">
        <v>98</v>
      </c>
      <c r="BM641" s="154">
        <v>0</v>
      </c>
      <c r="BN641" s="154">
        <v>83</v>
      </c>
      <c r="BO641" s="158">
        <v>57</v>
      </c>
      <c r="BP641" s="307">
        <v>103</v>
      </c>
      <c r="BQ641" s="768">
        <v>0</v>
      </c>
      <c r="BR641" s="720">
        <v>104</v>
      </c>
      <c r="BS641" s="720">
        <v>98</v>
      </c>
      <c r="BT641" s="768">
        <v>0</v>
      </c>
      <c r="BU641" s="768">
        <v>82</v>
      </c>
      <c r="BV641" s="744">
        <v>57</v>
      </c>
      <c r="BW641" s="307">
        <v>103</v>
      </c>
      <c r="BX641" s="768">
        <v>0</v>
      </c>
      <c r="BY641" s="720">
        <v>105</v>
      </c>
      <c r="BZ641" s="720">
        <v>98</v>
      </c>
      <c r="CA641" s="768">
        <v>0</v>
      </c>
      <c r="CB641" s="768">
        <v>83</v>
      </c>
      <c r="CC641" s="744">
        <v>57</v>
      </c>
    </row>
    <row r="642" spans="3:87">
      <c r="C642" s="58" t="s">
        <v>21</v>
      </c>
      <c r="D642" s="154">
        <v>195</v>
      </c>
      <c r="E642" s="153">
        <v>0</v>
      </c>
      <c r="F642" s="292">
        <v>215</v>
      </c>
      <c r="G642" s="154">
        <v>206</v>
      </c>
      <c r="H642" s="154">
        <v>142</v>
      </c>
      <c r="I642" s="82">
        <v>76</v>
      </c>
      <c r="J642" s="154">
        <v>195</v>
      </c>
      <c r="K642" s="153">
        <v>0</v>
      </c>
      <c r="L642" s="292">
        <v>216</v>
      </c>
      <c r="M642" s="154">
        <v>210</v>
      </c>
      <c r="N642" s="154">
        <v>158</v>
      </c>
      <c r="O642" s="82">
        <v>79</v>
      </c>
      <c r="P642" s="154">
        <v>195</v>
      </c>
      <c r="Q642" s="153">
        <v>0</v>
      </c>
      <c r="R642" s="292">
        <v>216</v>
      </c>
      <c r="S642" s="154">
        <v>210</v>
      </c>
      <c r="T642" s="154">
        <v>164</v>
      </c>
      <c r="U642" s="82">
        <v>83</v>
      </c>
      <c r="V642" s="152">
        <v>195</v>
      </c>
      <c r="W642" s="154">
        <v>0</v>
      </c>
      <c r="X642" s="292">
        <v>216</v>
      </c>
      <c r="Y642" s="292">
        <v>210</v>
      </c>
      <c r="Z642" s="154">
        <v>167</v>
      </c>
      <c r="AA642" s="82">
        <v>83</v>
      </c>
      <c r="AB642" s="307">
        <v>193</v>
      </c>
      <c r="AC642" s="154">
        <v>0</v>
      </c>
      <c r="AD642" s="292">
        <v>215</v>
      </c>
      <c r="AE642" s="292">
        <v>210</v>
      </c>
      <c r="AF642" s="154">
        <v>169</v>
      </c>
      <c r="AG642" s="82">
        <v>83</v>
      </c>
      <c r="AH642" s="307">
        <v>193</v>
      </c>
      <c r="AI642" s="154">
        <v>0</v>
      </c>
      <c r="AJ642" s="292">
        <v>213</v>
      </c>
      <c r="AK642" s="292">
        <v>208</v>
      </c>
      <c r="AL642" s="154">
        <v>168</v>
      </c>
      <c r="AM642" s="153">
        <v>85</v>
      </c>
      <c r="AN642" s="152">
        <v>193</v>
      </c>
      <c r="AO642" s="154">
        <v>0</v>
      </c>
      <c r="AP642" s="292">
        <v>215</v>
      </c>
      <c r="AQ642" s="292">
        <v>208</v>
      </c>
      <c r="AR642" s="154">
        <v>0</v>
      </c>
      <c r="AS642" s="154">
        <v>169</v>
      </c>
      <c r="AT642" s="158">
        <v>100</v>
      </c>
      <c r="AU642" s="307">
        <v>193</v>
      </c>
      <c r="AV642" s="154">
        <v>0</v>
      </c>
      <c r="AW642" s="292">
        <v>221</v>
      </c>
      <c r="AX642" s="292">
        <v>211</v>
      </c>
      <c r="AY642" s="154">
        <v>0</v>
      </c>
      <c r="AZ642" s="154">
        <v>173</v>
      </c>
      <c r="BA642" s="153">
        <v>103</v>
      </c>
      <c r="BB642" s="152">
        <v>193</v>
      </c>
      <c r="BC642" s="154">
        <v>0</v>
      </c>
      <c r="BD642" s="292">
        <v>224</v>
      </c>
      <c r="BE642" s="292">
        <v>213</v>
      </c>
      <c r="BF642" s="154">
        <v>0</v>
      </c>
      <c r="BG642" s="154">
        <v>179</v>
      </c>
      <c r="BH642" s="158">
        <v>103</v>
      </c>
      <c r="BI642" s="307"/>
      <c r="BJ642" s="154">
        <v>0</v>
      </c>
      <c r="BK642" s="292">
        <v>233</v>
      </c>
      <c r="BL642" s="292">
        <v>214</v>
      </c>
      <c r="BM642" s="154">
        <v>0</v>
      </c>
      <c r="BN642" s="154">
        <v>201</v>
      </c>
      <c r="BO642" s="158">
        <v>103</v>
      </c>
      <c r="BP642" s="307">
        <v>193</v>
      </c>
      <c r="BQ642" s="768">
        <v>0</v>
      </c>
      <c r="BR642" s="720">
        <v>225</v>
      </c>
      <c r="BS642" s="720">
        <v>214</v>
      </c>
      <c r="BT642" s="768">
        <v>0</v>
      </c>
      <c r="BU642" s="768">
        <v>182</v>
      </c>
      <c r="BV642" s="744">
        <v>103</v>
      </c>
      <c r="BW642" s="307">
        <v>195</v>
      </c>
      <c r="BX642" s="768">
        <v>0</v>
      </c>
      <c r="BY642" s="720">
        <v>233</v>
      </c>
      <c r="BZ642" s="720">
        <v>214</v>
      </c>
      <c r="CA642" s="768">
        <v>0</v>
      </c>
      <c r="CB642" s="768">
        <v>201</v>
      </c>
      <c r="CC642" s="744">
        <v>103</v>
      </c>
    </row>
    <row r="643" spans="3:87">
      <c r="C643" s="58" t="s">
        <v>22</v>
      </c>
      <c r="D643" s="154">
        <v>14</v>
      </c>
      <c r="E643" s="153">
        <v>0</v>
      </c>
      <c r="F643" s="292">
        <v>16</v>
      </c>
      <c r="G643" s="295">
        <v>10</v>
      </c>
      <c r="H643" s="295">
        <v>6</v>
      </c>
      <c r="I643" s="82">
        <v>4</v>
      </c>
      <c r="J643" s="154">
        <v>14</v>
      </c>
      <c r="K643" s="153">
        <v>0</v>
      </c>
      <c r="L643" s="292">
        <v>16</v>
      </c>
      <c r="M643" s="295">
        <v>9</v>
      </c>
      <c r="N643" s="295">
        <v>8</v>
      </c>
      <c r="O643" s="82">
        <v>4</v>
      </c>
      <c r="P643" s="154">
        <v>14</v>
      </c>
      <c r="Q643" s="153">
        <v>0</v>
      </c>
      <c r="R643" s="292">
        <v>17</v>
      </c>
      <c r="S643" s="295">
        <v>10</v>
      </c>
      <c r="T643" s="295">
        <v>9</v>
      </c>
      <c r="U643" s="82">
        <v>5</v>
      </c>
      <c r="V643" s="152">
        <v>14</v>
      </c>
      <c r="W643" s="154">
        <v>0</v>
      </c>
      <c r="X643" s="227">
        <v>17</v>
      </c>
      <c r="Y643" s="227">
        <v>10</v>
      </c>
      <c r="Z643" s="295">
        <v>9</v>
      </c>
      <c r="AA643" s="82">
        <v>5</v>
      </c>
      <c r="AB643" s="307">
        <v>14</v>
      </c>
      <c r="AC643" s="154">
        <v>0</v>
      </c>
      <c r="AD643" s="227">
        <v>17</v>
      </c>
      <c r="AE643" s="227">
        <v>10</v>
      </c>
      <c r="AF643" s="295">
        <v>9</v>
      </c>
      <c r="AG643" s="82">
        <v>5</v>
      </c>
      <c r="AH643" s="307">
        <v>14</v>
      </c>
      <c r="AI643" s="154">
        <v>0</v>
      </c>
      <c r="AJ643" s="227">
        <v>17</v>
      </c>
      <c r="AK643" s="227">
        <v>10</v>
      </c>
      <c r="AL643" s="295">
        <v>9</v>
      </c>
      <c r="AM643" s="21">
        <v>5</v>
      </c>
      <c r="AN643" s="152">
        <v>14</v>
      </c>
      <c r="AO643" s="154">
        <v>0</v>
      </c>
      <c r="AP643" s="292">
        <v>17</v>
      </c>
      <c r="AQ643" s="292">
        <v>10</v>
      </c>
      <c r="AR643" s="154">
        <v>0</v>
      </c>
      <c r="AS643" s="154">
        <v>9</v>
      </c>
      <c r="AT643" s="158">
        <v>5</v>
      </c>
      <c r="AU643" s="307">
        <v>14</v>
      </c>
      <c r="AV643" s="154">
        <v>0</v>
      </c>
      <c r="AW643" s="292">
        <v>17</v>
      </c>
      <c r="AX643" s="292">
        <v>10</v>
      </c>
      <c r="AY643" s="154">
        <v>0</v>
      </c>
      <c r="AZ643" s="154">
        <v>9</v>
      </c>
      <c r="BA643" s="153">
        <v>5</v>
      </c>
      <c r="BB643" s="152">
        <v>14</v>
      </c>
      <c r="BC643" s="154">
        <v>0</v>
      </c>
      <c r="BD643" s="292">
        <v>17</v>
      </c>
      <c r="BE643" s="292">
        <v>10</v>
      </c>
      <c r="BF643" s="154">
        <v>0</v>
      </c>
      <c r="BG643" s="154">
        <v>9</v>
      </c>
      <c r="BH643" s="158">
        <v>5</v>
      </c>
      <c r="BI643" s="307"/>
      <c r="BJ643" s="154">
        <v>0</v>
      </c>
      <c r="BK643" s="292">
        <v>18</v>
      </c>
      <c r="BL643" s="292">
        <v>10</v>
      </c>
      <c r="BM643" s="154">
        <v>0</v>
      </c>
      <c r="BN643" s="154">
        <v>10</v>
      </c>
      <c r="BO643" s="158">
        <v>5</v>
      </c>
      <c r="BP643" s="307">
        <v>14</v>
      </c>
      <c r="BQ643" s="768">
        <v>0</v>
      </c>
      <c r="BR643" s="720">
        <v>17</v>
      </c>
      <c r="BS643" s="720">
        <v>10</v>
      </c>
      <c r="BT643" s="768">
        <v>0</v>
      </c>
      <c r="BU643" s="768">
        <v>9</v>
      </c>
      <c r="BV643" s="744">
        <v>5</v>
      </c>
      <c r="BW643" s="307">
        <v>15</v>
      </c>
      <c r="BX643" s="768">
        <v>0</v>
      </c>
      <c r="BY643" s="720">
        <v>18</v>
      </c>
      <c r="BZ643" s="720">
        <v>10</v>
      </c>
      <c r="CA643" s="768">
        <v>0</v>
      </c>
      <c r="CB643" s="768">
        <v>10</v>
      </c>
      <c r="CC643" s="744">
        <v>5</v>
      </c>
    </row>
    <row r="644" spans="3:87">
      <c r="C644" s="58" t="s">
        <v>23</v>
      </c>
      <c r="D644" s="154">
        <v>17</v>
      </c>
      <c r="E644" s="153">
        <v>0</v>
      </c>
      <c r="F644" s="292">
        <v>19</v>
      </c>
      <c r="G644" s="295">
        <v>7</v>
      </c>
      <c r="H644" s="295">
        <v>6</v>
      </c>
      <c r="I644" s="82">
        <v>3</v>
      </c>
      <c r="J644" s="154">
        <v>17</v>
      </c>
      <c r="K644" s="153">
        <v>0</v>
      </c>
      <c r="L644" s="292">
        <v>19</v>
      </c>
      <c r="M644" s="295">
        <v>7</v>
      </c>
      <c r="N644" s="295">
        <v>7</v>
      </c>
      <c r="O644" s="82">
        <v>3</v>
      </c>
      <c r="P644" s="154">
        <v>17</v>
      </c>
      <c r="Q644" s="153">
        <v>0</v>
      </c>
      <c r="R644" s="292">
        <v>19</v>
      </c>
      <c r="S644" s="295">
        <v>7</v>
      </c>
      <c r="T644" s="295">
        <v>8</v>
      </c>
      <c r="U644" s="82">
        <v>3</v>
      </c>
      <c r="V644" s="152">
        <v>17</v>
      </c>
      <c r="W644" s="154">
        <v>0</v>
      </c>
      <c r="X644" s="227">
        <v>19</v>
      </c>
      <c r="Y644" s="227">
        <v>7</v>
      </c>
      <c r="Z644" s="295">
        <v>8</v>
      </c>
      <c r="AA644" s="82">
        <v>3</v>
      </c>
      <c r="AB644" s="307">
        <v>17</v>
      </c>
      <c r="AC644" s="154">
        <v>0</v>
      </c>
      <c r="AD644" s="292">
        <v>19</v>
      </c>
      <c r="AE644" s="227">
        <v>7</v>
      </c>
      <c r="AF644" s="295">
        <v>8</v>
      </c>
      <c r="AG644" s="82">
        <v>3</v>
      </c>
      <c r="AH644" s="307">
        <v>17</v>
      </c>
      <c r="AI644" s="154">
        <v>0</v>
      </c>
      <c r="AJ644" s="292">
        <v>19</v>
      </c>
      <c r="AK644" s="227">
        <v>7</v>
      </c>
      <c r="AL644" s="295">
        <v>8</v>
      </c>
      <c r="AM644" s="21">
        <v>3</v>
      </c>
      <c r="AN644" s="152">
        <v>17</v>
      </c>
      <c r="AO644" s="154">
        <v>0</v>
      </c>
      <c r="AP644" s="292">
        <v>19</v>
      </c>
      <c r="AQ644" s="292">
        <v>7</v>
      </c>
      <c r="AR644" s="154">
        <v>0</v>
      </c>
      <c r="AS644" s="154">
        <v>8</v>
      </c>
      <c r="AT644" s="158">
        <v>3</v>
      </c>
      <c r="AU644" s="307">
        <v>17</v>
      </c>
      <c r="AV644" s="154">
        <v>0</v>
      </c>
      <c r="AW644" s="292">
        <v>19</v>
      </c>
      <c r="AX644" s="292">
        <v>7</v>
      </c>
      <c r="AY644" s="154">
        <v>0</v>
      </c>
      <c r="AZ644" s="154">
        <v>8</v>
      </c>
      <c r="BA644" s="153">
        <v>4</v>
      </c>
      <c r="BB644" s="152">
        <v>17</v>
      </c>
      <c r="BC644" s="154">
        <v>0</v>
      </c>
      <c r="BD644" s="292">
        <v>19</v>
      </c>
      <c r="BE644" s="292">
        <v>7</v>
      </c>
      <c r="BF644" s="154">
        <v>0</v>
      </c>
      <c r="BG644" s="154">
        <v>8</v>
      </c>
      <c r="BH644" s="158">
        <v>4</v>
      </c>
      <c r="BI644" s="307"/>
      <c r="BJ644" s="154">
        <v>0</v>
      </c>
      <c r="BK644" s="292">
        <v>19</v>
      </c>
      <c r="BL644" s="292">
        <v>7</v>
      </c>
      <c r="BM644" s="154">
        <v>0</v>
      </c>
      <c r="BN644" s="154">
        <v>9</v>
      </c>
      <c r="BO644" s="158">
        <v>4</v>
      </c>
      <c r="BP644" s="307">
        <v>17</v>
      </c>
      <c r="BQ644" s="768">
        <v>0</v>
      </c>
      <c r="BR644" s="720">
        <v>19</v>
      </c>
      <c r="BS644" s="720">
        <v>7</v>
      </c>
      <c r="BT644" s="768">
        <v>0</v>
      </c>
      <c r="BU644" s="768">
        <v>8</v>
      </c>
      <c r="BV644" s="744">
        <v>4</v>
      </c>
      <c r="BW644" s="307">
        <v>17</v>
      </c>
      <c r="BX644" s="768">
        <v>0</v>
      </c>
      <c r="BY644" s="720">
        <v>19</v>
      </c>
      <c r="BZ644" s="720">
        <v>7</v>
      </c>
      <c r="CA644" s="768">
        <v>0</v>
      </c>
      <c r="CB644" s="768">
        <v>9</v>
      </c>
      <c r="CC644" s="744">
        <v>4</v>
      </c>
    </row>
    <row r="645" spans="3:87">
      <c r="C645" s="58" t="s">
        <v>24</v>
      </c>
      <c r="D645" s="154">
        <v>25</v>
      </c>
      <c r="E645" s="153">
        <v>0</v>
      </c>
      <c r="F645" s="292">
        <v>29</v>
      </c>
      <c r="G645" s="154">
        <v>24</v>
      </c>
      <c r="H645" s="295">
        <v>14</v>
      </c>
      <c r="I645" s="82">
        <v>15</v>
      </c>
      <c r="J645" s="154">
        <v>25</v>
      </c>
      <c r="K645" s="153">
        <v>0</v>
      </c>
      <c r="L645" s="292">
        <v>29</v>
      </c>
      <c r="M645" s="154">
        <v>24</v>
      </c>
      <c r="N645" s="295">
        <v>16</v>
      </c>
      <c r="O645" s="82">
        <v>15</v>
      </c>
      <c r="P645" s="154">
        <v>25</v>
      </c>
      <c r="Q645" s="153">
        <v>0</v>
      </c>
      <c r="R645" s="292">
        <v>29</v>
      </c>
      <c r="S645" s="154">
        <v>24</v>
      </c>
      <c r="T645" s="295">
        <v>17</v>
      </c>
      <c r="U645" s="82">
        <v>15</v>
      </c>
      <c r="V645" s="152">
        <v>25</v>
      </c>
      <c r="W645" s="154">
        <v>0</v>
      </c>
      <c r="X645" s="292">
        <v>29</v>
      </c>
      <c r="Y645" s="292">
        <v>24</v>
      </c>
      <c r="Z645" s="295">
        <v>18</v>
      </c>
      <c r="AA645" s="82">
        <v>15</v>
      </c>
      <c r="AB645" s="307">
        <v>25</v>
      </c>
      <c r="AC645" s="154">
        <v>0</v>
      </c>
      <c r="AD645" s="292">
        <v>29</v>
      </c>
      <c r="AE645" s="292">
        <v>24</v>
      </c>
      <c r="AF645" s="295">
        <v>18</v>
      </c>
      <c r="AG645" s="82">
        <v>15</v>
      </c>
      <c r="AH645" s="307">
        <v>25</v>
      </c>
      <c r="AI645" s="154">
        <v>0</v>
      </c>
      <c r="AJ645" s="292">
        <v>29</v>
      </c>
      <c r="AK645" s="292">
        <v>24</v>
      </c>
      <c r="AL645" s="295">
        <v>18</v>
      </c>
      <c r="AM645" s="21">
        <v>15</v>
      </c>
      <c r="AN645" s="152">
        <v>25</v>
      </c>
      <c r="AO645" s="154">
        <v>0</v>
      </c>
      <c r="AP645" s="292">
        <v>29</v>
      </c>
      <c r="AQ645" s="292">
        <v>24</v>
      </c>
      <c r="AR645" s="154">
        <v>0</v>
      </c>
      <c r="AS645" s="154">
        <v>18</v>
      </c>
      <c r="AT645" s="158">
        <v>15</v>
      </c>
      <c r="AU645" s="307">
        <v>25</v>
      </c>
      <c r="AV645" s="154">
        <v>0</v>
      </c>
      <c r="AW645" s="292">
        <v>29</v>
      </c>
      <c r="AX645" s="292">
        <v>24</v>
      </c>
      <c r="AY645" s="154">
        <v>0</v>
      </c>
      <c r="AZ645" s="154">
        <v>18</v>
      </c>
      <c r="BA645" s="153">
        <v>15</v>
      </c>
      <c r="BB645" s="152">
        <v>25</v>
      </c>
      <c r="BC645" s="154">
        <v>0</v>
      </c>
      <c r="BD645" s="292">
        <v>29</v>
      </c>
      <c r="BE645" s="292">
        <v>24</v>
      </c>
      <c r="BF645" s="154">
        <v>0</v>
      </c>
      <c r="BG645" s="154">
        <v>18</v>
      </c>
      <c r="BH645" s="158">
        <v>15</v>
      </c>
      <c r="BI645" s="307"/>
      <c r="BJ645" s="154">
        <v>0</v>
      </c>
      <c r="BK645" s="292">
        <v>30</v>
      </c>
      <c r="BL645" s="292">
        <v>24</v>
      </c>
      <c r="BM645" s="154">
        <v>0</v>
      </c>
      <c r="BN645" s="154">
        <v>22</v>
      </c>
      <c r="BO645" s="158">
        <v>15</v>
      </c>
      <c r="BP645" s="307">
        <v>25</v>
      </c>
      <c r="BQ645" s="768">
        <v>0</v>
      </c>
      <c r="BR645" s="720">
        <v>30</v>
      </c>
      <c r="BS645" s="720">
        <v>24</v>
      </c>
      <c r="BT645" s="768">
        <v>0</v>
      </c>
      <c r="BU645" s="768">
        <v>19</v>
      </c>
      <c r="BV645" s="744">
        <v>15</v>
      </c>
      <c r="BW645" s="307">
        <v>25</v>
      </c>
      <c r="BX645" s="768">
        <v>0</v>
      </c>
      <c r="BY645" s="720">
        <v>30</v>
      </c>
      <c r="BZ645" s="720">
        <v>24</v>
      </c>
      <c r="CA645" s="768">
        <v>0</v>
      </c>
      <c r="CB645" s="768">
        <v>22</v>
      </c>
      <c r="CC645" s="744">
        <v>15</v>
      </c>
    </row>
    <row r="646" spans="3:87">
      <c r="C646" s="58" t="s">
        <v>25</v>
      </c>
      <c r="D646" s="154">
        <v>9</v>
      </c>
      <c r="E646" s="153">
        <v>0</v>
      </c>
      <c r="F646" s="292">
        <v>13</v>
      </c>
      <c r="G646" s="295">
        <v>7</v>
      </c>
      <c r="H646" s="295">
        <v>5</v>
      </c>
      <c r="I646" s="82">
        <v>4</v>
      </c>
      <c r="J646" s="154">
        <v>9</v>
      </c>
      <c r="K646" s="153">
        <v>0</v>
      </c>
      <c r="L646" s="292">
        <v>13</v>
      </c>
      <c r="M646" s="295">
        <v>7</v>
      </c>
      <c r="N646" s="295">
        <v>6</v>
      </c>
      <c r="O646" s="82">
        <v>4</v>
      </c>
      <c r="P646" s="154">
        <v>9</v>
      </c>
      <c r="Q646" s="153">
        <v>0</v>
      </c>
      <c r="R646" s="292">
        <v>13</v>
      </c>
      <c r="S646" s="295">
        <v>7</v>
      </c>
      <c r="T646" s="295">
        <v>6</v>
      </c>
      <c r="U646" s="82">
        <v>4</v>
      </c>
      <c r="V646" s="152">
        <v>9</v>
      </c>
      <c r="W646" s="154">
        <v>0</v>
      </c>
      <c r="X646" s="227">
        <v>13</v>
      </c>
      <c r="Y646" s="227">
        <v>7</v>
      </c>
      <c r="Z646" s="295">
        <v>6</v>
      </c>
      <c r="AA646" s="82">
        <v>4</v>
      </c>
      <c r="AB646" s="307">
        <v>9</v>
      </c>
      <c r="AC646" s="154">
        <v>0</v>
      </c>
      <c r="AD646" s="292">
        <v>13</v>
      </c>
      <c r="AE646" s="227">
        <v>7</v>
      </c>
      <c r="AF646" s="295">
        <v>6</v>
      </c>
      <c r="AG646" s="82">
        <v>4</v>
      </c>
      <c r="AH646" s="307">
        <v>9</v>
      </c>
      <c r="AI646" s="154">
        <v>0</v>
      </c>
      <c r="AJ646" s="292">
        <v>12</v>
      </c>
      <c r="AK646" s="227">
        <v>6</v>
      </c>
      <c r="AL646" s="295">
        <v>6</v>
      </c>
      <c r="AM646" s="21">
        <v>4</v>
      </c>
      <c r="AN646" s="152">
        <v>9</v>
      </c>
      <c r="AO646" s="154">
        <v>0</v>
      </c>
      <c r="AP646" s="292">
        <v>12</v>
      </c>
      <c r="AQ646" s="292">
        <v>6</v>
      </c>
      <c r="AR646" s="154">
        <v>0</v>
      </c>
      <c r="AS646" s="154">
        <v>6</v>
      </c>
      <c r="AT646" s="158">
        <v>4</v>
      </c>
      <c r="AU646" s="307">
        <v>9</v>
      </c>
      <c r="AV646" s="154">
        <v>0</v>
      </c>
      <c r="AW646" s="292">
        <v>12</v>
      </c>
      <c r="AX646" s="292">
        <v>6</v>
      </c>
      <c r="AY646" s="154">
        <v>0</v>
      </c>
      <c r="AZ646" s="154">
        <v>7</v>
      </c>
      <c r="BA646" s="153">
        <v>4</v>
      </c>
      <c r="BB646" s="152">
        <v>9</v>
      </c>
      <c r="BC646" s="154">
        <v>0</v>
      </c>
      <c r="BD646" s="292">
        <v>12</v>
      </c>
      <c r="BE646" s="292">
        <v>6</v>
      </c>
      <c r="BF646" s="154">
        <v>0</v>
      </c>
      <c r="BG646" s="154">
        <v>7</v>
      </c>
      <c r="BH646" s="158">
        <v>4</v>
      </c>
      <c r="BI646" s="307"/>
      <c r="BJ646" s="154">
        <v>0</v>
      </c>
      <c r="BK646" s="292">
        <v>12</v>
      </c>
      <c r="BL646" s="292">
        <v>6</v>
      </c>
      <c r="BM646" s="154">
        <v>0</v>
      </c>
      <c r="BN646" s="154">
        <v>8</v>
      </c>
      <c r="BO646" s="158">
        <v>4</v>
      </c>
      <c r="BP646" s="307">
        <v>9</v>
      </c>
      <c r="BQ646" s="768">
        <v>0</v>
      </c>
      <c r="BR646" s="720">
        <v>12</v>
      </c>
      <c r="BS646" s="720">
        <v>6</v>
      </c>
      <c r="BT646" s="768">
        <v>0</v>
      </c>
      <c r="BU646" s="768">
        <v>8</v>
      </c>
      <c r="BV646" s="744">
        <v>4</v>
      </c>
      <c r="BW646" s="307">
        <v>9</v>
      </c>
      <c r="BX646" s="768">
        <v>0</v>
      </c>
      <c r="BY646" s="720">
        <v>12</v>
      </c>
      <c r="BZ646" s="720">
        <v>6</v>
      </c>
      <c r="CA646" s="768">
        <v>0</v>
      </c>
      <c r="CB646" s="768">
        <v>8</v>
      </c>
      <c r="CC646" s="744">
        <v>4</v>
      </c>
    </row>
    <row r="647" spans="3:87">
      <c r="C647" s="58" t="s">
        <v>26</v>
      </c>
      <c r="D647" s="154">
        <v>463</v>
      </c>
      <c r="E647" s="153">
        <v>0</v>
      </c>
      <c r="F647" s="292">
        <v>626</v>
      </c>
      <c r="G647" s="295">
        <v>569</v>
      </c>
      <c r="H647" s="154">
        <v>541</v>
      </c>
      <c r="I647" s="82">
        <v>379</v>
      </c>
      <c r="J647" s="154">
        <v>462</v>
      </c>
      <c r="K647" s="153">
        <v>0</v>
      </c>
      <c r="L647" s="292">
        <v>636</v>
      </c>
      <c r="M647" s="295">
        <v>577</v>
      </c>
      <c r="N647" s="154">
        <v>542</v>
      </c>
      <c r="O647" s="82">
        <v>390</v>
      </c>
      <c r="P647" s="154">
        <v>462</v>
      </c>
      <c r="Q647" s="153">
        <v>0</v>
      </c>
      <c r="R647" s="292">
        <v>637</v>
      </c>
      <c r="S647" s="154">
        <v>577</v>
      </c>
      <c r="T647" s="295">
        <v>543</v>
      </c>
      <c r="U647" s="158">
        <v>398</v>
      </c>
      <c r="V647" s="152">
        <v>462</v>
      </c>
      <c r="W647" s="154">
        <v>0</v>
      </c>
      <c r="X647" s="292">
        <v>637</v>
      </c>
      <c r="Y647" s="292">
        <v>577</v>
      </c>
      <c r="Z647" s="154">
        <v>543</v>
      </c>
      <c r="AA647" s="158">
        <v>402</v>
      </c>
      <c r="AB647" s="307">
        <v>461</v>
      </c>
      <c r="AC647" s="154">
        <v>0</v>
      </c>
      <c r="AD647" s="292">
        <v>637</v>
      </c>
      <c r="AE647" s="292">
        <v>577</v>
      </c>
      <c r="AF647" s="154">
        <v>543</v>
      </c>
      <c r="AG647" s="158">
        <v>402</v>
      </c>
      <c r="AH647" s="307">
        <v>461</v>
      </c>
      <c r="AI647" s="154">
        <v>0</v>
      </c>
      <c r="AJ647" s="292">
        <v>637</v>
      </c>
      <c r="AK647" s="292">
        <v>577</v>
      </c>
      <c r="AL647" s="154">
        <v>543</v>
      </c>
      <c r="AM647" s="153">
        <v>404</v>
      </c>
      <c r="AN647" s="152">
        <v>461</v>
      </c>
      <c r="AO647" s="154">
        <v>0</v>
      </c>
      <c r="AP647" s="292">
        <v>639</v>
      </c>
      <c r="AQ647" s="292">
        <v>585</v>
      </c>
      <c r="AR647" s="154">
        <v>1</v>
      </c>
      <c r="AS647" s="154">
        <v>550</v>
      </c>
      <c r="AT647" s="158">
        <v>407</v>
      </c>
      <c r="AU647" s="307">
        <v>461</v>
      </c>
      <c r="AV647" s="154">
        <v>0</v>
      </c>
      <c r="AW647" s="292">
        <v>640</v>
      </c>
      <c r="AX647" s="292">
        <v>586</v>
      </c>
      <c r="AY647" s="154">
        <v>1</v>
      </c>
      <c r="AZ647" s="154">
        <v>553</v>
      </c>
      <c r="BA647" s="153">
        <v>407</v>
      </c>
      <c r="BB647" s="152">
        <v>460</v>
      </c>
      <c r="BC647" s="154">
        <v>0</v>
      </c>
      <c r="BD647" s="292">
        <v>641</v>
      </c>
      <c r="BE647" s="292">
        <v>587</v>
      </c>
      <c r="BF647" s="154">
        <v>1</v>
      </c>
      <c r="BG647" s="154">
        <v>553</v>
      </c>
      <c r="BH647" s="158">
        <v>407</v>
      </c>
      <c r="BI647" s="307"/>
      <c r="BJ647" s="154">
        <v>0</v>
      </c>
      <c r="BK647" s="292">
        <v>641</v>
      </c>
      <c r="BL647" s="292">
        <v>589</v>
      </c>
      <c r="BM647" s="154">
        <v>1</v>
      </c>
      <c r="BN647" s="154">
        <v>557</v>
      </c>
      <c r="BO647" s="158">
        <v>407</v>
      </c>
      <c r="BP647" s="307">
        <v>460</v>
      </c>
      <c r="BQ647" s="768">
        <v>0</v>
      </c>
      <c r="BR647" s="720">
        <v>641</v>
      </c>
      <c r="BS647" s="720">
        <v>589</v>
      </c>
      <c r="BT647" s="768">
        <v>1</v>
      </c>
      <c r="BU647" s="768">
        <v>555</v>
      </c>
      <c r="BV647" s="744">
        <v>407</v>
      </c>
      <c r="BW647" s="307">
        <v>460</v>
      </c>
      <c r="BX647" s="768">
        <v>0</v>
      </c>
      <c r="BY647" s="720">
        <v>641</v>
      </c>
      <c r="BZ647" s="720">
        <v>589</v>
      </c>
      <c r="CA647" s="768">
        <v>1</v>
      </c>
      <c r="CB647" s="768">
        <v>557</v>
      </c>
      <c r="CC647" s="744">
        <v>407</v>
      </c>
    </row>
    <row r="648" spans="3:87">
      <c r="C648" s="58" t="s">
        <v>39</v>
      </c>
      <c r="D648" s="154">
        <v>55</v>
      </c>
      <c r="E648" s="153">
        <v>0</v>
      </c>
      <c r="F648" s="292">
        <v>67</v>
      </c>
      <c r="G648" s="154">
        <v>68</v>
      </c>
      <c r="H648" s="154">
        <v>58</v>
      </c>
      <c r="I648" s="82">
        <v>42</v>
      </c>
      <c r="J648" s="154">
        <v>55</v>
      </c>
      <c r="K648" s="153">
        <v>0</v>
      </c>
      <c r="L648" s="292">
        <v>68</v>
      </c>
      <c r="M648" s="154">
        <v>69</v>
      </c>
      <c r="N648" s="154">
        <v>60</v>
      </c>
      <c r="O648" s="82">
        <v>44</v>
      </c>
      <c r="P648" s="154">
        <v>55</v>
      </c>
      <c r="Q648" s="153">
        <v>0</v>
      </c>
      <c r="R648" s="292">
        <v>68</v>
      </c>
      <c r="S648" s="154">
        <v>70</v>
      </c>
      <c r="T648" s="154">
        <v>60</v>
      </c>
      <c r="U648" s="82">
        <v>45</v>
      </c>
      <c r="V648" s="152">
        <v>55</v>
      </c>
      <c r="W648" s="154">
        <v>0</v>
      </c>
      <c r="X648" s="227">
        <v>68</v>
      </c>
      <c r="Y648" s="227">
        <v>70</v>
      </c>
      <c r="Z648" s="295">
        <v>61</v>
      </c>
      <c r="AA648" s="82">
        <v>45</v>
      </c>
      <c r="AB648" s="307">
        <v>55</v>
      </c>
      <c r="AC648" s="154">
        <v>0</v>
      </c>
      <c r="AD648" s="292">
        <v>66</v>
      </c>
      <c r="AE648" s="292">
        <v>68</v>
      </c>
      <c r="AF648" s="295">
        <v>59</v>
      </c>
      <c r="AG648" s="82">
        <v>43</v>
      </c>
      <c r="AH648" s="307">
        <v>55</v>
      </c>
      <c r="AI648" s="154">
        <v>0</v>
      </c>
      <c r="AJ648" s="292">
        <v>66</v>
      </c>
      <c r="AK648" s="292">
        <v>68</v>
      </c>
      <c r="AL648" s="295">
        <v>58</v>
      </c>
      <c r="AM648" s="21">
        <v>42</v>
      </c>
      <c r="AN648" s="152">
        <v>54</v>
      </c>
      <c r="AO648" s="154">
        <v>0</v>
      </c>
      <c r="AP648" s="292">
        <v>65</v>
      </c>
      <c r="AQ648" s="292">
        <v>67</v>
      </c>
      <c r="AR648" s="154">
        <v>1</v>
      </c>
      <c r="AS648" s="154">
        <v>57</v>
      </c>
      <c r="AT648" s="158">
        <v>43</v>
      </c>
      <c r="AU648" s="307">
        <v>54</v>
      </c>
      <c r="AV648" s="154">
        <v>0</v>
      </c>
      <c r="AW648" s="292">
        <v>65</v>
      </c>
      <c r="AX648" s="292">
        <v>67</v>
      </c>
      <c r="AY648" s="154">
        <v>1</v>
      </c>
      <c r="AZ648" s="154">
        <v>57</v>
      </c>
      <c r="BA648" s="153">
        <v>44</v>
      </c>
      <c r="BB648" s="152">
        <v>54</v>
      </c>
      <c r="BC648" s="154">
        <v>0</v>
      </c>
      <c r="BD648" s="292">
        <v>65</v>
      </c>
      <c r="BE648" s="292">
        <v>67</v>
      </c>
      <c r="BF648" s="154">
        <v>1</v>
      </c>
      <c r="BG648" s="154">
        <v>59</v>
      </c>
      <c r="BH648" s="158">
        <v>44</v>
      </c>
      <c r="BI648" s="307"/>
      <c r="BJ648" s="154">
        <v>0</v>
      </c>
      <c r="BK648" s="292">
        <v>65</v>
      </c>
      <c r="BL648" s="292">
        <v>66</v>
      </c>
      <c r="BM648" s="154">
        <v>1</v>
      </c>
      <c r="BN648" s="154">
        <v>60</v>
      </c>
      <c r="BO648" s="158">
        <v>44</v>
      </c>
      <c r="BP648" s="307">
        <v>54</v>
      </c>
      <c r="BQ648" s="768">
        <v>0</v>
      </c>
      <c r="BR648" s="720">
        <v>65</v>
      </c>
      <c r="BS648" s="720">
        <v>66</v>
      </c>
      <c r="BT648" s="768">
        <v>1</v>
      </c>
      <c r="BU648" s="768">
        <v>59</v>
      </c>
      <c r="BV648" s="744">
        <v>44</v>
      </c>
      <c r="BW648" s="307">
        <v>55</v>
      </c>
      <c r="BX648" s="768">
        <v>0</v>
      </c>
      <c r="BY648" s="720">
        <v>65</v>
      </c>
      <c r="BZ648" s="720">
        <v>66</v>
      </c>
      <c r="CA648" s="768">
        <v>1</v>
      </c>
      <c r="CB648" s="768">
        <v>60</v>
      </c>
      <c r="CC648" s="744">
        <v>44</v>
      </c>
    </row>
    <row r="649" spans="3:87" ht="22.5">
      <c r="C649" s="26" t="s">
        <v>1191</v>
      </c>
      <c r="D649" s="124">
        <v>70</v>
      </c>
      <c r="E649" s="124">
        <v>0</v>
      </c>
      <c r="F649" s="450">
        <v>76</v>
      </c>
      <c r="G649" s="451">
        <v>71</v>
      </c>
      <c r="H649" s="124">
        <v>68</v>
      </c>
      <c r="I649" s="452">
        <v>39</v>
      </c>
      <c r="J649" s="124">
        <v>70</v>
      </c>
      <c r="K649" s="153">
        <v>0</v>
      </c>
      <c r="L649" s="450">
        <v>76</v>
      </c>
      <c r="M649" s="124">
        <v>72</v>
      </c>
      <c r="N649" s="124">
        <v>67</v>
      </c>
      <c r="O649" s="452">
        <v>39</v>
      </c>
      <c r="P649" s="124">
        <v>70</v>
      </c>
      <c r="Q649" s="153">
        <v>0</v>
      </c>
      <c r="R649" s="450">
        <v>78</v>
      </c>
      <c r="S649" s="124">
        <v>72</v>
      </c>
      <c r="T649" s="154">
        <v>69</v>
      </c>
      <c r="U649" s="452">
        <v>39</v>
      </c>
      <c r="V649" s="96">
        <v>70</v>
      </c>
      <c r="W649" s="124">
        <v>0</v>
      </c>
      <c r="X649" s="436">
        <v>79</v>
      </c>
      <c r="Y649" s="450">
        <v>72</v>
      </c>
      <c r="Z649" s="451">
        <v>69</v>
      </c>
      <c r="AA649" s="452">
        <v>40</v>
      </c>
      <c r="AB649" s="453">
        <v>70</v>
      </c>
      <c r="AC649" s="124">
        <v>0</v>
      </c>
      <c r="AD649" s="436">
        <v>79</v>
      </c>
      <c r="AE649" s="450">
        <v>72</v>
      </c>
      <c r="AF649" s="451">
        <v>69</v>
      </c>
      <c r="AG649" s="452">
        <v>41</v>
      </c>
      <c r="AH649" s="453">
        <v>70</v>
      </c>
      <c r="AI649" s="124">
        <v>0</v>
      </c>
      <c r="AJ649" s="436">
        <v>79</v>
      </c>
      <c r="AK649" s="450">
        <v>72</v>
      </c>
      <c r="AL649" s="451">
        <v>69</v>
      </c>
      <c r="AM649" s="551">
        <v>41</v>
      </c>
      <c r="AN649" s="96">
        <v>70</v>
      </c>
      <c r="AO649" s="124">
        <v>0</v>
      </c>
      <c r="AP649" s="450">
        <v>77</v>
      </c>
      <c r="AQ649" s="450">
        <v>73</v>
      </c>
      <c r="AR649" s="124">
        <v>0</v>
      </c>
      <c r="AS649" s="124">
        <v>70</v>
      </c>
      <c r="AT649" s="98">
        <v>41</v>
      </c>
      <c r="AU649" s="453">
        <v>70</v>
      </c>
      <c r="AV649" s="124">
        <v>0</v>
      </c>
      <c r="AW649" s="450">
        <v>77</v>
      </c>
      <c r="AX649" s="450">
        <v>73</v>
      </c>
      <c r="AY649" s="124">
        <v>0</v>
      </c>
      <c r="AZ649" s="124">
        <v>70</v>
      </c>
      <c r="BA649" s="97">
        <v>42</v>
      </c>
      <c r="BB649" s="96">
        <v>70</v>
      </c>
      <c r="BC649" s="124">
        <v>0</v>
      </c>
      <c r="BD649" s="450">
        <v>77</v>
      </c>
      <c r="BE649" s="450">
        <v>73</v>
      </c>
      <c r="BF649" s="124">
        <v>47</v>
      </c>
      <c r="BG649" s="124">
        <v>72</v>
      </c>
      <c r="BH649" s="98">
        <v>42</v>
      </c>
      <c r="BI649" s="453"/>
      <c r="BJ649" s="124">
        <v>0</v>
      </c>
      <c r="BK649" s="450">
        <v>79</v>
      </c>
      <c r="BL649" s="450">
        <v>73</v>
      </c>
      <c r="BM649" s="124">
        <v>47</v>
      </c>
      <c r="BN649" s="124">
        <v>75</v>
      </c>
      <c r="BO649" s="158">
        <v>42</v>
      </c>
      <c r="BP649" s="453">
        <v>71</v>
      </c>
      <c r="BQ649" s="748">
        <v>0</v>
      </c>
      <c r="BR649" s="770">
        <v>78</v>
      </c>
      <c r="BS649" s="770">
        <v>73</v>
      </c>
      <c r="BT649" s="748">
        <v>47</v>
      </c>
      <c r="BU649" s="748">
        <v>74</v>
      </c>
      <c r="BV649" s="749">
        <v>42</v>
      </c>
      <c r="BW649" s="453">
        <v>71</v>
      </c>
      <c r="BX649" s="748">
        <v>0</v>
      </c>
      <c r="BY649" s="770">
        <v>79</v>
      </c>
      <c r="BZ649" s="770">
        <v>73</v>
      </c>
      <c r="CA649" s="748">
        <v>47</v>
      </c>
      <c r="CB649" s="748">
        <v>75</v>
      </c>
      <c r="CC649" s="749">
        <v>42</v>
      </c>
    </row>
    <row r="650" spans="3:87">
      <c r="C650" s="58" t="s">
        <v>27</v>
      </c>
      <c r="D650" s="154">
        <v>31</v>
      </c>
      <c r="E650" s="153">
        <v>0</v>
      </c>
      <c r="F650" s="292">
        <v>33</v>
      </c>
      <c r="G650" s="295">
        <v>27</v>
      </c>
      <c r="H650" s="295">
        <v>19</v>
      </c>
      <c r="I650" s="82">
        <v>8</v>
      </c>
      <c r="J650" s="154">
        <v>31</v>
      </c>
      <c r="K650" s="153">
        <v>0</v>
      </c>
      <c r="L650" s="292">
        <v>33</v>
      </c>
      <c r="M650" s="295">
        <v>27</v>
      </c>
      <c r="N650" s="295">
        <v>23</v>
      </c>
      <c r="O650" s="82">
        <v>8</v>
      </c>
      <c r="P650" s="154">
        <v>31</v>
      </c>
      <c r="Q650" s="153">
        <v>0</v>
      </c>
      <c r="R650" s="292">
        <v>33</v>
      </c>
      <c r="S650" s="154">
        <v>27</v>
      </c>
      <c r="T650" s="124">
        <v>24</v>
      </c>
      <c r="U650" s="82">
        <v>8</v>
      </c>
      <c r="V650" s="152">
        <v>31</v>
      </c>
      <c r="W650" s="154">
        <v>0</v>
      </c>
      <c r="X650" s="227">
        <v>33</v>
      </c>
      <c r="Y650" s="227">
        <v>27</v>
      </c>
      <c r="Z650" s="295">
        <v>24</v>
      </c>
      <c r="AA650" s="82">
        <v>8</v>
      </c>
      <c r="AB650" s="307">
        <v>31</v>
      </c>
      <c r="AC650" s="154">
        <v>0</v>
      </c>
      <c r="AD650" s="227">
        <v>34</v>
      </c>
      <c r="AE650" s="227">
        <v>27</v>
      </c>
      <c r="AF650" s="295">
        <v>24</v>
      </c>
      <c r="AG650" s="82">
        <v>8</v>
      </c>
      <c r="AH650" s="307">
        <v>31</v>
      </c>
      <c r="AI650" s="154">
        <v>0</v>
      </c>
      <c r="AJ650" s="292">
        <v>34</v>
      </c>
      <c r="AK650" s="292">
        <v>27</v>
      </c>
      <c r="AL650" s="295">
        <v>24</v>
      </c>
      <c r="AM650" s="21">
        <v>8</v>
      </c>
      <c r="AN650" s="152">
        <v>31</v>
      </c>
      <c r="AO650" s="154">
        <v>0</v>
      </c>
      <c r="AP650" s="292">
        <v>34</v>
      </c>
      <c r="AQ650" s="292">
        <v>28</v>
      </c>
      <c r="AR650" s="154">
        <v>0</v>
      </c>
      <c r="AS650" s="154">
        <v>26</v>
      </c>
      <c r="AT650" s="158">
        <v>9</v>
      </c>
      <c r="AU650" s="307">
        <v>31</v>
      </c>
      <c r="AV650" s="154">
        <v>0</v>
      </c>
      <c r="AW650" s="292">
        <v>34</v>
      </c>
      <c r="AX650" s="292">
        <v>28</v>
      </c>
      <c r="AY650" s="154">
        <v>0</v>
      </c>
      <c r="AZ650" s="154">
        <v>26</v>
      </c>
      <c r="BA650" s="153">
        <v>10</v>
      </c>
      <c r="BB650" s="152">
        <v>31</v>
      </c>
      <c r="BC650" s="154">
        <v>0</v>
      </c>
      <c r="BD650" s="292">
        <v>36</v>
      </c>
      <c r="BE650" s="292">
        <v>28</v>
      </c>
      <c r="BF650" s="154">
        <v>0</v>
      </c>
      <c r="BG650" s="154">
        <v>26</v>
      </c>
      <c r="BH650" s="158">
        <v>11</v>
      </c>
      <c r="BI650" s="307"/>
      <c r="BJ650" s="154">
        <v>0</v>
      </c>
      <c r="BK650" s="292">
        <v>36</v>
      </c>
      <c r="BL650" s="292">
        <v>29</v>
      </c>
      <c r="BM650" s="154">
        <v>0</v>
      </c>
      <c r="BN650" s="154">
        <v>27</v>
      </c>
      <c r="BO650" s="98">
        <v>11</v>
      </c>
      <c r="BP650" s="307">
        <v>32</v>
      </c>
      <c r="BQ650" s="768">
        <v>0</v>
      </c>
      <c r="BR650" s="720">
        <v>36</v>
      </c>
      <c r="BS650" s="720">
        <v>29</v>
      </c>
      <c r="BT650" s="768">
        <v>0</v>
      </c>
      <c r="BU650" s="768">
        <v>27</v>
      </c>
      <c r="BV650" s="744">
        <v>11</v>
      </c>
      <c r="BW650" s="307">
        <v>32</v>
      </c>
      <c r="BX650" s="768">
        <v>0</v>
      </c>
      <c r="BY650" s="720">
        <v>36</v>
      </c>
      <c r="BZ650" s="720">
        <v>29</v>
      </c>
      <c r="CA650" s="768">
        <v>0</v>
      </c>
      <c r="CB650" s="768">
        <v>27</v>
      </c>
      <c r="CC650" s="744">
        <v>11</v>
      </c>
    </row>
    <row r="651" spans="3:87">
      <c r="C651" s="58" t="s">
        <v>28</v>
      </c>
      <c r="D651" s="154">
        <v>54</v>
      </c>
      <c r="E651" s="153">
        <v>0</v>
      </c>
      <c r="F651" s="292">
        <v>65</v>
      </c>
      <c r="G651" s="154">
        <v>53</v>
      </c>
      <c r="H651" s="154">
        <v>43</v>
      </c>
      <c r="I651" s="82">
        <v>40</v>
      </c>
      <c r="J651" s="154">
        <v>54</v>
      </c>
      <c r="K651" s="153">
        <v>0</v>
      </c>
      <c r="L651" s="292">
        <v>65</v>
      </c>
      <c r="M651" s="154">
        <v>53</v>
      </c>
      <c r="N651" s="154">
        <v>42</v>
      </c>
      <c r="O651" s="82">
        <v>40</v>
      </c>
      <c r="P651" s="154">
        <v>54</v>
      </c>
      <c r="Q651" s="153">
        <v>0</v>
      </c>
      <c r="R651" s="292">
        <v>66</v>
      </c>
      <c r="S651" s="154">
        <v>54</v>
      </c>
      <c r="T651" s="295">
        <v>44</v>
      </c>
      <c r="U651" s="82">
        <v>41</v>
      </c>
      <c r="V651" s="152">
        <v>54</v>
      </c>
      <c r="W651" s="154">
        <v>0</v>
      </c>
      <c r="X651" s="227">
        <v>66</v>
      </c>
      <c r="Y651" s="227">
        <v>54</v>
      </c>
      <c r="Z651" s="295">
        <v>44</v>
      </c>
      <c r="AA651" s="82">
        <v>41</v>
      </c>
      <c r="AB651" s="307">
        <v>54</v>
      </c>
      <c r="AC651" s="154">
        <v>0</v>
      </c>
      <c r="AD651" s="227">
        <v>66</v>
      </c>
      <c r="AE651" s="227">
        <v>54</v>
      </c>
      <c r="AF651" s="295">
        <v>45</v>
      </c>
      <c r="AG651" s="82">
        <v>41</v>
      </c>
      <c r="AH651" s="307">
        <v>54</v>
      </c>
      <c r="AI651" s="154">
        <v>0</v>
      </c>
      <c r="AJ651" s="227">
        <v>66</v>
      </c>
      <c r="AK651" s="227">
        <v>54</v>
      </c>
      <c r="AL651" s="295">
        <v>46</v>
      </c>
      <c r="AM651" s="21">
        <v>41</v>
      </c>
      <c r="AN651" s="152">
        <v>54</v>
      </c>
      <c r="AO651" s="154">
        <v>0</v>
      </c>
      <c r="AP651" s="292">
        <v>67</v>
      </c>
      <c r="AQ651" s="292">
        <v>55</v>
      </c>
      <c r="AR651" s="154">
        <v>0</v>
      </c>
      <c r="AS651" s="154">
        <v>48</v>
      </c>
      <c r="AT651" s="158">
        <v>42</v>
      </c>
      <c r="AU651" s="307">
        <v>54</v>
      </c>
      <c r="AV651" s="154">
        <v>0</v>
      </c>
      <c r="AW651" s="292">
        <v>67</v>
      </c>
      <c r="AX651" s="292">
        <v>55</v>
      </c>
      <c r="AY651" s="154">
        <v>0</v>
      </c>
      <c r="AZ651" s="154">
        <v>49</v>
      </c>
      <c r="BA651" s="153">
        <v>42</v>
      </c>
      <c r="BB651" s="152">
        <v>54</v>
      </c>
      <c r="BC651" s="154">
        <v>0</v>
      </c>
      <c r="BD651" s="292">
        <v>67</v>
      </c>
      <c r="BE651" s="292">
        <v>55</v>
      </c>
      <c r="BF651" s="154">
        <v>0</v>
      </c>
      <c r="BG651" s="154">
        <v>50</v>
      </c>
      <c r="BH651" s="158">
        <v>42</v>
      </c>
      <c r="BI651" s="307"/>
      <c r="BJ651" s="154">
        <v>0</v>
      </c>
      <c r="BK651" s="292">
        <v>69</v>
      </c>
      <c r="BL651" s="292">
        <v>57</v>
      </c>
      <c r="BM651" s="154">
        <v>0</v>
      </c>
      <c r="BN651" s="154">
        <v>54</v>
      </c>
      <c r="BO651" s="158">
        <v>42</v>
      </c>
      <c r="BP651" s="307">
        <v>54</v>
      </c>
      <c r="BQ651" s="768">
        <v>0</v>
      </c>
      <c r="BR651" s="720">
        <v>67</v>
      </c>
      <c r="BS651" s="720">
        <v>55</v>
      </c>
      <c r="BT651" s="768">
        <v>0</v>
      </c>
      <c r="BU651" s="768">
        <v>52</v>
      </c>
      <c r="BV651" s="744">
        <v>42</v>
      </c>
      <c r="BW651" s="307">
        <v>54</v>
      </c>
      <c r="BX651" s="768">
        <v>0</v>
      </c>
      <c r="BY651" s="720">
        <v>69</v>
      </c>
      <c r="BZ651" s="720">
        <v>57</v>
      </c>
      <c r="CA651" s="768">
        <v>0</v>
      </c>
      <c r="CB651" s="768">
        <v>54</v>
      </c>
      <c r="CC651" s="744">
        <v>42</v>
      </c>
    </row>
    <row r="652" spans="3:87">
      <c r="C652" s="201" t="s">
        <v>29</v>
      </c>
      <c r="D652" s="154">
        <v>14</v>
      </c>
      <c r="E652" s="153">
        <v>0</v>
      </c>
      <c r="F652" s="292">
        <v>12</v>
      </c>
      <c r="G652" s="295">
        <v>12</v>
      </c>
      <c r="H652" s="154">
        <v>3</v>
      </c>
      <c r="I652" s="82">
        <v>2</v>
      </c>
      <c r="J652" s="154">
        <v>14</v>
      </c>
      <c r="K652" s="153">
        <v>0</v>
      </c>
      <c r="L652" s="292">
        <v>12</v>
      </c>
      <c r="M652" s="295">
        <v>12</v>
      </c>
      <c r="N652" s="154">
        <v>4</v>
      </c>
      <c r="O652" s="82">
        <v>2</v>
      </c>
      <c r="P652" s="154">
        <v>14</v>
      </c>
      <c r="Q652" s="153">
        <v>0</v>
      </c>
      <c r="R652" s="292">
        <v>12</v>
      </c>
      <c r="S652" s="295">
        <v>12</v>
      </c>
      <c r="T652" s="154">
        <v>4</v>
      </c>
      <c r="U652" s="82">
        <v>3</v>
      </c>
      <c r="V652" s="152">
        <v>14</v>
      </c>
      <c r="W652" s="154">
        <v>0</v>
      </c>
      <c r="X652" s="227">
        <v>12</v>
      </c>
      <c r="Y652" s="292">
        <v>12</v>
      </c>
      <c r="Z652" s="295">
        <v>4</v>
      </c>
      <c r="AA652" s="82">
        <v>3</v>
      </c>
      <c r="AB652" s="307">
        <v>14</v>
      </c>
      <c r="AC652" s="154">
        <v>0</v>
      </c>
      <c r="AD652" s="227">
        <v>12</v>
      </c>
      <c r="AE652" s="292">
        <v>12</v>
      </c>
      <c r="AF652" s="295">
        <v>4</v>
      </c>
      <c r="AG652" s="82">
        <v>3</v>
      </c>
      <c r="AH652" s="307">
        <v>14</v>
      </c>
      <c r="AI652" s="154">
        <v>0</v>
      </c>
      <c r="AJ652" s="227">
        <v>12</v>
      </c>
      <c r="AK652" s="292">
        <v>12</v>
      </c>
      <c r="AL652" s="295">
        <v>4</v>
      </c>
      <c r="AM652" s="21">
        <v>3</v>
      </c>
      <c r="AN652" s="152">
        <v>14</v>
      </c>
      <c r="AO652" s="154">
        <v>0</v>
      </c>
      <c r="AP652" s="292">
        <v>12</v>
      </c>
      <c r="AQ652" s="292">
        <v>12</v>
      </c>
      <c r="AR652" s="154">
        <v>0</v>
      </c>
      <c r="AS652" s="154">
        <v>4</v>
      </c>
      <c r="AT652" s="82">
        <v>3</v>
      </c>
      <c r="AU652" s="307">
        <v>14</v>
      </c>
      <c r="AV652" s="154">
        <v>0</v>
      </c>
      <c r="AW652" s="292">
        <v>12</v>
      </c>
      <c r="AX652" s="292">
        <v>12</v>
      </c>
      <c r="AY652" s="154">
        <v>0</v>
      </c>
      <c r="AZ652" s="154">
        <v>4</v>
      </c>
      <c r="BA652" s="153">
        <v>3</v>
      </c>
      <c r="BB652" s="152">
        <v>14</v>
      </c>
      <c r="BC652" s="154">
        <v>0</v>
      </c>
      <c r="BD652" s="292">
        <v>12</v>
      </c>
      <c r="BE652" s="292">
        <v>12</v>
      </c>
      <c r="BF652" s="154">
        <v>0</v>
      </c>
      <c r="BG652" s="154">
        <v>4</v>
      </c>
      <c r="BH652" s="82">
        <v>3</v>
      </c>
      <c r="BI652" s="307"/>
      <c r="BJ652" s="154">
        <v>0</v>
      </c>
      <c r="BK652" s="292">
        <v>12</v>
      </c>
      <c r="BL652" s="292">
        <v>12</v>
      </c>
      <c r="BM652" s="154">
        <v>0</v>
      </c>
      <c r="BN652" s="154">
        <v>6</v>
      </c>
      <c r="BO652" s="158">
        <v>3</v>
      </c>
      <c r="BP652" s="307">
        <v>14</v>
      </c>
      <c r="BQ652" s="768">
        <v>0</v>
      </c>
      <c r="BR652" s="720">
        <v>12</v>
      </c>
      <c r="BS652" s="720">
        <v>12</v>
      </c>
      <c r="BT652" s="768">
        <v>0</v>
      </c>
      <c r="BU652" s="768">
        <v>4</v>
      </c>
      <c r="BV652" s="769">
        <v>3</v>
      </c>
      <c r="BW652" s="307">
        <v>14</v>
      </c>
      <c r="BX652" s="768">
        <v>0</v>
      </c>
      <c r="BY652" s="720">
        <v>12</v>
      </c>
      <c r="BZ652" s="720">
        <v>12</v>
      </c>
      <c r="CA652" s="768">
        <v>0</v>
      </c>
      <c r="CB652" s="768">
        <v>6</v>
      </c>
      <c r="CC652" s="769">
        <v>3</v>
      </c>
    </row>
    <row r="653" spans="3:87" ht="13.5" thickBot="1">
      <c r="C653" s="361" t="s">
        <v>91</v>
      </c>
      <c r="D653" s="157">
        <v>5</v>
      </c>
      <c r="E653" s="157">
        <v>0</v>
      </c>
      <c r="F653" s="294">
        <v>5</v>
      </c>
      <c r="G653" s="296">
        <v>5</v>
      </c>
      <c r="H653" s="296">
        <v>3</v>
      </c>
      <c r="I653" s="297">
        <v>0</v>
      </c>
      <c r="J653" s="157">
        <v>5</v>
      </c>
      <c r="K653" s="157">
        <v>0</v>
      </c>
      <c r="L653" s="294">
        <v>5</v>
      </c>
      <c r="M653" s="296">
        <v>5</v>
      </c>
      <c r="N653" s="296">
        <v>3</v>
      </c>
      <c r="O653" s="297">
        <v>0</v>
      </c>
      <c r="P653" s="157">
        <v>5</v>
      </c>
      <c r="Q653" s="157">
        <v>0</v>
      </c>
      <c r="R653" s="294">
        <v>5</v>
      </c>
      <c r="S653" s="296">
        <v>5</v>
      </c>
      <c r="T653" s="296">
        <v>3</v>
      </c>
      <c r="U653" s="297">
        <v>0</v>
      </c>
      <c r="V653" s="155">
        <v>5</v>
      </c>
      <c r="W653" s="157">
        <v>0</v>
      </c>
      <c r="X653" s="299">
        <v>5</v>
      </c>
      <c r="Y653" s="299">
        <v>5</v>
      </c>
      <c r="Z653" s="305">
        <v>3</v>
      </c>
      <c r="AA653" s="297">
        <v>0</v>
      </c>
      <c r="AB653" s="308">
        <v>5</v>
      </c>
      <c r="AC653" s="157">
        <v>0</v>
      </c>
      <c r="AD653" s="299">
        <v>5</v>
      </c>
      <c r="AE653" s="299">
        <v>5</v>
      </c>
      <c r="AF653" s="305">
        <v>3</v>
      </c>
      <c r="AG653" s="297">
        <v>0</v>
      </c>
      <c r="AH653" s="308">
        <v>5</v>
      </c>
      <c r="AI653" s="157">
        <v>0</v>
      </c>
      <c r="AJ653" s="299">
        <v>5</v>
      </c>
      <c r="AK653" s="299">
        <v>5</v>
      </c>
      <c r="AL653" s="305">
        <v>3</v>
      </c>
      <c r="AM653" s="552">
        <v>0</v>
      </c>
      <c r="AN653" s="155">
        <v>5</v>
      </c>
      <c r="AO653" s="157">
        <v>0</v>
      </c>
      <c r="AP653" s="299">
        <v>5</v>
      </c>
      <c r="AQ653" s="299">
        <v>5</v>
      </c>
      <c r="AR653" s="157">
        <v>0</v>
      </c>
      <c r="AS653" s="157">
        <v>3</v>
      </c>
      <c r="AT653" s="297">
        <v>0</v>
      </c>
      <c r="AU653" s="308">
        <v>5</v>
      </c>
      <c r="AV653" s="157">
        <v>0</v>
      </c>
      <c r="AW653" s="299">
        <v>5</v>
      </c>
      <c r="AX653" s="299">
        <v>5</v>
      </c>
      <c r="AY653" s="157">
        <v>0</v>
      </c>
      <c r="AZ653" s="157">
        <v>3</v>
      </c>
      <c r="BA653" s="156">
        <v>0</v>
      </c>
      <c r="BB653" s="155">
        <v>5</v>
      </c>
      <c r="BC653" s="157">
        <v>0</v>
      </c>
      <c r="BD653" s="299">
        <v>5</v>
      </c>
      <c r="BE653" s="299">
        <v>5</v>
      </c>
      <c r="BF653" s="157">
        <v>0</v>
      </c>
      <c r="BG653" s="157">
        <v>3</v>
      </c>
      <c r="BH653" s="297">
        <v>0</v>
      </c>
      <c r="BI653" s="771"/>
      <c r="BJ653" s="157">
        <v>0</v>
      </c>
      <c r="BK653" s="299">
        <v>5</v>
      </c>
      <c r="BL653" s="299">
        <v>5</v>
      </c>
      <c r="BM653" s="157">
        <v>0</v>
      </c>
      <c r="BN653" s="157">
        <v>3</v>
      </c>
      <c r="BO653" s="297">
        <v>0</v>
      </c>
      <c r="BP653" s="771">
        <v>5</v>
      </c>
      <c r="BQ653" s="751">
        <v>0</v>
      </c>
      <c r="BR653" s="730">
        <v>5</v>
      </c>
      <c r="BS653" s="730">
        <v>5</v>
      </c>
      <c r="BT653" s="751">
        <v>0</v>
      </c>
      <c r="BU653" s="751">
        <v>3</v>
      </c>
      <c r="BV653" s="772">
        <v>0</v>
      </c>
      <c r="BW653" s="771">
        <v>5</v>
      </c>
      <c r="BX653" s="751">
        <v>0</v>
      </c>
      <c r="BY653" s="730">
        <v>5</v>
      </c>
      <c r="BZ653" s="730">
        <v>5</v>
      </c>
      <c r="CA653" s="751">
        <v>0</v>
      </c>
      <c r="CB653" s="751">
        <v>3</v>
      </c>
      <c r="CC653" s="772"/>
    </row>
    <row r="654" spans="3:87" ht="13.5" thickBot="1"/>
    <row r="655" spans="3:87" ht="13.5" thickBot="1">
      <c r="C655" s="557" t="s">
        <v>1183</v>
      </c>
      <c r="D655" s="558"/>
      <c r="E655" s="558"/>
      <c r="F655" s="558"/>
      <c r="G655" s="558"/>
      <c r="H655" s="558"/>
      <c r="I655" s="558"/>
      <c r="J655" s="558"/>
      <c r="K655" s="558"/>
      <c r="L655" s="558"/>
      <c r="M655" s="558"/>
      <c r="N655" s="558"/>
      <c r="O655" s="558"/>
      <c r="P655" s="558"/>
      <c r="Q655" s="558"/>
      <c r="R655" s="558"/>
      <c r="S655" s="558"/>
      <c r="T655" s="558"/>
      <c r="U655" s="558"/>
      <c r="V655" s="558"/>
      <c r="W655" s="558"/>
      <c r="X655" s="558"/>
      <c r="Y655" s="558"/>
      <c r="Z655" s="558"/>
      <c r="AA655" s="558"/>
      <c r="AB655" s="558"/>
      <c r="AC655" s="558"/>
      <c r="AD655" s="558"/>
      <c r="AE655" s="558"/>
      <c r="AF655" s="558"/>
      <c r="AG655" s="558"/>
      <c r="AH655" s="558"/>
      <c r="AI655" s="558"/>
      <c r="AJ655" s="558"/>
      <c r="AK655" s="558"/>
      <c r="AL655" s="558"/>
      <c r="AM655" s="558"/>
      <c r="AN655" s="558"/>
      <c r="AO655" s="558"/>
      <c r="AP655" s="558"/>
      <c r="AQ655" s="558"/>
      <c r="AR655" s="558"/>
      <c r="AS655" s="558"/>
      <c r="AT655" s="558"/>
      <c r="AU655" s="558"/>
      <c r="AV655" s="558"/>
      <c r="AW655" s="558"/>
      <c r="AX655" s="558"/>
      <c r="AY655" s="558"/>
      <c r="AZ655" s="558"/>
      <c r="BA655" s="558"/>
      <c r="BB655" s="558"/>
      <c r="BC655" s="558"/>
      <c r="BD655" s="558"/>
      <c r="BE655" s="558"/>
      <c r="BF655" s="558"/>
      <c r="BG655" s="558"/>
      <c r="BH655" s="558"/>
      <c r="BI655" s="558"/>
      <c r="BJ655" s="558"/>
      <c r="BK655" s="558"/>
      <c r="BL655" s="558"/>
      <c r="BM655" s="558"/>
      <c r="BN655" s="558"/>
      <c r="BO655" s="558"/>
      <c r="BP655" s="558"/>
      <c r="BQ655" s="558"/>
      <c r="BR655" s="558"/>
      <c r="BS655" s="558"/>
      <c r="BT655" s="558"/>
      <c r="BU655" s="558"/>
      <c r="BV655" s="558"/>
      <c r="BW655" s="558"/>
      <c r="BX655" s="558"/>
      <c r="BY655" s="558"/>
      <c r="BZ655" s="558"/>
      <c r="CA655" s="558"/>
      <c r="CB655" s="558"/>
      <c r="CC655" s="558"/>
      <c r="CD655" s="558"/>
      <c r="CE655" s="558"/>
      <c r="CF655" s="558"/>
      <c r="CG655" s="558"/>
      <c r="CH655" s="558"/>
      <c r="CI655" s="558"/>
    </row>
    <row r="656" spans="3:87" ht="19.5" customHeight="1" thickBot="1">
      <c r="C656" s="581" t="s">
        <v>48</v>
      </c>
      <c r="D656" s="838">
        <v>44197</v>
      </c>
      <c r="E656" s="839"/>
      <c r="F656" s="839"/>
      <c r="G656" s="839"/>
      <c r="H656" s="839"/>
      <c r="I656" s="839"/>
      <c r="J656" s="840"/>
      <c r="K656" s="838">
        <v>44228</v>
      </c>
      <c r="L656" s="839"/>
      <c r="M656" s="839"/>
      <c r="N656" s="839"/>
      <c r="O656" s="839"/>
      <c r="P656" s="839"/>
      <c r="Q656" s="840"/>
      <c r="R656" s="838">
        <v>44256</v>
      </c>
      <c r="S656" s="839"/>
      <c r="T656" s="839"/>
      <c r="U656" s="839"/>
      <c r="V656" s="839"/>
      <c r="W656" s="839"/>
      <c r="X656" s="840"/>
      <c r="Y656" s="838">
        <v>44287</v>
      </c>
      <c r="Z656" s="839"/>
      <c r="AA656" s="839"/>
      <c r="AB656" s="839"/>
      <c r="AC656" s="839"/>
      <c r="AD656" s="839"/>
      <c r="AE656" s="840"/>
      <c r="AF656" s="838">
        <v>44317</v>
      </c>
      <c r="AG656" s="839"/>
      <c r="AH656" s="839"/>
      <c r="AI656" s="839"/>
      <c r="AJ656" s="839"/>
      <c r="AK656" s="839"/>
      <c r="AL656" s="840"/>
      <c r="AM656" s="838">
        <v>44348</v>
      </c>
      <c r="AN656" s="839"/>
      <c r="AO656" s="839"/>
      <c r="AP656" s="839"/>
      <c r="AQ656" s="839"/>
      <c r="AR656" s="839"/>
      <c r="AS656" s="840"/>
      <c r="AT656" s="838">
        <v>44378</v>
      </c>
      <c r="AU656" s="839"/>
      <c r="AV656" s="839"/>
      <c r="AW656" s="839"/>
      <c r="AX656" s="839"/>
      <c r="AY656" s="839"/>
      <c r="AZ656" s="840"/>
      <c r="BA656" s="838">
        <v>44409</v>
      </c>
      <c r="BB656" s="839"/>
      <c r="BC656" s="839"/>
      <c r="BD656" s="839"/>
      <c r="BE656" s="839"/>
      <c r="BF656" s="839"/>
      <c r="BG656" s="840"/>
      <c r="BH656" s="838">
        <v>44440</v>
      </c>
      <c r="BI656" s="839"/>
      <c r="BJ656" s="839"/>
      <c r="BK656" s="839"/>
      <c r="BL656" s="839"/>
      <c r="BM656" s="839"/>
      <c r="BN656" s="840"/>
      <c r="BO656" s="838">
        <v>44470</v>
      </c>
      <c r="BP656" s="839"/>
      <c r="BQ656" s="839"/>
      <c r="BR656" s="839"/>
      <c r="BS656" s="839"/>
      <c r="BT656" s="839"/>
      <c r="BU656" s="840"/>
      <c r="BV656" s="838">
        <v>44501</v>
      </c>
      <c r="BW656" s="839"/>
      <c r="BX656" s="839"/>
      <c r="BY656" s="839"/>
      <c r="BZ656" s="839"/>
      <c r="CA656" s="839"/>
      <c r="CB656" s="839"/>
      <c r="CC656" s="838">
        <v>44531</v>
      </c>
      <c r="CD656" s="839"/>
      <c r="CE656" s="839"/>
      <c r="CF656" s="839"/>
      <c r="CG656" s="839"/>
      <c r="CH656" s="839"/>
      <c r="CI656" s="840"/>
    </row>
    <row r="657" spans="3:88" ht="23.25" customHeight="1" thickBot="1">
      <c r="C657" s="583"/>
      <c r="D657" s="445" t="s">
        <v>2</v>
      </c>
      <c r="E657" s="446" t="s">
        <v>3</v>
      </c>
      <c r="F657" s="447" t="s">
        <v>51</v>
      </c>
      <c r="G657" s="447" t="s">
        <v>66</v>
      </c>
      <c r="H657" s="447" t="s">
        <v>1134</v>
      </c>
      <c r="I657" s="670" t="s">
        <v>1132</v>
      </c>
      <c r="J657" s="449" t="s">
        <v>1137</v>
      </c>
      <c r="K657" s="445" t="s">
        <v>2</v>
      </c>
      <c r="L657" s="446" t="s">
        <v>3</v>
      </c>
      <c r="M657" s="447" t="s">
        <v>51</v>
      </c>
      <c r="N657" s="447" t="s">
        <v>66</v>
      </c>
      <c r="O657" s="447" t="s">
        <v>1134</v>
      </c>
      <c r="P657" s="670" t="s">
        <v>1132</v>
      </c>
      <c r="Q657" s="449" t="s">
        <v>1137</v>
      </c>
      <c r="R657" s="445" t="s">
        <v>2</v>
      </c>
      <c r="S657" s="446" t="s">
        <v>3</v>
      </c>
      <c r="T657" s="447" t="s">
        <v>51</v>
      </c>
      <c r="U657" s="447" t="s">
        <v>66</v>
      </c>
      <c r="V657" s="447" t="s">
        <v>1134</v>
      </c>
      <c r="W657" s="670" t="s">
        <v>1132</v>
      </c>
      <c r="X657" s="449" t="s">
        <v>1137</v>
      </c>
      <c r="Y657" s="445" t="s">
        <v>2</v>
      </c>
      <c r="Z657" s="446" t="s">
        <v>3</v>
      </c>
      <c r="AA657" s="447" t="s">
        <v>51</v>
      </c>
      <c r="AB657" s="447" t="s">
        <v>66</v>
      </c>
      <c r="AC657" s="447" t="s">
        <v>1134</v>
      </c>
      <c r="AD657" s="670" t="s">
        <v>1132</v>
      </c>
      <c r="AE657" s="449" t="s">
        <v>1137</v>
      </c>
      <c r="AF657" s="445" t="s">
        <v>2</v>
      </c>
      <c r="AG657" s="446" t="s">
        <v>3</v>
      </c>
      <c r="AH657" s="447" t="s">
        <v>51</v>
      </c>
      <c r="AI657" s="447" t="s">
        <v>66</v>
      </c>
      <c r="AJ657" s="447" t="s">
        <v>1134</v>
      </c>
      <c r="AK657" s="670" t="s">
        <v>1132</v>
      </c>
      <c r="AL657" s="449" t="s">
        <v>1137</v>
      </c>
      <c r="AM657" s="445" t="s">
        <v>2</v>
      </c>
      <c r="AN657" s="446" t="s">
        <v>3</v>
      </c>
      <c r="AO657" s="447" t="s">
        <v>51</v>
      </c>
      <c r="AP657" s="447" t="s">
        <v>66</v>
      </c>
      <c r="AQ657" s="447" t="s">
        <v>1134</v>
      </c>
      <c r="AR657" s="670" t="s">
        <v>1132</v>
      </c>
      <c r="AS657" s="449" t="s">
        <v>1137</v>
      </c>
      <c r="AT657" s="445" t="s">
        <v>2</v>
      </c>
      <c r="AU657" s="446" t="s">
        <v>3</v>
      </c>
      <c r="AV657" s="447" t="s">
        <v>51</v>
      </c>
      <c r="AW657" s="447" t="s">
        <v>66</v>
      </c>
      <c r="AX657" s="447" t="s">
        <v>1134</v>
      </c>
      <c r="AY657" s="670" t="s">
        <v>1132</v>
      </c>
      <c r="AZ657" s="449" t="s">
        <v>1137</v>
      </c>
      <c r="BA657" s="445" t="s">
        <v>2</v>
      </c>
      <c r="BB657" s="446" t="s">
        <v>3</v>
      </c>
      <c r="BC657" s="447" t="s">
        <v>51</v>
      </c>
      <c r="BD657" s="447" t="s">
        <v>66</v>
      </c>
      <c r="BE657" s="447" t="s">
        <v>1134</v>
      </c>
      <c r="BF657" s="670" t="s">
        <v>1132</v>
      </c>
      <c r="BG657" s="449" t="s">
        <v>1137</v>
      </c>
      <c r="BH657" s="445" t="s">
        <v>2</v>
      </c>
      <c r="BI657" s="446" t="s">
        <v>3</v>
      </c>
      <c r="BJ657" s="447" t="s">
        <v>51</v>
      </c>
      <c r="BK657" s="447" t="s">
        <v>66</v>
      </c>
      <c r="BL657" s="447" t="s">
        <v>1134</v>
      </c>
      <c r="BM657" s="670" t="s">
        <v>1132</v>
      </c>
      <c r="BN657" s="449" t="s">
        <v>1137</v>
      </c>
      <c r="BO657" s="446" t="s">
        <v>2</v>
      </c>
      <c r="BP657" s="446" t="s">
        <v>3</v>
      </c>
      <c r="BQ657" s="446" t="s">
        <v>51</v>
      </c>
      <c r="BR657" s="446" t="s">
        <v>66</v>
      </c>
      <c r="BS657" s="446" t="s">
        <v>1134</v>
      </c>
      <c r="BT657" s="446" t="s">
        <v>1132</v>
      </c>
      <c r="BU657" s="446" t="s">
        <v>1137</v>
      </c>
      <c r="BV657" s="446" t="s">
        <v>2</v>
      </c>
      <c r="BW657" s="446" t="s">
        <v>3</v>
      </c>
      <c r="BX657" s="446" t="s">
        <v>51</v>
      </c>
      <c r="BY657" s="446" t="s">
        <v>66</v>
      </c>
      <c r="BZ657" s="446" t="s">
        <v>1134</v>
      </c>
      <c r="CA657" s="446" t="s">
        <v>1132</v>
      </c>
      <c r="CB657" s="670" t="s">
        <v>1137</v>
      </c>
      <c r="CC657" s="445" t="s">
        <v>2</v>
      </c>
      <c r="CD657" s="446" t="s">
        <v>3</v>
      </c>
      <c r="CE657" s="446" t="s">
        <v>51</v>
      </c>
      <c r="CF657" s="446" t="s">
        <v>66</v>
      </c>
      <c r="CG657" s="446" t="s">
        <v>1134</v>
      </c>
      <c r="CH657" s="446" t="s">
        <v>1132</v>
      </c>
      <c r="CI657" s="448" t="s">
        <v>1137</v>
      </c>
    </row>
    <row r="658" spans="3:88">
      <c r="C658" s="57" t="s">
        <v>8</v>
      </c>
      <c r="D658" s="154">
        <v>85</v>
      </c>
      <c r="E658" s="153">
        <v>0</v>
      </c>
      <c r="F658" s="292">
        <v>100</v>
      </c>
      <c r="G658" s="154">
        <v>99</v>
      </c>
      <c r="H658" s="295">
        <v>0</v>
      </c>
      <c r="I658" s="21">
        <v>87</v>
      </c>
      <c r="J658" s="82">
        <v>38</v>
      </c>
      <c r="K658" s="154">
        <v>85</v>
      </c>
      <c r="L658" s="153">
        <v>0</v>
      </c>
      <c r="M658" s="292">
        <v>100</v>
      </c>
      <c r="N658" s="154">
        <v>99</v>
      </c>
      <c r="O658" s="295">
        <v>0</v>
      </c>
      <c r="P658" s="21">
        <v>87</v>
      </c>
      <c r="Q658" s="82">
        <v>54</v>
      </c>
      <c r="R658" s="154">
        <v>85</v>
      </c>
      <c r="S658" s="153">
        <v>0</v>
      </c>
      <c r="T658" s="292">
        <v>100</v>
      </c>
      <c r="U658" s="154">
        <v>99</v>
      </c>
      <c r="V658" s="295">
        <v>0</v>
      </c>
      <c r="W658" s="21">
        <v>87</v>
      </c>
      <c r="X658" s="82">
        <v>54</v>
      </c>
      <c r="Y658" s="154">
        <v>85</v>
      </c>
      <c r="Z658" s="153">
        <v>0</v>
      </c>
      <c r="AA658" s="292">
        <v>101</v>
      </c>
      <c r="AB658" s="292">
        <v>95</v>
      </c>
      <c r="AC658" s="295">
        <v>0</v>
      </c>
      <c r="AD658" s="21">
        <v>86</v>
      </c>
      <c r="AE658" s="82">
        <v>55</v>
      </c>
      <c r="AF658" s="154">
        <v>85</v>
      </c>
      <c r="AG658" s="153">
        <v>0</v>
      </c>
      <c r="AH658" s="292">
        <v>101</v>
      </c>
      <c r="AI658" s="292">
        <v>95</v>
      </c>
      <c r="AJ658" s="295">
        <v>0</v>
      </c>
      <c r="AK658" s="21">
        <v>87</v>
      </c>
      <c r="AL658" s="82">
        <v>55</v>
      </c>
      <c r="AM658" s="152">
        <v>85</v>
      </c>
      <c r="AN658" s="153">
        <v>0</v>
      </c>
      <c r="AO658" s="292">
        <v>101</v>
      </c>
      <c r="AP658" s="292">
        <v>97</v>
      </c>
      <c r="AQ658" s="295">
        <v>0</v>
      </c>
      <c r="AR658" s="21">
        <v>87</v>
      </c>
      <c r="AS658" s="82">
        <v>56</v>
      </c>
      <c r="AT658" s="152">
        <v>85</v>
      </c>
      <c r="AU658" s="153">
        <v>0</v>
      </c>
      <c r="AV658" s="292">
        <v>100</v>
      </c>
      <c r="AW658" s="292">
        <v>97</v>
      </c>
      <c r="AX658" s="295">
        <v>0</v>
      </c>
      <c r="AY658" s="21">
        <v>88</v>
      </c>
      <c r="AZ658" s="82">
        <v>66</v>
      </c>
      <c r="BA658" s="152">
        <v>85</v>
      </c>
      <c r="BB658" s="153">
        <v>0</v>
      </c>
      <c r="BC658" s="292">
        <v>101</v>
      </c>
      <c r="BD658" s="292">
        <v>81</v>
      </c>
      <c r="BE658" s="295">
        <v>0</v>
      </c>
      <c r="BF658" s="21">
        <v>89</v>
      </c>
      <c r="BG658" s="82">
        <v>68</v>
      </c>
      <c r="BH658" s="152">
        <v>85</v>
      </c>
      <c r="BI658" s="153">
        <v>0</v>
      </c>
      <c r="BJ658" s="292">
        <v>102</v>
      </c>
      <c r="BK658" s="292">
        <v>65</v>
      </c>
      <c r="BL658" s="295">
        <v>0</v>
      </c>
      <c r="BM658" s="21">
        <v>90</v>
      </c>
      <c r="BN658" s="82">
        <v>70</v>
      </c>
      <c r="BO658" s="152">
        <v>85</v>
      </c>
      <c r="BP658" s="153">
        <v>0</v>
      </c>
      <c r="BQ658" s="292">
        <v>102</v>
      </c>
      <c r="BR658" s="292">
        <v>61</v>
      </c>
      <c r="BS658" s="295">
        <v>0</v>
      </c>
      <c r="BT658" s="21">
        <v>90</v>
      </c>
      <c r="BU658" s="82">
        <v>71</v>
      </c>
      <c r="BV658" s="152">
        <v>85</v>
      </c>
      <c r="BW658" s="153">
        <v>0</v>
      </c>
      <c r="BX658" s="292">
        <v>102</v>
      </c>
      <c r="BY658" s="292">
        <v>61</v>
      </c>
      <c r="BZ658" s="295">
        <v>0</v>
      </c>
      <c r="CA658" s="21">
        <v>90</v>
      </c>
      <c r="CB658" s="21">
        <v>71</v>
      </c>
      <c r="CC658" s="743">
        <v>85</v>
      </c>
      <c r="CD658" s="153">
        <v>0</v>
      </c>
      <c r="CE658" s="153">
        <v>105</v>
      </c>
      <c r="CF658" s="153">
        <v>61</v>
      </c>
      <c r="CG658" s="153">
        <v>0</v>
      </c>
      <c r="CH658" s="153">
        <v>95</v>
      </c>
      <c r="CI658" s="744">
        <v>75</v>
      </c>
      <c r="CJ658" s="740" t="s">
        <v>8</v>
      </c>
    </row>
    <row r="659" spans="3:88">
      <c r="C659" s="58" t="s">
        <v>9</v>
      </c>
      <c r="D659" s="154">
        <v>21</v>
      </c>
      <c r="E659" s="153">
        <v>0</v>
      </c>
      <c r="F659" s="292">
        <v>22</v>
      </c>
      <c r="G659" s="295">
        <v>17</v>
      </c>
      <c r="H659" s="295">
        <v>0</v>
      </c>
      <c r="I659" s="21">
        <v>15</v>
      </c>
      <c r="J659" s="82">
        <v>8</v>
      </c>
      <c r="K659" s="154">
        <v>21</v>
      </c>
      <c r="L659" s="153">
        <v>0</v>
      </c>
      <c r="M659" s="292">
        <v>22</v>
      </c>
      <c r="N659" s="295">
        <v>17</v>
      </c>
      <c r="O659" s="295">
        <v>0</v>
      </c>
      <c r="P659" s="21">
        <v>16</v>
      </c>
      <c r="Q659" s="82">
        <v>8</v>
      </c>
      <c r="R659" s="154">
        <v>21</v>
      </c>
      <c r="S659" s="153">
        <v>0</v>
      </c>
      <c r="T659" s="292">
        <v>22</v>
      </c>
      <c r="U659" s="295">
        <v>17</v>
      </c>
      <c r="V659" s="295">
        <v>0</v>
      </c>
      <c r="W659" s="21">
        <v>16</v>
      </c>
      <c r="X659" s="82">
        <v>8</v>
      </c>
      <c r="Y659" s="154">
        <v>21</v>
      </c>
      <c r="Z659" s="153">
        <v>0</v>
      </c>
      <c r="AA659" s="292">
        <v>22</v>
      </c>
      <c r="AB659" s="292">
        <v>17</v>
      </c>
      <c r="AC659" s="295">
        <v>0</v>
      </c>
      <c r="AD659" s="21">
        <v>17</v>
      </c>
      <c r="AE659" s="82">
        <v>8</v>
      </c>
      <c r="AF659" s="154">
        <v>21</v>
      </c>
      <c r="AG659" s="153">
        <v>0</v>
      </c>
      <c r="AH659" s="292">
        <v>22</v>
      </c>
      <c r="AI659" s="292">
        <v>17</v>
      </c>
      <c r="AJ659" s="295">
        <v>0</v>
      </c>
      <c r="AK659" s="21">
        <v>16</v>
      </c>
      <c r="AL659" s="82">
        <v>8</v>
      </c>
      <c r="AM659" s="152">
        <v>21</v>
      </c>
      <c r="AN659" s="153">
        <v>0</v>
      </c>
      <c r="AO659" s="292">
        <v>22</v>
      </c>
      <c r="AP659" s="292">
        <v>17</v>
      </c>
      <c r="AQ659" s="295">
        <v>0</v>
      </c>
      <c r="AR659" s="21">
        <v>16</v>
      </c>
      <c r="AS659" s="82">
        <v>8</v>
      </c>
      <c r="AT659" s="152">
        <v>21</v>
      </c>
      <c r="AU659" s="153">
        <v>0</v>
      </c>
      <c r="AV659" s="292">
        <v>22</v>
      </c>
      <c r="AW659" s="292">
        <v>17</v>
      </c>
      <c r="AX659" s="295">
        <v>0</v>
      </c>
      <c r="AY659" s="21">
        <v>16</v>
      </c>
      <c r="AZ659" s="82">
        <v>8</v>
      </c>
      <c r="BA659" s="152">
        <v>21</v>
      </c>
      <c r="BB659" s="153">
        <v>0</v>
      </c>
      <c r="BC659" s="292">
        <v>22</v>
      </c>
      <c r="BD659" s="292">
        <v>16</v>
      </c>
      <c r="BE659" s="295">
        <v>0</v>
      </c>
      <c r="BF659" s="21">
        <v>18</v>
      </c>
      <c r="BG659" s="82">
        <v>9</v>
      </c>
      <c r="BH659" s="152">
        <v>21</v>
      </c>
      <c r="BI659" s="153">
        <v>0</v>
      </c>
      <c r="BJ659" s="292">
        <v>23</v>
      </c>
      <c r="BK659" s="292">
        <v>16</v>
      </c>
      <c r="BL659" s="295">
        <v>0</v>
      </c>
      <c r="BM659" s="21">
        <v>18</v>
      </c>
      <c r="BN659" s="82">
        <v>10</v>
      </c>
      <c r="BO659" s="152">
        <v>21</v>
      </c>
      <c r="BP659" s="153">
        <v>0</v>
      </c>
      <c r="BQ659" s="292">
        <v>23</v>
      </c>
      <c r="BR659" s="292">
        <v>16</v>
      </c>
      <c r="BS659" s="295">
        <v>0</v>
      </c>
      <c r="BT659" s="21">
        <v>18</v>
      </c>
      <c r="BU659" s="82">
        <v>12</v>
      </c>
      <c r="BV659" s="152">
        <v>21</v>
      </c>
      <c r="BW659" s="153">
        <v>0</v>
      </c>
      <c r="BX659" s="292">
        <v>23</v>
      </c>
      <c r="BY659" s="292">
        <v>16</v>
      </c>
      <c r="BZ659" s="295">
        <v>0</v>
      </c>
      <c r="CA659" s="21">
        <v>18</v>
      </c>
      <c r="CB659" s="21">
        <v>12</v>
      </c>
      <c r="CC659" s="743">
        <v>21</v>
      </c>
      <c r="CD659" s="153">
        <v>0</v>
      </c>
      <c r="CE659" s="153">
        <v>23</v>
      </c>
      <c r="CF659" s="153">
        <v>16</v>
      </c>
      <c r="CG659" s="153">
        <v>0</v>
      </c>
      <c r="CH659" s="153">
        <v>19</v>
      </c>
      <c r="CI659" s="744">
        <v>12</v>
      </c>
      <c r="CJ659" s="740" t="s">
        <v>9</v>
      </c>
    </row>
    <row r="660" spans="3:88">
      <c r="C660" s="58" t="s">
        <v>10</v>
      </c>
      <c r="D660" s="154">
        <v>19</v>
      </c>
      <c r="E660" s="153">
        <v>0</v>
      </c>
      <c r="F660" s="292">
        <v>26</v>
      </c>
      <c r="G660" s="295">
        <v>21</v>
      </c>
      <c r="H660" s="295">
        <v>0</v>
      </c>
      <c r="I660" s="21">
        <v>16</v>
      </c>
      <c r="J660" s="82">
        <v>3</v>
      </c>
      <c r="K660" s="154">
        <v>19</v>
      </c>
      <c r="L660" s="153">
        <v>0</v>
      </c>
      <c r="M660" s="292">
        <v>26</v>
      </c>
      <c r="N660" s="295">
        <v>21</v>
      </c>
      <c r="O660" s="295">
        <v>0</v>
      </c>
      <c r="P660" s="21">
        <v>16</v>
      </c>
      <c r="Q660" s="82">
        <v>3</v>
      </c>
      <c r="R660" s="154">
        <v>19</v>
      </c>
      <c r="S660" s="153">
        <v>0</v>
      </c>
      <c r="T660" s="292">
        <v>26</v>
      </c>
      <c r="U660" s="295">
        <v>21</v>
      </c>
      <c r="V660" s="295">
        <v>0</v>
      </c>
      <c r="W660" s="21">
        <v>16</v>
      </c>
      <c r="X660" s="82">
        <v>3</v>
      </c>
      <c r="Y660" s="154">
        <v>19</v>
      </c>
      <c r="Z660" s="153">
        <v>0</v>
      </c>
      <c r="AA660" s="292">
        <v>26</v>
      </c>
      <c r="AB660" s="292">
        <v>22</v>
      </c>
      <c r="AC660" s="295">
        <v>0</v>
      </c>
      <c r="AD660" s="21">
        <v>17</v>
      </c>
      <c r="AE660" s="82">
        <v>3</v>
      </c>
      <c r="AF660" s="154">
        <v>19</v>
      </c>
      <c r="AG660" s="153">
        <v>0</v>
      </c>
      <c r="AH660" s="292">
        <v>26</v>
      </c>
      <c r="AI660" s="292">
        <v>22</v>
      </c>
      <c r="AJ660" s="295">
        <v>0</v>
      </c>
      <c r="AK660" s="21">
        <v>17</v>
      </c>
      <c r="AL660" s="82">
        <v>3</v>
      </c>
      <c r="AM660" s="152">
        <v>19</v>
      </c>
      <c r="AN660" s="153">
        <v>0</v>
      </c>
      <c r="AO660" s="292">
        <v>26</v>
      </c>
      <c r="AP660" s="292">
        <v>22</v>
      </c>
      <c r="AQ660" s="295">
        <v>0</v>
      </c>
      <c r="AR660" s="21">
        <v>17</v>
      </c>
      <c r="AS660" s="82">
        <v>3</v>
      </c>
      <c r="AT660" s="152">
        <v>19</v>
      </c>
      <c r="AU660" s="153">
        <v>0</v>
      </c>
      <c r="AV660" s="292">
        <v>26</v>
      </c>
      <c r="AW660" s="292">
        <v>22</v>
      </c>
      <c r="AX660" s="295">
        <v>0</v>
      </c>
      <c r="AY660" s="21">
        <v>17</v>
      </c>
      <c r="AZ660" s="82">
        <v>3</v>
      </c>
      <c r="BA660" s="152">
        <v>19</v>
      </c>
      <c r="BB660" s="153">
        <v>0</v>
      </c>
      <c r="BC660" s="292">
        <v>26</v>
      </c>
      <c r="BD660" s="292">
        <v>22</v>
      </c>
      <c r="BE660" s="295">
        <v>0</v>
      </c>
      <c r="BF660" s="21">
        <v>17</v>
      </c>
      <c r="BG660" s="82">
        <v>7</v>
      </c>
      <c r="BH660" s="152">
        <v>19</v>
      </c>
      <c r="BI660" s="153">
        <v>0</v>
      </c>
      <c r="BJ660" s="292">
        <v>26</v>
      </c>
      <c r="BK660" s="292">
        <v>22</v>
      </c>
      <c r="BL660" s="295">
        <v>0</v>
      </c>
      <c r="BM660" s="21">
        <v>17</v>
      </c>
      <c r="BN660" s="82">
        <v>7</v>
      </c>
      <c r="BO660" s="152">
        <v>19</v>
      </c>
      <c r="BP660" s="153">
        <v>0</v>
      </c>
      <c r="BQ660" s="292">
        <v>26</v>
      </c>
      <c r="BR660" s="292">
        <v>17</v>
      </c>
      <c r="BS660" s="295">
        <v>0</v>
      </c>
      <c r="BT660" s="21">
        <v>17</v>
      </c>
      <c r="BU660" s="82">
        <v>7</v>
      </c>
      <c r="BV660" s="152">
        <v>19</v>
      </c>
      <c r="BW660" s="153">
        <v>0</v>
      </c>
      <c r="BX660" s="292">
        <v>26</v>
      </c>
      <c r="BY660" s="292">
        <v>17</v>
      </c>
      <c r="BZ660" s="295">
        <v>0</v>
      </c>
      <c r="CA660" s="21">
        <v>18</v>
      </c>
      <c r="CB660" s="21">
        <v>7</v>
      </c>
      <c r="CC660" s="743">
        <v>19</v>
      </c>
      <c r="CD660" s="153">
        <v>0</v>
      </c>
      <c r="CE660" s="153">
        <v>26</v>
      </c>
      <c r="CF660" s="153">
        <v>17</v>
      </c>
      <c r="CG660" s="153">
        <v>0</v>
      </c>
      <c r="CH660" s="153">
        <v>19</v>
      </c>
      <c r="CI660" s="744">
        <v>7</v>
      </c>
      <c r="CJ660" s="740" t="s">
        <v>10</v>
      </c>
    </row>
    <row r="661" spans="3:88">
      <c r="C661" s="58" t="s">
        <v>11</v>
      </c>
      <c r="D661" s="154">
        <v>27</v>
      </c>
      <c r="E661" s="153">
        <v>0</v>
      </c>
      <c r="F661" s="292">
        <v>29</v>
      </c>
      <c r="G661" s="295">
        <v>18</v>
      </c>
      <c r="H661" s="295">
        <v>0</v>
      </c>
      <c r="I661" s="21">
        <v>22</v>
      </c>
      <c r="J661" s="82">
        <v>2</v>
      </c>
      <c r="K661" s="154">
        <v>27</v>
      </c>
      <c r="L661" s="153">
        <v>0</v>
      </c>
      <c r="M661" s="292">
        <v>29</v>
      </c>
      <c r="N661" s="295">
        <v>18</v>
      </c>
      <c r="O661" s="295">
        <v>0</v>
      </c>
      <c r="P661" s="21">
        <v>22</v>
      </c>
      <c r="Q661" s="82">
        <v>4</v>
      </c>
      <c r="R661" s="154">
        <v>27</v>
      </c>
      <c r="S661" s="153">
        <v>0</v>
      </c>
      <c r="T661" s="292">
        <v>29</v>
      </c>
      <c r="U661" s="295">
        <v>18</v>
      </c>
      <c r="V661" s="295">
        <v>0</v>
      </c>
      <c r="W661" s="21">
        <v>22</v>
      </c>
      <c r="X661" s="82">
        <v>4</v>
      </c>
      <c r="Y661" s="154">
        <v>28</v>
      </c>
      <c r="Z661" s="153">
        <v>0</v>
      </c>
      <c r="AA661" s="292">
        <v>30</v>
      </c>
      <c r="AB661" s="292">
        <v>17</v>
      </c>
      <c r="AC661" s="295">
        <v>0</v>
      </c>
      <c r="AD661" s="21">
        <v>22</v>
      </c>
      <c r="AE661" s="82">
        <v>4</v>
      </c>
      <c r="AF661" s="154">
        <v>28</v>
      </c>
      <c r="AG661" s="153">
        <v>0</v>
      </c>
      <c r="AH661" s="292">
        <v>30</v>
      </c>
      <c r="AI661" s="292">
        <v>17</v>
      </c>
      <c r="AJ661" s="295">
        <v>0</v>
      </c>
      <c r="AK661" s="21">
        <v>22</v>
      </c>
      <c r="AL661" s="82">
        <v>4</v>
      </c>
      <c r="AM661" s="152">
        <v>28</v>
      </c>
      <c r="AN661" s="153">
        <v>0</v>
      </c>
      <c r="AO661" s="292">
        <v>30</v>
      </c>
      <c r="AP661" s="292">
        <v>17</v>
      </c>
      <c r="AQ661" s="295">
        <v>0</v>
      </c>
      <c r="AR661" s="21">
        <v>22</v>
      </c>
      <c r="AS661" s="82">
        <v>4</v>
      </c>
      <c r="AT661" s="152">
        <v>28</v>
      </c>
      <c r="AU661" s="153">
        <v>0</v>
      </c>
      <c r="AV661" s="292">
        <v>30</v>
      </c>
      <c r="AW661" s="292">
        <v>17</v>
      </c>
      <c r="AX661" s="295">
        <v>0</v>
      </c>
      <c r="AY661" s="21">
        <v>22</v>
      </c>
      <c r="AZ661" s="82">
        <v>4</v>
      </c>
      <c r="BA661" s="152">
        <v>28</v>
      </c>
      <c r="BB661" s="153">
        <v>0</v>
      </c>
      <c r="BC661" s="292">
        <v>30</v>
      </c>
      <c r="BD661" s="292">
        <v>17</v>
      </c>
      <c r="BE661" s="295">
        <v>0</v>
      </c>
      <c r="BF661" s="21">
        <v>23</v>
      </c>
      <c r="BG661" s="82">
        <v>8</v>
      </c>
      <c r="BH661" s="152">
        <v>28</v>
      </c>
      <c r="BI661" s="153">
        <v>0</v>
      </c>
      <c r="BJ661" s="292">
        <v>30</v>
      </c>
      <c r="BK661" s="292">
        <v>17</v>
      </c>
      <c r="BL661" s="295">
        <v>0</v>
      </c>
      <c r="BM661" s="21">
        <v>23</v>
      </c>
      <c r="BN661" s="82">
        <v>10</v>
      </c>
      <c r="BO661" s="152">
        <v>28</v>
      </c>
      <c r="BP661" s="153">
        <v>0</v>
      </c>
      <c r="BQ661" s="292">
        <v>30</v>
      </c>
      <c r="BR661" s="292">
        <v>17</v>
      </c>
      <c r="BS661" s="295">
        <v>0</v>
      </c>
      <c r="BT661" s="21">
        <v>23</v>
      </c>
      <c r="BU661" s="82">
        <v>10</v>
      </c>
      <c r="BV661" s="152">
        <v>28</v>
      </c>
      <c r="BW661" s="153">
        <v>0</v>
      </c>
      <c r="BX661" s="292">
        <v>30</v>
      </c>
      <c r="BY661" s="292">
        <v>17</v>
      </c>
      <c r="BZ661" s="295">
        <v>0</v>
      </c>
      <c r="CA661" s="21">
        <v>23</v>
      </c>
      <c r="CB661" s="21">
        <v>10</v>
      </c>
      <c r="CC661" s="743">
        <v>28</v>
      </c>
      <c r="CD661" s="153">
        <v>0</v>
      </c>
      <c r="CE661" s="153">
        <v>30</v>
      </c>
      <c r="CF661" s="153">
        <v>17</v>
      </c>
      <c r="CG661" s="153">
        <v>0</v>
      </c>
      <c r="CH661" s="153">
        <v>23</v>
      </c>
      <c r="CI661" s="744">
        <v>10</v>
      </c>
      <c r="CJ661" s="740" t="s">
        <v>11</v>
      </c>
    </row>
    <row r="662" spans="3:88">
      <c r="C662" s="58" t="s">
        <v>12</v>
      </c>
      <c r="D662" s="154">
        <v>51</v>
      </c>
      <c r="E662" s="153">
        <v>0</v>
      </c>
      <c r="F662" s="292">
        <v>56</v>
      </c>
      <c r="G662" s="154">
        <v>39</v>
      </c>
      <c r="H662" s="154">
        <v>0</v>
      </c>
      <c r="I662" s="21">
        <v>46</v>
      </c>
      <c r="J662" s="82">
        <v>24</v>
      </c>
      <c r="K662" s="154">
        <v>51</v>
      </c>
      <c r="L662" s="153">
        <v>0</v>
      </c>
      <c r="M662" s="292">
        <v>56</v>
      </c>
      <c r="N662" s="154">
        <v>39</v>
      </c>
      <c r="O662" s="154">
        <v>0</v>
      </c>
      <c r="P662" s="21">
        <v>47</v>
      </c>
      <c r="Q662" s="82">
        <v>24</v>
      </c>
      <c r="R662" s="154">
        <v>51</v>
      </c>
      <c r="S662" s="153">
        <v>0</v>
      </c>
      <c r="T662" s="292">
        <v>56</v>
      </c>
      <c r="U662" s="154">
        <v>39</v>
      </c>
      <c r="V662" s="154">
        <v>0</v>
      </c>
      <c r="W662" s="21">
        <v>47</v>
      </c>
      <c r="X662" s="82">
        <v>24</v>
      </c>
      <c r="Y662" s="154">
        <v>51</v>
      </c>
      <c r="Z662" s="153">
        <v>0</v>
      </c>
      <c r="AA662" s="292">
        <v>56</v>
      </c>
      <c r="AB662" s="292">
        <v>39</v>
      </c>
      <c r="AC662" s="154">
        <v>0</v>
      </c>
      <c r="AD662" s="21">
        <v>51</v>
      </c>
      <c r="AE662" s="82">
        <v>24</v>
      </c>
      <c r="AF662" s="154">
        <v>51</v>
      </c>
      <c r="AG662" s="153">
        <v>0</v>
      </c>
      <c r="AH662" s="292">
        <v>56</v>
      </c>
      <c r="AI662" s="292">
        <v>39</v>
      </c>
      <c r="AJ662" s="154">
        <v>0</v>
      </c>
      <c r="AK662" s="21">
        <v>53</v>
      </c>
      <c r="AL662" s="82">
        <v>25</v>
      </c>
      <c r="AM662" s="152">
        <v>51</v>
      </c>
      <c r="AN662" s="153">
        <v>0</v>
      </c>
      <c r="AO662" s="292">
        <v>56</v>
      </c>
      <c r="AP662" s="292">
        <v>39</v>
      </c>
      <c r="AQ662" s="154">
        <v>0</v>
      </c>
      <c r="AR662" s="21">
        <v>53</v>
      </c>
      <c r="AS662" s="82">
        <v>26</v>
      </c>
      <c r="AT662" s="152">
        <v>51</v>
      </c>
      <c r="AU662" s="153">
        <v>0</v>
      </c>
      <c r="AV662" s="292">
        <v>56</v>
      </c>
      <c r="AW662" s="292">
        <v>39</v>
      </c>
      <c r="AX662" s="154">
        <v>0</v>
      </c>
      <c r="AY662" s="21">
        <v>53</v>
      </c>
      <c r="AZ662" s="82">
        <v>26</v>
      </c>
      <c r="BA662" s="152">
        <v>51</v>
      </c>
      <c r="BB662" s="153">
        <v>0</v>
      </c>
      <c r="BC662" s="292">
        <v>56</v>
      </c>
      <c r="BD662" s="292">
        <v>39</v>
      </c>
      <c r="BE662" s="154">
        <v>0</v>
      </c>
      <c r="BF662" s="21">
        <v>53</v>
      </c>
      <c r="BG662" s="82">
        <v>27</v>
      </c>
      <c r="BH662" s="152">
        <v>51</v>
      </c>
      <c r="BI662" s="153">
        <v>0</v>
      </c>
      <c r="BJ662" s="292">
        <v>56</v>
      </c>
      <c r="BK662" s="292">
        <v>38</v>
      </c>
      <c r="BL662" s="154">
        <v>0</v>
      </c>
      <c r="BM662" s="21">
        <v>53</v>
      </c>
      <c r="BN662" s="82">
        <v>33</v>
      </c>
      <c r="BO662" s="152">
        <v>51</v>
      </c>
      <c r="BP662" s="153">
        <v>0</v>
      </c>
      <c r="BQ662" s="292">
        <v>56</v>
      </c>
      <c r="BR662" s="292">
        <v>38</v>
      </c>
      <c r="BS662" s="154">
        <v>0</v>
      </c>
      <c r="BT662" s="21">
        <v>53</v>
      </c>
      <c r="BU662" s="82">
        <v>34</v>
      </c>
      <c r="BV662" s="152">
        <v>51</v>
      </c>
      <c r="BW662" s="153">
        <v>0</v>
      </c>
      <c r="BX662" s="292">
        <v>56</v>
      </c>
      <c r="BY662" s="292">
        <v>38</v>
      </c>
      <c r="BZ662" s="154">
        <v>0</v>
      </c>
      <c r="CA662" s="21">
        <v>53</v>
      </c>
      <c r="CB662" s="21">
        <v>34</v>
      </c>
      <c r="CC662" s="743">
        <v>51</v>
      </c>
      <c r="CD662" s="153">
        <v>0</v>
      </c>
      <c r="CE662" s="153">
        <v>56</v>
      </c>
      <c r="CF662" s="153">
        <v>38</v>
      </c>
      <c r="CG662" s="153">
        <v>0</v>
      </c>
      <c r="CH662" s="153">
        <v>53</v>
      </c>
      <c r="CI662" s="744">
        <v>36</v>
      </c>
      <c r="CJ662" s="740" t="s">
        <v>12</v>
      </c>
    </row>
    <row r="663" spans="3:88">
      <c r="C663" s="58" t="s">
        <v>13</v>
      </c>
      <c r="D663" s="154">
        <v>38</v>
      </c>
      <c r="E663" s="153">
        <v>0</v>
      </c>
      <c r="F663" s="292">
        <v>49</v>
      </c>
      <c r="G663" s="295">
        <v>37</v>
      </c>
      <c r="H663" s="295">
        <v>0</v>
      </c>
      <c r="I663" s="21">
        <v>39</v>
      </c>
      <c r="J663" s="82">
        <v>13</v>
      </c>
      <c r="K663" s="154">
        <v>38</v>
      </c>
      <c r="L663" s="153">
        <v>0</v>
      </c>
      <c r="M663" s="292">
        <v>49</v>
      </c>
      <c r="N663" s="295">
        <v>38</v>
      </c>
      <c r="O663" s="295">
        <v>0</v>
      </c>
      <c r="P663" s="21">
        <v>39</v>
      </c>
      <c r="Q663" s="82">
        <v>15</v>
      </c>
      <c r="R663" s="154">
        <v>38</v>
      </c>
      <c r="S663" s="153">
        <v>0</v>
      </c>
      <c r="T663" s="292">
        <v>49</v>
      </c>
      <c r="U663" s="295">
        <v>38</v>
      </c>
      <c r="V663" s="295">
        <v>0</v>
      </c>
      <c r="W663" s="21">
        <v>39</v>
      </c>
      <c r="X663" s="82">
        <v>15</v>
      </c>
      <c r="Y663" s="154">
        <v>38</v>
      </c>
      <c r="Z663" s="153">
        <v>0</v>
      </c>
      <c r="AA663" s="292">
        <v>49</v>
      </c>
      <c r="AB663" s="292">
        <v>37</v>
      </c>
      <c r="AC663" s="295">
        <v>0</v>
      </c>
      <c r="AD663" s="21">
        <v>39</v>
      </c>
      <c r="AE663" s="82">
        <v>15</v>
      </c>
      <c r="AF663" s="154">
        <v>38</v>
      </c>
      <c r="AG663" s="153">
        <v>0</v>
      </c>
      <c r="AH663" s="292">
        <v>49</v>
      </c>
      <c r="AI663" s="292">
        <v>37</v>
      </c>
      <c r="AJ663" s="295">
        <v>0</v>
      </c>
      <c r="AK663" s="21">
        <v>40</v>
      </c>
      <c r="AL663" s="82">
        <v>16</v>
      </c>
      <c r="AM663" s="152">
        <v>38</v>
      </c>
      <c r="AN663" s="153">
        <v>0</v>
      </c>
      <c r="AO663" s="292">
        <v>49</v>
      </c>
      <c r="AP663" s="292">
        <v>37</v>
      </c>
      <c r="AQ663" s="295">
        <v>0</v>
      </c>
      <c r="AR663" s="21">
        <v>40</v>
      </c>
      <c r="AS663" s="82">
        <v>17</v>
      </c>
      <c r="AT663" s="152">
        <v>38</v>
      </c>
      <c r="AU663" s="153">
        <v>0</v>
      </c>
      <c r="AV663" s="292">
        <v>49</v>
      </c>
      <c r="AW663" s="292">
        <v>37</v>
      </c>
      <c r="AX663" s="295">
        <v>0</v>
      </c>
      <c r="AY663" s="21">
        <v>40</v>
      </c>
      <c r="AZ663" s="82">
        <v>20</v>
      </c>
      <c r="BA663" s="152">
        <v>38</v>
      </c>
      <c r="BB663" s="153">
        <v>0</v>
      </c>
      <c r="BC663" s="292">
        <v>49</v>
      </c>
      <c r="BD663" s="292">
        <v>35</v>
      </c>
      <c r="BE663" s="295">
        <v>0</v>
      </c>
      <c r="BF663" s="21">
        <v>40</v>
      </c>
      <c r="BG663" s="82">
        <v>29</v>
      </c>
      <c r="BH663" s="152">
        <v>38</v>
      </c>
      <c r="BI663" s="153">
        <v>0</v>
      </c>
      <c r="BJ663" s="292">
        <v>49</v>
      </c>
      <c r="BK663" s="292">
        <v>14</v>
      </c>
      <c r="BL663" s="295">
        <v>0</v>
      </c>
      <c r="BM663" s="21">
        <v>40</v>
      </c>
      <c r="BN663" s="82">
        <v>30</v>
      </c>
      <c r="BO663" s="152">
        <v>38</v>
      </c>
      <c r="BP663" s="153">
        <v>0</v>
      </c>
      <c r="BQ663" s="292">
        <v>49</v>
      </c>
      <c r="BR663" s="292">
        <v>14</v>
      </c>
      <c r="BS663" s="295">
        <v>0</v>
      </c>
      <c r="BT663" s="21">
        <v>40</v>
      </c>
      <c r="BU663" s="82">
        <v>30</v>
      </c>
      <c r="BV663" s="152">
        <v>38</v>
      </c>
      <c r="BW663" s="153">
        <v>0</v>
      </c>
      <c r="BX663" s="292">
        <v>49</v>
      </c>
      <c r="BY663" s="292">
        <v>14</v>
      </c>
      <c r="BZ663" s="295">
        <v>0</v>
      </c>
      <c r="CA663" s="21">
        <v>44</v>
      </c>
      <c r="CB663" s="21">
        <v>30</v>
      </c>
      <c r="CC663" s="743">
        <v>38</v>
      </c>
      <c r="CD663" s="153">
        <v>0</v>
      </c>
      <c r="CE663" s="153">
        <v>50</v>
      </c>
      <c r="CF663" s="153">
        <v>14</v>
      </c>
      <c r="CG663" s="153">
        <v>0</v>
      </c>
      <c r="CH663" s="153">
        <v>47</v>
      </c>
      <c r="CI663" s="744">
        <v>30</v>
      </c>
      <c r="CJ663" s="740" t="s">
        <v>13</v>
      </c>
    </row>
    <row r="664" spans="3:88">
      <c r="C664" s="58" t="s">
        <v>14</v>
      </c>
      <c r="D664" s="154">
        <v>84</v>
      </c>
      <c r="E664" s="153">
        <v>0</v>
      </c>
      <c r="F664" s="292">
        <v>85</v>
      </c>
      <c r="G664" s="295">
        <v>79</v>
      </c>
      <c r="H664" s="295">
        <v>1</v>
      </c>
      <c r="I664" s="21">
        <v>72</v>
      </c>
      <c r="J664" s="82">
        <v>30</v>
      </c>
      <c r="K664" s="154">
        <v>84</v>
      </c>
      <c r="L664" s="153">
        <v>0</v>
      </c>
      <c r="M664" s="292">
        <v>85</v>
      </c>
      <c r="N664" s="295">
        <v>79</v>
      </c>
      <c r="O664" s="295">
        <v>1</v>
      </c>
      <c r="P664" s="21">
        <v>73</v>
      </c>
      <c r="Q664" s="82">
        <v>30</v>
      </c>
      <c r="R664" s="154">
        <v>84</v>
      </c>
      <c r="S664" s="153">
        <v>0</v>
      </c>
      <c r="T664" s="292">
        <v>85</v>
      </c>
      <c r="U664" s="295">
        <v>79</v>
      </c>
      <c r="V664" s="295">
        <v>1</v>
      </c>
      <c r="W664" s="21">
        <v>73</v>
      </c>
      <c r="X664" s="82">
        <v>34</v>
      </c>
      <c r="Y664" s="154">
        <v>84</v>
      </c>
      <c r="Z664" s="153">
        <v>0</v>
      </c>
      <c r="AA664" s="292">
        <v>85</v>
      </c>
      <c r="AB664" s="292">
        <v>79</v>
      </c>
      <c r="AC664" s="295">
        <v>1</v>
      </c>
      <c r="AD664" s="21">
        <v>73</v>
      </c>
      <c r="AE664" s="82">
        <v>37</v>
      </c>
      <c r="AF664" s="154">
        <v>84</v>
      </c>
      <c r="AG664" s="153">
        <v>0</v>
      </c>
      <c r="AH664" s="292">
        <v>85</v>
      </c>
      <c r="AI664" s="292">
        <v>79</v>
      </c>
      <c r="AJ664" s="295">
        <v>1</v>
      </c>
      <c r="AK664" s="21">
        <v>72</v>
      </c>
      <c r="AL664" s="82">
        <v>39</v>
      </c>
      <c r="AM664" s="152">
        <v>84</v>
      </c>
      <c r="AN664" s="153">
        <v>0</v>
      </c>
      <c r="AO664" s="292">
        <v>86</v>
      </c>
      <c r="AP664" s="292">
        <v>81</v>
      </c>
      <c r="AQ664" s="295">
        <v>1</v>
      </c>
      <c r="AR664" s="21">
        <v>72</v>
      </c>
      <c r="AS664" s="82">
        <v>39</v>
      </c>
      <c r="AT664" s="152">
        <v>84</v>
      </c>
      <c r="AU664" s="153">
        <v>0</v>
      </c>
      <c r="AV664" s="292">
        <v>86</v>
      </c>
      <c r="AW664" s="292">
        <v>81</v>
      </c>
      <c r="AX664" s="295">
        <v>1</v>
      </c>
      <c r="AY664" s="21">
        <v>72</v>
      </c>
      <c r="AZ664" s="82">
        <v>43</v>
      </c>
      <c r="BA664" s="152">
        <v>83</v>
      </c>
      <c r="BB664" s="153">
        <v>0</v>
      </c>
      <c r="BC664" s="292">
        <v>87</v>
      </c>
      <c r="BD664" s="292">
        <v>80</v>
      </c>
      <c r="BE664" s="295">
        <v>1</v>
      </c>
      <c r="BF664" s="21">
        <v>72</v>
      </c>
      <c r="BG664" s="82">
        <v>46</v>
      </c>
      <c r="BH664" s="152">
        <v>83</v>
      </c>
      <c r="BI664" s="153">
        <v>0</v>
      </c>
      <c r="BJ664" s="292">
        <v>88</v>
      </c>
      <c r="BK664" s="292">
        <v>78</v>
      </c>
      <c r="BL664" s="295">
        <v>1</v>
      </c>
      <c r="BM664" s="21">
        <v>72</v>
      </c>
      <c r="BN664" s="82">
        <v>46</v>
      </c>
      <c r="BO664" s="152">
        <v>83</v>
      </c>
      <c r="BP664" s="153">
        <v>0</v>
      </c>
      <c r="BQ664" s="292">
        <v>88</v>
      </c>
      <c r="BR664" s="292">
        <v>78</v>
      </c>
      <c r="BS664" s="295">
        <v>1</v>
      </c>
      <c r="BT664" s="21">
        <v>72</v>
      </c>
      <c r="BU664" s="82">
        <v>46</v>
      </c>
      <c r="BV664" s="152">
        <v>83</v>
      </c>
      <c r="BW664" s="153">
        <v>0</v>
      </c>
      <c r="BX664" s="292">
        <v>88</v>
      </c>
      <c r="BY664" s="292">
        <v>78</v>
      </c>
      <c r="BZ664" s="295">
        <v>1</v>
      </c>
      <c r="CA664" s="21">
        <v>74</v>
      </c>
      <c r="CB664" s="21">
        <v>46</v>
      </c>
      <c r="CC664" s="743">
        <v>83</v>
      </c>
      <c r="CD664" s="153">
        <v>0</v>
      </c>
      <c r="CE664" s="153">
        <v>89</v>
      </c>
      <c r="CF664" s="153">
        <v>78</v>
      </c>
      <c r="CG664" s="153">
        <v>1</v>
      </c>
      <c r="CH664" s="153">
        <v>78</v>
      </c>
      <c r="CI664" s="744">
        <v>66</v>
      </c>
      <c r="CJ664" s="740" t="s">
        <v>14</v>
      </c>
    </row>
    <row r="665" spans="3:88">
      <c r="C665" s="58" t="s">
        <v>15</v>
      </c>
      <c r="D665" s="154">
        <v>81</v>
      </c>
      <c r="E665" s="153">
        <v>0</v>
      </c>
      <c r="F665" s="292">
        <v>83</v>
      </c>
      <c r="G665" s="295">
        <v>65</v>
      </c>
      <c r="H665" s="295">
        <v>0</v>
      </c>
      <c r="I665" s="21">
        <v>70</v>
      </c>
      <c r="J665" s="82">
        <v>39</v>
      </c>
      <c r="K665" s="154">
        <v>81</v>
      </c>
      <c r="L665" s="153">
        <v>0</v>
      </c>
      <c r="M665" s="292">
        <v>85</v>
      </c>
      <c r="N665" s="295">
        <v>66</v>
      </c>
      <c r="O665" s="295">
        <v>0</v>
      </c>
      <c r="P665" s="21">
        <v>71</v>
      </c>
      <c r="Q665" s="82">
        <v>49</v>
      </c>
      <c r="R665" s="154">
        <v>81</v>
      </c>
      <c r="S665" s="153">
        <v>0</v>
      </c>
      <c r="T665" s="292">
        <v>85</v>
      </c>
      <c r="U665" s="295">
        <v>66</v>
      </c>
      <c r="V665" s="295">
        <v>0</v>
      </c>
      <c r="W665" s="21">
        <v>71</v>
      </c>
      <c r="X665" s="82">
        <v>49</v>
      </c>
      <c r="Y665" s="154">
        <v>84</v>
      </c>
      <c r="Z665" s="153">
        <v>0</v>
      </c>
      <c r="AA665" s="292">
        <v>90</v>
      </c>
      <c r="AB665" s="292">
        <v>66</v>
      </c>
      <c r="AC665" s="295">
        <v>0</v>
      </c>
      <c r="AD665" s="21">
        <v>71</v>
      </c>
      <c r="AE665" s="82">
        <v>49</v>
      </c>
      <c r="AF665" s="154">
        <v>84</v>
      </c>
      <c r="AG665" s="153">
        <v>0</v>
      </c>
      <c r="AH665" s="292">
        <v>90</v>
      </c>
      <c r="AI665" s="292">
        <v>66</v>
      </c>
      <c r="AJ665" s="295">
        <v>0</v>
      </c>
      <c r="AK665" s="21">
        <v>72</v>
      </c>
      <c r="AL665" s="82">
        <v>49</v>
      </c>
      <c r="AM665" s="152">
        <v>84</v>
      </c>
      <c r="AN665" s="153">
        <v>0</v>
      </c>
      <c r="AO665" s="292">
        <v>90</v>
      </c>
      <c r="AP665" s="292">
        <v>66</v>
      </c>
      <c r="AQ665" s="295">
        <v>0</v>
      </c>
      <c r="AR665" s="21">
        <v>72</v>
      </c>
      <c r="AS665" s="82">
        <v>49</v>
      </c>
      <c r="AT665" s="152">
        <v>84</v>
      </c>
      <c r="AU665" s="153">
        <v>0</v>
      </c>
      <c r="AV665" s="292">
        <v>91</v>
      </c>
      <c r="AW665" s="292">
        <v>66</v>
      </c>
      <c r="AX665" s="295">
        <v>0</v>
      </c>
      <c r="AY665" s="21">
        <v>74</v>
      </c>
      <c r="AZ665" s="82">
        <v>51</v>
      </c>
      <c r="BA665" s="152">
        <v>84</v>
      </c>
      <c r="BB665" s="153">
        <v>0</v>
      </c>
      <c r="BC665" s="292">
        <v>91</v>
      </c>
      <c r="BD665" s="292">
        <v>65</v>
      </c>
      <c r="BE665" s="295">
        <v>0</v>
      </c>
      <c r="BF665" s="21">
        <v>74</v>
      </c>
      <c r="BG665" s="82">
        <v>52</v>
      </c>
      <c r="BH665" s="152">
        <v>84</v>
      </c>
      <c r="BI665" s="153">
        <v>0</v>
      </c>
      <c r="BJ665" s="292">
        <v>92</v>
      </c>
      <c r="BK665" s="292">
        <v>64</v>
      </c>
      <c r="BL665" s="295">
        <v>0</v>
      </c>
      <c r="BM665" s="21">
        <v>74</v>
      </c>
      <c r="BN665" s="82">
        <v>63</v>
      </c>
      <c r="BO665" s="152">
        <v>84</v>
      </c>
      <c r="BP665" s="153">
        <v>0</v>
      </c>
      <c r="BQ665" s="292">
        <v>92</v>
      </c>
      <c r="BR665" s="292">
        <v>64</v>
      </c>
      <c r="BS665" s="295">
        <v>0</v>
      </c>
      <c r="BT665" s="21">
        <v>74</v>
      </c>
      <c r="BU665" s="82">
        <v>63</v>
      </c>
      <c r="BV665" s="152">
        <v>84</v>
      </c>
      <c r="BW665" s="153">
        <v>0</v>
      </c>
      <c r="BX665" s="292">
        <v>92</v>
      </c>
      <c r="BY665" s="292">
        <v>64</v>
      </c>
      <c r="BZ665" s="295">
        <v>0</v>
      </c>
      <c r="CA665" s="21">
        <v>81</v>
      </c>
      <c r="CB665" s="21">
        <v>68</v>
      </c>
      <c r="CC665" s="743">
        <v>83</v>
      </c>
      <c r="CD665" s="153">
        <v>0</v>
      </c>
      <c r="CE665" s="153">
        <v>92</v>
      </c>
      <c r="CF665" s="153">
        <v>66</v>
      </c>
      <c r="CG665" s="153">
        <v>0</v>
      </c>
      <c r="CH665" s="153">
        <v>88</v>
      </c>
      <c r="CI665" s="744">
        <v>68</v>
      </c>
      <c r="CJ665" s="740" t="s">
        <v>15</v>
      </c>
    </row>
    <row r="666" spans="3:88">
      <c r="C666" s="58" t="s">
        <v>16</v>
      </c>
      <c r="D666" s="154">
        <v>7</v>
      </c>
      <c r="E666" s="153">
        <v>0</v>
      </c>
      <c r="F666" s="292">
        <v>12</v>
      </c>
      <c r="G666" s="295">
        <v>12</v>
      </c>
      <c r="H666" s="295">
        <v>0</v>
      </c>
      <c r="I666" s="21">
        <v>7</v>
      </c>
      <c r="J666" s="82"/>
      <c r="K666" s="154">
        <v>7</v>
      </c>
      <c r="L666" s="153">
        <v>0</v>
      </c>
      <c r="M666" s="292">
        <v>12</v>
      </c>
      <c r="N666" s="295">
        <v>12</v>
      </c>
      <c r="O666" s="295">
        <v>0</v>
      </c>
      <c r="P666" s="21">
        <v>6</v>
      </c>
      <c r="Q666" s="82"/>
      <c r="R666" s="154">
        <v>7</v>
      </c>
      <c r="S666" s="153">
        <v>0</v>
      </c>
      <c r="T666" s="292">
        <v>12</v>
      </c>
      <c r="U666" s="295">
        <v>12</v>
      </c>
      <c r="V666" s="295">
        <v>0</v>
      </c>
      <c r="W666" s="21">
        <v>6</v>
      </c>
      <c r="X666" s="82"/>
      <c r="Y666" s="154">
        <v>7</v>
      </c>
      <c r="Z666" s="153">
        <v>0</v>
      </c>
      <c r="AA666" s="292">
        <v>12</v>
      </c>
      <c r="AB666" s="292">
        <v>12</v>
      </c>
      <c r="AC666" s="295">
        <v>0</v>
      </c>
      <c r="AD666" s="21">
        <v>6</v>
      </c>
      <c r="AE666" s="82"/>
      <c r="AF666" s="154">
        <v>7</v>
      </c>
      <c r="AG666" s="153">
        <v>0</v>
      </c>
      <c r="AH666" s="292">
        <v>12</v>
      </c>
      <c r="AI666" s="292">
        <v>12</v>
      </c>
      <c r="AJ666" s="295">
        <v>0</v>
      </c>
      <c r="AK666" s="21">
        <v>6</v>
      </c>
      <c r="AL666" s="82"/>
      <c r="AM666" s="152">
        <v>7</v>
      </c>
      <c r="AN666" s="153">
        <v>0</v>
      </c>
      <c r="AO666" s="292">
        <v>12</v>
      </c>
      <c r="AP666" s="292">
        <v>12</v>
      </c>
      <c r="AQ666" s="295">
        <v>0</v>
      </c>
      <c r="AR666" s="21">
        <v>6</v>
      </c>
      <c r="AS666" s="82"/>
      <c r="AT666" s="152">
        <v>7</v>
      </c>
      <c r="AU666" s="153">
        <v>0</v>
      </c>
      <c r="AV666" s="292">
        <v>12</v>
      </c>
      <c r="AW666" s="292">
        <v>12</v>
      </c>
      <c r="AX666" s="295">
        <v>0</v>
      </c>
      <c r="AY666" s="21">
        <v>6</v>
      </c>
      <c r="AZ666" s="82"/>
      <c r="BA666" s="152">
        <v>7</v>
      </c>
      <c r="BB666" s="153">
        <v>0</v>
      </c>
      <c r="BC666" s="292">
        <v>12</v>
      </c>
      <c r="BD666" s="292">
        <v>12</v>
      </c>
      <c r="BE666" s="295">
        <v>0</v>
      </c>
      <c r="BF666" s="21">
        <v>6</v>
      </c>
      <c r="BG666" s="82"/>
      <c r="BH666" s="152">
        <v>7</v>
      </c>
      <c r="BI666" s="153">
        <v>0</v>
      </c>
      <c r="BJ666" s="292">
        <v>12</v>
      </c>
      <c r="BK666" s="292">
        <v>12</v>
      </c>
      <c r="BL666" s="295">
        <v>0</v>
      </c>
      <c r="BM666" s="21">
        <v>6</v>
      </c>
      <c r="BN666" s="82"/>
      <c r="BO666" s="152">
        <v>7</v>
      </c>
      <c r="BP666" s="153">
        <v>0</v>
      </c>
      <c r="BQ666" s="292">
        <v>12</v>
      </c>
      <c r="BR666" s="292">
        <v>12</v>
      </c>
      <c r="BS666" s="295">
        <v>0</v>
      </c>
      <c r="BT666" s="21">
        <v>6</v>
      </c>
      <c r="BU666" s="82"/>
      <c r="BV666" s="152">
        <v>7</v>
      </c>
      <c r="BW666" s="153">
        <v>0</v>
      </c>
      <c r="BX666" s="292">
        <v>12</v>
      </c>
      <c r="BY666" s="292">
        <v>12</v>
      </c>
      <c r="BZ666" s="295">
        <v>0</v>
      </c>
      <c r="CA666" s="21">
        <v>6</v>
      </c>
      <c r="CB666" s="21"/>
      <c r="CC666" s="743">
        <v>7</v>
      </c>
      <c r="CD666" s="153">
        <v>0</v>
      </c>
      <c r="CE666" s="153">
        <v>12</v>
      </c>
      <c r="CF666" s="153">
        <v>12</v>
      </c>
      <c r="CG666" s="153">
        <v>0</v>
      </c>
      <c r="CH666" s="153">
        <v>7</v>
      </c>
      <c r="CI666" s="744">
        <v>0</v>
      </c>
      <c r="CJ666" s="740" t="s">
        <v>16</v>
      </c>
    </row>
    <row r="667" spans="3:88">
      <c r="C667" s="58" t="s">
        <v>17</v>
      </c>
      <c r="D667" s="154">
        <v>608</v>
      </c>
      <c r="E667" s="153">
        <v>0</v>
      </c>
      <c r="F667" s="292">
        <v>764</v>
      </c>
      <c r="G667" s="295">
        <v>728</v>
      </c>
      <c r="H667" s="295">
        <v>1</v>
      </c>
      <c r="I667" s="21">
        <v>681</v>
      </c>
      <c r="J667" s="82">
        <v>459</v>
      </c>
      <c r="K667" s="154">
        <v>608</v>
      </c>
      <c r="L667" s="153">
        <v>0</v>
      </c>
      <c r="M667" s="292">
        <v>764</v>
      </c>
      <c r="N667" s="295">
        <v>733</v>
      </c>
      <c r="O667" s="295">
        <v>1</v>
      </c>
      <c r="P667" s="21">
        <v>683</v>
      </c>
      <c r="Q667" s="82">
        <v>498</v>
      </c>
      <c r="R667" s="154">
        <f>607-23</f>
        <v>584</v>
      </c>
      <c r="S667" s="153">
        <v>0</v>
      </c>
      <c r="T667" s="292">
        <v>764</v>
      </c>
      <c r="U667" s="295">
        <v>733</v>
      </c>
      <c r="V667" s="295">
        <v>1</v>
      </c>
      <c r="W667" s="21">
        <v>683</v>
      </c>
      <c r="X667" s="82">
        <v>516</v>
      </c>
      <c r="Y667" s="154">
        <v>606</v>
      </c>
      <c r="Z667" s="153">
        <v>0</v>
      </c>
      <c r="AA667" s="292">
        <v>764</v>
      </c>
      <c r="AB667" s="292">
        <v>732</v>
      </c>
      <c r="AC667" s="295">
        <v>1</v>
      </c>
      <c r="AD667" s="21">
        <v>683</v>
      </c>
      <c r="AE667" s="82">
        <v>534</v>
      </c>
      <c r="AF667" s="154">
        <v>606</v>
      </c>
      <c r="AG667" s="153">
        <v>0</v>
      </c>
      <c r="AH667" s="292">
        <v>764</v>
      </c>
      <c r="AI667" s="292">
        <v>732</v>
      </c>
      <c r="AJ667" s="295">
        <v>1</v>
      </c>
      <c r="AK667" s="21">
        <v>683</v>
      </c>
      <c r="AL667" s="82">
        <v>537</v>
      </c>
      <c r="AM667" s="152">
        <f>606-23</f>
        <v>583</v>
      </c>
      <c r="AN667" s="153">
        <v>0</v>
      </c>
      <c r="AO667" s="292">
        <v>765</v>
      </c>
      <c r="AP667" s="292">
        <v>740</v>
      </c>
      <c r="AQ667" s="295">
        <v>1</v>
      </c>
      <c r="AR667" s="21">
        <v>683</v>
      </c>
      <c r="AS667" s="82">
        <v>541</v>
      </c>
      <c r="AT667" s="686">
        <v>582</v>
      </c>
      <c r="AU667" s="247">
        <v>0</v>
      </c>
      <c r="AV667" s="677">
        <v>767</v>
      </c>
      <c r="AW667" s="677">
        <v>740</v>
      </c>
      <c r="AX667" s="684">
        <v>1</v>
      </c>
      <c r="AY667" s="247">
        <v>685</v>
      </c>
      <c r="AZ667" s="685">
        <v>541</v>
      </c>
      <c r="BA667" s="686">
        <v>582</v>
      </c>
      <c r="BB667" s="247">
        <v>0</v>
      </c>
      <c r="BC667" s="677">
        <v>768</v>
      </c>
      <c r="BD667" s="677">
        <v>736</v>
      </c>
      <c r="BE667" s="684">
        <v>1</v>
      </c>
      <c r="BF667" s="247">
        <v>690</v>
      </c>
      <c r="BG667" s="685">
        <v>575</v>
      </c>
      <c r="BH667" s="686">
        <v>582</v>
      </c>
      <c r="BI667" s="247">
        <v>0</v>
      </c>
      <c r="BJ667" s="677">
        <v>770</v>
      </c>
      <c r="BK667" s="677">
        <v>710</v>
      </c>
      <c r="BL667" s="684">
        <v>1</v>
      </c>
      <c r="BM667" s="247">
        <v>690</v>
      </c>
      <c r="BN667" s="685">
        <v>609</v>
      </c>
      <c r="BO667" s="686">
        <v>578</v>
      </c>
      <c r="BP667" s="247">
        <v>0</v>
      </c>
      <c r="BQ667" s="677">
        <v>770</v>
      </c>
      <c r="BR667" s="677">
        <v>709</v>
      </c>
      <c r="BS667" s="684">
        <v>1</v>
      </c>
      <c r="BT667" s="247">
        <v>690</v>
      </c>
      <c r="BU667" s="685">
        <v>609</v>
      </c>
      <c r="BV667" s="686">
        <v>578</v>
      </c>
      <c r="BW667" s="247">
        <v>0</v>
      </c>
      <c r="BX667" s="677">
        <v>773</v>
      </c>
      <c r="BY667" s="677">
        <v>709</v>
      </c>
      <c r="BZ667" s="684">
        <v>1</v>
      </c>
      <c r="CA667" s="247">
        <v>694</v>
      </c>
      <c r="CB667" s="247">
        <v>618</v>
      </c>
      <c r="CC667" s="745">
        <v>578</v>
      </c>
      <c r="CD667" s="247">
        <v>0</v>
      </c>
      <c r="CE667" s="247">
        <v>775</v>
      </c>
      <c r="CF667" s="247">
        <v>706</v>
      </c>
      <c r="CG667" s="247">
        <v>1</v>
      </c>
      <c r="CH667" s="247">
        <v>702</v>
      </c>
      <c r="CI667" s="746">
        <v>637</v>
      </c>
      <c r="CJ667" s="740" t="s">
        <v>17</v>
      </c>
    </row>
    <row r="668" spans="3:88">
      <c r="C668" s="58" t="s">
        <v>18</v>
      </c>
      <c r="D668" s="154">
        <v>49</v>
      </c>
      <c r="E668" s="153">
        <v>0</v>
      </c>
      <c r="F668" s="292">
        <v>70</v>
      </c>
      <c r="G668" s="295">
        <v>60</v>
      </c>
      <c r="H668" s="295">
        <v>0</v>
      </c>
      <c r="I668" s="21">
        <v>57</v>
      </c>
      <c r="J668" s="82">
        <v>40</v>
      </c>
      <c r="K668" s="154">
        <v>49</v>
      </c>
      <c r="L668" s="153">
        <v>0</v>
      </c>
      <c r="M668" s="292">
        <v>70</v>
      </c>
      <c r="N668" s="295">
        <v>60</v>
      </c>
      <c r="O668" s="295">
        <v>0</v>
      </c>
      <c r="P668" s="21">
        <v>58</v>
      </c>
      <c r="Q668" s="82">
        <v>43</v>
      </c>
      <c r="R668" s="154">
        <v>49</v>
      </c>
      <c r="S668" s="153">
        <v>0</v>
      </c>
      <c r="T668" s="292">
        <v>70</v>
      </c>
      <c r="U668" s="295">
        <v>60</v>
      </c>
      <c r="V668" s="295">
        <v>0</v>
      </c>
      <c r="W668" s="21">
        <v>58</v>
      </c>
      <c r="X668" s="82">
        <v>43</v>
      </c>
      <c r="Y668" s="154">
        <v>49</v>
      </c>
      <c r="Z668" s="153">
        <v>0</v>
      </c>
      <c r="AA668" s="292">
        <v>70</v>
      </c>
      <c r="AB668" s="292">
        <v>60</v>
      </c>
      <c r="AC668" s="295">
        <v>0</v>
      </c>
      <c r="AD668" s="21">
        <v>58</v>
      </c>
      <c r="AE668" s="82">
        <v>43</v>
      </c>
      <c r="AF668" s="154">
        <v>49</v>
      </c>
      <c r="AG668" s="153">
        <v>0</v>
      </c>
      <c r="AH668" s="292">
        <v>70</v>
      </c>
      <c r="AI668" s="292">
        <v>60</v>
      </c>
      <c r="AJ668" s="295">
        <v>0</v>
      </c>
      <c r="AK668" s="21">
        <v>58</v>
      </c>
      <c r="AL668" s="82">
        <v>43</v>
      </c>
      <c r="AM668" s="152">
        <v>49</v>
      </c>
      <c r="AN668" s="153">
        <v>0</v>
      </c>
      <c r="AO668" s="292">
        <v>70</v>
      </c>
      <c r="AP668" s="292">
        <v>60</v>
      </c>
      <c r="AQ668" s="295">
        <v>0</v>
      </c>
      <c r="AR668" s="21">
        <v>58</v>
      </c>
      <c r="AS668" s="82">
        <v>43</v>
      </c>
      <c r="AT668" s="152">
        <v>49</v>
      </c>
      <c r="AU668" s="153">
        <v>0</v>
      </c>
      <c r="AV668" s="292">
        <v>70</v>
      </c>
      <c r="AW668" s="292">
        <v>60</v>
      </c>
      <c r="AX668" s="295">
        <v>0</v>
      </c>
      <c r="AY668" s="21">
        <v>58</v>
      </c>
      <c r="AZ668" s="82">
        <v>44</v>
      </c>
      <c r="BA668" s="152">
        <v>49</v>
      </c>
      <c r="BB668" s="153">
        <v>0</v>
      </c>
      <c r="BC668" s="292">
        <v>70</v>
      </c>
      <c r="BD668" s="292">
        <v>58</v>
      </c>
      <c r="BE668" s="295">
        <v>0</v>
      </c>
      <c r="BF668" s="21">
        <v>59</v>
      </c>
      <c r="BG668" s="82">
        <v>45</v>
      </c>
      <c r="BH668" s="152">
        <v>49</v>
      </c>
      <c r="BI668" s="153">
        <v>0</v>
      </c>
      <c r="BJ668" s="292">
        <v>70</v>
      </c>
      <c r="BK668" s="292">
        <v>56</v>
      </c>
      <c r="BL668" s="295">
        <v>0</v>
      </c>
      <c r="BM668" s="21">
        <v>59</v>
      </c>
      <c r="BN668" s="82">
        <v>45</v>
      </c>
      <c r="BO668" s="152">
        <v>49</v>
      </c>
      <c r="BP668" s="153">
        <v>0</v>
      </c>
      <c r="BQ668" s="292">
        <v>70</v>
      </c>
      <c r="BR668" s="292">
        <v>56</v>
      </c>
      <c r="BS668" s="295">
        <v>0</v>
      </c>
      <c r="BT668" s="21">
        <v>59</v>
      </c>
      <c r="BU668" s="82">
        <v>47</v>
      </c>
      <c r="BV668" s="152">
        <v>49</v>
      </c>
      <c r="BW668" s="153">
        <v>0</v>
      </c>
      <c r="BX668" s="292">
        <v>70</v>
      </c>
      <c r="BY668" s="292">
        <v>56</v>
      </c>
      <c r="BZ668" s="295">
        <v>0</v>
      </c>
      <c r="CA668" s="21">
        <v>59</v>
      </c>
      <c r="CB668" s="21">
        <v>47</v>
      </c>
      <c r="CC668" s="743">
        <v>49</v>
      </c>
      <c r="CD668" s="153">
        <v>0</v>
      </c>
      <c r="CE668" s="153">
        <v>70</v>
      </c>
      <c r="CF668" s="153">
        <v>56</v>
      </c>
      <c r="CG668" s="153">
        <v>0</v>
      </c>
      <c r="CH668" s="153">
        <v>59</v>
      </c>
      <c r="CI668" s="744">
        <v>48</v>
      </c>
      <c r="CJ668" s="740" t="s">
        <v>18</v>
      </c>
    </row>
    <row r="669" spans="3:88">
      <c r="C669" s="58" t="s">
        <v>19</v>
      </c>
      <c r="D669" s="154">
        <v>74</v>
      </c>
      <c r="E669" s="153">
        <v>0</v>
      </c>
      <c r="F669" s="292">
        <v>63</v>
      </c>
      <c r="G669" s="295">
        <v>61</v>
      </c>
      <c r="H669" s="295">
        <v>0</v>
      </c>
      <c r="I669" s="21">
        <v>57</v>
      </c>
      <c r="J669" s="82">
        <v>43</v>
      </c>
      <c r="K669" s="154">
        <v>74</v>
      </c>
      <c r="L669" s="153">
        <v>0</v>
      </c>
      <c r="M669" s="292">
        <v>63</v>
      </c>
      <c r="N669" s="295">
        <v>62</v>
      </c>
      <c r="O669" s="295">
        <v>0</v>
      </c>
      <c r="P669" s="21">
        <v>58</v>
      </c>
      <c r="Q669" s="82">
        <v>43</v>
      </c>
      <c r="R669" s="154">
        <v>74</v>
      </c>
      <c r="S669" s="153">
        <v>0</v>
      </c>
      <c r="T669" s="292">
        <v>63</v>
      </c>
      <c r="U669" s="295">
        <v>62</v>
      </c>
      <c r="V669" s="295">
        <v>0</v>
      </c>
      <c r="W669" s="21">
        <v>58</v>
      </c>
      <c r="X669" s="82">
        <v>46</v>
      </c>
      <c r="Y669" s="154">
        <v>74</v>
      </c>
      <c r="Z669" s="153">
        <v>0</v>
      </c>
      <c r="AA669" s="292">
        <v>63</v>
      </c>
      <c r="AB669" s="292">
        <v>62</v>
      </c>
      <c r="AC669" s="295">
        <v>0</v>
      </c>
      <c r="AD669" s="21">
        <v>58</v>
      </c>
      <c r="AE669" s="82">
        <v>46</v>
      </c>
      <c r="AF669" s="154">
        <v>74</v>
      </c>
      <c r="AG669" s="153">
        <v>0</v>
      </c>
      <c r="AH669" s="292">
        <v>63</v>
      </c>
      <c r="AI669" s="292">
        <v>62</v>
      </c>
      <c r="AJ669" s="295">
        <v>0</v>
      </c>
      <c r="AK669" s="21">
        <v>58</v>
      </c>
      <c r="AL669" s="82">
        <v>46</v>
      </c>
      <c r="AM669" s="152">
        <v>74</v>
      </c>
      <c r="AN669" s="153">
        <v>0</v>
      </c>
      <c r="AO669" s="292">
        <v>63</v>
      </c>
      <c r="AP669" s="292">
        <v>62</v>
      </c>
      <c r="AQ669" s="295">
        <v>0</v>
      </c>
      <c r="AR669" s="21">
        <v>58</v>
      </c>
      <c r="AS669" s="82">
        <v>47</v>
      </c>
      <c r="AT669" s="152">
        <v>74</v>
      </c>
      <c r="AU669" s="153">
        <v>0</v>
      </c>
      <c r="AV669" s="292">
        <v>63</v>
      </c>
      <c r="AW669" s="292">
        <v>62</v>
      </c>
      <c r="AX669" s="295">
        <v>0</v>
      </c>
      <c r="AY669" s="21">
        <v>58</v>
      </c>
      <c r="AZ669" s="82">
        <v>47</v>
      </c>
      <c r="BA669" s="152">
        <v>74</v>
      </c>
      <c r="BB669" s="153">
        <v>0</v>
      </c>
      <c r="BC669" s="292">
        <v>63</v>
      </c>
      <c r="BD669" s="292">
        <v>61</v>
      </c>
      <c r="BE669" s="295">
        <v>0</v>
      </c>
      <c r="BF669" s="21">
        <v>58</v>
      </c>
      <c r="BG669" s="82">
        <v>47</v>
      </c>
      <c r="BH669" s="152">
        <v>74</v>
      </c>
      <c r="BI669" s="153">
        <v>0</v>
      </c>
      <c r="BJ669" s="292">
        <v>64</v>
      </c>
      <c r="BK669" s="292">
        <v>61</v>
      </c>
      <c r="BL669" s="295">
        <v>0</v>
      </c>
      <c r="BM669" s="21">
        <v>58</v>
      </c>
      <c r="BN669" s="82">
        <v>48</v>
      </c>
      <c r="BO669" s="152">
        <v>74</v>
      </c>
      <c r="BP669" s="153">
        <v>0</v>
      </c>
      <c r="BQ669" s="292">
        <v>64</v>
      </c>
      <c r="BR669" s="292">
        <v>61</v>
      </c>
      <c r="BS669" s="295">
        <v>0</v>
      </c>
      <c r="BT669" s="21">
        <v>58</v>
      </c>
      <c r="BU669" s="82">
        <v>48</v>
      </c>
      <c r="BV669" s="152">
        <v>74</v>
      </c>
      <c r="BW669" s="153">
        <v>0</v>
      </c>
      <c r="BX669" s="292">
        <v>64</v>
      </c>
      <c r="BY669" s="292">
        <v>61</v>
      </c>
      <c r="BZ669" s="295">
        <v>0</v>
      </c>
      <c r="CA669" s="21">
        <v>59</v>
      </c>
      <c r="CB669" s="21">
        <v>49</v>
      </c>
      <c r="CC669" s="743">
        <v>74</v>
      </c>
      <c r="CD669" s="153">
        <v>0</v>
      </c>
      <c r="CE669" s="153">
        <v>64</v>
      </c>
      <c r="CF669" s="153">
        <v>61</v>
      </c>
      <c r="CG669" s="153">
        <v>0</v>
      </c>
      <c r="CH669" s="153">
        <v>62</v>
      </c>
      <c r="CI669" s="744">
        <v>51</v>
      </c>
      <c r="CJ669" s="740" t="s">
        <v>19</v>
      </c>
    </row>
    <row r="670" spans="3:88">
      <c r="C670" s="58" t="s">
        <v>20</v>
      </c>
      <c r="D670" s="154">
        <v>103</v>
      </c>
      <c r="E670" s="153">
        <v>0</v>
      </c>
      <c r="F670" s="292">
        <v>105</v>
      </c>
      <c r="G670" s="295">
        <v>98</v>
      </c>
      <c r="H670" s="295">
        <v>0</v>
      </c>
      <c r="I670" s="21">
        <v>83</v>
      </c>
      <c r="J670" s="82">
        <v>57</v>
      </c>
      <c r="K670" s="154">
        <v>103</v>
      </c>
      <c r="L670" s="153">
        <v>0</v>
      </c>
      <c r="M670" s="292">
        <v>105</v>
      </c>
      <c r="N670" s="295">
        <v>98</v>
      </c>
      <c r="O670" s="295">
        <v>0</v>
      </c>
      <c r="P670" s="21">
        <v>83</v>
      </c>
      <c r="Q670" s="82">
        <v>57</v>
      </c>
      <c r="R670" s="154">
        <v>103</v>
      </c>
      <c r="S670" s="153">
        <v>0</v>
      </c>
      <c r="T670" s="292">
        <v>105</v>
      </c>
      <c r="U670" s="295">
        <v>98</v>
      </c>
      <c r="V670" s="295">
        <v>0</v>
      </c>
      <c r="W670" s="21">
        <v>83</v>
      </c>
      <c r="X670" s="82">
        <v>60</v>
      </c>
      <c r="Y670" s="154">
        <v>103</v>
      </c>
      <c r="Z670" s="153">
        <v>0</v>
      </c>
      <c r="AA670" s="292">
        <v>105</v>
      </c>
      <c r="AB670" s="292">
        <v>100</v>
      </c>
      <c r="AC670" s="295">
        <v>0</v>
      </c>
      <c r="AD670" s="21">
        <v>83</v>
      </c>
      <c r="AE670" s="82">
        <v>60</v>
      </c>
      <c r="AF670" s="154">
        <v>103</v>
      </c>
      <c r="AG670" s="153">
        <v>0</v>
      </c>
      <c r="AH670" s="292">
        <v>105</v>
      </c>
      <c r="AI670" s="292">
        <v>100</v>
      </c>
      <c r="AJ670" s="295">
        <v>0</v>
      </c>
      <c r="AK670" s="21">
        <v>84</v>
      </c>
      <c r="AL670" s="82">
        <v>60</v>
      </c>
      <c r="AM670" s="152">
        <v>103</v>
      </c>
      <c r="AN670" s="153">
        <v>0</v>
      </c>
      <c r="AO670" s="292">
        <v>105</v>
      </c>
      <c r="AP670" s="292">
        <v>103</v>
      </c>
      <c r="AQ670" s="295">
        <v>0</v>
      </c>
      <c r="AR670" s="21">
        <v>84</v>
      </c>
      <c r="AS670" s="82">
        <v>69</v>
      </c>
      <c r="AT670" s="152">
        <v>103</v>
      </c>
      <c r="AU670" s="153">
        <v>0</v>
      </c>
      <c r="AV670" s="292">
        <v>106</v>
      </c>
      <c r="AW670" s="292">
        <v>104</v>
      </c>
      <c r="AX670" s="295">
        <v>0</v>
      </c>
      <c r="AY670" s="21">
        <v>86</v>
      </c>
      <c r="AZ670" s="82">
        <v>72</v>
      </c>
      <c r="BA670" s="152">
        <v>103</v>
      </c>
      <c r="BB670" s="153">
        <v>0</v>
      </c>
      <c r="BC670" s="292">
        <v>107</v>
      </c>
      <c r="BD670" s="292">
        <v>99</v>
      </c>
      <c r="BE670" s="295">
        <v>0</v>
      </c>
      <c r="BF670" s="21">
        <v>86</v>
      </c>
      <c r="BG670" s="82">
        <v>75</v>
      </c>
      <c r="BH670" s="152">
        <v>103</v>
      </c>
      <c r="BI670" s="153">
        <v>0</v>
      </c>
      <c r="BJ670" s="292">
        <v>107</v>
      </c>
      <c r="BK670" s="292">
        <v>96</v>
      </c>
      <c r="BL670" s="295">
        <v>0</v>
      </c>
      <c r="BM670" s="21">
        <v>86</v>
      </c>
      <c r="BN670" s="82">
        <v>79</v>
      </c>
      <c r="BO670" s="152">
        <v>103</v>
      </c>
      <c r="BP670" s="153">
        <v>0</v>
      </c>
      <c r="BQ670" s="292">
        <v>107</v>
      </c>
      <c r="BR670" s="292">
        <v>96</v>
      </c>
      <c r="BS670" s="295">
        <v>0</v>
      </c>
      <c r="BT670" s="21">
        <v>86</v>
      </c>
      <c r="BU670" s="82">
        <v>82</v>
      </c>
      <c r="BV670" s="152">
        <v>103</v>
      </c>
      <c r="BW670" s="153">
        <v>0</v>
      </c>
      <c r="BX670" s="292">
        <v>107</v>
      </c>
      <c r="BY670" s="292">
        <v>96</v>
      </c>
      <c r="BZ670" s="295">
        <v>0</v>
      </c>
      <c r="CA670" s="21">
        <v>86</v>
      </c>
      <c r="CB670" s="21">
        <v>82</v>
      </c>
      <c r="CC670" s="743">
        <v>103</v>
      </c>
      <c r="CD670" s="153">
        <v>0</v>
      </c>
      <c r="CE670" s="153">
        <v>107</v>
      </c>
      <c r="CF670" s="153">
        <v>96</v>
      </c>
      <c r="CG670" s="153">
        <v>0</v>
      </c>
      <c r="CH670" s="153">
        <v>91</v>
      </c>
      <c r="CI670" s="744">
        <v>82</v>
      </c>
      <c r="CJ670" s="740" t="s">
        <v>20</v>
      </c>
    </row>
    <row r="671" spans="3:88">
      <c r="C671" s="58" t="s">
        <v>21</v>
      </c>
      <c r="D671" s="154">
        <v>195</v>
      </c>
      <c r="E671" s="153">
        <v>0</v>
      </c>
      <c r="F671" s="292">
        <v>233</v>
      </c>
      <c r="G671" s="154">
        <v>214</v>
      </c>
      <c r="H671" s="154">
        <v>0</v>
      </c>
      <c r="I671" s="21">
        <v>201</v>
      </c>
      <c r="J671" s="82">
        <v>103</v>
      </c>
      <c r="K671" s="154">
        <v>193</v>
      </c>
      <c r="L671" s="153">
        <v>0</v>
      </c>
      <c r="M671" s="292">
        <v>233</v>
      </c>
      <c r="N671" s="154">
        <v>217</v>
      </c>
      <c r="O671" s="154">
        <v>0</v>
      </c>
      <c r="P671" s="21">
        <v>205</v>
      </c>
      <c r="Q671" s="82">
        <v>130</v>
      </c>
      <c r="R671" s="154">
        <v>194</v>
      </c>
      <c r="S671" s="153">
        <v>0</v>
      </c>
      <c r="T671" s="292">
        <v>233</v>
      </c>
      <c r="U671" s="154">
        <v>217</v>
      </c>
      <c r="V671" s="154">
        <v>0</v>
      </c>
      <c r="W671" s="21">
        <v>205</v>
      </c>
      <c r="X671" s="82">
        <v>135</v>
      </c>
      <c r="Y671" s="154">
        <v>193</v>
      </c>
      <c r="Z671" s="153">
        <v>0</v>
      </c>
      <c r="AA671" s="292">
        <v>234</v>
      </c>
      <c r="AB671" s="292">
        <v>218</v>
      </c>
      <c r="AC671" s="154">
        <v>0</v>
      </c>
      <c r="AD671" s="21">
        <v>206</v>
      </c>
      <c r="AE671" s="82">
        <v>139</v>
      </c>
      <c r="AF671" s="154">
        <v>193</v>
      </c>
      <c r="AG671" s="153">
        <v>0</v>
      </c>
      <c r="AH671" s="292">
        <v>234</v>
      </c>
      <c r="AI671" s="292">
        <v>218</v>
      </c>
      <c r="AJ671" s="154">
        <v>0</v>
      </c>
      <c r="AK671" s="21">
        <v>205</v>
      </c>
      <c r="AL671" s="82">
        <v>139</v>
      </c>
      <c r="AM671" s="152">
        <v>193</v>
      </c>
      <c r="AN671" s="153">
        <v>0</v>
      </c>
      <c r="AO671" s="292">
        <v>235</v>
      </c>
      <c r="AP671" s="292">
        <v>218</v>
      </c>
      <c r="AQ671" s="154">
        <v>0</v>
      </c>
      <c r="AR671" s="21">
        <v>205</v>
      </c>
      <c r="AS671" s="82">
        <v>145</v>
      </c>
      <c r="AT671" s="152">
        <v>193</v>
      </c>
      <c r="AU671" s="153">
        <v>0</v>
      </c>
      <c r="AV671" s="292">
        <v>238</v>
      </c>
      <c r="AW671" s="292">
        <v>218</v>
      </c>
      <c r="AX671" s="154">
        <v>0</v>
      </c>
      <c r="AY671" s="21">
        <v>210</v>
      </c>
      <c r="AZ671" s="82">
        <v>148</v>
      </c>
      <c r="BA671" s="152">
        <v>193</v>
      </c>
      <c r="BB671" s="153">
        <v>0</v>
      </c>
      <c r="BC671" s="292">
        <v>238</v>
      </c>
      <c r="BD671" s="292">
        <v>216</v>
      </c>
      <c r="BE671" s="154">
        <v>0</v>
      </c>
      <c r="BF671" s="21">
        <v>211</v>
      </c>
      <c r="BG671" s="82">
        <v>159</v>
      </c>
      <c r="BH671" s="152">
        <v>193</v>
      </c>
      <c r="BI671" s="153">
        <v>0</v>
      </c>
      <c r="BJ671" s="292">
        <v>239</v>
      </c>
      <c r="BK671" s="292">
        <v>196</v>
      </c>
      <c r="BL671" s="154">
        <v>0</v>
      </c>
      <c r="BM671" s="21">
        <v>211</v>
      </c>
      <c r="BN671" s="82">
        <v>168</v>
      </c>
      <c r="BO671" s="152">
        <v>193</v>
      </c>
      <c r="BP671" s="153">
        <v>0</v>
      </c>
      <c r="BQ671" s="292">
        <v>239</v>
      </c>
      <c r="BR671" s="292">
        <v>196</v>
      </c>
      <c r="BS671" s="154">
        <v>0</v>
      </c>
      <c r="BT671" s="21">
        <v>211</v>
      </c>
      <c r="BU671" s="82">
        <v>169</v>
      </c>
      <c r="BV671" s="152">
        <v>193</v>
      </c>
      <c r="BW671" s="153">
        <v>0</v>
      </c>
      <c r="BX671" s="292">
        <v>239</v>
      </c>
      <c r="BY671" s="292">
        <v>196</v>
      </c>
      <c r="BZ671" s="154">
        <v>0</v>
      </c>
      <c r="CA671" s="21">
        <v>212</v>
      </c>
      <c r="CB671" s="21">
        <v>173</v>
      </c>
      <c r="CC671" s="743">
        <v>195</v>
      </c>
      <c r="CD671" s="153">
        <v>0</v>
      </c>
      <c r="CE671" s="153">
        <v>239</v>
      </c>
      <c r="CF671" s="153">
        <v>190</v>
      </c>
      <c r="CG671" s="153">
        <v>0</v>
      </c>
      <c r="CH671" s="153">
        <v>220</v>
      </c>
      <c r="CI671" s="744">
        <v>176</v>
      </c>
      <c r="CJ671" s="740" t="s">
        <v>21</v>
      </c>
    </row>
    <row r="672" spans="3:88">
      <c r="C672" s="58" t="s">
        <v>22</v>
      </c>
      <c r="D672" s="154">
        <v>15</v>
      </c>
      <c r="E672" s="153">
        <v>0</v>
      </c>
      <c r="F672" s="292">
        <v>18</v>
      </c>
      <c r="G672" s="295">
        <v>10</v>
      </c>
      <c r="H672" s="295">
        <v>0</v>
      </c>
      <c r="I672" s="21">
        <v>10</v>
      </c>
      <c r="J672" s="82">
        <v>5</v>
      </c>
      <c r="K672" s="154">
        <v>15</v>
      </c>
      <c r="L672" s="153">
        <v>0</v>
      </c>
      <c r="M672" s="292">
        <v>18</v>
      </c>
      <c r="N672" s="295">
        <v>10</v>
      </c>
      <c r="O672" s="295">
        <v>0</v>
      </c>
      <c r="P672" s="21">
        <v>10</v>
      </c>
      <c r="Q672" s="82">
        <v>5</v>
      </c>
      <c r="R672" s="154">
        <v>15</v>
      </c>
      <c r="S672" s="153">
        <v>0</v>
      </c>
      <c r="T672" s="292">
        <v>18</v>
      </c>
      <c r="U672" s="295">
        <v>10</v>
      </c>
      <c r="V672" s="295">
        <v>0</v>
      </c>
      <c r="W672" s="21">
        <v>10</v>
      </c>
      <c r="X672" s="82">
        <v>5</v>
      </c>
      <c r="Y672" s="154">
        <v>15</v>
      </c>
      <c r="Z672" s="153">
        <v>0</v>
      </c>
      <c r="AA672" s="292">
        <v>18</v>
      </c>
      <c r="AB672" s="292">
        <v>10</v>
      </c>
      <c r="AC672" s="295">
        <v>0</v>
      </c>
      <c r="AD672" s="21">
        <v>11</v>
      </c>
      <c r="AE672" s="82">
        <v>5</v>
      </c>
      <c r="AF672" s="154">
        <v>15</v>
      </c>
      <c r="AG672" s="153">
        <v>0</v>
      </c>
      <c r="AH672" s="292">
        <v>18</v>
      </c>
      <c r="AI672" s="292">
        <v>10</v>
      </c>
      <c r="AJ672" s="295">
        <v>0</v>
      </c>
      <c r="AK672" s="21">
        <v>10</v>
      </c>
      <c r="AL672" s="82">
        <v>5</v>
      </c>
      <c r="AM672" s="152">
        <v>15</v>
      </c>
      <c r="AN672" s="153">
        <v>0</v>
      </c>
      <c r="AO672" s="292">
        <v>18</v>
      </c>
      <c r="AP672" s="292">
        <v>10</v>
      </c>
      <c r="AQ672" s="295">
        <v>0</v>
      </c>
      <c r="AR672" s="21">
        <v>10</v>
      </c>
      <c r="AS672" s="82">
        <v>5</v>
      </c>
      <c r="AT672" s="152">
        <v>15</v>
      </c>
      <c r="AU672" s="153">
        <v>0</v>
      </c>
      <c r="AV672" s="292">
        <v>18</v>
      </c>
      <c r="AW672" s="292">
        <v>10</v>
      </c>
      <c r="AX672" s="295">
        <v>0</v>
      </c>
      <c r="AY672" s="21">
        <v>11</v>
      </c>
      <c r="AZ672" s="82">
        <v>5</v>
      </c>
      <c r="BA672" s="152">
        <v>15</v>
      </c>
      <c r="BB672" s="153">
        <v>0</v>
      </c>
      <c r="BC672" s="292">
        <v>18</v>
      </c>
      <c r="BD672" s="292">
        <v>10</v>
      </c>
      <c r="BE672" s="295">
        <v>0</v>
      </c>
      <c r="BF672" s="21">
        <v>12</v>
      </c>
      <c r="BG672" s="82">
        <v>6</v>
      </c>
      <c r="BH672" s="152">
        <v>15</v>
      </c>
      <c r="BI672" s="153">
        <v>0</v>
      </c>
      <c r="BJ672" s="292">
        <v>18</v>
      </c>
      <c r="BK672" s="292">
        <v>10</v>
      </c>
      <c r="BL672" s="295">
        <v>0</v>
      </c>
      <c r="BM672" s="21">
        <v>12</v>
      </c>
      <c r="BN672" s="82">
        <v>6</v>
      </c>
      <c r="BO672" s="152">
        <v>15</v>
      </c>
      <c r="BP672" s="153">
        <v>0</v>
      </c>
      <c r="BQ672" s="292">
        <v>18</v>
      </c>
      <c r="BR672" s="292">
        <v>10</v>
      </c>
      <c r="BS672" s="295">
        <v>0</v>
      </c>
      <c r="BT672" s="21">
        <v>12</v>
      </c>
      <c r="BU672" s="82">
        <v>6</v>
      </c>
      <c r="BV672" s="152">
        <v>15</v>
      </c>
      <c r="BW672" s="153">
        <v>0</v>
      </c>
      <c r="BX672" s="292">
        <v>18</v>
      </c>
      <c r="BY672" s="292">
        <v>10</v>
      </c>
      <c r="BZ672" s="295">
        <v>0</v>
      </c>
      <c r="CA672" s="21">
        <v>14</v>
      </c>
      <c r="CB672" s="21">
        <v>7</v>
      </c>
      <c r="CC672" s="743">
        <v>15</v>
      </c>
      <c r="CD672" s="153">
        <v>0</v>
      </c>
      <c r="CE672" s="153">
        <v>18</v>
      </c>
      <c r="CF672" s="153">
        <v>4</v>
      </c>
      <c r="CG672" s="153">
        <v>0</v>
      </c>
      <c r="CH672" s="153">
        <v>14</v>
      </c>
      <c r="CI672" s="744">
        <v>7</v>
      </c>
      <c r="CJ672" s="740" t="s">
        <v>22</v>
      </c>
    </row>
    <row r="673" spans="3:88">
      <c r="C673" s="58" t="s">
        <v>23</v>
      </c>
      <c r="D673" s="154">
        <v>17</v>
      </c>
      <c r="E673" s="153">
        <v>0</v>
      </c>
      <c r="F673" s="292">
        <v>19</v>
      </c>
      <c r="G673" s="295">
        <v>7</v>
      </c>
      <c r="H673" s="295">
        <v>0</v>
      </c>
      <c r="I673" s="21">
        <v>9</v>
      </c>
      <c r="J673" s="82">
        <v>4</v>
      </c>
      <c r="K673" s="154">
        <v>17</v>
      </c>
      <c r="L673" s="153">
        <v>0</v>
      </c>
      <c r="M673" s="292">
        <v>19</v>
      </c>
      <c r="N673" s="295">
        <v>7</v>
      </c>
      <c r="O673" s="295">
        <v>0</v>
      </c>
      <c r="P673" s="21">
        <v>9</v>
      </c>
      <c r="Q673" s="82">
        <v>6</v>
      </c>
      <c r="R673" s="154">
        <v>17</v>
      </c>
      <c r="S673" s="153">
        <v>0</v>
      </c>
      <c r="T673" s="292">
        <v>19</v>
      </c>
      <c r="U673" s="295">
        <v>7</v>
      </c>
      <c r="V673" s="295">
        <v>0</v>
      </c>
      <c r="W673" s="21">
        <v>9</v>
      </c>
      <c r="X673" s="82">
        <v>6</v>
      </c>
      <c r="Y673" s="154">
        <v>17</v>
      </c>
      <c r="Z673" s="153">
        <v>0</v>
      </c>
      <c r="AA673" s="292">
        <v>19</v>
      </c>
      <c r="AB673" s="292">
        <v>7</v>
      </c>
      <c r="AC673" s="295">
        <v>0</v>
      </c>
      <c r="AD673" s="21">
        <v>9</v>
      </c>
      <c r="AE673" s="82">
        <v>6</v>
      </c>
      <c r="AF673" s="154">
        <v>17</v>
      </c>
      <c r="AG673" s="153">
        <v>0</v>
      </c>
      <c r="AH673" s="292">
        <v>19</v>
      </c>
      <c r="AI673" s="292">
        <v>7</v>
      </c>
      <c r="AJ673" s="295">
        <v>0</v>
      </c>
      <c r="AK673" s="21">
        <v>9</v>
      </c>
      <c r="AL673" s="82">
        <v>7</v>
      </c>
      <c r="AM673" s="152">
        <v>17</v>
      </c>
      <c r="AN673" s="153">
        <v>0</v>
      </c>
      <c r="AO673" s="292">
        <v>19</v>
      </c>
      <c r="AP673" s="292">
        <v>7</v>
      </c>
      <c r="AQ673" s="295">
        <v>0</v>
      </c>
      <c r="AR673" s="21">
        <v>9</v>
      </c>
      <c r="AS673" s="82">
        <v>7</v>
      </c>
      <c r="AT673" s="152">
        <v>17</v>
      </c>
      <c r="AU673" s="153">
        <v>0</v>
      </c>
      <c r="AV673" s="292">
        <v>19</v>
      </c>
      <c r="AW673" s="292">
        <v>7</v>
      </c>
      <c r="AX673" s="295">
        <v>0</v>
      </c>
      <c r="AY673" s="21">
        <v>9</v>
      </c>
      <c r="AZ673" s="82">
        <v>7</v>
      </c>
      <c r="BA673" s="152">
        <v>17</v>
      </c>
      <c r="BB673" s="153">
        <v>0</v>
      </c>
      <c r="BC673" s="292">
        <v>19</v>
      </c>
      <c r="BD673" s="292">
        <v>7</v>
      </c>
      <c r="BE673" s="295">
        <v>0</v>
      </c>
      <c r="BF673" s="21">
        <v>9</v>
      </c>
      <c r="BG673" s="82">
        <v>8</v>
      </c>
      <c r="BH673" s="152">
        <v>17</v>
      </c>
      <c r="BI673" s="153">
        <v>0</v>
      </c>
      <c r="BJ673" s="292">
        <v>21</v>
      </c>
      <c r="BK673" s="292">
        <v>7</v>
      </c>
      <c r="BL673" s="295">
        <v>0</v>
      </c>
      <c r="BM673" s="21">
        <v>9</v>
      </c>
      <c r="BN673" s="82">
        <v>8</v>
      </c>
      <c r="BO673" s="152">
        <v>17</v>
      </c>
      <c r="BP673" s="153">
        <v>0</v>
      </c>
      <c r="BQ673" s="292">
        <v>21</v>
      </c>
      <c r="BR673" s="292">
        <v>7</v>
      </c>
      <c r="BS673" s="295">
        <v>0</v>
      </c>
      <c r="BT673" s="21">
        <v>9</v>
      </c>
      <c r="BU673" s="82">
        <v>8</v>
      </c>
      <c r="BV673" s="152">
        <v>17</v>
      </c>
      <c r="BW673" s="153">
        <v>0</v>
      </c>
      <c r="BX673" s="292">
        <v>21</v>
      </c>
      <c r="BY673" s="292">
        <v>7</v>
      </c>
      <c r="BZ673" s="295">
        <v>0</v>
      </c>
      <c r="CA673" s="21">
        <v>9</v>
      </c>
      <c r="CB673" s="21">
        <v>8</v>
      </c>
      <c r="CC673" s="743">
        <v>17</v>
      </c>
      <c r="CD673" s="153">
        <v>0</v>
      </c>
      <c r="CE673" s="153">
        <v>21</v>
      </c>
      <c r="CF673" s="153">
        <v>7</v>
      </c>
      <c r="CG673" s="153">
        <v>0</v>
      </c>
      <c r="CH673" s="153">
        <v>11</v>
      </c>
      <c r="CI673" s="744">
        <v>8</v>
      </c>
      <c r="CJ673" s="740" t="s">
        <v>23</v>
      </c>
    </row>
    <row r="674" spans="3:88">
      <c r="C674" s="58" t="s">
        <v>24</v>
      </c>
      <c r="D674" s="154">
        <v>25</v>
      </c>
      <c r="E674" s="153">
        <v>0</v>
      </c>
      <c r="F674" s="292">
        <v>30</v>
      </c>
      <c r="G674" s="154">
        <v>24</v>
      </c>
      <c r="H674" s="295">
        <v>0</v>
      </c>
      <c r="I674" s="21">
        <v>22</v>
      </c>
      <c r="J674" s="82">
        <v>15</v>
      </c>
      <c r="K674" s="154">
        <v>25</v>
      </c>
      <c r="L674" s="153">
        <v>0</v>
      </c>
      <c r="M674" s="292">
        <v>30</v>
      </c>
      <c r="N674" s="154">
        <v>24</v>
      </c>
      <c r="O674" s="295">
        <v>0</v>
      </c>
      <c r="P674" s="21">
        <v>22</v>
      </c>
      <c r="Q674" s="82">
        <v>20</v>
      </c>
      <c r="R674" s="154">
        <v>25</v>
      </c>
      <c r="S674" s="153">
        <v>0</v>
      </c>
      <c r="T674" s="292">
        <v>30</v>
      </c>
      <c r="U674" s="154">
        <v>24</v>
      </c>
      <c r="V674" s="295">
        <v>0</v>
      </c>
      <c r="W674" s="21">
        <v>22</v>
      </c>
      <c r="X674" s="82">
        <v>20</v>
      </c>
      <c r="Y674" s="154">
        <v>25</v>
      </c>
      <c r="Z674" s="153">
        <v>0</v>
      </c>
      <c r="AA674" s="292">
        <v>30</v>
      </c>
      <c r="AB674" s="292">
        <v>24</v>
      </c>
      <c r="AC674" s="295">
        <v>0</v>
      </c>
      <c r="AD674" s="21">
        <v>24</v>
      </c>
      <c r="AE674" s="82">
        <v>20</v>
      </c>
      <c r="AF674" s="154">
        <v>25</v>
      </c>
      <c r="AG674" s="153">
        <v>0</v>
      </c>
      <c r="AH674" s="292">
        <v>30</v>
      </c>
      <c r="AI674" s="292">
        <v>24</v>
      </c>
      <c r="AJ674" s="295">
        <v>0</v>
      </c>
      <c r="AK674" s="21">
        <v>24</v>
      </c>
      <c r="AL674" s="82">
        <v>21</v>
      </c>
      <c r="AM674" s="152">
        <v>25</v>
      </c>
      <c r="AN674" s="153">
        <v>0</v>
      </c>
      <c r="AO674" s="292">
        <v>30</v>
      </c>
      <c r="AP674" s="292">
        <v>24</v>
      </c>
      <c r="AQ674" s="295">
        <v>0</v>
      </c>
      <c r="AR674" s="21">
        <v>24</v>
      </c>
      <c r="AS674" s="82">
        <v>21</v>
      </c>
      <c r="AT674" s="152">
        <v>25</v>
      </c>
      <c r="AU674" s="153">
        <v>0</v>
      </c>
      <c r="AV674" s="292">
        <v>30</v>
      </c>
      <c r="AW674" s="292">
        <v>24</v>
      </c>
      <c r="AX674" s="295">
        <v>0</v>
      </c>
      <c r="AY674" s="21">
        <v>25</v>
      </c>
      <c r="AZ674" s="82">
        <v>23</v>
      </c>
      <c r="BA674" s="152">
        <v>25</v>
      </c>
      <c r="BB674" s="153">
        <v>0</v>
      </c>
      <c r="BC674" s="292">
        <v>30</v>
      </c>
      <c r="BD674" s="292">
        <v>24</v>
      </c>
      <c r="BE674" s="295">
        <v>0</v>
      </c>
      <c r="BF674" s="21">
        <v>25</v>
      </c>
      <c r="BG674" s="82">
        <v>23</v>
      </c>
      <c r="BH674" s="152">
        <v>25</v>
      </c>
      <c r="BI674" s="153">
        <v>0</v>
      </c>
      <c r="BJ674" s="292">
        <v>32</v>
      </c>
      <c r="BK674" s="292">
        <v>24</v>
      </c>
      <c r="BL674" s="295">
        <v>0</v>
      </c>
      <c r="BM674" s="21">
        <v>25</v>
      </c>
      <c r="BN674" s="82">
        <v>23</v>
      </c>
      <c r="BO674" s="152">
        <v>25</v>
      </c>
      <c r="BP674" s="153">
        <v>0</v>
      </c>
      <c r="BQ674" s="292">
        <v>32</v>
      </c>
      <c r="BR674" s="292">
        <v>24</v>
      </c>
      <c r="BS674" s="295">
        <v>0</v>
      </c>
      <c r="BT674" s="21">
        <v>25</v>
      </c>
      <c r="BU674" s="82">
        <v>23</v>
      </c>
      <c r="BV674" s="152">
        <v>25</v>
      </c>
      <c r="BW674" s="153">
        <v>0</v>
      </c>
      <c r="BX674" s="292">
        <v>32</v>
      </c>
      <c r="BY674" s="292">
        <v>24</v>
      </c>
      <c r="BZ674" s="295">
        <v>0</v>
      </c>
      <c r="CA674" s="21">
        <v>25</v>
      </c>
      <c r="CB674" s="21">
        <v>23</v>
      </c>
      <c r="CC674" s="743">
        <v>25</v>
      </c>
      <c r="CD674" s="153">
        <v>0</v>
      </c>
      <c r="CE674" s="153">
        <v>32</v>
      </c>
      <c r="CF674" s="153">
        <v>24</v>
      </c>
      <c r="CG674" s="153">
        <v>0</v>
      </c>
      <c r="CH674" s="153">
        <v>25</v>
      </c>
      <c r="CI674" s="744">
        <v>23</v>
      </c>
      <c r="CJ674" s="740" t="s">
        <v>24</v>
      </c>
    </row>
    <row r="675" spans="3:88">
      <c r="C675" s="58" t="s">
        <v>25</v>
      </c>
      <c r="D675" s="154">
        <v>9</v>
      </c>
      <c r="E675" s="153">
        <v>0</v>
      </c>
      <c r="F675" s="292">
        <v>12</v>
      </c>
      <c r="G675" s="295">
        <v>6</v>
      </c>
      <c r="H675" s="295">
        <v>0</v>
      </c>
      <c r="I675" s="21">
        <v>8</v>
      </c>
      <c r="J675" s="82">
        <v>4</v>
      </c>
      <c r="K675" s="154">
        <v>9</v>
      </c>
      <c r="L675" s="153">
        <v>0</v>
      </c>
      <c r="M675" s="292">
        <v>12</v>
      </c>
      <c r="N675" s="295">
        <v>6</v>
      </c>
      <c r="O675" s="295">
        <v>0</v>
      </c>
      <c r="P675" s="21">
        <v>8</v>
      </c>
      <c r="Q675" s="82">
        <v>4</v>
      </c>
      <c r="R675" s="154">
        <v>9</v>
      </c>
      <c r="S675" s="153">
        <v>0</v>
      </c>
      <c r="T675" s="292">
        <v>12</v>
      </c>
      <c r="U675" s="295">
        <v>6</v>
      </c>
      <c r="V675" s="295">
        <v>0</v>
      </c>
      <c r="W675" s="21">
        <v>8</v>
      </c>
      <c r="X675" s="82">
        <v>4</v>
      </c>
      <c r="Y675" s="154">
        <v>9</v>
      </c>
      <c r="Z675" s="153">
        <v>0</v>
      </c>
      <c r="AA675" s="292">
        <v>12</v>
      </c>
      <c r="AB675" s="292">
        <v>6</v>
      </c>
      <c r="AC675" s="295">
        <v>0</v>
      </c>
      <c r="AD675" s="21">
        <v>8</v>
      </c>
      <c r="AE675" s="82">
        <v>4</v>
      </c>
      <c r="AF675" s="154">
        <v>9</v>
      </c>
      <c r="AG675" s="153">
        <v>0</v>
      </c>
      <c r="AH675" s="292">
        <v>12</v>
      </c>
      <c r="AI675" s="292">
        <v>6</v>
      </c>
      <c r="AJ675" s="295">
        <v>0</v>
      </c>
      <c r="AK675" s="21">
        <v>8</v>
      </c>
      <c r="AL675" s="82">
        <v>4</v>
      </c>
      <c r="AM675" s="152">
        <v>9</v>
      </c>
      <c r="AN675" s="153">
        <v>0</v>
      </c>
      <c r="AO675" s="292">
        <v>12</v>
      </c>
      <c r="AP675" s="292">
        <v>6</v>
      </c>
      <c r="AQ675" s="295">
        <v>0</v>
      </c>
      <c r="AR675" s="21">
        <v>8</v>
      </c>
      <c r="AS675" s="82">
        <v>4</v>
      </c>
      <c r="AT675" s="152">
        <v>9</v>
      </c>
      <c r="AU675" s="153">
        <v>0</v>
      </c>
      <c r="AV675" s="292">
        <v>12</v>
      </c>
      <c r="AW675" s="292">
        <v>6</v>
      </c>
      <c r="AX675" s="295">
        <v>0</v>
      </c>
      <c r="AY675" s="21">
        <v>9</v>
      </c>
      <c r="AZ675" s="82">
        <v>5</v>
      </c>
      <c r="BA675" s="152">
        <v>9</v>
      </c>
      <c r="BB675" s="153">
        <v>0</v>
      </c>
      <c r="BC675" s="292">
        <v>13</v>
      </c>
      <c r="BD675" s="292">
        <v>7</v>
      </c>
      <c r="BE675" s="295">
        <v>0</v>
      </c>
      <c r="BF675" s="21">
        <v>11</v>
      </c>
      <c r="BG675" s="82">
        <v>5</v>
      </c>
      <c r="BH675" s="152">
        <v>9</v>
      </c>
      <c r="BI675" s="153">
        <v>0</v>
      </c>
      <c r="BJ675" s="292">
        <v>13</v>
      </c>
      <c r="BK675" s="292">
        <v>7</v>
      </c>
      <c r="BL675" s="295">
        <v>0</v>
      </c>
      <c r="BM675" s="21">
        <v>11</v>
      </c>
      <c r="BN675" s="82">
        <v>6</v>
      </c>
      <c r="BO675" s="152">
        <v>9</v>
      </c>
      <c r="BP675" s="153">
        <v>0</v>
      </c>
      <c r="BQ675" s="292">
        <v>13</v>
      </c>
      <c r="BR675" s="292">
        <v>7</v>
      </c>
      <c r="BS675" s="295">
        <v>0</v>
      </c>
      <c r="BT675" s="21">
        <v>11</v>
      </c>
      <c r="BU675" s="82">
        <v>6</v>
      </c>
      <c r="BV675" s="152">
        <v>9</v>
      </c>
      <c r="BW675" s="153">
        <v>0</v>
      </c>
      <c r="BX675" s="292">
        <v>13</v>
      </c>
      <c r="BY675" s="292">
        <v>7</v>
      </c>
      <c r="BZ675" s="295">
        <v>0</v>
      </c>
      <c r="CA675" s="21">
        <v>13</v>
      </c>
      <c r="CB675" s="21">
        <v>6</v>
      </c>
      <c r="CC675" s="743">
        <v>9</v>
      </c>
      <c r="CD675" s="153">
        <v>0</v>
      </c>
      <c r="CE675" s="153">
        <v>13</v>
      </c>
      <c r="CF675" s="153">
        <v>7</v>
      </c>
      <c r="CG675" s="153">
        <v>0</v>
      </c>
      <c r="CH675" s="153">
        <v>13</v>
      </c>
      <c r="CI675" s="744">
        <v>6</v>
      </c>
      <c r="CJ675" s="740" t="s">
        <v>25</v>
      </c>
    </row>
    <row r="676" spans="3:88">
      <c r="C676" s="58" t="s">
        <v>26</v>
      </c>
      <c r="D676" s="154">
        <v>457</v>
      </c>
      <c r="E676" s="153">
        <v>0</v>
      </c>
      <c r="F676" s="292">
        <v>641</v>
      </c>
      <c r="G676" s="295">
        <v>589</v>
      </c>
      <c r="H676" s="154">
        <v>1</v>
      </c>
      <c r="I676" s="21">
        <v>557</v>
      </c>
      <c r="J676" s="82">
        <v>407</v>
      </c>
      <c r="K676" s="154">
        <v>457</v>
      </c>
      <c r="L676" s="153">
        <v>0</v>
      </c>
      <c r="M676" s="292">
        <v>642</v>
      </c>
      <c r="N676" s="295">
        <v>590</v>
      </c>
      <c r="O676" s="154">
        <v>1</v>
      </c>
      <c r="P676" s="21">
        <v>557</v>
      </c>
      <c r="Q676" s="82">
        <v>425</v>
      </c>
      <c r="R676" s="154">
        <v>457</v>
      </c>
      <c r="S676" s="153">
        <v>0</v>
      </c>
      <c r="T676" s="292">
        <v>642</v>
      </c>
      <c r="U676" s="295">
        <v>590</v>
      </c>
      <c r="V676" s="154">
        <v>1</v>
      </c>
      <c r="W676" s="21">
        <v>557</v>
      </c>
      <c r="X676" s="82">
        <v>425</v>
      </c>
      <c r="Y676" s="154">
        <v>457</v>
      </c>
      <c r="Z676" s="153">
        <v>0</v>
      </c>
      <c r="AA676" s="292">
        <v>641</v>
      </c>
      <c r="AB676" s="292">
        <v>582</v>
      </c>
      <c r="AC676" s="154">
        <v>1</v>
      </c>
      <c r="AD676" s="21">
        <v>557</v>
      </c>
      <c r="AE676" s="82">
        <v>427</v>
      </c>
      <c r="AF676" s="154">
        <v>457</v>
      </c>
      <c r="AG676" s="153">
        <v>0</v>
      </c>
      <c r="AH676" s="292">
        <v>641</v>
      </c>
      <c r="AI676" s="292">
        <v>582</v>
      </c>
      <c r="AJ676" s="154">
        <v>1</v>
      </c>
      <c r="AK676" s="21">
        <v>558</v>
      </c>
      <c r="AL676" s="82">
        <v>428</v>
      </c>
      <c r="AM676" s="152">
        <v>457</v>
      </c>
      <c r="AN676" s="153">
        <v>0</v>
      </c>
      <c r="AO676" s="292">
        <v>641</v>
      </c>
      <c r="AP676" s="292">
        <v>582</v>
      </c>
      <c r="AQ676" s="154">
        <v>1</v>
      </c>
      <c r="AR676" s="21">
        <v>558</v>
      </c>
      <c r="AS676" s="82">
        <v>428</v>
      </c>
      <c r="AT676" s="152">
        <v>457</v>
      </c>
      <c r="AU676" s="153">
        <v>0</v>
      </c>
      <c r="AV676" s="292">
        <v>641</v>
      </c>
      <c r="AW676" s="292">
        <v>582</v>
      </c>
      <c r="AX676" s="154">
        <v>1</v>
      </c>
      <c r="AY676" s="21">
        <v>561</v>
      </c>
      <c r="AZ676" s="82">
        <v>430</v>
      </c>
      <c r="BA676" s="152">
        <v>456</v>
      </c>
      <c r="BB676" s="153">
        <v>0</v>
      </c>
      <c r="BC676" s="292">
        <v>642</v>
      </c>
      <c r="BD676" s="292">
        <v>489</v>
      </c>
      <c r="BE676" s="154">
        <v>1</v>
      </c>
      <c r="BF676" s="21">
        <v>564</v>
      </c>
      <c r="BG676" s="82">
        <v>457</v>
      </c>
      <c r="BH676" s="152">
        <v>456</v>
      </c>
      <c r="BI676" s="153">
        <v>0</v>
      </c>
      <c r="BJ676" s="292">
        <v>642</v>
      </c>
      <c r="BK676" s="292">
        <v>431</v>
      </c>
      <c r="BL676" s="154">
        <v>1</v>
      </c>
      <c r="BM676" s="21">
        <v>564</v>
      </c>
      <c r="BN676" s="82">
        <v>476</v>
      </c>
      <c r="BO676" s="152">
        <v>456</v>
      </c>
      <c r="BP676" s="153">
        <v>0</v>
      </c>
      <c r="BQ676" s="292">
        <v>642</v>
      </c>
      <c r="BR676" s="292">
        <v>431</v>
      </c>
      <c r="BS676" s="154">
        <v>1</v>
      </c>
      <c r="BT676" s="21">
        <v>564</v>
      </c>
      <c r="BU676" s="82">
        <v>480</v>
      </c>
      <c r="BV676" s="152">
        <v>456</v>
      </c>
      <c r="BW676" s="153">
        <v>0</v>
      </c>
      <c r="BX676" s="292">
        <v>642</v>
      </c>
      <c r="BY676" s="292">
        <v>431</v>
      </c>
      <c r="BZ676" s="154">
        <v>1</v>
      </c>
      <c r="CA676" s="21">
        <f>564+12</f>
        <v>576</v>
      </c>
      <c r="CB676" s="21">
        <v>481</v>
      </c>
      <c r="CC676" s="743">
        <v>456</v>
      </c>
      <c r="CD676" s="153">
        <v>0</v>
      </c>
      <c r="CE676" s="153">
        <v>642</v>
      </c>
      <c r="CF676" s="153">
        <v>430</v>
      </c>
      <c r="CG676" s="153">
        <v>1</v>
      </c>
      <c r="CH676" s="153">
        <v>584</v>
      </c>
      <c r="CI676" s="744">
        <v>482</v>
      </c>
      <c r="CJ676" s="740" t="s">
        <v>26</v>
      </c>
    </row>
    <row r="677" spans="3:88">
      <c r="C677" s="58" t="s">
        <v>39</v>
      </c>
      <c r="D677" s="154">
        <v>55</v>
      </c>
      <c r="E677" s="153">
        <v>0</v>
      </c>
      <c r="F677" s="292">
        <v>65</v>
      </c>
      <c r="G677" s="154">
        <v>66</v>
      </c>
      <c r="H677" s="154">
        <v>1</v>
      </c>
      <c r="I677" s="21">
        <v>60</v>
      </c>
      <c r="J677" s="82">
        <v>44</v>
      </c>
      <c r="K677" s="154">
        <v>55</v>
      </c>
      <c r="L677" s="153">
        <v>0</v>
      </c>
      <c r="M677" s="292">
        <v>65</v>
      </c>
      <c r="N677" s="154">
        <v>66</v>
      </c>
      <c r="O677" s="154">
        <v>1</v>
      </c>
      <c r="P677" s="21">
        <v>60</v>
      </c>
      <c r="Q677" s="82">
        <v>44</v>
      </c>
      <c r="R677" s="154">
        <v>55</v>
      </c>
      <c r="S677" s="153">
        <v>0</v>
      </c>
      <c r="T677" s="292">
        <v>65</v>
      </c>
      <c r="U677" s="154">
        <v>66</v>
      </c>
      <c r="V677" s="154">
        <v>1</v>
      </c>
      <c r="W677" s="21">
        <v>60</v>
      </c>
      <c r="X677" s="82">
        <v>56</v>
      </c>
      <c r="Y677" s="154">
        <v>55</v>
      </c>
      <c r="Z677" s="153">
        <v>0</v>
      </c>
      <c r="AA677" s="292">
        <v>65</v>
      </c>
      <c r="AB677" s="292">
        <v>67</v>
      </c>
      <c r="AC677" s="154">
        <v>1</v>
      </c>
      <c r="AD677" s="21">
        <v>60</v>
      </c>
      <c r="AE677" s="82">
        <v>62</v>
      </c>
      <c r="AF677" s="154">
        <v>55</v>
      </c>
      <c r="AG677" s="153">
        <v>0</v>
      </c>
      <c r="AH677" s="292">
        <v>65</v>
      </c>
      <c r="AI677" s="292">
        <v>67</v>
      </c>
      <c r="AJ677" s="154">
        <v>1</v>
      </c>
      <c r="AK677" s="21">
        <v>60</v>
      </c>
      <c r="AL677" s="82">
        <v>62</v>
      </c>
      <c r="AM677" s="152">
        <v>55</v>
      </c>
      <c r="AN677" s="153">
        <v>0</v>
      </c>
      <c r="AO677" s="292">
        <v>66</v>
      </c>
      <c r="AP677" s="292">
        <v>67</v>
      </c>
      <c r="AQ677" s="154">
        <v>1</v>
      </c>
      <c r="AR677" s="21">
        <v>60</v>
      </c>
      <c r="AS677" s="82">
        <v>62</v>
      </c>
      <c r="AT677" s="152">
        <v>55</v>
      </c>
      <c r="AU677" s="153">
        <v>0</v>
      </c>
      <c r="AV677" s="292">
        <v>66</v>
      </c>
      <c r="AW677" s="292">
        <v>67</v>
      </c>
      <c r="AX677" s="154">
        <v>1</v>
      </c>
      <c r="AY677" s="21">
        <v>60</v>
      </c>
      <c r="AZ677" s="82">
        <v>62</v>
      </c>
      <c r="BA677" s="152">
        <v>55</v>
      </c>
      <c r="BB677" s="153">
        <v>0</v>
      </c>
      <c r="BC677" s="292">
        <v>66</v>
      </c>
      <c r="BD677" s="292">
        <v>67</v>
      </c>
      <c r="BE677" s="154">
        <v>1</v>
      </c>
      <c r="BF677" s="21">
        <v>60</v>
      </c>
      <c r="BG677" s="82">
        <v>62</v>
      </c>
      <c r="BH677" s="152">
        <v>55</v>
      </c>
      <c r="BI677" s="153">
        <v>0</v>
      </c>
      <c r="BJ677" s="292">
        <v>66</v>
      </c>
      <c r="BK677" s="292">
        <v>66</v>
      </c>
      <c r="BL677" s="154">
        <v>1</v>
      </c>
      <c r="BM677" s="21">
        <v>60</v>
      </c>
      <c r="BN677" s="82">
        <v>63</v>
      </c>
      <c r="BO677" s="152">
        <v>55</v>
      </c>
      <c r="BP677" s="153">
        <v>0</v>
      </c>
      <c r="BQ677" s="292">
        <v>66</v>
      </c>
      <c r="BR677" s="292">
        <v>66</v>
      </c>
      <c r="BS677" s="154">
        <v>1</v>
      </c>
      <c r="BT677" s="21">
        <v>60</v>
      </c>
      <c r="BU677" s="82">
        <v>63</v>
      </c>
      <c r="BV677" s="152">
        <v>55</v>
      </c>
      <c r="BW677" s="153">
        <v>0</v>
      </c>
      <c r="BX677" s="292">
        <v>66</v>
      </c>
      <c r="BY677" s="292">
        <v>66</v>
      </c>
      <c r="BZ677" s="154">
        <v>1</v>
      </c>
      <c r="CA677" s="21">
        <v>60</v>
      </c>
      <c r="CB677" s="21">
        <v>63</v>
      </c>
      <c r="CC677" s="743">
        <v>55</v>
      </c>
      <c r="CD677" s="153">
        <v>0</v>
      </c>
      <c r="CE677" s="153">
        <v>66</v>
      </c>
      <c r="CF677" s="153">
        <v>66</v>
      </c>
      <c r="CG677" s="153">
        <v>1</v>
      </c>
      <c r="CH677" s="153">
        <v>60</v>
      </c>
      <c r="CI677" s="744">
        <v>63</v>
      </c>
      <c r="CJ677" s="740" t="s">
        <v>39</v>
      </c>
    </row>
    <row r="678" spans="3:88" ht="22.5">
      <c r="C678" s="26" t="s">
        <v>1191</v>
      </c>
      <c r="D678" s="124">
        <v>71</v>
      </c>
      <c r="E678" s="124">
        <v>0</v>
      </c>
      <c r="F678" s="450">
        <v>79</v>
      </c>
      <c r="G678" s="451">
        <v>73</v>
      </c>
      <c r="H678" s="124">
        <v>47</v>
      </c>
      <c r="I678" s="551">
        <v>76</v>
      </c>
      <c r="J678" s="452">
        <v>42</v>
      </c>
      <c r="K678" s="124">
        <v>71</v>
      </c>
      <c r="L678" s="124">
        <v>0</v>
      </c>
      <c r="M678" s="450">
        <v>79</v>
      </c>
      <c r="N678" s="451">
        <v>73</v>
      </c>
      <c r="O678" s="124">
        <v>47</v>
      </c>
      <c r="P678" s="551">
        <v>75</v>
      </c>
      <c r="Q678" s="452">
        <v>48</v>
      </c>
      <c r="R678" s="124">
        <v>71</v>
      </c>
      <c r="S678" s="124">
        <v>0</v>
      </c>
      <c r="T678" s="450">
        <v>79</v>
      </c>
      <c r="U678" s="451">
        <v>73</v>
      </c>
      <c r="V678" s="124">
        <v>47</v>
      </c>
      <c r="W678" s="551">
        <v>75</v>
      </c>
      <c r="X678" s="452">
        <v>48</v>
      </c>
      <c r="Y678" s="124">
        <v>71</v>
      </c>
      <c r="Z678" s="124">
        <v>0</v>
      </c>
      <c r="AA678" s="450">
        <v>79</v>
      </c>
      <c r="AB678" s="292">
        <v>73</v>
      </c>
      <c r="AC678" s="124">
        <v>47</v>
      </c>
      <c r="AD678" s="551">
        <v>75</v>
      </c>
      <c r="AE678" s="452">
        <v>48</v>
      </c>
      <c r="AF678" s="124">
        <v>71</v>
      </c>
      <c r="AG678" s="124">
        <v>0</v>
      </c>
      <c r="AH678" s="450">
        <v>79</v>
      </c>
      <c r="AI678" s="292">
        <v>73</v>
      </c>
      <c r="AJ678" s="124">
        <v>47</v>
      </c>
      <c r="AK678" s="551">
        <v>75</v>
      </c>
      <c r="AL678" s="452">
        <v>48</v>
      </c>
      <c r="AM678" s="96">
        <v>71</v>
      </c>
      <c r="AN678" s="124">
        <v>0</v>
      </c>
      <c r="AO678" s="450">
        <v>79</v>
      </c>
      <c r="AP678" s="292">
        <v>73</v>
      </c>
      <c r="AQ678" s="124">
        <v>47</v>
      </c>
      <c r="AR678" s="551">
        <v>75</v>
      </c>
      <c r="AS678" s="452">
        <v>48</v>
      </c>
      <c r="AT678" s="96">
        <v>71</v>
      </c>
      <c r="AU678" s="124">
        <v>0</v>
      </c>
      <c r="AV678" s="450">
        <v>79</v>
      </c>
      <c r="AW678" s="292">
        <v>73</v>
      </c>
      <c r="AX678" s="124">
        <v>47</v>
      </c>
      <c r="AY678" s="551">
        <v>75</v>
      </c>
      <c r="AZ678" s="452">
        <v>48</v>
      </c>
      <c r="BA678" s="96">
        <v>71</v>
      </c>
      <c r="BB678" s="124">
        <v>0</v>
      </c>
      <c r="BC678" s="450">
        <v>79</v>
      </c>
      <c r="BD678" s="292">
        <v>73</v>
      </c>
      <c r="BE678" s="124">
        <v>47</v>
      </c>
      <c r="BF678" s="551">
        <v>75</v>
      </c>
      <c r="BG678" s="452">
        <v>48</v>
      </c>
      <c r="BH678" s="96">
        <v>71</v>
      </c>
      <c r="BI678" s="124">
        <v>0</v>
      </c>
      <c r="BJ678" s="450">
        <v>79</v>
      </c>
      <c r="BK678" s="292">
        <v>73</v>
      </c>
      <c r="BL678" s="124">
        <v>25</v>
      </c>
      <c r="BM678" s="551">
        <v>75</v>
      </c>
      <c r="BN678" s="452">
        <v>54</v>
      </c>
      <c r="BO678" s="96">
        <v>71</v>
      </c>
      <c r="BP678" s="124">
        <v>0</v>
      </c>
      <c r="BQ678" s="450">
        <v>79</v>
      </c>
      <c r="BR678" s="292">
        <v>73</v>
      </c>
      <c r="BS678" s="124">
        <v>25</v>
      </c>
      <c r="BT678" s="551">
        <v>75</v>
      </c>
      <c r="BU678" s="452">
        <v>58</v>
      </c>
      <c r="BV678" s="96">
        <v>71</v>
      </c>
      <c r="BW678" s="124">
        <v>0</v>
      </c>
      <c r="BX678" s="450">
        <v>79</v>
      </c>
      <c r="BY678" s="292">
        <v>73</v>
      </c>
      <c r="BZ678" s="124">
        <v>25</v>
      </c>
      <c r="CA678" s="551">
        <v>75</v>
      </c>
      <c r="CB678" s="551">
        <v>60</v>
      </c>
      <c r="CC678" s="747">
        <v>71</v>
      </c>
      <c r="CD678" s="748">
        <v>0</v>
      </c>
      <c r="CE678" s="748">
        <v>79</v>
      </c>
      <c r="CF678" s="748">
        <v>73</v>
      </c>
      <c r="CG678" s="748">
        <v>25</v>
      </c>
      <c r="CH678" s="748">
        <v>75</v>
      </c>
      <c r="CI678" s="749">
        <v>62</v>
      </c>
      <c r="CJ678" s="740" t="s">
        <v>40</v>
      </c>
    </row>
    <row r="679" spans="3:88">
      <c r="C679" s="58" t="s">
        <v>27</v>
      </c>
      <c r="D679" s="154">
        <v>32</v>
      </c>
      <c r="E679" s="153">
        <v>0</v>
      </c>
      <c r="F679" s="292">
        <v>36</v>
      </c>
      <c r="G679" s="295">
        <v>29</v>
      </c>
      <c r="H679" s="295">
        <v>0</v>
      </c>
      <c r="I679" s="21">
        <v>27</v>
      </c>
      <c r="J679" s="82">
        <v>11</v>
      </c>
      <c r="K679" s="154">
        <v>32</v>
      </c>
      <c r="L679" s="153">
        <v>0</v>
      </c>
      <c r="M679" s="292">
        <v>36</v>
      </c>
      <c r="N679" s="295">
        <v>30</v>
      </c>
      <c r="O679" s="295">
        <v>0</v>
      </c>
      <c r="P679" s="21">
        <v>27</v>
      </c>
      <c r="Q679" s="82">
        <v>17</v>
      </c>
      <c r="R679" s="154">
        <v>32</v>
      </c>
      <c r="S679" s="153">
        <v>0</v>
      </c>
      <c r="T679" s="292">
        <v>36</v>
      </c>
      <c r="U679" s="295">
        <v>30</v>
      </c>
      <c r="V679" s="295">
        <v>0</v>
      </c>
      <c r="W679" s="21">
        <v>27</v>
      </c>
      <c r="X679" s="82">
        <v>17</v>
      </c>
      <c r="Y679" s="154">
        <v>32</v>
      </c>
      <c r="Z679" s="153">
        <v>0</v>
      </c>
      <c r="AA679" s="292">
        <v>36</v>
      </c>
      <c r="AB679" s="292">
        <v>30</v>
      </c>
      <c r="AC679" s="295">
        <v>0</v>
      </c>
      <c r="AD679" s="21">
        <v>27</v>
      </c>
      <c r="AE679" s="82">
        <v>17</v>
      </c>
      <c r="AF679" s="154">
        <v>32</v>
      </c>
      <c r="AG679" s="153">
        <v>0</v>
      </c>
      <c r="AH679" s="292">
        <v>36</v>
      </c>
      <c r="AI679" s="292">
        <v>30</v>
      </c>
      <c r="AJ679" s="295">
        <v>0</v>
      </c>
      <c r="AK679" s="21">
        <v>27</v>
      </c>
      <c r="AL679" s="82">
        <v>17</v>
      </c>
      <c r="AM679" s="152">
        <v>32</v>
      </c>
      <c r="AN679" s="153">
        <v>0</v>
      </c>
      <c r="AO679" s="292">
        <v>36</v>
      </c>
      <c r="AP679" s="292">
        <v>30</v>
      </c>
      <c r="AQ679" s="295">
        <v>0</v>
      </c>
      <c r="AR679" s="21">
        <v>27</v>
      </c>
      <c r="AS679" s="82">
        <v>17</v>
      </c>
      <c r="AT679" s="152">
        <v>32</v>
      </c>
      <c r="AU679" s="153">
        <v>0</v>
      </c>
      <c r="AV679" s="292">
        <v>36</v>
      </c>
      <c r="AW679" s="292">
        <v>30</v>
      </c>
      <c r="AX679" s="295">
        <v>0</v>
      </c>
      <c r="AY679" s="21">
        <v>28</v>
      </c>
      <c r="AZ679" s="82">
        <v>17</v>
      </c>
      <c r="BA679" s="152">
        <v>32</v>
      </c>
      <c r="BB679" s="153">
        <v>0</v>
      </c>
      <c r="BC679" s="292">
        <v>36</v>
      </c>
      <c r="BD679" s="292">
        <v>29</v>
      </c>
      <c r="BE679" s="295">
        <v>0</v>
      </c>
      <c r="BF679" s="21">
        <v>28</v>
      </c>
      <c r="BG679" s="82">
        <v>17</v>
      </c>
      <c r="BH679" s="152">
        <v>32</v>
      </c>
      <c r="BI679" s="153">
        <v>0</v>
      </c>
      <c r="BJ679" s="292">
        <v>36</v>
      </c>
      <c r="BK679" s="292">
        <v>26</v>
      </c>
      <c r="BL679" s="295">
        <v>0</v>
      </c>
      <c r="BM679" s="21">
        <v>28</v>
      </c>
      <c r="BN679" s="82">
        <v>18</v>
      </c>
      <c r="BO679" s="152">
        <v>32</v>
      </c>
      <c r="BP679" s="153">
        <v>0</v>
      </c>
      <c r="BQ679" s="292">
        <v>36</v>
      </c>
      <c r="BR679" s="292">
        <v>26</v>
      </c>
      <c r="BS679" s="295">
        <v>0</v>
      </c>
      <c r="BT679" s="21">
        <v>28</v>
      </c>
      <c r="BU679" s="82">
        <v>20</v>
      </c>
      <c r="BV679" s="152">
        <v>32</v>
      </c>
      <c r="BW679" s="153">
        <v>0</v>
      </c>
      <c r="BX679" s="292">
        <v>36</v>
      </c>
      <c r="BY679" s="292">
        <v>26</v>
      </c>
      <c r="BZ679" s="295">
        <v>0</v>
      </c>
      <c r="CA679" s="21">
        <v>29</v>
      </c>
      <c r="CB679" s="21">
        <v>20</v>
      </c>
      <c r="CC679" s="743">
        <v>32</v>
      </c>
      <c r="CD679" s="153">
        <v>0</v>
      </c>
      <c r="CE679" s="153">
        <v>36</v>
      </c>
      <c r="CF679" s="153">
        <v>26</v>
      </c>
      <c r="CG679" s="153">
        <v>0</v>
      </c>
      <c r="CH679" s="153">
        <v>29</v>
      </c>
      <c r="CI679" s="744">
        <v>20</v>
      </c>
      <c r="CJ679" s="740" t="s">
        <v>27</v>
      </c>
    </row>
    <row r="680" spans="3:88">
      <c r="C680" s="58" t="s">
        <v>28</v>
      </c>
      <c r="D680" s="154">
        <v>54</v>
      </c>
      <c r="E680" s="153">
        <v>0</v>
      </c>
      <c r="F680" s="292">
        <v>69</v>
      </c>
      <c r="G680" s="154">
        <v>59</v>
      </c>
      <c r="H680" s="154">
        <v>0</v>
      </c>
      <c r="I680" s="21">
        <v>54</v>
      </c>
      <c r="J680" s="82">
        <v>42</v>
      </c>
      <c r="K680" s="154">
        <v>54</v>
      </c>
      <c r="L680" s="153">
        <v>0</v>
      </c>
      <c r="M680" s="292">
        <v>69</v>
      </c>
      <c r="N680" s="154">
        <v>59</v>
      </c>
      <c r="O680" s="154">
        <v>0</v>
      </c>
      <c r="P680" s="21">
        <v>55</v>
      </c>
      <c r="Q680" s="82">
        <v>46</v>
      </c>
      <c r="R680" s="154">
        <v>54</v>
      </c>
      <c r="S680" s="153">
        <v>0</v>
      </c>
      <c r="T680" s="292">
        <v>69</v>
      </c>
      <c r="U680" s="154">
        <v>59</v>
      </c>
      <c r="V680" s="154">
        <v>0</v>
      </c>
      <c r="W680" s="21">
        <v>55</v>
      </c>
      <c r="X680" s="82">
        <v>46</v>
      </c>
      <c r="Y680" s="154">
        <v>54</v>
      </c>
      <c r="Z680" s="153">
        <v>0</v>
      </c>
      <c r="AA680" s="292">
        <v>69</v>
      </c>
      <c r="AB680" s="292">
        <v>57</v>
      </c>
      <c r="AC680" s="154">
        <v>0</v>
      </c>
      <c r="AD680" s="21">
        <v>58</v>
      </c>
      <c r="AE680" s="82">
        <v>47</v>
      </c>
      <c r="AF680" s="154">
        <v>54</v>
      </c>
      <c r="AG680" s="153">
        <v>0</v>
      </c>
      <c r="AH680" s="292">
        <v>69</v>
      </c>
      <c r="AI680" s="292">
        <v>57</v>
      </c>
      <c r="AJ680" s="154">
        <v>0</v>
      </c>
      <c r="AK680" s="21">
        <v>58</v>
      </c>
      <c r="AL680" s="82">
        <v>47</v>
      </c>
      <c r="AM680" s="152">
        <v>54</v>
      </c>
      <c r="AN680" s="153">
        <v>0</v>
      </c>
      <c r="AO680" s="292">
        <v>69</v>
      </c>
      <c r="AP680" s="292">
        <v>58</v>
      </c>
      <c r="AQ680" s="154">
        <v>0</v>
      </c>
      <c r="AR680" s="21">
        <v>58</v>
      </c>
      <c r="AS680" s="82">
        <v>49</v>
      </c>
      <c r="AT680" s="152">
        <v>54</v>
      </c>
      <c r="AU680" s="153">
        <v>0</v>
      </c>
      <c r="AV680" s="292">
        <v>69</v>
      </c>
      <c r="AW680" s="292">
        <v>58</v>
      </c>
      <c r="AX680" s="154">
        <v>0</v>
      </c>
      <c r="AY680" s="21">
        <v>59</v>
      </c>
      <c r="AZ680" s="82">
        <v>49</v>
      </c>
      <c r="BA680" s="152">
        <v>54</v>
      </c>
      <c r="BB680" s="153">
        <v>0</v>
      </c>
      <c r="BC680" s="292">
        <v>69</v>
      </c>
      <c r="BD680" s="292">
        <v>58</v>
      </c>
      <c r="BE680" s="154">
        <v>0</v>
      </c>
      <c r="BF680" s="21">
        <v>59</v>
      </c>
      <c r="BG680" s="82">
        <v>49</v>
      </c>
      <c r="BH680" s="152">
        <v>54</v>
      </c>
      <c r="BI680" s="153">
        <v>0</v>
      </c>
      <c r="BJ680" s="292">
        <v>69</v>
      </c>
      <c r="BK680" s="292">
        <v>57</v>
      </c>
      <c r="BL680" s="154">
        <v>0</v>
      </c>
      <c r="BM680" s="21">
        <v>59</v>
      </c>
      <c r="BN680" s="82">
        <v>51</v>
      </c>
      <c r="BO680" s="152">
        <v>54</v>
      </c>
      <c r="BP680" s="153">
        <v>0</v>
      </c>
      <c r="BQ680" s="292">
        <v>69</v>
      </c>
      <c r="BR680" s="292">
        <v>57</v>
      </c>
      <c r="BS680" s="154">
        <v>0</v>
      </c>
      <c r="BT680" s="21">
        <v>59</v>
      </c>
      <c r="BU680" s="82">
        <v>51</v>
      </c>
      <c r="BV680" s="152">
        <v>54</v>
      </c>
      <c r="BW680" s="153">
        <v>0</v>
      </c>
      <c r="BX680" s="292">
        <v>69</v>
      </c>
      <c r="BY680" s="292">
        <v>57</v>
      </c>
      <c r="BZ680" s="154">
        <v>0</v>
      </c>
      <c r="CA680" s="21">
        <v>61</v>
      </c>
      <c r="CB680" s="21">
        <v>51</v>
      </c>
      <c r="CC680" s="743">
        <v>54</v>
      </c>
      <c r="CD680" s="153">
        <v>0</v>
      </c>
      <c r="CE680" s="153">
        <v>69</v>
      </c>
      <c r="CF680" s="153">
        <v>57</v>
      </c>
      <c r="CG680" s="153">
        <v>0</v>
      </c>
      <c r="CH680" s="153">
        <v>61</v>
      </c>
      <c r="CI680" s="744">
        <v>51</v>
      </c>
      <c r="CJ680" s="740" t="s">
        <v>28</v>
      </c>
    </row>
    <row r="681" spans="3:88">
      <c r="C681" s="201" t="s">
        <v>29</v>
      </c>
      <c r="D681" s="154">
        <v>14</v>
      </c>
      <c r="E681" s="153">
        <v>0</v>
      </c>
      <c r="F681" s="292">
        <v>12</v>
      </c>
      <c r="G681" s="295">
        <v>12</v>
      </c>
      <c r="H681" s="154">
        <v>0</v>
      </c>
      <c r="I681" s="21">
        <v>6</v>
      </c>
      <c r="J681" s="82">
        <v>3</v>
      </c>
      <c r="K681" s="154">
        <v>14</v>
      </c>
      <c r="L681" s="153">
        <v>0</v>
      </c>
      <c r="M681" s="292">
        <v>12</v>
      </c>
      <c r="N681" s="295">
        <v>12</v>
      </c>
      <c r="O681" s="154">
        <v>0</v>
      </c>
      <c r="P681" s="21">
        <v>6</v>
      </c>
      <c r="Q681" s="82">
        <v>3</v>
      </c>
      <c r="R681" s="154">
        <v>14</v>
      </c>
      <c r="S681" s="153">
        <v>0</v>
      </c>
      <c r="T681" s="292">
        <v>12</v>
      </c>
      <c r="U681" s="295">
        <v>12</v>
      </c>
      <c r="V681" s="154">
        <v>0</v>
      </c>
      <c r="W681" s="21">
        <v>6</v>
      </c>
      <c r="X681" s="82">
        <v>3</v>
      </c>
      <c r="Y681" s="154">
        <v>14</v>
      </c>
      <c r="Z681" s="153">
        <v>0</v>
      </c>
      <c r="AA681" s="292">
        <v>12</v>
      </c>
      <c r="AB681" s="292">
        <v>12</v>
      </c>
      <c r="AC681" s="154">
        <v>0</v>
      </c>
      <c r="AD681" s="21">
        <v>6</v>
      </c>
      <c r="AE681" s="82">
        <v>3</v>
      </c>
      <c r="AF681" s="154">
        <v>14</v>
      </c>
      <c r="AG681" s="153">
        <v>0</v>
      </c>
      <c r="AH681" s="292">
        <v>12</v>
      </c>
      <c r="AI681" s="292">
        <v>12</v>
      </c>
      <c r="AJ681" s="154">
        <v>0</v>
      </c>
      <c r="AK681" s="21">
        <v>5</v>
      </c>
      <c r="AL681" s="82">
        <v>3</v>
      </c>
      <c r="AM681" s="152">
        <v>14</v>
      </c>
      <c r="AN681" s="153">
        <v>0</v>
      </c>
      <c r="AO681" s="292">
        <v>12</v>
      </c>
      <c r="AP681" s="292">
        <v>12</v>
      </c>
      <c r="AQ681" s="154">
        <v>0</v>
      </c>
      <c r="AR681" s="21">
        <v>5</v>
      </c>
      <c r="AS681" s="82">
        <v>3</v>
      </c>
      <c r="AT681" s="152">
        <v>14</v>
      </c>
      <c r="AU681" s="153">
        <v>0</v>
      </c>
      <c r="AV681" s="292">
        <v>12</v>
      </c>
      <c r="AW681" s="292">
        <v>12</v>
      </c>
      <c r="AX681" s="154">
        <v>0</v>
      </c>
      <c r="AY681" s="21">
        <v>5</v>
      </c>
      <c r="AZ681" s="82">
        <v>3</v>
      </c>
      <c r="BA681" s="152">
        <v>14</v>
      </c>
      <c r="BB681" s="153">
        <v>0</v>
      </c>
      <c r="BC681" s="292">
        <v>12</v>
      </c>
      <c r="BD681" s="292">
        <v>12</v>
      </c>
      <c r="BE681" s="154">
        <v>0</v>
      </c>
      <c r="BF681" s="21">
        <v>6</v>
      </c>
      <c r="BG681" s="82">
        <v>3</v>
      </c>
      <c r="BH681" s="152">
        <v>14</v>
      </c>
      <c r="BI681" s="153">
        <v>0</v>
      </c>
      <c r="BJ681" s="292">
        <v>12</v>
      </c>
      <c r="BK681" s="292">
        <v>12</v>
      </c>
      <c r="BL681" s="154">
        <v>0</v>
      </c>
      <c r="BM681" s="21">
        <v>6</v>
      </c>
      <c r="BN681" s="82">
        <v>3</v>
      </c>
      <c r="BO681" s="152">
        <v>14</v>
      </c>
      <c r="BP681" s="153">
        <v>0</v>
      </c>
      <c r="BQ681" s="292">
        <v>12</v>
      </c>
      <c r="BR681" s="292">
        <v>12</v>
      </c>
      <c r="BS681" s="154">
        <v>0</v>
      </c>
      <c r="BT681" s="21">
        <v>6</v>
      </c>
      <c r="BU681" s="82">
        <v>3</v>
      </c>
      <c r="BV681" s="152">
        <v>14</v>
      </c>
      <c r="BW681" s="153">
        <v>0</v>
      </c>
      <c r="BX681" s="292">
        <v>12</v>
      </c>
      <c r="BY681" s="292">
        <v>12</v>
      </c>
      <c r="BZ681" s="154">
        <v>0</v>
      </c>
      <c r="CA681" s="21">
        <v>7</v>
      </c>
      <c r="CB681" s="21">
        <v>3</v>
      </c>
      <c r="CC681" s="743">
        <v>14</v>
      </c>
      <c r="CD681" s="153">
        <v>0</v>
      </c>
      <c r="CE681" s="153">
        <v>12</v>
      </c>
      <c r="CF681" s="153">
        <v>12</v>
      </c>
      <c r="CG681" s="153">
        <v>0</v>
      </c>
      <c r="CH681" s="153">
        <v>8</v>
      </c>
      <c r="CI681" s="744">
        <v>3</v>
      </c>
      <c r="CJ681" s="740" t="s">
        <v>29</v>
      </c>
    </row>
    <row r="682" spans="3:88" ht="13.5" thickBot="1">
      <c r="C682" s="361" t="s">
        <v>91</v>
      </c>
      <c r="D682" s="157">
        <v>5</v>
      </c>
      <c r="E682" s="157">
        <v>0</v>
      </c>
      <c r="F682" s="294">
        <v>5</v>
      </c>
      <c r="G682" s="296">
        <v>5</v>
      </c>
      <c r="H682" s="296">
        <v>0</v>
      </c>
      <c r="I682" s="552">
        <v>3</v>
      </c>
      <c r="J682" s="297"/>
      <c r="K682" s="157">
        <v>5</v>
      </c>
      <c r="L682" s="157">
        <v>0</v>
      </c>
      <c r="M682" s="294">
        <v>5</v>
      </c>
      <c r="N682" s="296">
        <v>5</v>
      </c>
      <c r="O682" s="296">
        <v>0</v>
      </c>
      <c r="P682" s="552">
        <v>3</v>
      </c>
      <c r="Q682" s="297"/>
      <c r="R682" s="157">
        <v>5</v>
      </c>
      <c r="S682" s="157">
        <v>0</v>
      </c>
      <c r="T682" s="294">
        <v>5</v>
      </c>
      <c r="U682" s="296">
        <v>5</v>
      </c>
      <c r="V682" s="296">
        <v>0</v>
      </c>
      <c r="W682" s="552">
        <v>3</v>
      </c>
      <c r="X682" s="297"/>
      <c r="Y682" s="157">
        <v>5</v>
      </c>
      <c r="Z682" s="157">
        <v>0</v>
      </c>
      <c r="AA682" s="294">
        <v>5</v>
      </c>
      <c r="AB682" s="294">
        <v>5</v>
      </c>
      <c r="AC682" s="296">
        <v>0</v>
      </c>
      <c r="AD682" s="552">
        <v>3</v>
      </c>
      <c r="AE682" s="297"/>
      <c r="AF682" s="157">
        <v>5</v>
      </c>
      <c r="AG682" s="157">
        <v>0</v>
      </c>
      <c r="AH682" s="294">
        <v>5</v>
      </c>
      <c r="AI682" s="292">
        <v>5</v>
      </c>
      <c r="AJ682" s="296">
        <v>0</v>
      </c>
      <c r="AK682" s="552">
        <v>3</v>
      </c>
      <c r="AL682" s="297"/>
      <c r="AM682" s="155">
        <v>5</v>
      </c>
      <c r="AN682" s="157">
        <v>0</v>
      </c>
      <c r="AO682" s="294">
        <v>5</v>
      </c>
      <c r="AP682" s="294">
        <v>5</v>
      </c>
      <c r="AQ682" s="296">
        <v>0</v>
      </c>
      <c r="AR682" s="552">
        <v>3</v>
      </c>
      <c r="AS682" s="297"/>
      <c r="AT682" s="155">
        <v>5</v>
      </c>
      <c r="AU682" s="157">
        <v>0</v>
      </c>
      <c r="AV682" s="294">
        <v>5</v>
      </c>
      <c r="AW682" s="294">
        <v>5</v>
      </c>
      <c r="AX682" s="296">
        <v>0</v>
      </c>
      <c r="AY682" s="552">
        <v>3</v>
      </c>
      <c r="AZ682" s="297">
        <v>1</v>
      </c>
      <c r="BA682" s="155">
        <v>5</v>
      </c>
      <c r="BB682" s="157">
        <v>0</v>
      </c>
      <c r="BC682" s="294">
        <v>5</v>
      </c>
      <c r="BD682" s="294">
        <v>5</v>
      </c>
      <c r="BE682" s="296">
        <v>0</v>
      </c>
      <c r="BF682" s="552">
        <v>3</v>
      </c>
      <c r="BG682" s="297">
        <v>1</v>
      </c>
      <c r="BH682" s="155">
        <v>5</v>
      </c>
      <c r="BI682" s="157">
        <v>0</v>
      </c>
      <c r="BJ682" s="294">
        <v>5</v>
      </c>
      <c r="BK682" s="294">
        <v>5</v>
      </c>
      <c r="BL682" s="296">
        <v>0</v>
      </c>
      <c r="BM682" s="552">
        <v>3</v>
      </c>
      <c r="BN682" s="297">
        <v>3</v>
      </c>
      <c r="BO682" s="155">
        <v>5</v>
      </c>
      <c r="BP682" s="157">
        <v>0</v>
      </c>
      <c r="BQ682" s="294">
        <v>5</v>
      </c>
      <c r="BR682" s="294">
        <v>5</v>
      </c>
      <c r="BS682" s="296">
        <v>0</v>
      </c>
      <c r="BT682" s="552">
        <v>3</v>
      </c>
      <c r="BU682" s="297">
        <v>3</v>
      </c>
      <c r="BV682" s="155">
        <v>5</v>
      </c>
      <c r="BW682" s="157">
        <v>0</v>
      </c>
      <c r="BX682" s="294">
        <v>5</v>
      </c>
      <c r="BY682" s="294">
        <v>5</v>
      </c>
      <c r="BZ682" s="296">
        <v>0</v>
      </c>
      <c r="CA682" s="552">
        <v>3</v>
      </c>
      <c r="CB682" s="742">
        <v>3</v>
      </c>
      <c r="CC682" s="750">
        <v>5</v>
      </c>
      <c r="CD682" s="751">
        <v>0</v>
      </c>
      <c r="CE682" s="751">
        <v>5</v>
      </c>
      <c r="CF682" s="751">
        <v>6</v>
      </c>
      <c r="CG682" s="751">
        <v>0</v>
      </c>
      <c r="CH682" s="751">
        <v>3</v>
      </c>
      <c r="CI682" s="752">
        <v>3</v>
      </c>
      <c r="CJ682" s="740" t="s">
        <v>91</v>
      </c>
    </row>
    <row r="683" spans="3:88">
      <c r="R683" s="657"/>
      <c r="AM683" s="647"/>
      <c r="AN683" s="647"/>
      <c r="AO683" s="647"/>
      <c r="AP683" s="647"/>
      <c r="AQ683" s="647"/>
      <c r="AR683" s="647"/>
      <c r="AS683" s="647"/>
      <c r="AT683" s="647"/>
      <c r="AU683" s="647"/>
      <c r="AV683" s="647"/>
      <c r="AW683" s="647"/>
      <c r="AX683" s="647"/>
      <c r="AY683" s="647"/>
      <c r="AZ683" s="647"/>
      <c r="BA683" s="687" t="s">
        <v>1186</v>
      </c>
      <c r="BH683" s="687" t="s">
        <v>1185</v>
      </c>
      <c r="BI683" s="647"/>
      <c r="BJ683" s="647"/>
      <c r="BK683" s="647"/>
      <c r="BL683" s="647"/>
      <c r="BM683" s="647"/>
      <c r="BN683" s="647"/>
      <c r="BO683" s="687" t="s">
        <v>1187</v>
      </c>
      <c r="CC683" s="733">
        <f t="shared" ref="CC683:CI683" si="16">SUM(CC658:CC682)</f>
        <v>2167</v>
      </c>
      <c r="CD683" s="733">
        <f t="shared" si="16"/>
        <v>0</v>
      </c>
      <c r="CE683" s="733">
        <f t="shared" si="16"/>
        <v>2731</v>
      </c>
      <c r="CF683" s="733">
        <f t="shared" si="16"/>
        <v>2140</v>
      </c>
      <c r="CG683" s="733">
        <f t="shared" si="16"/>
        <v>29</v>
      </c>
      <c r="CH683" s="733">
        <f t="shared" si="16"/>
        <v>2446</v>
      </c>
      <c r="CI683" s="733">
        <f t="shared" si="16"/>
        <v>2026</v>
      </c>
    </row>
    <row r="684" spans="3:88" s="647" customFormat="1" ht="13.5" thickBot="1">
      <c r="R684" s="657"/>
      <c r="CC684" s="733"/>
      <c r="CD684" s="733"/>
      <c r="CE684" s="733"/>
      <c r="CF684" s="733"/>
      <c r="CG684" s="733"/>
      <c r="CH684" s="733"/>
      <c r="CI684" s="733"/>
    </row>
    <row r="685" spans="3:88" ht="13.5" thickBot="1">
      <c r="C685" s="557" t="s">
        <v>1190</v>
      </c>
      <c r="D685" s="558"/>
      <c r="E685" s="558"/>
      <c r="F685" s="558"/>
      <c r="G685" s="558"/>
      <c r="H685" s="558"/>
      <c r="I685" s="558"/>
      <c r="J685" s="558"/>
      <c r="K685" s="558"/>
      <c r="L685" s="558"/>
      <c r="M685" s="558"/>
      <c r="N685" s="558"/>
      <c r="O685" s="558"/>
      <c r="P685" s="558"/>
      <c r="Q685" s="558"/>
      <c r="R685" s="558"/>
      <c r="S685" s="558"/>
      <c r="T685" s="558"/>
      <c r="U685" s="558"/>
      <c r="V685" s="558"/>
      <c r="W685" s="558"/>
      <c r="X685" s="558"/>
      <c r="Y685" s="558"/>
      <c r="Z685" s="558"/>
      <c r="AA685" s="558"/>
      <c r="AB685" s="558"/>
      <c r="AC685" s="558"/>
      <c r="AD685" s="558"/>
      <c r="AE685" s="558"/>
      <c r="AF685" s="558"/>
      <c r="AG685" s="558"/>
      <c r="AH685" s="558"/>
      <c r="AI685" s="558"/>
      <c r="AJ685" s="558"/>
      <c r="AK685" s="558"/>
      <c r="AL685" s="558"/>
      <c r="AM685" s="558"/>
      <c r="AN685" s="558"/>
      <c r="AO685" s="558"/>
      <c r="AP685" s="558"/>
      <c r="AQ685" s="558"/>
      <c r="AR685" s="558"/>
      <c r="AS685" s="558"/>
      <c r="AT685" s="558"/>
      <c r="AU685" s="558"/>
      <c r="AV685" s="558"/>
      <c r="AW685" s="558"/>
      <c r="AX685" s="558"/>
      <c r="AY685" s="558"/>
      <c r="AZ685" s="558"/>
      <c r="BA685" s="558"/>
      <c r="BB685" s="558"/>
      <c r="BC685" s="558"/>
      <c r="BD685" s="558"/>
      <c r="BE685" s="558"/>
      <c r="BF685" s="558"/>
      <c r="BG685" s="558"/>
      <c r="BH685" s="558"/>
      <c r="BI685" s="558"/>
      <c r="BJ685" s="558"/>
      <c r="BK685" s="558"/>
      <c r="BL685" s="558"/>
      <c r="BM685" s="558"/>
      <c r="BN685" s="558"/>
      <c r="BO685" s="558"/>
      <c r="BP685" s="558"/>
      <c r="BQ685" s="558"/>
      <c r="BR685" s="558"/>
      <c r="BS685" s="558"/>
      <c r="BT685" s="558"/>
      <c r="BU685" s="558"/>
      <c r="BV685" s="558"/>
      <c r="BW685" s="558"/>
      <c r="BX685" s="558"/>
      <c r="BY685" s="558"/>
      <c r="BZ685" s="558"/>
      <c r="CA685" s="558"/>
      <c r="CB685" s="558"/>
    </row>
    <row r="686" spans="3:88" ht="24" customHeight="1" thickBot="1">
      <c r="C686" s="581" t="s">
        <v>48</v>
      </c>
      <c r="D686" s="838">
        <v>44562</v>
      </c>
      <c r="E686" s="839"/>
      <c r="F686" s="839"/>
      <c r="G686" s="839"/>
      <c r="H686" s="839"/>
      <c r="I686" s="839"/>
      <c r="J686" s="840"/>
      <c r="K686" s="838">
        <v>44593</v>
      </c>
      <c r="L686" s="839"/>
      <c r="M686" s="839"/>
      <c r="N686" s="839"/>
      <c r="O686" s="839"/>
      <c r="P686" s="839"/>
      <c r="Q686" s="840"/>
      <c r="R686" s="838">
        <v>44621</v>
      </c>
      <c r="S686" s="839"/>
      <c r="T686" s="839"/>
      <c r="U686" s="839"/>
      <c r="V686" s="839"/>
      <c r="W686" s="839"/>
      <c r="X686" s="840"/>
      <c r="Y686" s="838">
        <v>44652</v>
      </c>
      <c r="Z686" s="839"/>
      <c r="AA686" s="839"/>
      <c r="AB686" s="839"/>
      <c r="AC686" s="839"/>
      <c r="AD686" s="839"/>
      <c r="AE686" s="840"/>
      <c r="AF686" s="838">
        <v>44682</v>
      </c>
      <c r="AG686" s="839"/>
      <c r="AH686" s="839"/>
      <c r="AI686" s="839"/>
      <c r="AJ686" s="839"/>
      <c r="AK686" s="839"/>
      <c r="AL686" s="840"/>
      <c r="AM686" s="838">
        <v>44713</v>
      </c>
      <c r="AN686" s="839"/>
      <c r="AO686" s="839"/>
      <c r="AP686" s="839"/>
      <c r="AQ686" s="839"/>
      <c r="AR686" s="839"/>
      <c r="AS686" s="840"/>
      <c r="AT686" s="838">
        <v>44743</v>
      </c>
      <c r="AU686" s="839"/>
      <c r="AV686" s="839"/>
      <c r="AW686" s="839"/>
      <c r="AX686" s="839"/>
      <c r="AY686" s="839"/>
      <c r="AZ686" s="840"/>
      <c r="BA686" s="838">
        <v>44774</v>
      </c>
      <c r="BB686" s="839"/>
      <c r="BC686" s="839"/>
      <c r="BD686" s="839"/>
      <c r="BE686" s="839"/>
      <c r="BF686" s="839"/>
      <c r="BG686" s="840"/>
      <c r="BH686" s="838">
        <v>44805</v>
      </c>
      <c r="BI686" s="839"/>
      <c r="BJ686" s="839"/>
      <c r="BK686" s="839"/>
      <c r="BL686" s="839"/>
      <c r="BM686" s="839"/>
      <c r="BN686" s="840"/>
      <c r="BO686" s="838">
        <v>44835</v>
      </c>
      <c r="BP686" s="839"/>
      <c r="BQ686" s="839"/>
      <c r="BR686" s="839"/>
      <c r="BS686" s="839"/>
      <c r="BT686" s="839"/>
      <c r="BU686" s="840"/>
      <c r="BV686" s="838">
        <v>44866</v>
      </c>
      <c r="BW686" s="839"/>
      <c r="BX686" s="839"/>
      <c r="BY686" s="839"/>
      <c r="BZ686" s="839"/>
      <c r="CA686" s="839"/>
      <c r="CB686" s="840"/>
    </row>
    <row r="687" spans="3:88" ht="23.25" thickBot="1">
      <c r="C687" s="583"/>
      <c r="D687" s="445" t="s">
        <v>2</v>
      </c>
      <c r="E687" s="446" t="s">
        <v>3</v>
      </c>
      <c r="F687" s="447" t="s">
        <v>51</v>
      </c>
      <c r="G687" s="447" t="s">
        <v>66</v>
      </c>
      <c r="H687" s="447" t="s">
        <v>1134</v>
      </c>
      <c r="I687" s="670" t="s">
        <v>1132</v>
      </c>
      <c r="J687" s="449" t="s">
        <v>1137</v>
      </c>
      <c r="K687" s="445" t="s">
        <v>2</v>
      </c>
      <c r="L687" s="446" t="s">
        <v>3</v>
      </c>
      <c r="M687" s="447" t="s">
        <v>51</v>
      </c>
      <c r="N687" s="447" t="s">
        <v>66</v>
      </c>
      <c r="O687" s="447" t="s">
        <v>1134</v>
      </c>
      <c r="P687" s="670" t="s">
        <v>1132</v>
      </c>
      <c r="Q687" s="449" t="s">
        <v>1137</v>
      </c>
      <c r="R687" s="445" t="s">
        <v>2</v>
      </c>
      <c r="S687" s="446" t="s">
        <v>3</v>
      </c>
      <c r="T687" s="447" t="s">
        <v>51</v>
      </c>
      <c r="U687" s="447" t="s">
        <v>66</v>
      </c>
      <c r="V687" s="447" t="s">
        <v>1134</v>
      </c>
      <c r="W687" s="670" t="s">
        <v>1132</v>
      </c>
      <c r="X687" s="448" t="s">
        <v>1137</v>
      </c>
      <c r="Y687" s="445" t="s">
        <v>2</v>
      </c>
      <c r="Z687" s="446" t="s">
        <v>3</v>
      </c>
      <c r="AA687" s="447" t="s">
        <v>51</v>
      </c>
      <c r="AB687" s="447" t="s">
        <v>66</v>
      </c>
      <c r="AC687" s="447" t="s">
        <v>1134</v>
      </c>
      <c r="AD687" s="447" t="s">
        <v>1132</v>
      </c>
      <c r="AE687" s="448" t="s">
        <v>1137</v>
      </c>
      <c r="AF687" s="445" t="s">
        <v>2</v>
      </c>
      <c r="AG687" s="446" t="s">
        <v>3</v>
      </c>
      <c r="AH687" s="447" t="s">
        <v>51</v>
      </c>
      <c r="AI687" s="447" t="s">
        <v>66</v>
      </c>
      <c r="AJ687" s="447" t="s">
        <v>1134</v>
      </c>
      <c r="AK687" s="447" t="s">
        <v>1132</v>
      </c>
      <c r="AL687" s="448" t="s">
        <v>1137</v>
      </c>
      <c r="AM687" s="445" t="s">
        <v>2</v>
      </c>
      <c r="AN687" s="446" t="s">
        <v>3</v>
      </c>
      <c r="AO687" s="447" t="s">
        <v>51</v>
      </c>
      <c r="AP687" s="447" t="s">
        <v>66</v>
      </c>
      <c r="AQ687" s="447" t="s">
        <v>1134</v>
      </c>
      <c r="AR687" s="447" t="s">
        <v>1132</v>
      </c>
      <c r="AS687" s="448" t="s">
        <v>1137</v>
      </c>
      <c r="AT687" s="445" t="s">
        <v>2</v>
      </c>
      <c r="AU687" s="446" t="s">
        <v>3</v>
      </c>
      <c r="AV687" s="447" t="s">
        <v>51</v>
      </c>
      <c r="AW687" s="447" t="s">
        <v>66</v>
      </c>
      <c r="AX687" s="447" t="s">
        <v>1134</v>
      </c>
      <c r="AY687" s="447" t="s">
        <v>1132</v>
      </c>
      <c r="AZ687" s="448" t="s">
        <v>1137</v>
      </c>
      <c r="BA687" s="445" t="s">
        <v>2</v>
      </c>
      <c r="BB687" s="446" t="s">
        <v>3</v>
      </c>
      <c r="BC687" s="447" t="s">
        <v>51</v>
      </c>
      <c r="BD687" s="447" t="s">
        <v>66</v>
      </c>
      <c r="BE687" s="447" t="s">
        <v>1134</v>
      </c>
      <c r="BF687" s="447" t="s">
        <v>1132</v>
      </c>
      <c r="BG687" s="448" t="s">
        <v>1137</v>
      </c>
      <c r="BH687" s="445" t="s">
        <v>2</v>
      </c>
      <c r="BI687" s="446" t="s">
        <v>3</v>
      </c>
      <c r="BJ687" s="447" t="s">
        <v>51</v>
      </c>
      <c r="BK687" s="447" t="s">
        <v>66</v>
      </c>
      <c r="BL687" s="447" t="s">
        <v>1134</v>
      </c>
      <c r="BM687" s="447" t="s">
        <v>1132</v>
      </c>
      <c r="BN687" s="448" t="s">
        <v>1137</v>
      </c>
      <c r="BO687" s="445" t="s">
        <v>2</v>
      </c>
      <c r="BP687" s="446" t="s">
        <v>3</v>
      </c>
      <c r="BQ687" s="447" t="s">
        <v>51</v>
      </c>
      <c r="BR687" s="447" t="s">
        <v>66</v>
      </c>
      <c r="BS687" s="447" t="s">
        <v>1134</v>
      </c>
      <c r="BT687" s="447" t="s">
        <v>1132</v>
      </c>
      <c r="BU687" s="448" t="s">
        <v>1137</v>
      </c>
      <c r="BV687" s="445" t="s">
        <v>2</v>
      </c>
      <c r="BW687" s="446" t="s">
        <v>3</v>
      </c>
      <c r="BX687" s="447" t="s">
        <v>51</v>
      </c>
      <c r="BY687" s="447" t="s">
        <v>66</v>
      </c>
      <c r="BZ687" s="447" t="s">
        <v>1134</v>
      </c>
      <c r="CA687" s="447" t="s">
        <v>1132</v>
      </c>
      <c r="CB687" s="448" t="s">
        <v>1137</v>
      </c>
    </row>
    <row r="688" spans="3:88">
      <c r="C688" s="57" t="s">
        <v>8</v>
      </c>
      <c r="D688" s="743">
        <v>85</v>
      </c>
      <c r="E688" s="153">
        <v>0</v>
      </c>
      <c r="F688" s="153">
        <v>107</v>
      </c>
      <c r="G688" s="153">
        <v>60</v>
      </c>
      <c r="H688" s="153">
        <v>0</v>
      </c>
      <c r="I688" s="153">
        <v>95</v>
      </c>
      <c r="J688" s="744">
        <v>77</v>
      </c>
      <c r="K688" s="743">
        <v>85</v>
      </c>
      <c r="L688" s="153">
        <v>0</v>
      </c>
      <c r="M688" s="153">
        <v>107</v>
      </c>
      <c r="N688" s="153">
        <v>60</v>
      </c>
      <c r="O688" s="153">
        <v>0</v>
      </c>
      <c r="P688" s="153">
        <v>95</v>
      </c>
      <c r="Q688" s="744">
        <v>77</v>
      </c>
      <c r="R688" s="743">
        <v>84</v>
      </c>
      <c r="S688" s="153">
        <v>0</v>
      </c>
      <c r="T688" s="153">
        <v>107</v>
      </c>
      <c r="U688" s="153">
        <v>60</v>
      </c>
      <c r="V688" s="153">
        <v>0</v>
      </c>
      <c r="W688" s="153">
        <v>96</v>
      </c>
      <c r="X688" s="744">
        <v>77</v>
      </c>
      <c r="Y688" s="743">
        <v>84</v>
      </c>
      <c r="Z688" s="153">
        <v>0</v>
      </c>
      <c r="AA688" s="153">
        <v>107</v>
      </c>
      <c r="AB688" s="153">
        <v>59</v>
      </c>
      <c r="AC688" s="153">
        <v>0</v>
      </c>
      <c r="AD688" s="153">
        <v>100</v>
      </c>
      <c r="AE688" s="744">
        <v>77</v>
      </c>
      <c r="AF688" s="743">
        <v>84</v>
      </c>
      <c r="AG688" s="153">
        <v>0</v>
      </c>
      <c r="AH688" s="153">
        <v>107</v>
      </c>
      <c r="AI688" s="153">
        <v>59</v>
      </c>
      <c r="AJ688" s="153">
        <v>0</v>
      </c>
      <c r="AK688" s="153">
        <v>102</v>
      </c>
      <c r="AL688" s="744">
        <v>78</v>
      </c>
      <c r="AM688" s="802">
        <v>84</v>
      </c>
      <c r="AN688" s="803">
        <v>0</v>
      </c>
      <c r="AO688" s="803">
        <v>107</v>
      </c>
      <c r="AP688" s="803">
        <v>58</v>
      </c>
      <c r="AQ688" s="803">
        <v>0</v>
      </c>
      <c r="AR688" s="803">
        <v>104</v>
      </c>
      <c r="AS688" s="804">
        <v>78</v>
      </c>
      <c r="AT688" s="802">
        <v>84</v>
      </c>
      <c r="AU688" s="803">
        <v>0</v>
      </c>
      <c r="AV688" s="803">
        <v>108</v>
      </c>
      <c r="AW688" s="803">
        <v>56</v>
      </c>
      <c r="AX688" s="803">
        <v>0</v>
      </c>
      <c r="AY688" s="803">
        <v>105</v>
      </c>
      <c r="AZ688" s="804">
        <v>80</v>
      </c>
      <c r="BA688" s="802">
        <v>84</v>
      </c>
      <c r="BB688" s="803">
        <v>0</v>
      </c>
      <c r="BC688" s="803">
        <v>109</v>
      </c>
      <c r="BD688" s="803">
        <v>49</v>
      </c>
      <c r="BE688" s="803">
        <v>0</v>
      </c>
      <c r="BF688" s="803">
        <v>106</v>
      </c>
      <c r="BG688" s="804">
        <v>82</v>
      </c>
      <c r="BH688" s="802">
        <v>84</v>
      </c>
      <c r="BI688" s="803">
        <v>0</v>
      </c>
      <c r="BJ688" s="803">
        <v>110</v>
      </c>
      <c r="BK688" s="803">
        <v>48</v>
      </c>
      <c r="BL688" s="803">
        <v>0</v>
      </c>
      <c r="BM688" s="803">
        <v>106</v>
      </c>
      <c r="BN688" s="804">
        <v>83</v>
      </c>
      <c r="BO688" s="802">
        <v>84</v>
      </c>
      <c r="BP688" s="803">
        <v>0</v>
      </c>
      <c r="BQ688" s="803">
        <v>111</v>
      </c>
      <c r="BR688" s="803">
        <v>48</v>
      </c>
      <c r="BS688" s="803">
        <v>0</v>
      </c>
      <c r="BT688" s="803">
        <v>106</v>
      </c>
      <c r="BU688" s="804">
        <v>83</v>
      </c>
      <c r="BV688" s="802">
        <v>84</v>
      </c>
      <c r="BW688" s="803">
        <v>0</v>
      </c>
      <c r="BX688" s="803">
        <v>113</v>
      </c>
      <c r="BY688" s="803">
        <v>8</v>
      </c>
      <c r="BZ688" s="803">
        <v>0</v>
      </c>
      <c r="CA688" s="803">
        <v>108</v>
      </c>
      <c r="CB688" s="804">
        <v>84</v>
      </c>
    </row>
    <row r="689" spans="3:80">
      <c r="C689" s="58" t="s">
        <v>9</v>
      </c>
      <c r="D689" s="743">
        <v>21</v>
      </c>
      <c r="E689" s="153">
        <v>0</v>
      </c>
      <c r="F689" s="153">
        <v>23</v>
      </c>
      <c r="G689" s="153">
        <v>16</v>
      </c>
      <c r="H689" s="153">
        <v>0</v>
      </c>
      <c r="I689" s="153">
        <v>19</v>
      </c>
      <c r="J689" s="744">
        <v>12</v>
      </c>
      <c r="K689" s="743">
        <v>21</v>
      </c>
      <c r="L689" s="153">
        <v>0</v>
      </c>
      <c r="M689" s="153">
        <v>23</v>
      </c>
      <c r="N689" s="153">
        <v>16</v>
      </c>
      <c r="O689" s="153">
        <v>0</v>
      </c>
      <c r="P689" s="153">
        <v>19</v>
      </c>
      <c r="Q689" s="744">
        <v>12</v>
      </c>
      <c r="R689" s="743">
        <v>21</v>
      </c>
      <c r="S689" s="153">
        <v>0</v>
      </c>
      <c r="T689" s="153">
        <v>23</v>
      </c>
      <c r="U689" s="153">
        <v>16</v>
      </c>
      <c r="V689" s="153">
        <v>0</v>
      </c>
      <c r="W689" s="153">
        <v>19</v>
      </c>
      <c r="X689" s="744">
        <v>12</v>
      </c>
      <c r="Y689" s="743">
        <v>21</v>
      </c>
      <c r="Z689" s="153">
        <v>0</v>
      </c>
      <c r="AA689" s="153">
        <v>23</v>
      </c>
      <c r="AB689" s="153">
        <v>16</v>
      </c>
      <c r="AC689" s="153">
        <v>0</v>
      </c>
      <c r="AD689" s="153">
        <v>19</v>
      </c>
      <c r="AE689" s="744">
        <v>12</v>
      </c>
      <c r="AF689" s="743">
        <v>21</v>
      </c>
      <c r="AG689" s="153">
        <v>0</v>
      </c>
      <c r="AH689" s="153">
        <v>23</v>
      </c>
      <c r="AI689" s="153">
        <v>16</v>
      </c>
      <c r="AJ689" s="153">
        <v>0</v>
      </c>
      <c r="AK689" s="153">
        <v>20</v>
      </c>
      <c r="AL689" s="744">
        <v>17</v>
      </c>
      <c r="AM689" s="802">
        <v>21</v>
      </c>
      <c r="AN689" s="803">
        <v>0</v>
      </c>
      <c r="AO689" s="803">
        <v>23</v>
      </c>
      <c r="AP689" s="803">
        <v>6</v>
      </c>
      <c r="AQ689" s="803">
        <v>0</v>
      </c>
      <c r="AR689" s="803">
        <v>20</v>
      </c>
      <c r="AS689" s="804">
        <v>17</v>
      </c>
      <c r="AT689" s="802">
        <v>21</v>
      </c>
      <c r="AU689" s="803">
        <v>0</v>
      </c>
      <c r="AV689" s="803">
        <v>23</v>
      </c>
      <c r="AW689" s="803">
        <v>3</v>
      </c>
      <c r="AX689" s="803">
        <v>0</v>
      </c>
      <c r="AY689" s="803">
        <v>21</v>
      </c>
      <c r="AZ689" s="804">
        <v>18</v>
      </c>
      <c r="BA689" s="802">
        <v>21</v>
      </c>
      <c r="BB689" s="803">
        <v>0</v>
      </c>
      <c r="BC689" s="803">
        <v>24</v>
      </c>
      <c r="BD689" s="803">
        <v>3</v>
      </c>
      <c r="BE689" s="803">
        <v>0</v>
      </c>
      <c r="BF689" s="803">
        <v>22</v>
      </c>
      <c r="BG689" s="804">
        <v>18</v>
      </c>
      <c r="BH689" s="802">
        <v>21</v>
      </c>
      <c r="BI689" s="803">
        <v>0</v>
      </c>
      <c r="BJ689" s="803">
        <v>24</v>
      </c>
      <c r="BK689" s="803">
        <v>0</v>
      </c>
      <c r="BL689" s="803">
        <v>0</v>
      </c>
      <c r="BM689" s="803">
        <v>22</v>
      </c>
      <c r="BN689" s="804">
        <v>18</v>
      </c>
      <c r="BO689" s="802">
        <v>21</v>
      </c>
      <c r="BP689" s="803">
        <v>0</v>
      </c>
      <c r="BQ689" s="803">
        <v>24</v>
      </c>
      <c r="BR689" s="803">
        <v>0</v>
      </c>
      <c r="BS689" s="803">
        <v>0</v>
      </c>
      <c r="BT689" s="803">
        <v>22</v>
      </c>
      <c r="BU689" s="804">
        <v>18</v>
      </c>
      <c r="BV689" s="802">
        <v>21</v>
      </c>
      <c r="BW689" s="803">
        <v>0</v>
      </c>
      <c r="BX689" s="803">
        <v>24</v>
      </c>
      <c r="BY689" s="803">
        <v>0</v>
      </c>
      <c r="BZ689" s="803">
        <v>0</v>
      </c>
      <c r="CA689" s="803">
        <v>23</v>
      </c>
      <c r="CB689" s="804">
        <v>18</v>
      </c>
    </row>
    <row r="690" spans="3:80">
      <c r="C690" s="58" t="s">
        <v>10</v>
      </c>
      <c r="D690" s="743">
        <v>19</v>
      </c>
      <c r="E690" s="153">
        <v>0</v>
      </c>
      <c r="F690" s="153">
        <v>26</v>
      </c>
      <c r="G690" s="153">
        <v>14</v>
      </c>
      <c r="H690" s="153">
        <v>0</v>
      </c>
      <c r="I690" s="153">
        <v>20</v>
      </c>
      <c r="J690" s="744">
        <v>10</v>
      </c>
      <c r="K690" s="743">
        <v>19</v>
      </c>
      <c r="L690" s="153">
        <v>0</v>
      </c>
      <c r="M690" s="153">
        <v>26</v>
      </c>
      <c r="N690" s="153">
        <v>14</v>
      </c>
      <c r="O690" s="153">
        <v>0</v>
      </c>
      <c r="P690" s="153">
        <v>20</v>
      </c>
      <c r="Q690" s="744">
        <v>10</v>
      </c>
      <c r="R690" s="743">
        <v>19</v>
      </c>
      <c r="S690" s="153">
        <v>0</v>
      </c>
      <c r="T690" s="153">
        <v>26</v>
      </c>
      <c r="U690" s="153">
        <v>9</v>
      </c>
      <c r="V690" s="153">
        <v>0</v>
      </c>
      <c r="W690" s="153">
        <v>20</v>
      </c>
      <c r="X690" s="744">
        <v>10</v>
      </c>
      <c r="Y690" s="743">
        <v>19</v>
      </c>
      <c r="Z690" s="153">
        <v>0</v>
      </c>
      <c r="AA690" s="153">
        <v>26</v>
      </c>
      <c r="AB690" s="153">
        <v>8</v>
      </c>
      <c r="AC690" s="153">
        <v>0</v>
      </c>
      <c r="AD690" s="153">
        <v>23</v>
      </c>
      <c r="AE690" s="744">
        <v>10</v>
      </c>
      <c r="AF690" s="743">
        <v>19</v>
      </c>
      <c r="AG690" s="153">
        <v>0</v>
      </c>
      <c r="AH690" s="153">
        <v>26</v>
      </c>
      <c r="AI690" s="153">
        <v>8</v>
      </c>
      <c r="AJ690" s="153">
        <v>0</v>
      </c>
      <c r="AK690" s="153">
        <v>23</v>
      </c>
      <c r="AL690" s="744">
        <v>10</v>
      </c>
      <c r="AM690" s="802">
        <v>19</v>
      </c>
      <c r="AN690" s="803">
        <v>0</v>
      </c>
      <c r="AO690" s="803">
        <v>26</v>
      </c>
      <c r="AP690" s="803">
        <v>8</v>
      </c>
      <c r="AQ690" s="803">
        <v>0</v>
      </c>
      <c r="AR690" s="803">
        <v>23</v>
      </c>
      <c r="AS690" s="804">
        <v>10</v>
      </c>
      <c r="AT690" s="802">
        <v>19</v>
      </c>
      <c r="AU690" s="803">
        <v>0</v>
      </c>
      <c r="AV690" s="803">
        <v>26</v>
      </c>
      <c r="AW690" s="803">
        <v>8</v>
      </c>
      <c r="AX690" s="803">
        <v>0</v>
      </c>
      <c r="AY690" s="803">
        <v>24</v>
      </c>
      <c r="AZ690" s="804">
        <v>10</v>
      </c>
      <c r="BA690" s="802">
        <v>19</v>
      </c>
      <c r="BB690" s="803">
        <v>0</v>
      </c>
      <c r="BC690" s="803">
        <v>26</v>
      </c>
      <c r="BD690" s="803">
        <v>8</v>
      </c>
      <c r="BE690" s="803">
        <v>0</v>
      </c>
      <c r="BF690" s="803">
        <v>24</v>
      </c>
      <c r="BG690" s="804">
        <v>15</v>
      </c>
      <c r="BH690" s="802">
        <v>19</v>
      </c>
      <c r="BI690" s="803">
        <v>0</v>
      </c>
      <c r="BJ690" s="803">
        <v>26</v>
      </c>
      <c r="BK690" s="803">
        <v>1</v>
      </c>
      <c r="BL690" s="803">
        <v>0</v>
      </c>
      <c r="BM690" s="803">
        <v>24</v>
      </c>
      <c r="BN690" s="804">
        <v>15</v>
      </c>
      <c r="BO690" s="802">
        <v>19</v>
      </c>
      <c r="BP690" s="803">
        <v>0</v>
      </c>
      <c r="BQ690" s="803">
        <v>26</v>
      </c>
      <c r="BR690" s="803">
        <v>1</v>
      </c>
      <c r="BS690" s="803">
        <v>0</v>
      </c>
      <c r="BT690" s="803">
        <v>24</v>
      </c>
      <c r="BU690" s="804">
        <v>15</v>
      </c>
      <c r="BV690" s="802">
        <v>19</v>
      </c>
      <c r="BW690" s="803">
        <v>0</v>
      </c>
      <c r="BX690" s="803">
        <v>26</v>
      </c>
      <c r="BY690" s="803">
        <v>0</v>
      </c>
      <c r="BZ690" s="803">
        <v>0</v>
      </c>
      <c r="CA690" s="803">
        <v>24</v>
      </c>
      <c r="CB690" s="804">
        <v>15</v>
      </c>
    </row>
    <row r="691" spans="3:80">
      <c r="C691" s="58" t="s">
        <v>11</v>
      </c>
      <c r="D691" s="743">
        <v>29</v>
      </c>
      <c r="E691" s="153">
        <v>0</v>
      </c>
      <c r="F691" s="153">
        <v>31</v>
      </c>
      <c r="G691" s="153">
        <v>17</v>
      </c>
      <c r="H691" s="153">
        <v>0</v>
      </c>
      <c r="I691" s="153">
        <v>25</v>
      </c>
      <c r="J691" s="744">
        <v>10</v>
      </c>
      <c r="K691" s="743">
        <v>29</v>
      </c>
      <c r="L691" s="153">
        <v>0</v>
      </c>
      <c r="M691" s="153">
        <v>31</v>
      </c>
      <c r="N691" s="153">
        <v>17</v>
      </c>
      <c r="O691" s="153">
        <v>0</v>
      </c>
      <c r="P691" s="153">
        <v>25</v>
      </c>
      <c r="Q691" s="744">
        <v>10</v>
      </c>
      <c r="R691" s="743">
        <v>29</v>
      </c>
      <c r="S691" s="153">
        <v>0</v>
      </c>
      <c r="T691" s="153">
        <v>31</v>
      </c>
      <c r="U691" s="153">
        <v>17</v>
      </c>
      <c r="V691" s="153">
        <v>0</v>
      </c>
      <c r="W691" s="153">
        <v>26</v>
      </c>
      <c r="X691" s="744">
        <v>11</v>
      </c>
      <c r="Y691" s="743">
        <v>29</v>
      </c>
      <c r="Z691" s="153">
        <v>0</v>
      </c>
      <c r="AA691" s="153">
        <v>31</v>
      </c>
      <c r="AB691" s="153">
        <v>17</v>
      </c>
      <c r="AC691" s="153">
        <v>0</v>
      </c>
      <c r="AD691" s="153">
        <v>29</v>
      </c>
      <c r="AE691" s="744">
        <v>11</v>
      </c>
      <c r="AF691" s="743">
        <v>29</v>
      </c>
      <c r="AG691" s="153">
        <v>0</v>
      </c>
      <c r="AH691" s="153">
        <v>31</v>
      </c>
      <c r="AI691" s="153">
        <v>17</v>
      </c>
      <c r="AJ691" s="153">
        <v>0</v>
      </c>
      <c r="AK691" s="153">
        <v>29</v>
      </c>
      <c r="AL691" s="744">
        <v>14</v>
      </c>
      <c r="AM691" s="802">
        <v>29</v>
      </c>
      <c r="AN691" s="803">
        <v>0</v>
      </c>
      <c r="AO691" s="803">
        <v>31</v>
      </c>
      <c r="AP691" s="803">
        <v>17</v>
      </c>
      <c r="AQ691" s="803">
        <v>0</v>
      </c>
      <c r="AR691" s="803">
        <v>29</v>
      </c>
      <c r="AS691" s="804">
        <v>14</v>
      </c>
      <c r="AT691" s="802">
        <v>29</v>
      </c>
      <c r="AU691" s="803">
        <v>0</v>
      </c>
      <c r="AV691" s="803">
        <v>31</v>
      </c>
      <c r="AW691" s="803">
        <v>17</v>
      </c>
      <c r="AX691" s="803">
        <v>0</v>
      </c>
      <c r="AY691" s="803">
        <v>29</v>
      </c>
      <c r="AZ691" s="804">
        <v>15</v>
      </c>
      <c r="BA691" s="802">
        <v>29</v>
      </c>
      <c r="BB691" s="803">
        <v>0</v>
      </c>
      <c r="BC691" s="803">
        <v>31</v>
      </c>
      <c r="BD691" s="803">
        <v>17</v>
      </c>
      <c r="BE691" s="803">
        <v>0</v>
      </c>
      <c r="BF691" s="803">
        <v>29</v>
      </c>
      <c r="BG691" s="804">
        <v>15</v>
      </c>
      <c r="BH691" s="802">
        <v>29</v>
      </c>
      <c r="BI691" s="803">
        <v>0</v>
      </c>
      <c r="BJ691" s="803">
        <v>31</v>
      </c>
      <c r="BK691" s="803">
        <v>1</v>
      </c>
      <c r="BL691" s="803">
        <v>0</v>
      </c>
      <c r="BM691" s="803">
        <v>29</v>
      </c>
      <c r="BN691" s="804">
        <v>16</v>
      </c>
      <c r="BO691" s="802">
        <v>29</v>
      </c>
      <c r="BP691" s="803">
        <v>0</v>
      </c>
      <c r="BQ691" s="803">
        <v>31</v>
      </c>
      <c r="BR691" s="803">
        <v>1</v>
      </c>
      <c r="BS691" s="803">
        <v>0</v>
      </c>
      <c r="BT691" s="803">
        <v>29</v>
      </c>
      <c r="BU691" s="804">
        <v>16</v>
      </c>
      <c r="BV691" s="802">
        <v>29</v>
      </c>
      <c r="BW691" s="803">
        <v>0</v>
      </c>
      <c r="BX691" s="803">
        <v>31</v>
      </c>
      <c r="BY691" s="803">
        <v>0</v>
      </c>
      <c r="BZ691" s="803">
        <v>0</v>
      </c>
      <c r="CA691" s="803">
        <v>31</v>
      </c>
      <c r="CB691" s="804">
        <v>16</v>
      </c>
    </row>
    <row r="692" spans="3:80">
      <c r="C692" s="58" t="s">
        <v>12</v>
      </c>
      <c r="D692" s="743">
        <v>51</v>
      </c>
      <c r="E692" s="153">
        <v>0</v>
      </c>
      <c r="F692" s="153">
        <v>56</v>
      </c>
      <c r="G692" s="153">
        <v>38</v>
      </c>
      <c r="H692" s="153">
        <v>0</v>
      </c>
      <c r="I692" s="153">
        <v>53</v>
      </c>
      <c r="J692" s="744">
        <v>38</v>
      </c>
      <c r="K692" s="743">
        <v>51</v>
      </c>
      <c r="L692" s="153">
        <v>0</v>
      </c>
      <c r="M692" s="153">
        <v>56</v>
      </c>
      <c r="N692" s="153">
        <v>38</v>
      </c>
      <c r="O692" s="153">
        <v>0</v>
      </c>
      <c r="P692" s="153">
        <v>53</v>
      </c>
      <c r="Q692" s="744">
        <v>38</v>
      </c>
      <c r="R692" s="743">
        <v>51</v>
      </c>
      <c r="S692" s="153">
        <v>0</v>
      </c>
      <c r="T692" s="153">
        <v>56</v>
      </c>
      <c r="U692" s="153">
        <v>39</v>
      </c>
      <c r="V692" s="153">
        <v>0</v>
      </c>
      <c r="W692" s="153">
        <v>53</v>
      </c>
      <c r="X692" s="744">
        <v>41</v>
      </c>
      <c r="Y692" s="743">
        <v>51</v>
      </c>
      <c r="Z692" s="153">
        <v>0</v>
      </c>
      <c r="AA692" s="153">
        <v>56</v>
      </c>
      <c r="AB692" s="153">
        <v>39</v>
      </c>
      <c r="AC692" s="153">
        <v>0</v>
      </c>
      <c r="AD692" s="153">
        <v>55</v>
      </c>
      <c r="AE692" s="744">
        <v>42</v>
      </c>
      <c r="AF692" s="743">
        <v>51</v>
      </c>
      <c r="AG692" s="153">
        <v>0</v>
      </c>
      <c r="AH692" s="153">
        <v>57</v>
      </c>
      <c r="AI692" s="153">
        <v>39</v>
      </c>
      <c r="AJ692" s="153">
        <v>0</v>
      </c>
      <c r="AK692" s="153">
        <v>56</v>
      </c>
      <c r="AL692" s="744">
        <v>46</v>
      </c>
      <c r="AM692" s="802">
        <v>51</v>
      </c>
      <c r="AN692" s="803">
        <v>0</v>
      </c>
      <c r="AO692" s="803">
        <v>57</v>
      </c>
      <c r="AP692" s="803">
        <v>14</v>
      </c>
      <c r="AQ692" s="803">
        <v>0</v>
      </c>
      <c r="AR692" s="803">
        <v>56</v>
      </c>
      <c r="AS692" s="804">
        <v>46</v>
      </c>
      <c r="AT692" s="802">
        <v>51</v>
      </c>
      <c r="AU692" s="803">
        <v>0</v>
      </c>
      <c r="AV692" s="803">
        <v>57</v>
      </c>
      <c r="AW692" s="803">
        <v>11</v>
      </c>
      <c r="AX692" s="803">
        <v>0</v>
      </c>
      <c r="AY692" s="803">
        <v>56</v>
      </c>
      <c r="AZ692" s="804">
        <v>47</v>
      </c>
      <c r="BA692" s="802">
        <v>51</v>
      </c>
      <c r="BB692" s="803">
        <v>0</v>
      </c>
      <c r="BC692" s="803">
        <v>58</v>
      </c>
      <c r="BD692" s="803">
        <v>11</v>
      </c>
      <c r="BE692" s="803">
        <v>0</v>
      </c>
      <c r="BF692" s="803">
        <v>56</v>
      </c>
      <c r="BG692" s="804">
        <v>47</v>
      </c>
      <c r="BH692" s="802">
        <v>51</v>
      </c>
      <c r="BI692" s="803">
        <v>0</v>
      </c>
      <c r="BJ692" s="803">
        <v>58</v>
      </c>
      <c r="BK692" s="803">
        <v>2</v>
      </c>
      <c r="BL692" s="803">
        <v>0</v>
      </c>
      <c r="BM692" s="803">
        <v>56</v>
      </c>
      <c r="BN692" s="804">
        <v>47</v>
      </c>
      <c r="BO692" s="802">
        <v>51</v>
      </c>
      <c r="BP692" s="803">
        <v>0</v>
      </c>
      <c r="BQ692" s="803">
        <v>58</v>
      </c>
      <c r="BR692" s="803">
        <v>2</v>
      </c>
      <c r="BS692" s="803">
        <v>0</v>
      </c>
      <c r="BT692" s="803">
        <v>56</v>
      </c>
      <c r="BU692" s="804">
        <v>47</v>
      </c>
      <c r="BV692" s="802">
        <v>51</v>
      </c>
      <c r="BW692" s="803">
        <v>0</v>
      </c>
      <c r="BX692" s="803">
        <v>58</v>
      </c>
      <c r="BY692" s="803">
        <v>1</v>
      </c>
      <c r="BZ692" s="803">
        <v>0</v>
      </c>
      <c r="CA692" s="803">
        <v>56</v>
      </c>
      <c r="CB692" s="804">
        <v>47</v>
      </c>
    </row>
    <row r="693" spans="3:80">
      <c r="C693" s="58" t="s">
        <v>13</v>
      </c>
      <c r="D693" s="743">
        <v>38</v>
      </c>
      <c r="E693" s="153">
        <v>0</v>
      </c>
      <c r="F693" s="153">
        <v>51</v>
      </c>
      <c r="G693" s="153">
        <v>14</v>
      </c>
      <c r="H693" s="153">
        <v>0</v>
      </c>
      <c r="I693" s="153">
        <v>48</v>
      </c>
      <c r="J693" s="744">
        <v>32</v>
      </c>
      <c r="K693" s="743">
        <v>38</v>
      </c>
      <c r="L693" s="153">
        <v>0</v>
      </c>
      <c r="M693" s="153">
        <v>51</v>
      </c>
      <c r="N693" s="153">
        <v>13</v>
      </c>
      <c r="O693" s="153">
        <v>0</v>
      </c>
      <c r="P693" s="153">
        <v>48</v>
      </c>
      <c r="Q693" s="744">
        <v>32</v>
      </c>
      <c r="R693" s="743">
        <v>38</v>
      </c>
      <c r="S693" s="153">
        <v>0</v>
      </c>
      <c r="T693" s="153">
        <v>51</v>
      </c>
      <c r="U693" s="153">
        <v>13</v>
      </c>
      <c r="V693" s="153">
        <v>0</v>
      </c>
      <c r="W693" s="153">
        <v>48</v>
      </c>
      <c r="X693" s="744">
        <v>32</v>
      </c>
      <c r="Y693" s="743">
        <v>38</v>
      </c>
      <c r="Z693" s="153">
        <v>0</v>
      </c>
      <c r="AA693" s="153">
        <v>51</v>
      </c>
      <c r="AB693" s="153">
        <v>13</v>
      </c>
      <c r="AC693" s="153">
        <v>0</v>
      </c>
      <c r="AD693" s="153">
        <v>49</v>
      </c>
      <c r="AE693" s="744">
        <v>32</v>
      </c>
      <c r="AF693" s="743">
        <v>38</v>
      </c>
      <c r="AG693" s="153">
        <v>0</v>
      </c>
      <c r="AH693" s="153">
        <v>51</v>
      </c>
      <c r="AI693" s="153">
        <v>13</v>
      </c>
      <c r="AJ693" s="153">
        <v>0</v>
      </c>
      <c r="AK693" s="153">
        <v>49</v>
      </c>
      <c r="AL693" s="744">
        <v>32</v>
      </c>
      <c r="AM693" s="802">
        <v>38</v>
      </c>
      <c r="AN693" s="803">
        <v>0</v>
      </c>
      <c r="AO693" s="803">
        <v>51</v>
      </c>
      <c r="AP693" s="803">
        <v>13</v>
      </c>
      <c r="AQ693" s="803">
        <v>0</v>
      </c>
      <c r="AR693" s="803">
        <v>49</v>
      </c>
      <c r="AS693" s="804">
        <v>32</v>
      </c>
      <c r="AT693" s="802">
        <v>38</v>
      </c>
      <c r="AU693" s="803">
        <v>0</v>
      </c>
      <c r="AV693" s="803">
        <v>51</v>
      </c>
      <c r="AW693" s="803">
        <v>13</v>
      </c>
      <c r="AX693" s="803">
        <v>0</v>
      </c>
      <c r="AY693" s="803">
        <v>49</v>
      </c>
      <c r="AZ693" s="804">
        <v>32</v>
      </c>
      <c r="BA693" s="802">
        <v>38</v>
      </c>
      <c r="BB693" s="803">
        <v>0</v>
      </c>
      <c r="BC693" s="803">
        <v>55</v>
      </c>
      <c r="BD693" s="803">
        <v>13</v>
      </c>
      <c r="BE693" s="803">
        <v>0</v>
      </c>
      <c r="BF693" s="803">
        <v>51</v>
      </c>
      <c r="BG693" s="804">
        <v>32</v>
      </c>
      <c r="BH693" s="802">
        <v>38</v>
      </c>
      <c r="BI693" s="803">
        <v>0</v>
      </c>
      <c r="BJ693" s="803">
        <v>55</v>
      </c>
      <c r="BK693" s="803">
        <v>12</v>
      </c>
      <c r="BL693" s="803">
        <v>0</v>
      </c>
      <c r="BM693" s="803">
        <v>51</v>
      </c>
      <c r="BN693" s="804">
        <v>32</v>
      </c>
      <c r="BO693" s="802">
        <v>38</v>
      </c>
      <c r="BP693" s="803">
        <v>0</v>
      </c>
      <c r="BQ693" s="803">
        <v>55</v>
      </c>
      <c r="BR693" s="803">
        <v>12</v>
      </c>
      <c r="BS693" s="803">
        <v>0</v>
      </c>
      <c r="BT693" s="803">
        <v>51</v>
      </c>
      <c r="BU693" s="804">
        <v>32</v>
      </c>
      <c r="BV693" s="802">
        <v>38</v>
      </c>
      <c r="BW693" s="803">
        <v>0</v>
      </c>
      <c r="BX693" s="803">
        <v>55</v>
      </c>
      <c r="BY693" s="803">
        <v>12</v>
      </c>
      <c r="BZ693" s="803">
        <v>0</v>
      </c>
      <c r="CA693" s="803">
        <v>50</v>
      </c>
      <c r="CB693" s="804">
        <v>32</v>
      </c>
    </row>
    <row r="694" spans="3:80">
      <c r="C694" s="58" t="s">
        <v>14</v>
      </c>
      <c r="D694" s="743">
        <v>83</v>
      </c>
      <c r="E694" s="153">
        <v>0</v>
      </c>
      <c r="F694" s="153">
        <v>89</v>
      </c>
      <c r="G694" s="153">
        <v>70</v>
      </c>
      <c r="H694" s="153">
        <v>1</v>
      </c>
      <c r="I694" s="153">
        <v>78</v>
      </c>
      <c r="J694" s="744">
        <v>66</v>
      </c>
      <c r="K694" s="743">
        <v>83</v>
      </c>
      <c r="L694" s="153">
        <v>0</v>
      </c>
      <c r="M694" s="153">
        <v>89</v>
      </c>
      <c r="N694" s="153">
        <v>70</v>
      </c>
      <c r="O694" s="153">
        <v>1</v>
      </c>
      <c r="P694" s="153">
        <v>78</v>
      </c>
      <c r="Q694" s="744">
        <v>66</v>
      </c>
      <c r="R694" s="743">
        <v>83</v>
      </c>
      <c r="S694" s="153">
        <v>0</v>
      </c>
      <c r="T694" s="153">
        <v>89</v>
      </c>
      <c r="U694" s="153">
        <v>70</v>
      </c>
      <c r="V694" s="153">
        <v>1</v>
      </c>
      <c r="W694" s="153">
        <v>82</v>
      </c>
      <c r="X694" s="744">
        <v>66</v>
      </c>
      <c r="Y694" s="743">
        <v>83</v>
      </c>
      <c r="Z694" s="153">
        <v>0</v>
      </c>
      <c r="AA694" s="153">
        <v>89</v>
      </c>
      <c r="AB694" s="153">
        <v>70</v>
      </c>
      <c r="AC694" s="153">
        <v>0</v>
      </c>
      <c r="AD694" s="153">
        <v>82</v>
      </c>
      <c r="AE694" s="744">
        <v>66</v>
      </c>
      <c r="AF694" s="743">
        <v>83</v>
      </c>
      <c r="AG694" s="153">
        <v>0</v>
      </c>
      <c r="AH694" s="153">
        <v>90</v>
      </c>
      <c r="AI694" s="153">
        <v>70</v>
      </c>
      <c r="AJ694" s="153">
        <v>0</v>
      </c>
      <c r="AK694" s="153">
        <v>82</v>
      </c>
      <c r="AL694" s="744">
        <v>66</v>
      </c>
      <c r="AM694" s="802">
        <v>83</v>
      </c>
      <c r="AN694" s="803">
        <v>0</v>
      </c>
      <c r="AO694" s="803">
        <v>90</v>
      </c>
      <c r="AP694" s="803">
        <v>66</v>
      </c>
      <c r="AQ694" s="803">
        <v>0</v>
      </c>
      <c r="AR694" s="803">
        <v>83</v>
      </c>
      <c r="AS694" s="804">
        <v>67</v>
      </c>
      <c r="AT694" s="802">
        <v>83</v>
      </c>
      <c r="AU694" s="803">
        <v>0</v>
      </c>
      <c r="AV694" s="803">
        <v>90</v>
      </c>
      <c r="AW694" s="803">
        <v>66</v>
      </c>
      <c r="AX694" s="803">
        <v>0</v>
      </c>
      <c r="AY694" s="803">
        <v>87</v>
      </c>
      <c r="AZ694" s="804">
        <v>67</v>
      </c>
      <c r="BA694" s="802">
        <v>83</v>
      </c>
      <c r="BB694" s="803">
        <v>0</v>
      </c>
      <c r="BC694" s="803">
        <v>90</v>
      </c>
      <c r="BD694" s="803">
        <v>61</v>
      </c>
      <c r="BE694" s="803">
        <v>0</v>
      </c>
      <c r="BF694" s="803">
        <v>89</v>
      </c>
      <c r="BG694" s="804">
        <v>70</v>
      </c>
      <c r="BH694" s="802">
        <v>83</v>
      </c>
      <c r="BI694" s="803">
        <v>0</v>
      </c>
      <c r="BJ694" s="803">
        <v>90</v>
      </c>
      <c r="BK694" s="803">
        <v>48</v>
      </c>
      <c r="BL694" s="803">
        <v>0</v>
      </c>
      <c r="BM694" s="803">
        <v>88</v>
      </c>
      <c r="BN694" s="804">
        <v>72</v>
      </c>
      <c r="BO694" s="802">
        <v>83</v>
      </c>
      <c r="BP694" s="803">
        <v>0</v>
      </c>
      <c r="BQ694" s="803">
        <v>90</v>
      </c>
      <c r="BR694" s="803">
        <v>43</v>
      </c>
      <c r="BS694" s="803">
        <v>0</v>
      </c>
      <c r="BT694" s="803">
        <v>88</v>
      </c>
      <c r="BU694" s="804">
        <v>77</v>
      </c>
      <c r="BV694" s="802">
        <v>82</v>
      </c>
      <c r="BW694" s="803">
        <v>0</v>
      </c>
      <c r="BX694" s="803">
        <v>90</v>
      </c>
      <c r="BY694" s="803">
        <v>8</v>
      </c>
      <c r="BZ694" s="803">
        <v>0</v>
      </c>
      <c r="CA694" s="803">
        <v>88</v>
      </c>
      <c r="CB694" s="804">
        <v>78</v>
      </c>
    </row>
    <row r="695" spans="3:80">
      <c r="C695" s="58" t="s">
        <v>15</v>
      </c>
      <c r="D695" s="743">
        <v>83</v>
      </c>
      <c r="E695" s="153">
        <v>0</v>
      </c>
      <c r="F695" s="153">
        <v>92</v>
      </c>
      <c r="G695" s="153">
        <v>62</v>
      </c>
      <c r="H695" s="153">
        <v>0</v>
      </c>
      <c r="I695" s="153">
        <v>88</v>
      </c>
      <c r="J695" s="744">
        <v>70</v>
      </c>
      <c r="K695" s="743">
        <v>83</v>
      </c>
      <c r="L695" s="153">
        <v>0</v>
      </c>
      <c r="M695" s="153">
        <v>92</v>
      </c>
      <c r="N695" s="153">
        <v>62</v>
      </c>
      <c r="O695" s="153">
        <v>0</v>
      </c>
      <c r="P695" s="153">
        <v>87</v>
      </c>
      <c r="Q695" s="744">
        <v>70</v>
      </c>
      <c r="R695" s="743">
        <v>83</v>
      </c>
      <c r="S695" s="153">
        <v>0</v>
      </c>
      <c r="T695" s="153">
        <v>92</v>
      </c>
      <c r="U695" s="153">
        <v>62</v>
      </c>
      <c r="V695" s="153">
        <v>0</v>
      </c>
      <c r="W695" s="153">
        <v>87</v>
      </c>
      <c r="X695" s="744">
        <v>71</v>
      </c>
      <c r="Y695" s="743">
        <v>83</v>
      </c>
      <c r="Z695" s="153">
        <v>0</v>
      </c>
      <c r="AA695" s="153">
        <v>92</v>
      </c>
      <c r="AB695" s="153">
        <v>50</v>
      </c>
      <c r="AC695" s="153">
        <v>0</v>
      </c>
      <c r="AD695" s="153">
        <v>89</v>
      </c>
      <c r="AE695" s="744">
        <v>72</v>
      </c>
      <c r="AF695" s="743">
        <v>83</v>
      </c>
      <c r="AG695" s="153">
        <v>0</v>
      </c>
      <c r="AH695" s="153">
        <v>92</v>
      </c>
      <c r="AI695" s="153">
        <v>50</v>
      </c>
      <c r="AJ695" s="153">
        <v>0</v>
      </c>
      <c r="AK695" s="153">
        <v>91</v>
      </c>
      <c r="AL695" s="744">
        <v>72</v>
      </c>
      <c r="AM695" s="802">
        <v>83</v>
      </c>
      <c r="AN695" s="803">
        <v>0</v>
      </c>
      <c r="AO695" s="803">
        <v>92</v>
      </c>
      <c r="AP695" s="803">
        <v>12</v>
      </c>
      <c r="AQ695" s="803">
        <v>0</v>
      </c>
      <c r="AR695" s="803">
        <v>92</v>
      </c>
      <c r="AS695" s="804">
        <v>73</v>
      </c>
      <c r="AT695" s="802">
        <v>83</v>
      </c>
      <c r="AU695" s="803">
        <v>0</v>
      </c>
      <c r="AV695" s="803">
        <v>92</v>
      </c>
      <c r="AW695" s="803">
        <v>3</v>
      </c>
      <c r="AX695" s="803">
        <v>0</v>
      </c>
      <c r="AY695" s="803">
        <v>93</v>
      </c>
      <c r="AZ695" s="804">
        <v>76</v>
      </c>
      <c r="BA695" s="802">
        <v>83</v>
      </c>
      <c r="BB695" s="803">
        <v>0</v>
      </c>
      <c r="BC695" s="803">
        <v>94</v>
      </c>
      <c r="BD695" s="803">
        <v>3</v>
      </c>
      <c r="BE695" s="803">
        <v>0</v>
      </c>
      <c r="BF695" s="803">
        <v>93</v>
      </c>
      <c r="BG695" s="804">
        <v>76</v>
      </c>
      <c r="BH695" s="802">
        <v>83</v>
      </c>
      <c r="BI695" s="803">
        <v>0</v>
      </c>
      <c r="BJ695" s="803">
        <v>96</v>
      </c>
      <c r="BK695" s="803">
        <v>0</v>
      </c>
      <c r="BL695" s="803">
        <v>0</v>
      </c>
      <c r="BM695" s="803">
        <v>94</v>
      </c>
      <c r="BN695" s="804">
        <v>77</v>
      </c>
      <c r="BO695" s="802">
        <v>83</v>
      </c>
      <c r="BP695" s="803">
        <v>0</v>
      </c>
      <c r="BQ695" s="803">
        <v>96</v>
      </c>
      <c r="BR695" s="803">
        <v>0</v>
      </c>
      <c r="BS695" s="803">
        <v>0</v>
      </c>
      <c r="BT695" s="803">
        <v>94</v>
      </c>
      <c r="BU695" s="804">
        <v>77</v>
      </c>
      <c r="BV695" s="802">
        <v>83</v>
      </c>
      <c r="BW695" s="803">
        <v>0</v>
      </c>
      <c r="BX695" s="803">
        <v>96</v>
      </c>
      <c r="BY695" s="803">
        <v>0</v>
      </c>
      <c r="BZ695" s="803">
        <v>0</v>
      </c>
      <c r="CA695" s="803">
        <v>95</v>
      </c>
      <c r="CB695" s="804">
        <v>77</v>
      </c>
    </row>
    <row r="696" spans="3:80">
      <c r="C696" s="58" t="s">
        <v>16</v>
      </c>
      <c r="D696" s="743">
        <v>7</v>
      </c>
      <c r="E696" s="153">
        <v>0</v>
      </c>
      <c r="F696" s="153">
        <v>12</v>
      </c>
      <c r="G696" s="153">
        <v>12</v>
      </c>
      <c r="H696" s="153">
        <v>0</v>
      </c>
      <c r="I696" s="153">
        <v>7</v>
      </c>
      <c r="J696" s="744">
        <v>0</v>
      </c>
      <c r="K696" s="743">
        <v>7</v>
      </c>
      <c r="L696" s="153">
        <v>0</v>
      </c>
      <c r="M696" s="153">
        <v>12</v>
      </c>
      <c r="N696" s="153">
        <v>12</v>
      </c>
      <c r="O696" s="153">
        <v>0</v>
      </c>
      <c r="P696" s="153">
        <v>7</v>
      </c>
      <c r="Q696" s="744">
        <v>0</v>
      </c>
      <c r="R696" s="743">
        <v>7</v>
      </c>
      <c r="S696" s="153">
        <v>0</v>
      </c>
      <c r="T696" s="153">
        <v>12</v>
      </c>
      <c r="U696" s="153">
        <v>12</v>
      </c>
      <c r="V696" s="153">
        <v>0</v>
      </c>
      <c r="W696" s="153">
        <v>7</v>
      </c>
      <c r="X696" s="744">
        <v>0</v>
      </c>
      <c r="Y696" s="743">
        <v>7</v>
      </c>
      <c r="Z696" s="153">
        <v>0</v>
      </c>
      <c r="AA696" s="153">
        <v>12</v>
      </c>
      <c r="AB696" s="153">
        <v>12</v>
      </c>
      <c r="AC696" s="153">
        <v>0</v>
      </c>
      <c r="AD696" s="153">
        <v>7</v>
      </c>
      <c r="AE696" s="744">
        <v>0</v>
      </c>
      <c r="AF696" s="743">
        <v>7</v>
      </c>
      <c r="AG696" s="153">
        <v>0</v>
      </c>
      <c r="AH696" s="153">
        <v>12</v>
      </c>
      <c r="AI696" s="153">
        <v>12</v>
      </c>
      <c r="AJ696" s="153">
        <v>0</v>
      </c>
      <c r="AK696" s="153">
        <v>7</v>
      </c>
      <c r="AL696" s="744">
        <v>0</v>
      </c>
      <c r="AM696" s="802">
        <v>7</v>
      </c>
      <c r="AN696" s="803">
        <v>0</v>
      </c>
      <c r="AO696" s="803">
        <v>12</v>
      </c>
      <c r="AP696" s="803">
        <v>12</v>
      </c>
      <c r="AQ696" s="803">
        <v>0</v>
      </c>
      <c r="AR696" s="803">
        <v>7</v>
      </c>
      <c r="AS696" s="804">
        <v>0</v>
      </c>
      <c r="AT696" s="802">
        <v>7</v>
      </c>
      <c r="AU696" s="803">
        <v>0</v>
      </c>
      <c r="AV696" s="803">
        <v>12</v>
      </c>
      <c r="AW696" s="803">
        <v>12</v>
      </c>
      <c r="AX696" s="803">
        <v>0</v>
      </c>
      <c r="AY696" s="803">
        <v>7</v>
      </c>
      <c r="AZ696" s="804">
        <v>0</v>
      </c>
      <c r="BA696" s="802">
        <v>7</v>
      </c>
      <c r="BB696" s="803">
        <v>0</v>
      </c>
      <c r="BC696" s="803">
        <v>12</v>
      </c>
      <c r="BD696" s="803">
        <v>12</v>
      </c>
      <c r="BE696" s="803">
        <v>0</v>
      </c>
      <c r="BF696" s="803">
        <v>7</v>
      </c>
      <c r="BG696" s="804">
        <v>0</v>
      </c>
      <c r="BH696" s="802">
        <v>7</v>
      </c>
      <c r="BI696" s="803">
        <v>0</v>
      </c>
      <c r="BJ696" s="803">
        <v>12</v>
      </c>
      <c r="BK696" s="803">
        <v>12</v>
      </c>
      <c r="BL696" s="803">
        <v>0</v>
      </c>
      <c r="BM696" s="803">
        <v>7</v>
      </c>
      <c r="BN696" s="804">
        <v>0</v>
      </c>
      <c r="BO696" s="802">
        <v>7</v>
      </c>
      <c r="BP696" s="803">
        <v>0</v>
      </c>
      <c r="BQ696" s="803">
        <v>12</v>
      </c>
      <c r="BR696" s="803">
        <v>12</v>
      </c>
      <c r="BS696" s="803">
        <v>0</v>
      </c>
      <c r="BT696" s="803">
        <v>7</v>
      </c>
      <c r="BU696" s="804">
        <v>0</v>
      </c>
      <c r="BV696" s="802">
        <v>7</v>
      </c>
      <c r="BW696" s="803">
        <v>0</v>
      </c>
      <c r="BX696" s="803">
        <v>12</v>
      </c>
      <c r="BY696" s="803">
        <v>12</v>
      </c>
      <c r="BZ696" s="803">
        <v>0</v>
      </c>
      <c r="CA696" s="803">
        <v>7</v>
      </c>
      <c r="CB696" s="804">
        <v>0</v>
      </c>
    </row>
    <row r="697" spans="3:80">
      <c r="C697" s="58" t="s">
        <v>17</v>
      </c>
      <c r="D697" s="745">
        <v>578</v>
      </c>
      <c r="E697" s="247">
        <v>0</v>
      </c>
      <c r="F697" s="247">
        <v>775</v>
      </c>
      <c r="G697" s="247">
        <v>700</v>
      </c>
      <c r="H697" s="247">
        <v>1</v>
      </c>
      <c r="I697" s="247">
        <v>707</v>
      </c>
      <c r="J697" s="744">
        <v>645</v>
      </c>
      <c r="K697" s="745">
        <v>578</v>
      </c>
      <c r="L697" s="247">
        <v>0</v>
      </c>
      <c r="M697" s="247">
        <v>775</v>
      </c>
      <c r="N697" s="247">
        <v>700</v>
      </c>
      <c r="O697" s="247">
        <v>1</v>
      </c>
      <c r="P697" s="247">
        <v>707</v>
      </c>
      <c r="Q697" s="744">
        <v>645</v>
      </c>
      <c r="R697" s="745">
        <v>578</v>
      </c>
      <c r="S697" s="247">
        <v>0</v>
      </c>
      <c r="T697" s="247">
        <v>775</v>
      </c>
      <c r="U697" s="247">
        <v>701</v>
      </c>
      <c r="V697" s="247">
        <v>1</v>
      </c>
      <c r="W697" s="247">
        <v>709</v>
      </c>
      <c r="X697" s="744">
        <v>662</v>
      </c>
      <c r="Y697" s="745">
        <v>578</v>
      </c>
      <c r="Z697" s="247">
        <v>0</v>
      </c>
      <c r="AA697" s="247">
        <v>775</v>
      </c>
      <c r="AB697" s="247">
        <v>653</v>
      </c>
      <c r="AC697" s="247">
        <v>1</v>
      </c>
      <c r="AD697" s="247">
        <v>710</v>
      </c>
      <c r="AE697" s="744">
        <v>662</v>
      </c>
      <c r="AF697" s="745">
        <v>577</v>
      </c>
      <c r="AG697" s="247">
        <v>0</v>
      </c>
      <c r="AH697" s="247">
        <v>776</v>
      </c>
      <c r="AI697" s="247">
        <v>659</v>
      </c>
      <c r="AJ697" s="247">
        <v>2</v>
      </c>
      <c r="AK697" s="247">
        <v>716</v>
      </c>
      <c r="AL697" s="744">
        <v>685</v>
      </c>
      <c r="AM697" s="805">
        <v>570</v>
      </c>
      <c r="AN697" s="806">
        <v>0</v>
      </c>
      <c r="AO697" s="806">
        <v>777</v>
      </c>
      <c r="AP697" s="806">
        <v>614</v>
      </c>
      <c r="AQ697" s="806">
        <v>0</v>
      </c>
      <c r="AR697" s="806">
        <v>721</v>
      </c>
      <c r="AS697" s="804">
        <v>685</v>
      </c>
      <c r="AT697" s="805">
        <v>570</v>
      </c>
      <c r="AU697" s="806">
        <v>0</v>
      </c>
      <c r="AV697" s="806">
        <v>778</v>
      </c>
      <c r="AW697" s="806">
        <v>612</v>
      </c>
      <c r="AX697" s="806">
        <v>0</v>
      </c>
      <c r="AY697" s="806">
        <v>730</v>
      </c>
      <c r="AZ697" s="804">
        <v>689</v>
      </c>
      <c r="BA697" s="805">
        <v>570</v>
      </c>
      <c r="BB697" s="806">
        <v>0</v>
      </c>
      <c r="BC697" s="806">
        <v>781</v>
      </c>
      <c r="BD697" s="806">
        <v>590</v>
      </c>
      <c r="BE697" s="806">
        <v>0</v>
      </c>
      <c r="BF697" s="806">
        <v>735</v>
      </c>
      <c r="BG697" s="804">
        <v>695</v>
      </c>
      <c r="BH697" s="805">
        <v>569</v>
      </c>
      <c r="BI697" s="806">
        <v>0</v>
      </c>
      <c r="BJ697" s="806">
        <v>785</v>
      </c>
      <c r="BK697" s="806">
        <v>498</v>
      </c>
      <c r="BL697" s="806">
        <v>0</v>
      </c>
      <c r="BM697" s="806">
        <v>737</v>
      </c>
      <c r="BN697" s="804">
        <v>698</v>
      </c>
      <c r="BO697" s="805">
        <v>569</v>
      </c>
      <c r="BP697" s="806">
        <v>0</v>
      </c>
      <c r="BQ697" s="806">
        <v>791</v>
      </c>
      <c r="BR697" s="806">
        <v>403</v>
      </c>
      <c r="BS697" s="806">
        <v>0</v>
      </c>
      <c r="BT697" s="806">
        <v>744</v>
      </c>
      <c r="BU697" s="804">
        <v>705</v>
      </c>
      <c r="BV697" s="805">
        <v>567</v>
      </c>
      <c r="BW697" s="806">
        <v>0</v>
      </c>
      <c r="BX697" s="806">
        <v>789</v>
      </c>
      <c r="BY697" s="806">
        <v>171</v>
      </c>
      <c r="BZ697" s="806">
        <v>0</v>
      </c>
      <c r="CA697" s="806">
        <v>748</v>
      </c>
      <c r="CB697" s="804">
        <v>708</v>
      </c>
    </row>
    <row r="698" spans="3:80">
      <c r="C698" s="58" t="s">
        <v>18</v>
      </c>
      <c r="D698" s="743">
        <v>49</v>
      </c>
      <c r="E698" s="153">
        <v>0</v>
      </c>
      <c r="F698" s="153">
        <v>70</v>
      </c>
      <c r="G698" s="153">
        <v>56</v>
      </c>
      <c r="H698" s="153">
        <v>0</v>
      </c>
      <c r="I698" s="153">
        <v>59</v>
      </c>
      <c r="J698" s="746">
        <v>50</v>
      </c>
      <c r="K698" s="743">
        <v>49</v>
      </c>
      <c r="L698" s="153">
        <v>0</v>
      </c>
      <c r="M698" s="153">
        <v>70</v>
      </c>
      <c r="N698" s="153">
        <v>56</v>
      </c>
      <c r="O698" s="153">
        <v>0</v>
      </c>
      <c r="P698" s="153">
        <v>59</v>
      </c>
      <c r="Q698" s="746">
        <v>50</v>
      </c>
      <c r="R698" s="743">
        <v>49</v>
      </c>
      <c r="S698" s="153">
        <v>0</v>
      </c>
      <c r="T698" s="153">
        <v>70</v>
      </c>
      <c r="U698" s="153">
        <v>56</v>
      </c>
      <c r="V698" s="153">
        <v>0</v>
      </c>
      <c r="W698" s="153">
        <v>60</v>
      </c>
      <c r="X698" s="744">
        <v>53</v>
      </c>
      <c r="Y698" s="743">
        <v>49</v>
      </c>
      <c r="Z698" s="153">
        <v>0</v>
      </c>
      <c r="AA698" s="153">
        <v>70</v>
      </c>
      <c r="AB698" s="153">
        <v>56</v>
      </c>
      <c r="AC698" s="153">
        <v>0</v>
      </c>
      <c r="AD698" s="153">
        <v>62</v>
      </c>
      <c r="AE698" s="744">
        <v>53</v>
      </c>
      <c r="AF698" s="743">
        <v>49</v>
      </c>
      <c r="AG698" s="153">
        <v>0</v>
      </c>
      <c r="AH698" s="153">
        <v>70</v>
      </c>
      <c r="AI698" s="153">
        <v>56</v>
      </c>
      <c r="AJ698" s="153">
        <v>0</v>
      </c>
      <c r="AK698" s="153">
        <v>64</v>
      </c>
      <c r="AL698" s="744">
        <v>53</v>
      </c>
      <c r="AM698" s="802">
        <v>49</v>
      </c>
      <c r="AN698" s="803">
        <v>0</v>
      </c>
      <c r="AO698" s="803">
        <v>70</v>
      </c>
      <c r="AP698" s="803">
        <v>56</v>
      </c>
      <c r="AQ698" s="803">
        <v>0</v>
      </c>
      <c r="AR698" s="803">
        <v>64</v>
      </c>
      <c r="AS698" s="804">
        <v>55</v>
      </c>
      <c r="AT698" s="802">
        <v>49</v>
      </c>
      <c r="AU698" s="803">
        <v>0</v>
      </c>
      <c r="AV698" s="803">
        <v>70</v>
      </c>
      <c r="AW698" s="803">
        <v>38</v>
      </c>
      <c r="AX698" s="803">
        <v>0</v>
      </c>
      <c r="AY698" s="803">
        <v>65</v>
      </c>
      <c r="AZ698" s="804">
        <v>55</v>
      </c>
      <c r="BA698" s="802">
        <v>49</v>
      </c>
      <c r="BB698" s="803">
        <v>0</v>
      </c>
      <c r="BC698" s="803">
        <v>70</v>
      </c>
      <c r="BD698" s="803">
        <v>38</v>
      </c>
      <c r="BE698" s="803">
        <v>0</v>
      </c>
      <c r="BF698" s="803">
        <v>66</v>
      </c>
      <c r="BG698" s="804">
        <v>55</v>
      </c>
      <c r="BH698" s="802">
        <v>49</v>
      </c>
      <c r="BI698" s="803">
        <v>0</v>
      </c>
      <c r="BJ698" s="803">
        <v>72</v>
      </c>
      <c r="BK698" s="803">
        <v>2</v>
      </c>
      <c r="BL698" s="803">
        <v>0</v>
      </c>
      <c r="BM698" s="803">
        <v>68</v>
      </c>
      <c r="BN698" s="804">
        <v>59</v>
      </c>
      <c r="BO698" s="802">
        <v>49</v>
      </c>
      <c r="BP698" s="803">
        <v>0</v>
      </c>
      <c r="BQ698" s="803">
        <v>72</v>
      </c>
      <c r="BR698" s="803">
        <v>2</v>
      </c>
      <c r="BS698" s="803">
        <v>0</v>
      </c>
      <c r="BT698" s="803">
        <v>68</v>
      </c>
      <c r="BU698" s="804">
        <v>59</v>
      </c>
      <c r="BV698" s="802">
        <v>49</v>
      </c>
      <c r="BW698" s="803">
        <v>0</v>
      </c>
      <c r="BX698" s="803">
        <v>73</v>
      </c>
      <c r="BY698" s="803">
        <v>1</v>
      </c>
      <c r="BZ698" s="803">
        <v>0</v>
      </c>
      <c r="CA698" s="803">
        <v>68</v>
      </c>
      <c r="CB698" s="804">
        <v>59</v>
      </c>
    </row>
    <row r="699" spans="3:80">
      <c r="C699" s="58" t="s">
        <v>19</v>
      </c>
      <c r="D699" s="743">
        <v>74</v>
      </c>
      <c r="E699" s="153">
        <v>0</v>
      </c>
      <c r="F699" s="153">
        <v>64</v>
      </c>
      <c r="G699" s="153">
        <v>61</v>
      </c>
      <c r="H699" s="153">
        <v>0</v>
      </c>
      <c r="I699" s="153">
        <v>62</v>
      </c>
      <c r="J699" s="744">
        <v>52</v>
      </c>
      <c r="K699" s="743">
        <v>74</v>
      </c>
      <c r="L699" s="153">
        <v>0</v>
      </c>
      <c r="M699" s="153">
        <v>64</v>
      </c>
      <c r="N699" s="153">
        <v>61</v>
      </c>
      <c r="O699" s="153">
        <v>0</v>
      </c>
      <c r="P699" s="153">
        <v>62</v>
      </c>
      <c r="Q699" s="744">
        <v>52</v>
      </c>
      <c r="R699" s="743">
        <v>74</v>
      </c>
      <c r="S699" s="153">
        <v>0</v>
      </c>
      <c r="T699" s="153">
        <v>64</v>
      </c>
      <c r="U699" s="153">
        <v>61</v>
      </c>
      <c r="V699" s="153">
        <v>0</v>
      </c>
      <c r="W699" s="153">
        <v>62</v>
      </c>
      <c r="X699" s="744">
        <v>52</v>
      </c>
      <c r="Y699" s="743">
        <v>74</v>
      </c>
      <c r="Z699" s="153">
        <v>0</v>
      </c>
      <c r="AA699" s="153">
        <v>64</v>
      </c>
      <c r="AB699" s="153">
        <v>58</v>
      </c>
      <c r="AC699" s="153">
        <v>0</v>
      </c>
      <c r="AD699" s="153">
        <v>62</v>
      </c>
      <c r="AE699" s="744">
        <v>52</v>
      </c>
      <c r="AF699" s="743">
        <v>74</v>
      </c>
      <c r="AG699" s="153">
        <v>0</v>
      </c>
      <c r="AH699" s="153">
        <v>65</v>
      </c>
      <c r="AI699" s="153">
        <v>58</v>
      </c>
      <c r="AJ699" s="153">
        <v>0</v>
      </c>
      <c r="AK699" s="153">
        <v>63</v>
      </c>
      <c r="AL699" s="744">
        <v>52</v>
      </c>
      <c r="AM699" s="802">
        <v>74</v>
      </c>
      <c r="AN699" s="803">
        <v>0</v>
      </c>
      <c r="AO699" s="803">
        <v>67</v>
      </c>
      <c r="AP699" s="803">
        <v>56</v>
      </c>
      <c r="AQ699" s="803">
        <v>0</v>
      </c>
      <c r="AR699" s="803">
        <v>63</v>
      </c>
      <c r="AS699" s="804">
        <v>54</v>
      </c>
      <c r="AT699" s="802">
        <v>74</v>
      </c>
      <c r="AU699" s="803">
        <v>0</v>
      </c>
      <c r="AV699" s="803">
        <v>67</v>
      </c>
      <c r="AW699" s="803">
        <v>54</v>
      </c>
      <c r="AX699" s="803">
        <v>0</v>
      </c>
      <c r="AY699" s="803">
        <v>64</v>
      </c>
      <c r="AZ699" s="804">
        <v>55</v>
      </c>
      <c r="BA699" s="802">
        <v>74</v>
      </c>
      <c r="BB699" s="803">
        <v>0</v>
      </c>
      <c r="BC699" s="803">
        <v>68</v>
      </c>
      <c r="BD699" s="803">
        <v>47</v>
      </c>
      <c r="BE699" s="803">
        <v>0</v>
      </c>
      <c r="BF699" s="803">
        <v>66</v>
      </c>
      <c r="BG699" s="804">
        <v>55</v>
      </c>
      <c r="BH699" s="802">
        <v>74</v>
      </c>
      <c r="BI699" s="803">
        <v>0</v>
      </c>
      <c r="BJ699" s="803">
        <v>68</v>
      </c>
      <c r="BK699" s="803">
        <v>42</v>
      </c>
      <c r="BL699" s="803">
        <v>0</v>
      </c>
      <c r="BM699" s="803">
        <v>66</v>
      </c>
      <c r="BN699" s="804">
        <v>56</v>
      </c>
      <c r="BO699" s="802">
        <v>74</v>
      </c>
      <c r="BP699" s="803">
        <v>0</v>
      </c>
      <c r="BQ699" s="803">
        <v>68</v>
      </c>
      <c r="BR699" s="803">
        <v>40</v>
      </c>
      <c r="BS699" s="803">
        <v>0</v>
      </c>
      <c r="BT699" s="803">
        <v>66</v>
      </c>
      <c r="BU699" s="804">
        <v>57</v>
      </c>
      <c r="BV699" s="802">
        <v>74</v>
      </c>
      <c r="BW699" s="803">
        <v>0</v>
      </c>
      <c r="BX699" s="803">
        <v>68</v>
      </c>
      <c r="BY699" s="803">
        <v>18</v>
      </c>
      <c r="BZ699" s="803">
        <v>0</v>
      </c>
      <c r="CA699" s="803">
        <v>66</v>
      </c>
      <c r="CB699" s="804">
        <v>57</v>
      </c>
    </row>
    <row r="700" spans="3:80">
      <c r="C700" s="58" t="s">
        <v>20</v>
      </c>
      <c r="D700" s="743">
        <v>103</v>
      </c>
      <c r="E700" s="153">
        <v>0</v>
      </c>
      <c r="F700" s="153">
        <v>107</v>
      </c>
      <c r="G700" s="153">
        <v>96</v>
      </c>
      <c r="H700" s="153">
        <v>0</v>
      </c>
      <c r="I700" s="153">
        <v>92</v>
      </c>
      <c r="J700" s="744">
        <v>82</v>
      </c>
      <c r="K700" s="743">
        <v>103</v>
      </c>
      <c r="L700" s="153">
        <v>0</v>
      </c>
      <c r="M700" s="153">
        <v>107</v>
      </c>
      <c r="N700" s="153">
        <v>96</v>
      </c>
      <c r="O700" s="153">
        <v>0</v>
      </c>
      <c r="P700" s="153">
        <v>92</v>
      </c>
      <c r="Q700" s="744">
        <v>82</v>
      </c>
      <c r="R700" s="743">
        <v>103</v>
      </c>
      <c r="S700" s="153">
        <v>0</v>
      </c>
      <c r="T700" s="153">
        <v>107</v>
      </c>
      <c r="U700" s="153">
        <v>96</v>
      </c>
      <c r="V700" s="153">
        <v>0</v>
      </c>
      <c r="W700" s="153">
        <v>93</v>
      </c>
      <c r="X700" s="744">
        <v>86</v>
      </c>
      <c r="Y700" s="743">
        <v>103</v>
      </c>
      <c r="Z700" s="153">
        <v>0</v>
      </c>
      <c r="AA700" s="153">
        <v>108</v>
      </c>
      <c r="AB700" s="153">
        <v>89</v>
      </c>
      <c r="AC700" s="153">
        <v>0</v>
      </c>
      <c r="AD700" s="153">
        <v>94</v>
      </c>
      <c r="AE700" s="744">
        <v>87</v>
      </c>
      <c r="AF700" s="743">
        <v>103</v>
      </c>
      <c r="AG700" s="153">
        <v>0</v>
      </c>
      <c r="AH700" s="153">
        <v>108</v>
      </c>
      <c r="AI700" s="153">
        <v>89</v>
      </c>
      <c r="AJ700" s="153">
        <v>0</v>
      </c>
      <c r="AK700" s="153">
        <v>96</v>
      </c>
      <c r="AL700" s="744">
        <v>87</v>
      </c>
      <c r="AM700" s="802">
        <v>102</v>
      </c>
      <c r="AN700" s="803">
        <v>0</v>
      </c>
      <c r="AO700" s="803">
        <v>110</v>
      </c>
      <c r="AP700" s="803">
        <v>81</v>
      </c>
      <c r="AQ700" s="803">
        <v>0</v>
      </c>
      <c r="AR700" s="803">
        <v>101</v>
      </c>
      <c r="AS700" s="804">
        <v>90</v>
      </c>
      <c r="AT700" s="802">
        <v>102</v>
      </c>
      <c r="AU700" s="803">
        <v>0</v>
      </c>
      <c r="AV700" s="803">
        <v>110</v>
      </c>
      <c r="AW700" s="803">
        <v>80</v>
      </c>
      <c r="AX700" s="803">
        <v>0</v>
      </c>
      <c r="AY700" s="803">
        <v>103</v>
      </c>
      <c r="AZ700" s="804">
        <v>91</v>
      </c>
      <c r="BA700" s="802">
        <v>102</v>
      </c>
      <c r="BB700" s="803">
        <v>0</v>
      </c>
      <c r="BC700" s="803">
        <v>110</v>
      </c>
      <c r="BD700" s="803">
        <v>68</v>
      </c>
      <c r="BE700" s="803">
        <v>0</v>
      </c>
      <c r="BF700" s="803">
        <v>106</v>
      </c>
      <c r="BG700" s="804">
        <v>97</v>
      </c>
      <c r="BH700" s="802">
        <v>102</v>
      </c>
      <c r="BI700" s="803">
        <v>0</v>
      </c>
      <c r="BJ700" s="803">
        <v>112</v>
      </c>
      <c r="BK700" s="803">
        <v>10</v>
      </c>
      <c r="BL700" s="803">
        <v>0</v>
      </c>
      <c r="BM700" s="803">
        <v>107</v>
      </c>
      <c r="BN700" s="804">
        <v>100</v>
      </c>
      <c r="BO700" s="802">
        <v>102</v>
      </c>
      <c r="BP700" s="803">
        <v>0</v>
      </c>
      <c r="BQ700" s="803">
        <v>112</v>
      </c>
      <c r="BR700" s="803">
        <v>10</v>
      </c>
      <c r="BS700" s="803">
        <v>0</v>
      </c>
      <c r="BT700" s="803">
        <v>110</v>
      </c>
      <c r="BU700" s="804">
        <v>100</v>
      </c>
      <c r="BV700" s="802">
        <v>102</v>
      </c>
      <c r="BW700" s="803">
        <v>0</v>
      </c>
      <c r="BX700" s="803">
        <v>112</v>
      </c>
      <c r="BY700" s="803">
        <v>9</v>
      </c>
      <c r="BZ700" s="803">
        <v>0</v>
      </c>
      <c r="CA700" s="803">
        <v>111</v>
      </c>
      <c r="CB700" s="804">
        <v>99</v>
      </c>
    </row>
    <row r="701" spans="3:80">
      <c r="C701" s="58" t="s">
        <v>21</v>
      </c>
      <c r="D701" s="743">
        <v>196</v>
      </c>
      <c r="E701" s="153">
        <v>0</v>
      </c>
      <c r="F701" s="153">
        <v>239</v>
      </c>
      <c r="G701" s="153">
        <v>190</v>
      </c>
      <c r="H701" s="153">
        <v>0</v>
      </c>
      <c r="I701" s="153">
        <v>220</v>
      </c>
      <c r="J701" s="744">
        <v>179</v>
      </c>
      <c r="K701" s="743">
        <v>196</v>
      </c>
      <c r="L701" s="153">
        <v>0</v>
      </c>
      <c r="M701" s="153">
        <v>239</v>
      </c>
      <c r="N701" s="153">
        <v>188</v>
      </c>
      <c r="O701" s="153">
        <v>0</v>
      </c>
      <c r="P701" s="153">
        <v>220</v>
      </c>
      <c r="Q701" s="744">
        <v>179</v>
      </c>
      <c r="R701" s="743">
        <v>196</v>
      </c>
      <c r="S701" s="153">
        <v>0</v>
      </c>
      <c r="T701" s="153">
        <v>239</v>
      </c>
      <c r="U701" s="153">
        <v>183</v>
      </c>
      <c r="V701" s="153">
        <v>0</v>
      </c>
      <c r="W701" s="153">
        <v>223</v>
      </c>
      <c r="X701" s="744">
        <v>181</v>
      </c>
      <c r="Y701" s="743">
        <v>196</v>
      </c>
      <c r="Z701" s="153">
        <v>0</v>
      </c>
      <c r="AA701" s="153">
        <v>239</v>
      </c>
      <c r="AB701" s="153">
        <v>153</v>
      </c>
      <c r="AC701" s="153">
        <v>0</v>
      </c>
      <c r="AD701" s="153">
        <v>225</v>
      </c>
      <c r="AE701" s="744">
        <v>182</v>
      </c>
      <c r="AF701" s="743">
        <v>196</v>
      </c>
      <c r="AG701" s="153">
        <v>0</v>
      </c>
      <c r="AH701" s="153">
        <v>240</v>
      </c>
      <c r="AI701" s="153">
        <v>153</v>
      </c>
      <c r="AJ701" s="153">
        <v>0</v>
      </c>
      <c r="AK701" s="153">
        <v>228</v>
      </c>
      <c r="AL701" s="744">
        <v>183</v>
      </c>
      <c r="AM701" s="802">
        <v>196</v>
      </c>
      <c r="AN701" s="803">
        <v>0</v>
      </c>
      <c r="AO701" s="803">
        <v>241</v>
      </c>
      <c r="AP701" s="803">
        <v>135</v>
      </c>
      <c r="AQ701" s="803">
        <v>0</v>
      </c>
      <c r="AR701" s="803">
        <v>233</v>
      </c>
      <c r="AS701" s="804">
        <v>184</v>
      </c>
      <c r="AT701" s="802">
        <v>195</v>
      </c>
      <c r="AU701" s="803">
        <v>0</v>
      </c>
      <c r="AV701" s="803">
        <v>242</v>
      </c>
      <c r="AW701" s="803">
        <v>114</v>
      </c>
      <c r="AX701" s="803">
        <v>0</v>
      </c>
      <c r="AY701" s="803">
        <v>235</v>
      </c>
      <c r="AZ701" s="804">
        <v>185</v>
      </c>
      <c r="BA701" s="802">
        <v>195</v>
      </c>
      <c r="BB701" s="803">
        <v>0</v>
      </c>
      <c r="BC701" s="803">
        <v>247</v>
      </c>
      <c r="BD701" s="803">
        <v>110</v>
      </c>
      <c r="BE701" s="803">
        <v>0</v>
      </c>
      <c r="BF701" s="803">
        <v>235</v>
      </c>
      <c r="BG701" s="804">
        <v>193</v>
      </c>
      <c r="BH701" s="802">
        <v>194</v>
      </c>
      <c r="BI701" s="803">
        <v>0</v>
      </c>
      <c r="BJ701" s="803">
        <v>248</v>
      </c>
      <c r="BK701" s="803">
        <v>60</v>
      </c>
      <c r="BL701" s="803">
        <v>0</v>
      </c>
      <c r="BM701" s="803">
        <v>237</v>
      </c>
      <c r="BN701" s="804">
        <v>196</v>
      </c>
      <c r="BO701" s="802">
        <v>194</v>
      </c>
      <c r="BP701" s="803">
        <v>0</v>
      </c>
      <c r="BQ701" s="803">
        <v>248</v>
      </c>
      <c r="BR701" s="803">
        <v>55</v>
      </c>
      <c r="BS701" s="803">
        <v>0</v>
      </c>
      <c r="BT701" s="803">
        <v>237</v>
      </c>
      <c r="BU701" s="804">
        <v>200</v>
      </c>
      <c r="BV701" s="802">
        <v>194</v>
      </c>
      <c r="BW701" s="803">
        <v>0</v>
      </c>
      <c r="BX701" s="803">
        <v>250</v>
      </c>
      <c r="BY701" s="803">
        <v>10</v>
      </c>
      <c r="BZ701" s="803">
        <v>0</v>
      </c>
      <c r="CA701" s="803">
        <v>241</v>
      </c>
      <c r="CB701" s="804">
        <v>203</v>
      </c>
    </row>
    <row r="702" spans="3:80">
      <c r="C702" s="58" t="s">
        <v>22</v>
      </c>
      <c r="D702" s="743">
        <v>15</v>
      </c>
      <c r="E702" s="153">
        <v>0</v>
      </c>
      <c r="F702" s="153">
        <v>18</v>
      </c>
      <c r="G702" s="153">
        <v>4</v>
      </c>
      <c r="H702" s="153">
        <v>0</v>
      </c>
      <c r="I702" s="153">
        <v>15</v>
      </c>
      <c r="J702" s="744">
        <v>7</v>
      </c>
      <c r="K702" s="743">
        <v>15</v>
      </c>
      <c r="L702" s="153">
        <v>0</v>
      </c>
      <c r="M702" s="153">
        <v>18</v>
      </c>
      <c r="N702" s="153">
        <v>4</v>
      </c>
      <c r="O702" s="153">
        <v>0</v>
      </c>
      <c r="P702" s="153">
        <v>15</v>
      </c>
      <c r="Q702" s="744">
        <v>7</v>
      </c>
      <c r="R702" s="743">
        <v>15</v>
      </c>
      <c r="S702" s="153">
        <v>0</v>
      </c>
      <c r="T702" s="153">
        <v>18</v>
      </c>
      <c r="U702" s="153">
        <v>4</v>
      </c>
      <c r="V702" s="153">
        <v>0</v>
      </c>
      <c r="W702" s="153">
        <v>15</v>
      </c>
      <c r="X702" s="744">
        <v>7</v>
      </c>
      <c r="Y702" s="743">
        <v>15</v>
      </c>
      <c r="Z702" s="153">
        <v>0</v>
      </c>
      <c r="AA702" s="153">
        <v>18</v>
      </c>
      <c r="AB702" s="153">
        <v>3</v>
      </c>
      <c r="AC702" s="153">
        <v>0</v>
      </c>
      <c r="AD702" s="153">
        <v>15</v>
      </c>
      <c r="AE702" s="744">
        <v>7</v>
      </c>
      <c r="AF702" s="743">
        <v>15</v>
      </c>
      <c r="AG702" s="153">
        <v>0</v>
      </c>
      <c r="AH702" s="153">
        <v>18</v>
      </c>
      <c r="AI702" s="153">
        <v>3</v>
      </c>
      <c r="AJ702" s="153">
        <v>0</v>
      </c>
      <c r="AK702" s="153">
        <v>16</v>
      </c>
      <c r="AL702" s="744">
        <v>8</v>
      </c>
      <c r="AM702" s="802">
        <v>15</v>
      </c>
      <c r="AN702" s="803">
        <v>0</v>
      </c>
      <c r="AO702" s="803">
        <v>18</v>
      </c>
      <c r="AP702" s="803">
        <v>1</v>
      </c>
      <c r="AQ702" s="803">
        <v>0</v>
      </c>
      <c r="AR702" s="803">
        <v>17</v>
      </c>
      <c r="AS702" s="804">
        <v>8</v>
      </c>
      <c r="AT702" s="802">
        <v>15</v>
      </c>
      <c r="AU702" s="803">
        <v>0</v>
      </c>
      <c r="AV702" s="803">
        <v>19</v>
      </c>
      <c r="AW702" s="803">
        <v>1</v>
      </c>
      <c r="AX702" s="803">
        <v>0</v>
      </c>
      <c r="AY702" s="803">
        <v>17</v>
      </c>
      <c r="AZ702" s="804">
        <v>9</v>
      </c>
      <c r="BA702" s="802">
        <v>15</v>
      </c>
      <c r="BB702" s="803">
        <v>0</v>
      </c>
      <c r="BC702" s="803">
        <v>19</v>
      </c>
      <c r="BD702" s="803">
        <v>1</v>
      </c>
      <c r="BE702" s="803">
        <v>0</v>
      </c>
      <c r="BF702" s="803">
        <v>18</v>
      </c>
      <c r="BG702" s="804">
        <v>10</v>
      </c>
      <c r="BH702" s="802">
        <v>15</v>
      </c>
      <c r="BI702" s="803">
        <v>0</v>
      </c>
      <c r="BJ702" s="803">
        <v>19</v>
      </c>
      <c r="BK702" s="803">
        <v>1</v>
      </c>
      <c r="BL702" s="803">
        <v>0</v>
      </c>
      <c r="BM702" s="803">
        <v>19</v>
      </c>
      <c r="BN702" s="804">
        <v>11</v>
      </c>
      <c r="BO702" s="802">
        <v>15</v>
      </c>
      <c r="BP702" s="803">
        <v>0</v>
      </c>
      <c r="BQ702" s="803">
        <v>19</v>
      </c>
      <c r="BR702" s="803">
        <v>1</v>
      </c>
      <c r="BS702" s="803">
        <v>0</v>
      </c>
      <c r="BT702" s="803">
        <v>19</v>
      </c>
      <c r="BU702" s="804">
        <v>11</v>
      </c>
      <c r="BV702" s="802">
        <v>15</v>
      </c>
      <c r="BW702" s="803">
        <v>0</v>
      </c>
      <c r="BX702" s="803">
        <v>19</v>
      </c>
      <c r="BY702" s="803">
        <v>0</v>
      </c>
      <c r="BZ702" s="803">
        <v>0</v>
      </c>
      <c r="CA702" s="803">
        <v>18</v>
      </c>
      <c r="CB702" s="804">
        <v>12</v>
      </c>
    </row>
    <row r="703" spans="3:80">
      <c r="C703" s="58" t="s">
        <v>23</v>
      </c>
      <c r="D703" s="743">
        <v>17</v>
      </c>
      <c r="E703" s="153">
        <v>0</v>
      </c>
      <c r="F703" s="153">
        <v>21</v>
      </c>
      <c r="G703" s="153">
        <v>7</v>
      </c>
      <c r="H703" s="153">
        <v>0</v>
      </c>
      <c r="I703" s="153">
        <v>12</v>
      </c>
      <c r="J703" s="744">
        <v>8</v>
      </c>
      <c r="K703" s="743">
        <v>17</v>
      </c>
      <c r="L703" s="153">
        <v>0</v>
      </c>
      <c r="M703" s="153">
        <v>21</v>
      </c>
      <c r="N703" s="153">
        <v>7</v>
      </c>
      <c r="O703" s="153">
        <v>0</v>
      </c>
      <c r="P703" s="153">
        <v>12</v>
      </c>
      <c r="Q703" s="744">
        <v>8</v>
      </c>
      <c r="R703" s="743">
        <v>17</v>
      </c>
      <c r="S703" s="153">
        <v>0</v>
      </c>
      <c r="T703" s="153">
        <v>21</v>
      </c>
      <c r="U703" s="153">
        <v>7</v>
      </c>
      <c r="V703" s="153">
        <v>0</v>
      </c>
      <c r="W703" s="153">
        <v>13</v>
      </c>
      <c r="X703" s="744">
        <v>8</v>
      </c>
      <c r="Y703" s="743">
        <v>17</v>
      </c>
      <c r="Z703" s="153">
        <v>0</v>
      </c>
      <c r="AA703" s="153">
        <v>21</v>
      </c>
      <c r="AB703" s="153">
        <v>3</v>
      </c>
      <c r="AC703" s="153">
        <v>0</v>
      </c>
      <c r="AD703" s="153">
        <v>13</v>
      </c>
      <c r="AE703" s="744">
        <v>8</v>
      </c>
      <c r="AF703" s="743">
        <v>17</v>
      </c>
      <c r="AG703" s="153">
        <v>0</v>
      </c>
      <c r="AH703" s="153">
        <v>21</v>
      </c>
      <c r="AI703" s="153">
        <v>3</v>
      </c>
      <c r="AJ703" s="153">
        <v>0</v>
      </c>
      <c r="AK703" s="153">
        <v>14</v>
      </c>
      <c r="AL703" s="744">
        <v>9</v>
      </c>
      <c r="AM703" s="802">
        <v>17</v>
      </c>
      <c r="AN703" s="803">
        <v>0</v>
      </c>
      <c r="AO703" s="803">
        <v>21</v>
      </c>
      <c r="AP703" s="803">
        <v>1</v>
      </c>
      <c r="AQ703" s="803">
        <v>0</v>
      </c>
      <c r="AR703" s="803">
        <v>16</v>
      </c>
      <c r="AS703" s="804">
        <v>9</v>
      </c>
      <c r="AT703" s="802">
        <v>17</v>
      </c>
      <c r="AU703" s="803">
        <v>0</v>
      </c>
      <c r="AV703" s="803">
        <v>21</v>
      </c>
      <c r="AW703" s="803">
        <v>0</v>
      </c>
      <c r="AX703" s="803">
        <v>0</v>
      </c>
      <c r="AY703" s="803">
        <v>16</v>
      </c>
      <c r="AZ703" s="804">
        <v>9</v>
      </c>
      <c r="BA703" s="802">
        <v>17</v>
      </c>
      <c r="BB703" s="803">
        <v>0</v>
      </c>
      <c r="BC703" s="803">
        <v>21</v>
      </c>
      <c r="BD703" s="803">
        <v>0</v>
      </c>
      <c r="BE703" s="803">
        <v>0</v>
      </c>
      <c r="BF703" s="803">
        <v>17</v>
      </c>
      <c r="BG703" s="804">
        <v>9</v>
      </c>
      <c r="BH703" s="802">
        <v>17</v>
      </c>
      <c r="BI703" s="803">
        <v>0</v>
      </c>
      <c r="BJ703" s="803">
        <v>21</v>
      </c>
      <c r="BK703" s="803">
        <v>0</v>
      </c>
      <c r="BL703" s="803">
        <v>0</v>
      </c>
      <c r="BM703" s="803">
        <v>17</v>
      </c>
      <c r="BN703" s="804">
        <v>9</v>
      </c>
      <c r="BO703" s="802">
        <v>17</v>
      </c>
      <c r="BP703" s="803">
        <v>0</v>
      </c>
      <c r="BQ703" s="803">
        <v>21</v>
      </c>
      <c r="BR703" s="803">
        <v>0</v>
      </c>
      <c r="BS703" s="803">
        <v>0</v>
      </c>
      <c r="BT703" s="803">
        <v>17</v>
      </c>
      <c r="BU703" s="804">
        <v>9</v>
      </c>
      <c r="BV703" s="802">
        <v>17</v>
      </c>
      <c r="BW703" s="803">
        <v>0</v>
      </c>
      <c r="BX703" s="803">
        <v>21</v>
      </c>
      <c r="BY703" s="803">
        <v>0</v>
      </c>
      <c r="BZ703" s="803">
        <v>0</v>
      </c>
      <c r="CA703" s="803">
        <v>19</v>
      </c>
      <c r="CB703" s="804">
        <v>9</v>
      </c>
    </row>
    <row r="704" spans="3:80">
      <c r="C704" s="58" t="s">
        <v>24</v>
      </c>
      <c r="D704" s="743">
        <v>25</v>
      </c>
      <c r="E704" s="153">
        <v>0</v>
      </c>
      <c r="F704" s="153">
        <v>32</v>
      </c>
      <c r="G704" s="153">
        <v>24</v>
      </c>
      <c r="H704" s="153">
        <v>0</v>
      </c>
      <c r="I704" s="153">
        <v>27</v>
      </c>
      <c r="J704" s="744">
        <v>23</v>
      </c>
      <c r="K704" s="743">
        <v>25</v>
      </c>
      <c r="L704" s="153">
        <v>0</v>
      </c>
      <c r="M704" s="153">
        <v>32</v>
      </c>
      <c r="N704" s="153">
        <v>23</v>
      </c>
      <c r="O704" s="153">
        <v>0</v>
      </c>
      <c r="P704" s="153">
        <v>26</v>
      </c>
      <c r="Q704" s="744">
        <v>23</v>
      </c>
      <c r="R704" s="743">
        <v>25</v>
      </c>
      <c r="S704" s="153">
        <v>0</v>
      </c>
      <c r="T704" s="153">
        <v>32</v>
      </c>
      <c r="U704" s="153">
        <v>23</v>
      </c>
      <c r="V704" s="153">
        <v>0</v>
      </c>
      <c r="W704" s="153">
        <v>26</v>
      </c>
      <c r="X704" s="744">
        <v>23</v>
      </c>
      <c r="Y704" s="743">
        <v>25</v>
      </c>
      <c r="Z704" s="153">
        <v>0</v>
      </c>
      <c r="AA704" s="153">
        <v>32</v>
      </c>
      <c r="AB704" s="153">
        <v>23</v>
      </c>
      <c r="AC704" s="153">
        <v>0</v>
      </c>
      <c r="AD704" s="153">
        <v>26</v>
      </c>
      <c r="AE704" s="744">
        <v>23</v>
      </c>
      <c r="AF704" s="743">
        <v>25</v>
      </c>
      <c r="AG704" s="153">
        <v>0</v>
      </c>
      <c r="AH704" s="153">
        <v>32</v>
      </c>
      <c r="AI704" s="153">
        <v>23</v>
      </c>
      <c r="AJ704" s="153">
        <v>0</v>
      </c>
      <c r="AK704" s="153">
        <v>26</v>
      </c>
      <c r="AL704" s="744">
        <v>26</v>
      </c>
      <c r="AM704" s="802">
        <v>25</v>
      </c>
      <c r="AN704" s="803">
        <v>0</v>
      </c>
      <c r="AO704" s="803">
        <v>32</v>
      </c>
      <c r="AP704" s="803">
        <v>15</v>
      </c>
      <c r="AQ704" s="803">
        <v>0</v>
      </c>
      <c r="AR704" s="803">
        <v>27</v>
      </c>
      <c r="AS704" s="804">
        <v>26</v>
      </c>
      <c r="AT704" s="802">
        <v>25</v>
      </c>
      <c r="AU704" s="803">
        <v>0</v>
      </c>
      <c r="AV704" s="803">
        <v>32</v>
      </c>
      <c r="AW704" s="803">
        <v>2</v>
      </c>
      <c r="AX704" s="803">
        <v>0</v>
      </c>
      <c r="AY704" s="803">
        <v>27</v>
      </c>
      <c r="AZ704" s="804">
        <v>27</v>
      </c>
      <c r="BA704" s="802">
        <v>25</v>
      </c>
      <c r="BB704" s="803">
        <v>0</v>
      </c>
      <c r="BC704" s="803">
        <v>32</v>
      </c>
      <c r="BD704" s="803">
        <v>2</v>
      </c>
      <c r="BE704" s="803">
        <v>0</v>
      </c>
      <c r="BF704" s="803">
        <v>27</v>
      </c>
      <c r="BG704" s="804">
        <v>28</v>
      </c>
      <c r="BH704" s="802">
        <v>25</v>
      </c>
      <c r="BI704" s="803">
        <v>0</v>
      </c>
      <c r="BJ704" s="803">
        <v>32</v>
      </c>
      <c r="BK704" s="803">
        <v>2</v>
      </c>
      <c r="BL704" s="803">
        <v>0</v>
      </c>
      <c r="BM704" s="803">
        <v>28</v>
      </c>
      <c r="BN704" s="804">
        <v>28</v>
      </c>
      <c r="BO704" s="802">
        <v>25</v>
      </c>
      <c r="BP704" s="803">
        <v>0</v>
      </c>
      <c r="BQ704" s="803">
        <v>32</v>
      </c>
      <c r="BR704" s="803">
        <v>2</v>
      </c>
      <c r="BS704" s="803">
        <v>0</v>
      </c>
      <c r="BT704" s="803">
        <v>28</v>
      </c>
      <c r="BU704" s="804">
        <v>28</v>
      </c>
      <c r="BV704" s="802">
        <v>25</v>
      </c>
      <c r="BW704" s="803">
        <v>0</v>
      </c>
      <c r="BX704" s="803">
        <v>32</v>
      </c>
      <c r="BY704" s="803">
        <v>1</v>
      </c>
      <c r="BZ704" s="803">
        <v>0</v>
      </c>
      <c r="CA704" s="803">
        <v>28</v>
      </c>
      <c r="CB704" s="804">
        <v>28</v>
      </c>
    </row>
    <row r="705" spans="3:80">
      <c r="C705" s="58" t="s">
        <v>25</v>
      </c>
      <c r="D705" s="743">
        <v>9</v>
      </c>
      <c r="E705" s="153">
        <v>0</v>
      </c>
      <c r="F705" s="153">
        <v>13</v>
      </c>
      <c r="G705" s="153">
        <v>7</v>
      </c>
      <c r="H705" s="153">
        <v>0</v>
      </c>
      <c r="I705" s="153">
        <v>13</v>
      </c>
      <c r="J705" s="744">
        <v>7</v>
      </c>
      <c r="K705" s="743">
        <v>9</v>
      </c>
      <c r="L705" s="153">
        <v>0</v>
      </c>
      <c r="M705" s="153">
        <v>13</v>
      </c>
      <c r="N705" s="153">
        <v>7</v>
      </c>
      <c r="O705" s="153">
        <v>0</v>
      </c>
      <c r="P705" s="153">
        <v>12</v>
      </c>
      <c r="Q705" s="744">
        <v>7</v>
      </c>
      <c r="R705" s="743">
        <v>9</v>
      </c>
      <c r="S705" s="153">
        <v>0</v>
      </c>
      <c r="T705" s="153">
        <v>13</v>
      </c>
      <c r="U705" s="153">
        <v>7</v>
      </c>
      <c r="V705" s="153">
        <v>0</v>
      </c>
      <c r="W705" s="153">
        <v>12</v>
      </c>
      <c r="X705" s="744">
        <v>8</v>
      </c>
      <c r="Y705" s="743">
        <v>9</v>
      </c>
      <c r="Z705" s="153">
        <v>0</v>
      </c>
      <c r="AA705" s="153">
        <v>13</v>
      </c>
      <c r="AB705" s="153">
        <v>7</v>
      </c>
      <c r="AC705" s="153">
        <v>0</v>
      </c>
      <c r="AD705" s="153">
        <v>12</v>
      </c>
      <c r="AE705" s="744">
        <v>8</v>
      </c>
      <c r="AF705" s="743">
        <v>9</v>
      </c>
      <c r="AG705" s="153">
        <v>0</v>
      </c>
      <c r="AH705" s="153">
        <v>13</v>
      </c>
      <c r="AI705" s="153">
        <v>7</v>
      </c>
      <c r="AJ705" s="153">
        <v>0</v>
      </c>
      <c r="AK705" s="153">
        <v>12</v>
      </c>
      <c r="AL705" s="744">
        <v>9</v>
      </c>
      <c r="AM705" s="802">
        <v>9</v>
      </c>
      <c r="AN705" s="803">
        <v>0</v>
      </c>
      <c r="AO705" s="803">
        <v>13</v>
      </c>
      <c r="AP705" s="803">
        <v>0</v>
      </c>
      <c r="AQ705" s="803">
        <v>0</v>
      </c>
      <c r="AR705" s="803">
        <v>12</v>
      </c>
      <c r="AS705" s="804">
        <v>9</v>
      </c>
      <c r="AT705" s="802">
        <v>9</v>
      </c>
      <c r="AU705" s="803">
        <v>0</v>
      </c>
      <c r="AV705" s="803">
        <v>13</v>
      </c>
      <c r="AW705" s="803">
        <v>0</v>
      </c>
      <c r="AX705" s="803">
        <v>0</v>
      </c>
      <c r="AY705" s="803">
        <v>12</v>
      </c>
      <c r="AZ705" s="804">
        <v>9</v>
      </c>
      <c r="BA705" s="802">
        <v>9</v>
      </c>
      <c r="BB705" s="803">
        <v>0</v>
      </c>
      <c r="BC705" s="803">
        <v>13</v>
      </c>
      <c r="BD705" s="803">
        <v>0</v>
      </c>
      <c r="BE705" s="803">
        <v>0</v>
      </c>
      <c r="BF705" s="803">
        <v>12</v>
      </c>
      <c r="BG705" s="804">
        <v>9</v>
      </c>
      <c r="BH705" s="802">
        <v>9</v>
      </c>
      <c r="BI705" s="803">
        <v>0</v>
      </c>
      <c r="BJ705" s="803">
        <v>13</v>
      </c>
      <c r="BK705" s="803">
        <v>0</v>
      </c>
      <c r="BL705" s="803">
        <v>0</v>
      </c>
      <c r="BM705" s="803">
        <v>13</v>
      </c>
      <c r="BN705" s="804">
        <v>9</v>
      </c>
      <c r="BO705" s="802">
        <v>9</v>
      </c>
      <c r="BP705" s="803">
        <v>0</v>
      </c>
      <c r="BQ705" s="803">
        <v>13</v>
      </c>
      <c r="BR705" s="803">
        <v>0</v>
      </c>
      <c r="BS705" s="803">
        <v>0</v>
      </c>
      <c r="BT705" s="803">
        <v>13</v>
      </c>
      <c r="BU705" s="804">
        <v>9</v>
      </c>
      <c r="BV705" s="802">
        <v>9</v>
      </c>
      <c r="BW705" s="803">
        <v>0</v>
      </c>
      <c r="BX705" s="803">
        <v>13</v>
      </c>
      <c r="BY705" s="803">
        <v>0</v>
      </c>
      <c r="BZ705" s="803">
        <v>0</v>
      </c>
      <c r="CA705" s="803">
        <v>13</v>
      </c>
      <c r="CB705" s="804">
        <v>9</v>
      </c>
    </row>
    <row r="706" spans="3:80">
      <c r="C706" s="58" t="s">
        <v>26</v>
      </c>
      <c r="D706" s="743">
        <v>456</v>
      </c>
      <c r="E706" s="153">
        <v>0</v>
      </c>
      <c r="F706" s="153">
        <v>642</v>
      </c>
      <c r="G706" s="153">
        <v>434</v>
      </c>
      <c r="H706" s="153">
        <v>1</v>
      </c>
      <c r="I706" s="153">
        <v>586</v>
      </c>
      <c r="J706" s="744">
        <v>484</v>
      </c>
      <c r="K706" s="743">
        <v>456</v>
      </c>
      <c r="L706" s="153">
        <v>0</v>
      </c>
      <c r="M706" s="153">
        <v>640</v>
      </c>
      <c r="N706" s="153">
        <v>434</v>
      </c>
      <c r="O706" s="153">
        <v>1</v>
      </c>
      <c r="P706" s="153">
        <v>586</v>
      </c>
      <c r="Q706" s="744">
        <v>484</v>
      </c>
      <c r="R706" s="743">
        <v>455</v>
      </c>
      <c r="S706" s="153">
        <v>0</v>
      </c>
      <c r="T706" s="153">
        <v>639</v>
      </c>
      <c r="U706" s="153">
        <v>433</v>
      </c>
      <c r="V706" s="153">
        <v>1</v>
      </c>
      <c r="W706" s="153">
        <v>594</v>
      </c>
      <c r="X706" s="744">
        <v>496</v>
      </c>
      <c r="Y706" s="743">
        <v>455</v>
      </c>
      <c r="Z706" s="153">
        <v>0</v>
      </c>
      <c r="AA706" s="153">
        <v>639</v>
      </c>
      <c r="AB706" s="153">
        <v>426</v>
      </c>
      <c r="AC706" s="153">
        <v>1</v>
      </c>
      <c r="AD706" s="153">
        <v>596</v>
      </c>
      <c r="AE706" s="744">
        <v>501</v>
      </c>
      <c r="AF706" s="743">
        <v>455</v>
      </c>
      <c r="AG706" s="153">
        <v>0</v>
      </c>
      <c r="AH706" s="153">
        <v>639</v>
      </c>
      <c r="AI706" s="153">
        <v>428</v>
      </c>
      <c r="AJ706" s="153">
        <v>1</v>
      </c>
      <c r="AK706" s="153">
        <v>603</v>
      </c>
      <c r="AL706" s="744">
        <v>518</v>
      </c>
      <c r="AM706" s="802">
        <v>454</v>
      </c>
      <c r="AN706" s="803">
        <v>0</v>
      </c>
      <c r="AO706" s="803">
        <v>638</v>
      </c>
      <c r="AP706" s="803">
        <v>427</v>
      </c>
      <c r="AQ706" s="803">
        <v>1</v>
      </c>
      <c r="AR706" s="803">
        <v>606</v>
      </c>
      <c r="AS706" s="804">
        <v>525</v>
      </c>
      <c r="AT706" s="802">
        <v>454</v>
      </c>
      <c r="AU706" s="803">
        <v>0</v>
      </c>
      <c r="AV706" s="803">
        <v>638</v>
      </c>
      <c r="AW706" s="803">
        <v>418</v>
      </c>
      <c r="AX706" s="803">
        <v>1</v>
      </c>
      <c r="AY706" s="803">
        <v>610</v>
      </c>
      <c r="AZ706" s="804">
        <v>536</v>
      </c>
      <c r="BA706" s="802">
        <v>454</v>
      </c>
      <c r="BB706" s="803">
        <v>0</v>
      </c>
      <c r="BC706" s="803">
        <v>639</v>
      </c>
      <c r="BD706" s="803">
        <v>419</v>
      </c>
      <c r="BE706" s="803">
        <v>1</v>
      </c>
      <c r="BF706" s="803">
        <v>618</v>
      </c>
      <c r="BG706" s="804">
        <v>546</v>
      </c>
      <c r="BH706" s="802">
        <v>454</v>
      </c>
      <c r="BI706" s="803">
        <v>0</v>
      </c>
      <c r="BJ706" s="803">
        <v>641</v>
      </c>
      <c r="BK706" s="803">
        <v>354</v>
      </c>
      <c r="BL706" s="803">
        <v>1</v>
      </c>
      <c r="BM706" s="803">
        <v>625</v>
      </c>
      <c r="BN706" s="804">
        <v>549</v>
      </c>
      <c r="BO706" s="802">
        <v>454</v>
      </c>
      <c r="BP706" s="803">
        <v>0</v>
      </c>
      <c r="BQ706" s="803">
        <v>641</v>
      </c>
      <c r="BR706" s="803">
        <v>263</v>
      </c>
      <c r="BS706" s="803">
        <v>1</v>
      </c>
      <c r="BT706" s="803">
        <v>625</v>
      </c>
      <c r="BU706" s="804">
        <v>552</v>
      </c>
      <c r="BV706" s="802">
        <v>454</v>
      </c>
      <c r="BW706" s="803">
        <v>0</v>
      </c>
      <c r="BX706" s="803">
        <v>640</v>
      </c>
      <c r="BY706" s="803">
        <v>29</v>
      </c>
      <c r="BZ706" s="803">
        <v>1</v>
      </c>
      <c r="CA706" s="803">
        <v>625</v>
      </c>
      <c r="CB706" s="804">
        <v>554</v>
      </c>
    </row>
    <row r="707" spans="3:80">
      <c r="C707" s="58" t="s">
        <v>39</v>
      </c>
      <c r="D707" s="743">
        <v>55</v>
      </c>
      <c r="E707" s="153">
        <v>0</v>
      </c>
      <c r="F707" s="153">
        <v>66</v>
      </c>
      <c r="G707" s="153">
        <v>65</v>
      </c>
      <c r="H707" s="153">
        <v>1</v>
      </c>
      <c r="I707" s="153">
        <v>60</v>
      </c>
      <c r="J707" s="744">
        <v>63</v>
      </c>
      <c r="K707" s="743">
        <v>54</v>
      </c>
      <c r="L707" s="153">
        <v>0</v>
      </c>
      <c r="M707" s="153">
        <v>66</v>
      </c>
      <c r="N707" s="153">
        <v>65</v>
      </c>
      <c r="O707" s="153">
        <v>1</v>
      </c>
      <c r="P707" s="153">
        <v>60</v>
      </c>
      <c r="Q707" s="744">
        <v>63</v>
      </c>
      <c r="R707" s="743">
        <v>54</v>
      </c>
      <c r="S707" s="153">
        <v>0</v>
      </c>
      <c r="T707" s="153">
        <v>66</v>
      </c>
      <c r="U707" s="153">
        <v>65</v>
      </c>
      <c r="V707" s="153">
        <v>1</v>
      </c>
      <c r="W707" s="153">
        <v>63</v>
      </c>
      <c r="X707" s="744">
        <v>63</v>
      </c>
      <c r="Y707" s="743">
        <v>54</v>
      </c>
      <c r="Z707" s="153">
        <v>0</v>
      </c>
      <c r="AA707" s="153">
        <v>66</v>
      </c>
      <c r="AB707" s="153">
        <v>63</v>
      </c>
      <c r="AC707" s="153">
        <v>1</v>
      </c>
      <c r="AD707" s="153">
        <v>63</v>
      </c>
      <c r="AE707" s="744">
        <v>63</v>
      </c>
      <c r="AF707" s="743">
        <v>54</v>
      </c>
      <c r="AG707" s="153">
        <v>0</v>
      </c>
      <c r="AH707" s="153">
        <v>66</v>
      </c>
      <c r="AI707" s="153">
        <v>63</v>
      </c>
      <c r="AJ707" s="153">
        <v>1</v>
      </c>
      <c r="AK707" s="153">
        <v>63</v>
      </c>
      <c r="AL707" s="744">
        <v>63</v>
      </c>
      <c r="AM707" s="802">
        <v>52</v>
      </c>
      <c r="AN707" s="803">
        <v>0</v>
      </c>
      <c r="AO707" s="803">
        <v>66</v>
      </c>
      <c r="AP707" s="803">
        <v>54</v>
      </c>
      <c r="AQ707" s="803">
        <v>1</v>
      </c>
      <c r="AR707" s="803">
        <v>63</v>
      </c>
      <c r="AS707" s="804">
        <v>63</v>
      </c>
      <c r="AT707" s="802">
        <v>52</v>
      </c>
      <c r="AU707" s="803">
        <v>0</v>
      </c>
      <c r="AV707" s="803">
        <v>66</v>
      </c>
      <c r="AW707" s="803">
        <v>54</v>
      </c>
      <c r="AX707" s="803">
        <v>1</v>
      </c>
      <c r="AY707" s="803">
        <v>64</v>
      </c>
      <c r="AZ707" s="804">
        <v>63</v>
      </c>
      <c r="BA707" s="802">
        <v>52</v>
      </c>
      <c r="BB707" s="803">
        <v>0</v>
      </c>
      <c r="BC707" s="803">
        <v>67</v>
      </c>
      <c r="BD707" s="803">
        <v>54</v>
      </c>
      <c r="BE707" s="803">
        <v>1</v>
      </c>
      <c r="BF707" s="803">
        <v>65</v>
      </c>
      <c r="BG707" s="804">
        <v>63</v>
      </c>
      <c r="BH707" s="802">
        <v>52</v>
      </c>
      <c r="BI707" s="803">
        <v>0</v>
      </c>
      <c r="BJ707" s="803">
        <v>68</v>
      </c>
      <c r="BK707" s="803">
        <v>54</v>
      </c>
      <c r="BL707" s="803">
        <v>1</v>
      </c>
      <c r="BM707" s="803">
        <v>65</v>
      </c>
      <c r="BN707" s="804">
        <v>63</v>
      </c>
      <c r="BO707" s="802">
        <v>52</v>
      </c>
      <c r="BP707" s="803">
        <v>0</v>
      </c>
      <c r="BQ707" s="803">
        <v>68</v>
      </c>
      <c r="BR707" s="803">
        <v>50</v>
      </c>
      <c r="BS707" s="803">
        <v>1</v>
      </c>
      <c r="BT707" s="803">
        <v>66</v>
      </c>
      <c r="BU707" s="804">
        <v>63</v>
      </c>
      <c r="BV707" s="802">
        <v>52</v>
      </c>
      <c r="BW707" s="803">
        <v>0</v>
      </c>
      <c r="BX707" s="803">
        <v>70</v>
      </c>
      <c r="BY707" s="803">
        <v>1</v>
      </c>
      <c r="BZ707" s="803">
        <v>1</v>
      </c>
      <c r="CA707" s="803">
        <v>66</v>
      </c>
      <c r="CB707" s="804">
        <v>64</v>
      </c>
    </row>
    <row r="708" spans="3:80" ht="22.5">
      <c r="C708" s="26" t="s">
        <v>1191</v>
      </c>
      <c r="D708" s="747">
        <v>71</v>
      </c>
      <c r="E708" s="748">
        <v>0</v>
      </c>
      <c r="F708" s="748">
        <v>79</v>
      </c>
      <c r="G708" s="153">
        <v>73</v>
      </c>
      <c r="H708" s="748">
        <v>25</v>
      </c>
      <c r="I708" s="748">
        <v>75</v>
      </c>
      <c r="J708" s="749">
        <v>63</v>
      </c>
      <c r="K708" s="747">
        <v>71</v>
      </c>
      <c r="L708" s="748">
        <v>0</v>
      </c>
      <c r="M708" s="748">
        <v>79</v>
      </c>
      <c r="N708" s="153">
        <v>73</v>
      </c>
      <c r="O708" s="748">
        <v>25</v>
      </c>
      <c r="P708" s="748">
        <v>75</v>
      </c>
      <c r="Q708" s="749">
        <v>63</v>
      </c>
      <c r="R708" s="747">
        <v>71</v>
      </c>
      <c r="S708" s="748">
        <v>0</v>
      </c>
      <c r="T708" s="748">
        <v>79</v>
      </c>
      <c r="U708" s="153">
        <v>73</v>
      </c>
      <c r="V708" s="748">
        <v>25</v>
      </c>
      <c r="W708" s="748">
        <v>75</v>
      </c>
      <c r="X708" s="749">
        <v>68</v>
      </c>
      <c r="Y708" s="747">
        <v>71</v>
      </c>
      <c r="Z708" s="748">
        <v>0</v>
      </c>
      <c r="AA708" s="748">
        <v>79</v>
      </c>
      <c r="AB708" s="153">
        <v>58</v>
      </c>
      <c r="AC708" s="748">
        <v>0</v>
      </c>
      <c r="AD708" s="748">
        <v>75</v>
      </c>
      <c r="AE708" s="749">
        <v>69</v>
      </c>
      <c r="AF708" s="747">
        <v>71</v>
      </c>
      <c r="AG708" s="748">
        <v>0</v>
      </c>
      <c r="AH708" s="748">
        <v>79</v>
      </c>
      <c r="AI708" s="153">
        <v>58</v>
      </c>
      <c r="AJ708" s="748">
        <v>1</v>
      </c>
      <c r="AK708" s="748">
        <v>75</v>
      </c>
      <c r="AL708" s="749">
        <v>69</v>
      </c>
      <c r="AM708" s="807">
        <v>71</v>
      </c>
      <c r="AN708" s="808">
        <v>0</v>
      </c>
      <c r="AO708" s="808">
        <v>79</v>
      </c>
      <c r="AP708" s="803">
        <v>58</v>
      </c>
      <c r="AQ708" s="808">
        <v>0</v>
      </c>
      <c r="AR708" s="808">
        <v>76</v>
      </c>
      <c r="AS708" s="809">
        <v>72</v>
      </c>
      <c r="AT708" s="807">
        <v>71</v>
      </c>
      <c r="AU708" s="808">
        <v>0</v>
      </c>
      <c r="AV708" s="808">
        <v>79</v>
      </c>
      <c r="AW708" s="803">
        <v>58</v>
      </c>
      <c r="AX708" s="808">
        <v>0</v>
      </c>
      <c r="AY708" s="808">
        <v>77</v>
      </c>
      <c r="AZ708" s="809">
        <v>74</v>
      </c>
      <c r="BA708" s="807">
        <v>71</v>
      </c>
      <c r="BB708" s="808">
        <v>0</v>
      </c>
      <c r="BC708" s="808">
        <v>80</v>
      </c>
      <c r="BD708" s="803">
        <v>58</v>
      </c>
      <c r="BE708" s="808">
        <v>0</v>
      </c>
      <c r="BF708" s="808">
        <v>77</v>
      </c>
      <c r="BG708" s="809">
        <v>77</v>
      </c>
      <c r="BH708" s="807">
        <v>71</v>
      </c>
      <c r="BI708" s="808">
        <v>0</v>
      </c>
      <c r="BJ708" s="808">
        <v>82</v>
      </c>
      <c r="BK708" s="803">
        <v>2</v>
      </c>
      <c r="BL708" s="808">
        <v>0</v>
      </c>
      <c r="BM708" s="808">
        <v>79</v>
      </c>
      <c r="BN708" s="809">
        <v>77</v>
      </c>
      <c r="BO708" s="807">
        <v>71</v>
      </c>
      <c r="BP708" s="808">
        <v>0</v>
      </c>
      <c r="BQ708" s="808">
        <v>82</v>
      </c>
      <c r="BR708" s="803">
        <v>2</v>
      </c>
      <c r="BS708" s="808">
        <v>0</v>
      </c>
      <c r="BT708" s="808">
        <v>79</v>
      </c>
      <c r="BU708" s="809">
        <v>77</v>
      </c>
      <c r="BV708" s="807">
        <v>71</v>
      </c>
      <c r="BW708" s="808">
        <v>0</v>
      </c>
      <c r="BX708" s="808">
        <v>82</v>
      </c>
      <c r="BY708" s="803">
        <v>2</v>
      </c>
      <c r="BZ708" s="808">
        <v>0</v>
      </c>
      <c r="CA708" s="808">
        <v>80</v>
      </c>
      <c r="CB708" s="809">
        <v>77</v>
      </c>
    </row>
    <row r="709" spans="3:80">
      <c r="C709" s="58" t="s">
        <v>27</v>
      </c>
      <c r="D709" s="743">
        <v>32</v>
      </c>
      <c r="E709" s="153">
        <v>0</v>
      </c>
      <c r="F709" s="153">
        <v>36</v>
      </c>
      <c r="G709" s="153">
        <v>26</v>
      </c>
      <c r="H709" s="153">
        <v>0</v>
      </c>
      <c r="I709" s="153">
        <v>29</v>
      </c>
      <c r="J709" s="744">
        <v>20</v>
      </c>
      <c r="K709" s="743">
        <v>32</v>
      </c>
      <c r="L709" s="153">
        <v>0</v>
      </c>
      <c r="M709" s="153">
        <v>36</v>
      </c>
      <c r="N709" s="153">
        <v>26</v>
      </c>
      <c r="O709" s="153">
        <v>0</v>
      </c>
      <c r="P709" s="153">
        <v>29</v>
      </c>
      <c r="Q709" s="744">
        <v>20</v>
      </c>
      <c r="R709" s="743">
        <v>32</v>
      </c>
      <c r="S709" s="153">
        <v>0</v>
      </c>
      <c r="T709" s="153">
        <v>36</v>
      </c>
      <c r="U709" s="153">
        <v>26</v>
      </c>
      <c r="V709" s="153">
        <v>0</v>
      </c>
      <c r="W709" s="153">
        <v>29</v>
      </c>
      <c r="X709" s="744">
        <v>20</v>
      </c>
      <c r="Y709" s="743">
        <v>32</v>
      </c>
      <c r="Z709" s="153">
        <v>0</v>
      </c>
      <c r="AA709" s="153">
        <v>36</v>
      </c>
      <c r="AB709" s="153">
        <v>26</v>
      </c>
      <c r="AC709" s="153">
        <v>0</v>
      </c>
      <c r="AD709" s="153">
        <v>29</v>
      </c>
      <c r="AE709" s="744">
        <v>20</v>
      </c>
      <c r="AF709" s="743">
        <v>32</v>
      </c>
      <c r="AG709" s="153">
        <v>0</v>
      </c>
      <c r="AH709" s="153">
        <v>36</v>
      </c>
      <c r="AI709" s="153">
        <v>26</v>
      </c>
      <c r="AJ709" s="153">
        <v>0</v>
      </c>
      <c r="AK709" s="153">
        <v>30</v>
      </c>
      <c r="AL709" s="744">
        <v>21</v>
      </c>
      <c r="AM709" s="802">
        <v>32</v>
      </c>
      <c r="AN709" s="803">
        <v>0</v>
      </c>
      <c r="AO709" s="803">
        <v>36</v>
      </c>
      <c r="AP709" s="803">
        <v>17</v>
      </c>
      <c r="AQ709" s="803">
        <v>0</v>
      </c>
      <c r="AR709" s="803">
        <v>30</v>
      </c>
      <c r="AS709" s="804">
        <v>27</v>
      </c>
      <c r="AT709" s="802">
        <v>32</v>
      </c>
      <c r="AU709" s="803">
        <v>0</v>
      </c>
      <c r="AV709" s="803">
        <v>36</v>
      </c>
      <c r="AW709" s="803">
        <v>3</v>
      </c>
      <c r="AX709" s="803">
        <v>0</v>
      </c>
      <c r="AY709" s="803">
        <v>30</v>
      </c>
      <c r="AZ709" s="804">
        <v>28</v>
      </c>
      <c r="BA709" s="802">
        <v>32</v>
      </c>
      <c r="BB709" s="803">
        <v>0</v>
      </c>
      <c r="BC709" s="803">
        <v>36</v>
      </c>
      <c r="BD709" s="803">
        <v>3</v>
      </c>
      <c r="BE709" s="803">
        <v>0</v>
      </c>
      <c r="BF709" s="803">
        <v>32</v>
      </c>
      <c r="BG709" s="804">
        <v>28</v>
      </c>
      <c r="BH709" s="802">
        <v>32</v>
      </c>
      <c r="BI709" s="803">
        <v>0</v>
      </c>
      <c r="BJ709" s="803">
        <v>36</v>
      </c>
      <c r="BK709" s="803">
        <v>3</v>
      </c>
      <c r="BL709" s="803">
        <v>0</v>
      </c>
      <c r="BM709" s="803">
        <v>32</v>
      </c>
      <c r="BN709" s="804">
        <v>28</v>
      </c>
      <c r="BO709" s="802">
        <v>32</v>
      </c>
      <c r="BP709" s="803">
        <v>0</v>
      </c>
      <c r="BQ709" s="803">
        <v>36</v>
      </c>
      <c r="BR709" s="803">
        <v>3</v>
      </c>
      <c r="BS709" s="803">
        <v>0</v>
      </c>
      <c r="BT709" s="803">
        <v>32</v>
      </c>
      <c r="BU709" s="804">
        <v>28</v>
      </c>
      <c r="BV709" s="802">
        <v>32</v>
      </c>
      <c r="BW709" s="803">
        <v>0</v>
      </c>
      <c r="BX709" s="803">
        <v>36</v>
      </c>
      <c r="BY709" s="803">
        <v>1</v>
      </c>
      <c r="BZ709" s="803">
        <v>0</v>
      </c>
      <c r="CA709" s="803">
        <v>32</v>
      </c>
      <c r="CB709" s="804">
        <v>28</v>
      </c>
    </row>
    <row r="710" spans="3:80">
      <c r="C710" s="58" t="s">
        <v>28</v>
      </c>
      <c r="D710" s="743">
        <v>54</v>
      </c>
      <c r="E710" s="153">
        <v>0</v>
      </c>
      <c r="F710" s="153">
        <v>69</v>
      </c>
      <c r="G710" s="748">
        <v>57</v>
      </c>
      <c r="H710" s="153">
        <v>0</v>
      </c>
      <c r="I710" s="153">
        <v>63</v>
      </c>
      <c r="J710" s="744">
        <v>51</v>
      </c>
      <c r="K710" s="743">
        <v>54</v>
      </c>
      <c r="L710" s="153">
        <v>0</v>
      </c>
      <c r="M710" s="153">
        <v>69</v>
      </c>
      <c r="N710" s="748">
        <v>57</v>
      </c>
      <c r="O710" s="153">
        <v>0</v>
      </c>
      <c r="P710" s="153">
        <v>63</v>
      </c>
      <c r="Q710" s="744">
        <v>51</v>
      </c>
      <c r="R710" s="743">
        <v>54</v>
      </c>
      <c r="S710" s="153">
        <v>0</v>
      </c>
      <c r="T710" s="153">
        <v>69</v>
      </c>
      <c r="U710" s="748">
        <v>57</v>
      </c>
      <c r="V710" s="153">
        <v>0</v>
      </c>
      <c r="W710" s="153">
        <v>63</v>
      </c>
      <c r="X710" s="744">
        <v>51</v>
      </c>
      <c r="Y710" s="743">
        <v>54</v>
      </c>
      <c r="Z710" s="153">
        <v>0</v>
      </c>
      <c r="AA710" s="153">
        <v>69</v>
      </c>
      <c r="AB710" s="748">
        <v>57</v>
      </c>
      <c r="AC710" s="153">
        <v>0</v>
      </c>
      <c r="AD710" s="153">
        <v>63</v>
      </c>
      <c r="AE710" s="744">
        <v>51</v>
      </c>
      <c r="AF710" s="743">
        <v>54</v>
      </c>
      <c r="AG710" s="153">
        <v>0</v>
      </c>
      <c r="AH710" s="153">
        <v>69</v>
      </c>
      <c r="AI710" s="748">
        <v>57</v>
      </c>
      <c r="AJ710" s="153">
        <v>0</v>
      </c>
      <c r="AK710" s="153">
        <v>63</v>
      </c>
      <c r="AL710" s="744">
        <v>52</v>
      </c>
      <c r="AM710" s="802">
        <v>54</v>
      </c>
      <c r="AN710" s="803">
        <v>0</v>
      </c>
      <c r="AO710" s="803">
        <v>70</v>
      </c>
      <c r="AP710" s="808">
        <v>57</v>
      </c>
      <c r="AQ710" s="803">
        <v>0</v>
      </c>
      <c r="AR710" s="803">
        <v>64</v>
      </c>
      <c r="AS710" s="804">
        <v>52</v>
      </c>
      <c r="AT710" s="802">
        <v>54</v>
      </c>
      <c r="AU710" s="803">
        <v>0</v>
      </c>
      <c r="AV710" s="803">
        <v>70</v>
      </c>
      <c r="AW710" s="808">
        <v>57</v>
      </c>
      <c r="AX710" s="803">
        <v>0</v>
      </c>
      <c r="AY710" s="803">
        <v>64</v>
      </c>
      <c r="AZ710" s="804">
        <v>58</v>
      </c>
      <c r="BA710" s="802">
        <v>54</v>
      </c>
      <c r="BB710" s="803">
        <v>0</v>
      </c>
      <c r="BC710" s="803">
        <v>70</v>
      </c>
      <c r="BD710" s="808">
        <v>51</v>
      </c>
      <c r="BE710" s="803">
        <v>0</v>
      </c>
      <c r="BF710" s="803">
        <v>65</v>
      </c>
      <c r="BG710" s="804">
        <v>58</v>
      </c>
      <c r="BH710" s="802">
        <v>54</v>
      </c>
      <c r="BI710" s="803">
        <v>0</v>
      </c>
      <c r="BJ710" s="803">
        <v>70</v>
      </c>
      <c r="BK710" s="808">
        <v>1</v>
      </c>
      <c r="BL710" s="803">
        <v>0</v>
      </c>
      <c r="BM710" s="803">
        <v>66</v>
      </c>
      <c r="BN710" s="804">
        <v>58</v>
      </c>
      <c r="BO710" s="802">
        <v>54</v>
      </c>
      <c r="BP710" s="803">
        <v>0</v>
      </c>
      <c r="BQ710" s="803">
        <v>70</v>
      </c>
      <c r="BR710" s="808">
        <v>1</v>
      </c>
      <c r="BS710" s="803">
        <v>0</v>
      </c>
      <c r="BT710" s="803">
        <v>66</v>
      </c>
      <c r="BU710" s="804">
        <v>58</v>
      </c>
      <c r="BV710" s="802">
        <v>54</v>
      </c>
      <c r="BW710" s="803">
        <v>0</v>
      </c>
      <c r="BX710" s="803">
        <v>70</v>
      </c>
      <c r="BY710" s="808">
        <v>2</v>
      </c>
      <c r="BZ710" s="803">
        <v>0</v>
      </c>
      <c r="CA710" s="803">
        <v>70</v>
      </c>
      <c r="CB710" s="804">
        <v>59</v>
      </c>
    </row>
    <row r="711" spans="3:80">
      <c r="C711" s="201" t="s">
        <v>29</v>
      </c>
      <c r="D711" s="743">
        <v>14</v>
      </c>
      <c r="E711" s="153">
        <v>0</v>
      </c>
      <c r="F711" s="153">
        <v>12</v>
      </c>
      <c r="G711" s="153">
        <v>12</v>
      </c>
      <c r="H711" s="153">
        <v>0</v>
      </c>
      <c r="I711" s="153">
        <v>8</v>
      </c>
      <c r="J711" s="744">
        <v>4</v>
      </c>
      <c r="K711" s="743">
        <v>14</v>
      </c>
      <c r="L711" s="153">
        <v>0</v>
      </c>
      <c r="M711" s="153">
        <v>12</v>
      </c>
      <c r="N711" s="153">
        <v>12</v>
      </c>
      <c r="O711" s="153">
        <v>0</v>
      </c>
      <c r="P711" s="153">
        <v>8</v>
      </c>
      <c r="Q711" s="744">
        <v>4</v>
      </c>
      <c r="R711" s="743">
        <v>14</v>
      </c>
      <c r="S711" s="153">
        <v>0</v>
      </c>
      <c r="T711" s="153">
        <v>12</v>
      </c>
      <c r="U711" s="153">
        <v>12</v>
      </c>
      <c r="V711" s="153">
        <v>0</v>
      </c>
      <c r="W711" s="153">
        <v>8</v>
      </c>
      <c r="X711" s="744">
        <v>4</v>
      </c>
      <c r="Y711" s="743">
        <v>14</v>
      </c>
      <c r="Z711" s="153">
        <v>0</v>
      </c>
      <c r="AA711" s="153">
        <v>12</v>
      </c>
      <c r="AB711" s="153">
        <v>12</v>
      </c>
      <c r="AC711" s="153">
        <v>0</v>
      </c>
      <c r="AD711" s="153">
        <v>8</v>
      </c>
      <c r="AE711" s="744">
        <v>4</v>
      </c>
      <c r="AF711" s="743">
        <v>14</v>
      </c>
      <c r="AG711" s="153">
        <v>0</v>
      </c>
      <c r="AH711" s="153">
        <v>12</v>
      </c>
      <c r="AI711" s="153">
        <v>12</v>
      </c>
      <c r="AJ711" s="153">
        <v>0</v>
      </c>
      <c r="AK711" s="153">
        <v>8</v>
      </c>
      <c r="AL711" s="744">
        <v>4</v>
      </c>
      <c r="AM711" s="802">
        <v>14</v>
      </c>
      <c r="AN711" s="803">
        <v>0</v>
      </c>
      <c r="AO711" s="803">
        <v>12</v>
      </c>
      <c r="AP711" s="803">
        <v>12</v>
      </c>
      <c r="AQ711" s="803">
        <v>0</v>
      </c>
      <c r="AR711" s="803">
        <v>8</v>
      </c>
      <c r="AS711" s="804">
        <v>4</v>
      </c>
      <c r="AT711" s="802">
        <v>14</v>
      </c>
      <c r="AU711" s="803">
        <v>0</v>
      </c>
      <c r="AV711" s="803">
        <v>12</v>
      </c>
      <c r="AW711" s="803">
        <v>12</v>
      </c>
      <c r="AX711" s="803">
        <v>0</v>
      </c>
      <c r="AY711" s="803">
        <v>9</v>
      </c>
      <c r="AZ711" s="804">
        <v>4</v>
      </c>
      <c r="BA711" s="802">
        <v>14</v>
      </c>
      <c r="BB711" s="803">
        <v>0</v>
      </c>
      <c r="BC711" s="803">
        <v>12</v>
      </c>
      <c r="BD711" s="803">
        <v>12</v>
      </c>
      <c r="BE711" s="803">
        <v>0</v>
      </c>
      <c r="BF711" s="803">
        <v>10</v>
      </c>
      <c r="BG711" s="804">
        <v>4</v>
      </c>
      <c r="BH711" s="802">
        <v>14</v>
      </c>
      <c r="BI711" s="803">
        <v>0</v>
      </c>
      <c r="BJ711" s="803">
        <v>14</v>
      </c>
      <c r="BK711" s="803">
        <v>12</v>
      </c>
      <c r="BL711" s="803">
        <v>0</v>
      </c>
      <c r="BM711" s="803">
        <v>9</v>
      </c>
      <c r="BN711" s="804">
        <v>4</v>
      </c>
      <c r="BO711" s="802">
        <v>14</v>
      </c>
      <c r="BP711" s="803">
        <v>0</v>
      </c>
      <c r="BQ711" s="803">
        <v>14</v>
      </c>
      <c r="BR711" s="803">
        <v>12</v>
      </c>
      <c r="BS711" s="803">
        <v>0</v>
      </c>
      <c r="BT711" s="803">
        <v>9</v>
      </c>
      <c r="BU711" s="804">
        <v>4</v>
      </c>
      <c r="BV711" s="802">
        <v>14</v>
      </c>
      <c r="BW711" s="803">
        <v>0</v>
      </c>
      <c r="BX711" s="803">
        <v>14</v>
      </c>
      <c r="BY711" s="803">
        <v>7</v>
      </c>
      <c r="BZ711" s="803">
        <v>0</v>
      </c>
      <c r="CA711" s="803">
        <v>9</v>
      </c>
      <c r="CB711" s="804">
        <v>5</v>
      </c>
    </row>
    <row r="712" spans="3:80" ht="13.5" thickBot="1">
      <c r="C712" s="361" t="s">
        <v>91</v>
      </c>
      <c r="D712" s="750">
        <v>5</v>
      </c>
      <c r="E712" s="751">
        <v>0</v>
      </c>
      <c r="F712" s="751">
        <v>5</v>
      </c>
      <c r="G712" s="751">
        <v>5</v>
      </c>
      <c r="H712" s="751">
        <v>0</v>
      </c>
      <c r="I712" s="751">
        <v>3</v>
      </c>
      <c r="J712" s="752">
        <v>3</v>
      </c>
      <c r="K712" s="750">
        <v>5</v>
      </c>
      <c r="L712" s="751">
        <v>0</v>
      </c>
      <c r="M712" s="751">
        <v>5</v>
      </c>
      <c r="N712" s="751">
        <v>5</v>
      </c>
      <c r="O712" s="751">
        <v>0</v>
      </c>
      <c r="P712" s="751">
        <v>3</v>
      </c>
      <c r="Q712" s="752">
        <v>3</v>
      </c>
      <c r="R712" s="750">
        <v>5</v>
      </c>
      <c r="S712" s="751">
        <v>0</v>
      </c>
      <c r="T712" s="751">
        <v>5</v>
      </c>
      <c r="U712" s="751">
        <v>5</v>
      </c>
      <c r="V712" s="751">
        <v>0</v>
      </c>
      <c r="W712" s="751">
        <v>3</v>
      </c>
      <c r="X712" s="752">
        <v>3</v>
      </c>
      <c r="Y712" s="750">
        <v>5</v>
      </c>
      <c r="Z712" s="751">
        <v>0</v>
      </c>
      <c r="AA712" s="751">
        <v>5</v>
      </c>
      <c r="AB712" s="751">
        <v>3</v>
      </c>
      <c r="AC712" s="751">
        <v>0</v>
      </c>
      <c r="AD712" s="751">
        <v>3</v>
      </c>
      <c r="AE712" s="752">
        <v>3</v>
      </c>
      <c r="AF712" s="750">
        <v>5</v>
      </c>
      <c r="AG712" s="751">
        <v>0</v>
      </c>
      <c r="AH712" s="751">
        <v>5</v>
      </c>
      <c r="AI712" s="751">
        <v>3</v>
      </c>
      <c r="AJ712" s="751">
        <v>0</v>
      </c>
      <c r="AK712" s="751">
        <v>3</v>
      </c>
      <c r="AL712" s="752">
        <v>4</v>
      </c>
      <c r="AM712" s="810">
        <v>5</v>
      </c>
      <c r="AN712" s="811">
        <v>0</v>
      </c>
      <c r="AO712" s="811">
        <v>5</v>
      </c>
      <c r="AP712" s="811">
        <v>1</v>
      </c>
      <c r="AQ712" s="811">
        <v>0</v>
      </c>
      <c r="AR712" s="811">
        <v>3</v>
      </c>
      <c r="AS712" s="812">
        <v>4</v>
      </c>
      <c r="AT712" s="810">
        <v>5</v>
      </c>
      <c r="AU712" s="811">
        <v>0</v>
      </c>
      <c r="AV712" s="811">
        <v>5</v>
      </c>
      <c r="AW712" s="811">
        <v>1</v>
      </c>
      <c r="AX712" s="811">
        <v>0</v>
      </c>
      <c r="AY712" s="811">
        <v>3</v>
      </c>
      <c r="AZ712" s="812">
        <v>4</v>
      </c>
      <c r="BA712" s="810">
        <v>5</v>
      </c>
      <c r="BB712" s="811">
        <v>0</v>
      </c>
      <c r="BC712" s="811">
        <v>5</v>
      </c>
      <c r="BD712" s="811">
        <v>1</v>
      </c>
      <c r="BE712" s="811">
        <v>0</v>
      </c>
      <c r="BF712" s="811">
        <v>4</v>
      </c>
      <c r="BG712" s="812">
        <v>4</v>
      </c>
      <c r="BH712" s="810">
        <v>5</v>
      </c>
      <c r="BI712" s="811">
        <v>0</v>
      </c>
      <c r="BJ712" s="811">
        <v>5</v>
      </c>
      <c r="BK712" s="811">
        <v>1</v>
      </c>
      <c r="BL712" s="811">
        <v>0</v>
      </c>
      <c r="BM712" s="811">
        <v>4</v>
      </c>
      <c r="BN712" s="812">
        <v>4</v>
      </c>
      <c r="BO712" s="810">
        <v>5</v>
      </c>
      <c r="BP712" s="811">
        <v>0</v>
      </c>
      <c r="BQ712" s="811">
        <v>5</v>
      </c>
      <c r="BR712" s="811">
        <v>1</v>
      </c>
      <c r="BS712" s="811">
        <v>0</v>
      </c>
      <c r="BT712" s="811">
        <v>4</v>
      </c>
      <c r="BU712" s="812">
        <v>4</v>
      </c>
      <c r="BV712" s="810">
        <v>5</v>
      </c>
      <c r="BW712" s="811">
        <v>0</v>
      </c>
      <c r="BX712" s="811">
        <v>5</v>
      </c>
      <c r="BY712" s="811">
        <v>1</v>
      </c>
      <c r="BZ712" s="811">
        <v>0</v>
      </c>
      <c r="CA712" s="811">
        <v>4</v>
      </c>
      <c r="CB712" s="812">
        <v>4</v>
      </c>
    </row>
    <row r="713" spans="3:80">
      <c r="D713" s="733">
        <f>SUM(D688:D712)</f>
        <v>2169</v>
      </c>
      <c r="E713" s="733">
        <f t="shared" ref="E713:BG713" si="17">SUM(E688:E712)</f>
        <v>0</v>
      </c>
      <c r="F713" s="733">
        <f t="shared" si="17"/>
        <v>2735</v>
      </c>
      <c r="G713" s="733">
        <f t="shared" si="17"/>
        <v>2120</v>
      </c>
      <c r="H713" s="733">
        <f t="shared" si="17"/>
        <v>29</v>
      </c>
      <c r="I713" s="733">
        <f t="shared" si="17"/>
        <v>2464</v>
      </c>
      <c r="J713" s="733">
        <f t="shared" si="17"/>
        <v>2056</v>
      </c>
      <c r="K713" s="733">
        <f t="shared" si="17"/>
        <v>2168</v>
      </c>
      <c r="L713" s="733">
        <f t="shared" si="17"/>
        <v>0</v>
      </c>
      <c r="M713" s="733">
        <f t="shared" si="17"/>
        <v>2733</v>
      </c>
      <c r="N713" s="733">
        <f t="shared" si="17"/>
        <v>2116</v>
      </c>
      <c r="O713" s="733">
        <f t="shared" si="17"/>
        <v>29</v>
      </c>
      <c r="P713" s="733">
        <f t="shared" si="17"/>
        <v>2461</v>
      </c>
      <c r="Q713" s="733">
        <f t="shared" si="17"/>
        <v>2056</v>
      </c>
      <c r="R713" s="733">
        <f t="shared" si="17"/>
        <v>2166</v>
      </c>
      <c r="S713" s="733">
        <f t="shared" si="17"/>
        <v>0</v>
      </c>
      <c r="T713" s="733">
        <f t="shared" si="17"/>
        <v>2732</v>
      </c>
      <c r="U713" s="733">
        <f t="shared" si="17"/>
        <v>2107</v>
      </c>
      <c r="V713" s="733">
        <f t="shared" si="17"/>
        <v>29</v>
      </c>
      <c r="W713" s="733">
        <f t="shared" si="17"/>
        <v>2486</v>
      </c>
      <c r="X713" s="733">
        <f t="shared" si="17"/>
        <v>2105</v>
      </c>
      <c r="Y713" s="733">
        <f t="shared" si="17"/>
        <v>2166</v>
      </c>
      <c r="Z713" s="733">
        <f t="shared" si="17"/>
        <v>0</v>
      </c>
      <c r="AA713" s="733">
        <f t="shared" si="17"/>
        <v>2733</v>
      </c>
      <c r="AB713" s="733">
        <f t="shared" si="17"/>
        <v>1974</v>
      </c>
      <c r="AC713" s="733">
        <f t="shared" si="17"/>
        <v>3</v>
      </c>
      <c r="AD713" s="733">
        <f t="shared" si="17"/>
        <v>2509</v>
      </c>
      <c r="AE713" s="733">
        <f t="shared" si="17"/>
        <v>2115</v>
      </c>
      <c r="AF713" s="733">
        <f t="shared" si="17"/>
        <v>2165</v>
      </c>
      <c r="AG713" s="733">
        <f t="shared" si="17"/>
        <v>0</v>
      </c>
      <c r="AH713" s="733">
        <f t="shared" si="17"/>
        <v>2738</v>
      </c>
      <c r="AI713" s="733">
        <f t="shared" si="17"/>
        <v>1982</v>
      </c>
      <c r="AJ713" s="733">
        <f t="shared" si="17"/>
        <v>5</v>
      </c>
      <c r="AK713" s="733">
        <f t="shared" si="17"/>
        <v>2539</v>
      </c>
      <c r="AL713" s="733">
        <f t="shared" si="17"/>
        <v>2178</v>
      </c>
      <c r="AM713" s="733">
        <f t="shared" si="17"/>
        <v>2154</v>
      </c>
      <c r="AN713" s="733">
        <f t="shared" si="17"/>
        <v>0</v>
      </c>
      <c r="AO713" s="733">
        <f t="shared" si="17"/>
        <v>2744</v>
      </c>
      <c r="AP713" s="733">
        <f t="shared" si="17"/>
        <v>1791</v>
      </c>
      <c r="AQ713" s="733">
        <f t="shared" si="17"/>
        <v>2</v>
      </c>
      <c r="AR713" s="733">
        <f t="shared" si="17"/>
        <v>2567</v>
      </c>
      <c r="AS713" s="733">
        <f t="shared" si="17"/>
        <v>2204</v>
      </c>
      <c r="AT713" s="733">
        <f t="shared" si="17"/>
        <v>2153</v>
      </c>
      <c r="AU713" s="733">
        <f t="shared" si="17"/>
        <v>0</v>
      </c>
      <c r="AV713" s="733">
        <f t="shared" si="17"/>
        <v>2748</v>
      </c>
      <c r="AW713" s="733">
        <f t="shared" si="17"/>
        <v>1693</v>
      </c>
      <c r="AX713" s="733">
        <f t="shared" si="17"/>
        <v>2</v>
      </c>
      <c r="AY713" s="733">
        <f t="shared" si="17"/>
        <v>2597</v>
      </c>
      <c r="AZ713" s="733">
        <f t="shared" si="17"/>
        <v>2241</v>
      </c>
      <c r="BA713" s="733">
        <f t="shared" si="17"/>
        <v>2153</v>
      </c>
      <c r="BB713" s="733">
        <f t="shared" si="17"/>
        <v>0</v>
      </c>
      <c r="BC713" s="733">
        <f t="shared" si="17"/>
        <v>2769</v>
      </c>
      <c r="BD713" s="733">
        <f t="shared" si="17"/>
        <v>1631</v>
      </c>
      <c r="BE713" s="733">
        <f t="shared" si="17"/>
        <v>2</v>
      </c>
      <c r="BF713" s="733">
        <f t="shared" si="17"/>
        <v>2630</v>
      </c>
      <c r="BG713" s="733">
        <f t="shared" si="17"/>
        <v>2286</v>
      </c>
      <c r="BH713" s="733">
        <f t="shared" ref="BH713:BN713" si="18">SUM(BH688:BH712)</f>
        <v>2151</v>
      </c>
      <c r="BI713" s="733">
        <f t="shared" si="18"/>
        <v>0</v>
      </c>
      <c r="BJ713" s="733">
        <f t="shared" si="18"/>
        <v>2788</v>
      </c>
      <c r="BK713" s="733">
        <f t="shared" si="18"/>
        <v>1166</v>
      </c>
      <c r="BL713" s="733">
        <f t="shared" si="18"/>
        <v>2</v>
      </c>
      <c r="BM713" s="733">
        <f t="shared" si="18"/>
        <v>2649</v>
      </c>
      <c r="BN713" s="733">
        <f t="shared" si="18"/>
        <v>2309</v>
      </c>
      <c r="BO713" s="733">
        <f t="shared" ref="BO713:BU713" si="19">SUM(BO688:BO712)</f>
        <v>2151</v>
      </c>
      <c r="BP713" s="733">
        <f t="shared" si="19"/>
        <v>0</v>
      </c>
      <c r="BQ713" s="733">
        <f t="shared" si="19"/>
        <v>2795</v>
      </c>
      <c r="BR713" s="733">
        <f t="shared" si="19"/>
        <v>964</v>
      </c>
      <c r="BS713" s="733">
        <f t="shared" si="19"/>
        <v>2</v>
      </c>
      <c r="BT713" s="733">
        <f t="shared" si="19"/>
        <v>2660</v>
      </c>
      <c r="BU713" s="733">
        <f t="shared" si="19"/>
        <v>2329</v>
      </c>
      <c r="BV713" s="837">
        <f>+SUM(BV688:BV712)</f>
        <v>2148</v>
      </c>
      <c r="BW713" s="837">
        <f t="shared" ref="BW713:CB713" si="20">+SUM(BW688:BW712)</f>
        <v>0</v>
      </c>
      <c r="BX713" s="837">
        <f t="shared" si="20"/>
        <v>2799</v>
      </c>
      <c r="BY713" s="837">
        <f t="shared" si="20"/>
        <v>294</v>
      </c>
      <c r="BZ713" s="837">
        <f t="shared" si="20"/>
        <v>2</v>
      </c>
      <c r="CA713" s="837">
        <f t="shared" si="20"/>
        <v>2680</v>
      </c>
      <c r="CB713" s="837">
        <f t="shared" si="20"/>
        <v>2342</v>
      </c>
    </row>
    <row r="714" spans="3:80">
      <c r="BH714" s="647"/>
      <c r="BI714" s="647"/>
      <c r="BJ714" s="647"/>
      <c r="BK714" s="647"/>
      <c r="BL714" s="647"/>
      <c r="BM714" s="647"/>
      <c r="BN714" s="647"/>
      <c r="BO714" s="835"/>
      <c r="BP714" s="835"/>
      <c r="BQ714" s="835"/>
      <c r="BR714" s="835"/>
      <c r="BS714" s="835"/>
      <c r="BT714" s="835"/>
      <c r="BU714" s="835"/>
      <c r="BZ714" s="832"/>
    </row>
  </sheetData>
  <mergeCells count="35">
    <mergeCell ref="BG511:BK511"/>
    <mergeCell ref="BI627:BO627"/>
    <mergeCell ref="BP627:BV627"/>
    <mergeCell ref="AM686:AS686"/>
    <mergeCell ref="AT686:AZ686"/>
    <mergeCell ref="BA686:BG686"/>
    <mergeCell ref="BO686:BU686"/>
    <mergeCell ref="BV686:CB686"/>
    <mergeCell ref="BW627:CC627"/>
    <mergeCell ref="BF569:BK569"/>
    <mergeCell ref="BL569:BQ569"/>
    <mergeCell ref="BR569:BW569"/>
    <mergeCell ref="BE540:BJ540"/>
    <mergeCell ref="BK540:BP540"/>
    <mergeCell ref="BR598:BW598"/>
    <mergeCell ref="D686:J686"/>
    <mergeCell ref="CC656:CI656"/>
    <mergeCell ref="BV656:CB656"/>
    <mergeCell ref="D656:J656"/>
    <mergeCell ref="K656:Q656"/>
    <mergeCell ref="R656:X656"/>
    <mergeCell ref="Y656:AE656"/>
    <mergeCell ref="AF656:AL656"/>
    <mergeCell ref="BO656:BU656"/>
    <mergeCell ref="BH656:BN656"/>
    <mergeCell ref="BA656:BG656"/>
    <mergeCell ref="AT656:AZ656"/>
    <mergeCell ref="AM656:AS656"/>
    <mergeCell ref="BH686:BN686"/>
    <mergeCell ref="AF686:AL686"/>
    <mergeCell ref="K686:Q686"/>
    <mergeCell ref="R686:X686"/>
    <mergeCell ref="Y686:AE686"/>
    <mergeCell ref="BF598:BK598"/>
    <mergeCell ref="BL598:BQ59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709"/>
  <sheetViews>
    <sheetView showGridLines="0" zoomScale="90" zoomScaleNormal="90" workbookViewId="0">
      <selection activeCell="B36" sqref="B36"/>
    </sheetView>
  </sheetViews>
  <sheetFormatPr baseColWidth="10" defaultRowHeight="12.75"/>
  <cols>
    <col min="4" max="63" width="11.42578125" customWidth="1"/>
  </cols>
  <sheetData>
    <row r="1" spans="1:70">
      <c r="A1" s="499" t="s">
        <v>1182</v>
      </c>
      <c r="B1" s="500"/>
      <c r="C1" s="500"/>
      <c r="D1" s="500"/>
      <c r="E1" s="500"/>
      <c r="F1" s="500"/>
      <c r="G1" s="500"/>
      <c r="H1" s="500"/>
      <c r="I1" s="500"/>
      <c r="J1" s="500"/>
      <c r="K1" s="500"/>
      <c r="L1" s="500"/>
      <c r="M1" s="500"/>
      <c r="N1" s="500"/>
      <c r="O1" s="500"/>
      <c r="P1" s="501"/>
      <c r="Q1" s="501"/>
      <c r="R1" s="501"/>
      <c r="S1" s="501"/>
      <c r="T1" s="501"/>
      <c r="U1" s="501"/>
      <c r="V1" s="501"/>
      <c r="W1" s="501"/>
      <c r="X1" s="501"/>
      <c r="Y1" s="501"/>
      <c r="Z1" s="501"/>
      <c r="AA1" s="501"/>
      <c r="AB1" s="501"/>
      <c r="AC1" s="501"/>
      <c r="AD1" s="501"/>
      <c r="AE1" s="501"/>
      <c r="AF1" s="501"/>
      <c r="AG1" s="501"/>
      <c r="AH1" s="501"/>
      <c r="AI1" s="501"/>
      <c r="AJ1" s="501"/>
      <c r="AK1" s="501"/>
      <c r="AL1" s="501"/>
      <c r="AM1" s="501"/>
      <c r="AN1" s="501"/>
      <c r="AO1" s="501"/>
      <c r="AP1" s="501"/>
      <c r="AQ1" s="501"/>
      <c r="AR1" s="501"/>
      <c r="AS1" s="501"/>
      <c r="AT1" s="501"/>
      <c r="AU1" s="501"/>
      <c r="AV1" s="501"/>
      <c r="AW1" s="501"/>
      <c r="AX1" s="501"/>
      <c r="AY1" s="501"/>
      <c r="AZ1" s="501"/>
      <c r="BA1" s="501"/>
      <c r="BB1" s="502"/>
      <c r="BC1" s="502"/>
      <c r="BD1" s="502"/>
      <c r="BE1" s="502"/>
      <c r="BF1" s="502"/>
      <c r="BG1" s="502"/>
      <c r="BH1" s="502"/>
      <c r="BI1" s="502"/>
      <c r="BJ1" s="502"/>
      <c r="BK1" s="502"/>
      <c r="BL1" s="502"/>
      <c r="BM1" s="502"/>
      <c r="BN1" s="502"/>
      <c r="BO1" s="502"/>
      <c r="BP1" s="502"/>
      <c r="BQ1" s="502"/>
      <c r="BR1" s="502"/>
    </row>
    <row r="2" spans="1:70" ht="18">
      <c r="A2" s="503"/>
      <c r="B2" s="478" t="s">
        <v>86</v>
      </c>
      <c r="C2" s="504"/>
      <c r="D2" s="504"/>
      <c r="E2" s="504"/>
      <c r="F2" s="504"/>
      <c r="G2" s="504"/>
      <c r="H2" s="504"/>
      <c r="I2" s="504"/>
      <c r="J2" s="505" t="s">
        <v>84</v>
      </c>
      <c r="K2" s="504"/>
      <c r="L2" s="504"/>
      <c r="M2" s="504"/>
      <c r="N2" s="504"/>
      <c r="O2" s="504"/>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502"/>
      <c r="BR2" s="502"/>
    </row>
    <row r="3" spans="1:70" ht="18">
      <c r="A3" s="503"/>
      <c r="B3" s="478"/>
      <c r="C3" s="478"/>
      <c r="D3" s="478"/>
      <c r="E3" s="478"/>
      <c r="F3" s="504"/>
      <c r="G3" s="504"/>
      <c r="H3" s="504"/>
      <c r="I3" s="504"/>
      <c r="J3" s="504"/>
      <c r="K3" s="504"/>
      <c r="L3" s="504"/>
      <c r="M3" s="504"/>
      <c r="N3" s="504"/>
      <c r="O3" s="504"/>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2"/>
      <c r="AV3" s="502"/>
      <c r="AW3" s="502"/>
      <c r="AX3" s="502"/>
      <c r="AY3" s="502"/>
      <c r="AZ3" s="502"/>
      <c r="BA3" s="502"/>
      <c r="BB3" s="502"/>
      <c r="BC3" s="502"/>
      <c r="BD3" s="502"/>
      <c r="BE3" s="502"/>
      <c r="BF3" s="502"/>
      <c r="BG3" s="502"/>
      <c r="BH3" s="502"/>
      <c r="BI3" s="502"/>
      <c r="BJ3" s="502"/>
      <c r="BK3" s="502"/>
      <c r="BL3" s="502"/>
      <c r="BM3" s="502"/>
      <c r="BN3" s="502"/>
      <c r="BO3" s="502"/>
      <c r="BP3" s="502"/>
      <c r="BQ3" s="502"/>
      <c r="BR3" s="502"/>
    </row>
    <row r="4" spans="1:70" ht="14.25">
      <c r="A4" s="503"/>
      <c r="B4" s="481" t="s">
        <v>59</v>
      </c>
      <c r="C4" s="506"/>
      <c r="D4" s="504"/>
      <c r="E4" s="504"/>
      <c r="F4" s="504"/>
      <c r="G4" s="504"/>
      <c r="H4" s="504"/>
      <c r="I4" s="504"/>
      <c r="J4" s="504"/>
      <c r="K4" s="504"/>
      <c r="L4" s="504"/>
      <c r="M4" s="504"/>
      <c r="N4" s="504"/>
      <c r="O4" s="504"/>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502"/>
      <c r="AQ4" s="502"/>
      <c r="AR4" s="502"/>
      <c r="AS4" s="502"/>
      <c r="AT4" s="502"/>
      <c r="AU4" s="502"/>
      <c r="AV4" s="502"/>
      <c r="AW4" s="502"/>
      <c r="AX4" s="502"/>
      <c r="AY4" s="502"/>
      <c r="AZ4" s="502"/>
      <c r="BA4" s="502"/>
      <c r="BB4" s="502"/>
      <c r="BC4" s="502"/>
      <c r="BD4" s="502"/>
      <c r="BE4" s="502"/>
      <c r="BF4" s="502"/>
      <c r="BG4" s="502"/>
      <c r="BH4" s="502"/>
      <c r="BI4" s="502"/>
      <c r="BJ4" s="502"/>
      <c r="BK4" s="502"/>
      <c r="BL4" s="502"/>
      <c r="BM4" s="502"/>
      <c r="BN4" s="502"/>
      <c r="BO4" s="502"/>
      <c r="BP4" s="502"/>
      <c r="BQ4" s="502"/>
      <c r="BR4" s="502"/>
    </row>
    <row r="5" spans="1:70" ht="14.25">
      <c r="A5" s="503"/>
      <c r="B5" s="481"/>
      <c r="C5" s="482"/>
      <c r="D5" s="482"/>
      <c r="E5" s="482"/>
      <c r="F5" s="504"/>
      <c r="G5" s="504"/>
      <c r="H5" s="504"/>
      <c r="I5" s="504"/>
      <c r="J5" s="504"/>
      <c r="K5" s="504"/>
      <c r="L5" s="504"/>
      <c r="M5" s="504"/>
      <c r="N5" s="504"/>
      <c r="O5" s="504"/>
      <c r="P5" s="507"/>
      <c r="Q5" s="507"/>
      <c r="R5" s="507"/>
      <c r="S5" s="507"/>
      <c r="T5" s="507"/>
      <c r="U5" s="507"/>
      <c r="V5" s="507"/>
      <c r="W5" s="507"/>
      <c r="X5" s="507"/>
      <c r="Y5" s="507"/>
      <c r="Z5" s="507"/>
      <c r="AA5" s="507"/>
      <c r="AB5" s="507"/>
      <c r="AC5" s="507"/>
      <c r="AD5" s="507"/>
      <c r="AE5" s="507"/>
      <c r="AF5" s="507"/>
      <c r="AG5" s="507"/>
      <c r="AH5" s="507"/>
      <c r="AI5" s="507"/>
      <c r="AJ5" s="507"/>
      <c r="AK5" s="507"/>
      <c r="AL5" s="507"/>
      <c r="AM5" s="507"/>
      <c r="AN5" s="507"/>
      <c r="AO5" s="507"/>
      <c r="AP5" s="507"/>
      <c r="AQ5" s="507"/>
      <c r="AR5" s="507"/>
      <c r="AS5" s="507"/>
      <c r="AT5" s="507"/>
      <c r="AU5" s="507"/>
      <c r="AV5" s="507"/>
      <c r="AW5" s="507"/>
      <c r="AX5" s="507"/>
      <c r="AY5" s="507"/>
      <c r="AZ5" s="507"/>
      <c r="BA5" s="507"/>
      <c r="BB5" s="502"/>
      <c r="BC5" s="502"/>
      <c r="BD5" s="502"/>
      <c r="BE5" s="502"/>
      <c r="BF5" s="502"/>
      <c r="BG5" s="502"/>
      <c r="BH5" s="502"/>
      <c r="BI5" s="502"/>
      <c r="BJ5" s="502"/>
      <c r="BK5" s="502"/>
      <c r="BL5" s="502"/>
      <c r="BM5" s="502"/>
      <c r="BN5" s="502"/>
      <c r="BO5" s="502"/>
      <c r="BP5" s="502"/>
      <c r="BQ5" s="502"/>
      <c r="BR5" s="502"/>
    </row>
    <row r="6" spans="1:70" ht="14.25">
      <c r="A6" s="508"/>
      <c r="B6" s="509" t="s">
        <v>85</v>
      </c>
      <c r="C6" s="510"/>
      <c r="D6" s="510"/>
      <c r="E6" s="510"/>
      <c r="F6" s="510"/>
      <c r="G6" s="510"/>
      <c r="H6" s="510"/>
      <c r="I6" s="510"/>
      <c r="J6" s="510"/>
      <c r="K6" s="510"/>
      <c r="L6" s="510"/>
      <c r="M6" s="510"/>
      <c r="N6" s="510"/>
      <c r="O6" s="510"/>
      <c r="P6" s="511"/>
      <c r="Q6" s="511"/>
      <c r="R6" s="511"/>
      <c r="S6" s="511"/>
      <c r="T6" s="511"/>
      <c r="U6" s="511"/>
      <c r="V6" s="511"/>
      <c r="W6" s="511"/>
      <c r="X6" s="511"/>
      <c r="Y6" s="511"/>
      <c r="Z6" s="511"/>
      <c r="AA6" s="511"/>
      <c r="AB6" s="511"/>
      <c r="AC6" s="511"/>
      <c r="AD6" s="511"/>
      <c r="AE6" s="511"/>
      <c r="AF6" s="511"/>
      <c r="AG6" s="511"/>
      <c r="AH6" s="511"/>
      <c r="AI6" s="511"/>
      <c r="AJ6" s="511"/>
      <c r="AK6" s="511"/>
      <c r="AL6" s="511"/>
      <c r="AM6" s="511"/>
      <c r="AN6" s="511"/>
      <c r="AO6" s="511"/>
      <c r="AP6" s="511"/>
      <c r="AQ6" s="511"/>
      <c r="AR6" s="511"/>
      <c r="AS6" s="511"/>
      <c r="AT6" s="511"/>
      <c r="AU6" s="511"/>
      <c r="AV6" s="511"/>
      <c r="AW6" s="511"/>
      <c r="AX6" s="511"/>
      <c r="AY6" s="511"/>
      <c r="AZ6" s="511"/>
      <c r="BA6" s="511"/>
      <c r="BB6" s="511"/>
      <c r="BC6" s="511"/>
      <c r="BD6" s="511"/>
      <c r="BE6" s="511"/>
      <c r="BF6" s="511"/>
      <c r="BG6" s="511"/>
      <c r="BH6" s="511"/>
      <c r="BI6" s="511"/>
      <c r="BJ6" s="511"/>
      <c r="BK6" s="511"/>
      <c r="BL6" s="511"/>
      <c r="BM6" s="511"/>
      <c r="BN6" s="511"/>
      <c r="BO6" s="511"/>
      <c r="BP6" s="511"/>
      <c r="BQ6" s="511"/>
      <c r="BR6" s="511"/>
    </row>
    <row r="7" spans="1:70" ht="14.25">
      <c r="A7" s="512"/>
      <c r="B7" s="513" t="str">
        <f>Índice!C7</f>
        <v>Fecha de publicación: Diciembre 2022</v>
      </c>
      <c r="C7" s="514"/>
      <c r="D7" s="515"/>
      <c r="E7" s="515"/>
      <c r="F7" s="515"/>
      <c r="G7" s="515"/>
      <c r="H7" s="515"/>
      <c r="I7" s="515"/>
      <c r="J7" s="515"/>
      <c r="K7" s="515"/>
      <c r="L7" s="515"/>
      <c r="M7" s="515"/>
      <c r="N7" s="515"/>
      <c r="O7" s="515"/>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1"/>
      <c r="AY7" s="511"/>
      <c r="AZ7" s="511"/>
      <c r="BA7" s="511"/>
      <c r="BB7" s="511"/>
      <c r="BC7" s="511"/>
      <c r="BD7" s="511"/>
      <c r="BE7" s="511"/>
      <c r="BF7" s="511"/>
      <c r="BG7" s="511"/>
      <c r="BH7" s="511"/>
      <c r="BI7" s="511"/>
      <c r="BJ7" s="511"/>
      <c r="BK7" s="511"/>
      <c r="BL7" s="511"/>
      <c r="BM7" s="511"/>
      <c r="BN7" s="511"/>
      <c r="BO7" s="511"/>
      <c r="BP7" s="511"/>
      <c r="BQ7" s="511"/>
      <c r="BR7" s="511"/>
    </row>
    <row r="8" spans="1:70" ht="15" thickBot="1">
      <c r="A8" s="516"/>
      <c r="B8" s="513" t="str">
        <f>Índice!C8</f>
        <v>Fecha de Corte: Noviembre 2022</v>
      </c>
      <c r="C8" s="517"/>
      <c r="D8" s="517"/>
      <c r="E8" s="517"/>
      <c r="F8" s="517"/>
      <c r="G8" s="517"/>
      <c r="H8" s="517"/>
      <c r="I8" s="517"/>
      <c r="J8" s="517"/>
      <c r="K8" s="517"/>
      <c r="L8" s="517"/>
      <c r="M8" s="517"/>
      <c r="N8" s="517"/>
      <c r="O8" s="517"/>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8"/>
      <c r="AY8" s="518"/>
      <c r="AZ8" s="518"/>
      <c r="BA8" s="518"/>
      <c r="BB8" s="511"/>
      <c r="BC8" s="511"/>
      <c r="BD8" s="511"/>
      <c r="BE8" s="511"/>
      <c r="BF8" s="511"/>
      <c r="BG8" s="511"/>
      <c r="BH8" s="511"/>
      <c r="BI8" s="511"/>
      <c r="BJ8" s="511"/>
      <c r="BK8" s="511"/>
      <c r="BL8" s="511"/>
      <c r="BM8" s="511"/>
      <c r="BN8" s="511"/>
      <c r="BO8" s="511"/>
      <c r="BP8" s="511"/>
      <c r="BQ8" s="511"/>
      <c r="BR8" s="511"/>
    </row>
    <row r="9" spans="1:70" s="188" customFormat="1">
      <c r="A9" s="757"/>
      <c r="B9" s="758"/>
      <c r="C9" s="758"/>
      <c r="D9" s="758"/>
      <c r="E9" s="758"/>
      <c r="F9" s="758"/>
      <c r="G9" s="758"/>
      <c r="H9" s="758"/>
      <c r="I9" s="758"/>
      <c r="J9" s="758"/>
      <c r="K9" s="758"/>
      <c r="L9" s="758"/>
      <c r="M9" s="758"/>
      <c r="N9" s="758"/>
      <c r="O9" s="758"/>
      <c r="P9" s="758"/>
      <c r="Q9" s="758"/>
      <c r="R9" s="758"/>
      <c r="S9" s="758"/>
      <c r="T9" s="758"/>
      <c r="U9" s="758"/>
      <c r="V9" s="758"/>
      <c r="W9" s="758"/>
      <c r="X9" s="758"/>
      <c r="Y9" s="758"/>
      <c r="Z9" s="758"/>
      <c r="AA9" s="758"/>
      <c r="AB9" s="758"/>
      <c r="AC9" s="758"/>
      <c r="AD9" s="758"/>
      <c r="AE9" s="758"/>
      <c r="AF9" s="758"/>
      <c r="AG9" s="758"/>
      <c r="AH9" s="758"/>
      <c r="AI9" s="758"/>
      <c r="AJ9" s="758"/>
      <c r="AK9" s="758"/>
      <c r="AL9" s="758"/>
      <c r="AM9" s="758"/>
      <c r="AN9" s="758"/>
      <c r="AO9" s="758"/>
      <c r="AP9" s="758"/>
      <c r="AQ9" s="758"/>
      <c r="AR9" s="758"/>
      <c r="AS9" s="758"/>
      <c r="AT9" s="758"/>
      <c r="AU9" s="758"/>
      <c r="AV9" s="758"/>
      <c r="AW9" s="758"/>
      <c r="AX9" s="758"/>
      <c r="AY9" s="758"/>
      <c r="AZ9" s="758"/>
      <c r="BA9" s="758"/>
      <c r="BB9" s="759"/>
      <c r="BC9" s="137"/>
      <c r="BD9" s="137"/>
      <c r="BE9" s="137"/>
      <c r="BF9" s="137"/>
      <c r="BG9" s="137"/>
      <c r="BH9" s="137"/>
      <c r="BI9" s="137"/>
      <c r="BJ9" s="137"/>
      <c r="BK9" s="137"/>
      <c r="BL9" s="137"/>
      <c r="BM9" s="137"/>
      <c r="BN9" s="137"/>
      <c r="BO9" s="137"/>
      <c r="BP9" s="137"/>
    </row>
    <row r="11" spans="1:70" ht="13.5" thickBot="1">
      <c r="B11" s="590" t="s">
        <v>30</v>
      </c>
      <c r="C11" s="591"/>
      <c r="D11" s="591"/>
      <c r="E11" s="591"/>
      <c r="F11" s="591"/>
      <c r="G11" s="591"/>
      <c r="H11" s="591"/>
      <c r="I11" s="591"/>
      <c r="J11" s="591"/>
      <c r="K11" s="591"/>
      <c r="L11" s="591"/>
      <c r="M11" s="591"/>
      <c r="N11" s="591"/>
      <c r="O11" s="591"/>
      <c r="P11" s="591"/>
      <c r="Q11" s="591"/>
      <c r="R11" s="591"/>
      <c r="S11" s="591"/>
      <c r="T11" s="591"/>
      <c r="U11" s="591"/>
      <c r="V11" s="591"/>
    </row>
    <row r="12" spans="1:70" ht="13.5" thickBot="1">
      <c r="B12" s="560" t="s">
        <v>35</v>
      </c>
      <c r="C12" s="584"/>
      <c r="D12" s="186">
        <v>2003</v>
      </c>
      <c r="E12" s="186">
        <v>2004</v>
      </c>
      <c r="F12" s="186">
        <v>2005</v>
      </c>
      <c r="G12" s="186">
        <v>2006</v>
      </c>
      <c r="H12" s="186">
        <v>2007</v>
      </c>
      <c r="I12" s="186">
        <v>2008</v>
      </c>
      <c r="J12" s="186">
        <v>2009</v>
      </c>
      <c r="K12" s="186">
        <v>2010</v>
      </c>
      <c r="L12" s="186">
        <v>2011</v>
      </c>
      <c r="M12" s="186">
        <v>2012</v>
      </c>
      <c r="N12" s="186">
        <v>2013</v>
      </c>
      <c r="O12" s="186">
        <v>2014</v>
      </c>
      <c r="P12" s="186">
        <v>2015</v>
      </c>
      <c r="Q12" s="186">
        <v>2016</v>
      </c>
      <c r="R12" s="186">
        <v>2017</v>
      </c>
      <c r="S12" s="186">
        <v>2018</v>
      </c>
      <c r="T12" s="186">
        <v>2019</v>
      </c>
      <c r="U12" s="186">
        <v>2020</v>
      </c>
      <c r="V12" s="186">
        <v>2021</v>
      </c>
    </row>
    <row r="13" spans="1:70">
      <c r="B13" s="608" t="s">
        <v>7</v>
      </c>
      <c r="C13" s="5" t="s">
        <v>0</v>
      </c>
      <c r="D13" s="22">
        <v>221</v>
      </c>
      <c r="E13" s="22">
        <v>221</v>
      </c>
      <c r="F13" s="22">
        <v>216</v>
      </c>
      <c r="G13" s="22">
        <v>215</v>
      </c>
      <c r="H13" s="22">
        <v>215</v>
      </c>
      <c r="I13" s="22">
        <v>0</v>
      </c>
      <c r="J13" s="22">
        <v>0</v>
      </c>
      <c r="K13" s="22">
        <v>0</v>
      </c>
      <c r="L13" s="22">
        <v>0</v>
      </c>
      <c r="M13" s="22">
        <v>0</v>
      </c>
      <c r="N13" s="22">
        <v>0</v>
      </c>
      <c r="O13" s="22">
        <v>0</v>
      </c>
      <c r="P13" s="22">
        <v>0</v>
      </c>
      <c r="Q13" s="22">
        <v>0</v>
      </c>
      <c r="R13" s="22">
        <v>0</v>
      </c>
      <c r="S13" s="22">
        <v>0</v>
      </c>
      <c r="T13" s="22">
        <v>0</v>
      </c>
      <c r="U13" s="22">
        <v>0</v>
      </c>
      <c r="V13" s="22">
        <v>0</v>
      </c>
    </row>
    <row r="14" spans="1:70">
      <c r="B14" s="604"/>
      <c r="C14" s="4" t="s">
        <v>52</v>
      </c>
      <c r="D14" s="22">
        <v>214</v>
      </c>
      <c r="E14" s="22">
        <v>220</v>
      </c>
      <c r="F14" s="22">
        <v>222</v>
      </c>
      <c r="G14" s="22">
        <v>222</v>
      </c>
      <c r="H14" s="22">
        <v>222</v>
      </c>
      <c r="I14" s="22">
        <v>222</v>
      </c>
      <c r="J14" s="22">
        <v>222</v>
      </c>
      <c r="K14" s="22">
        <v>222</v>
      </c>
      <c r="L14" s="22">
        <v>219</v>
      </c>
      <c r="M14" s="22">
        <v>0</v>
      </c>
      <c r="N14" s="22">
        <v>0</v>
      </c>
      <c r="O14" s="22">
        <v>0</v>
      </c>
      <c r="P14" s="22">
        <v>0</v>
      </c>
      <c r="Q14" s="22">
        <v>0</v>
      </c>
      <c r="R14" s="22">
        <v>0</v>
      </c>
      <c r="S14" s="22">
        <v>0</v>
      </c>
      <c r="T14" s="22">
        <v>0</v>
      </c>
      <c r="U14" s="22">
        <v>0</v>
      </c>
      <c r="V14" s="22">
        <v>0</v>
      </c>
    </row>
    <row r="15" spans="1:70">
      <c r="B15" s="604"/>
      <c r="C15" s="4" t="s">
        <v>2</v>
      </c>
      <c r="D15" s="10">
        <v>0</v>
      </c>
      <c r="E15" s="10">
        <v>0</v>
      </c>
      <c r="F15" s="10">
        <v>247</v>
      </c>
      <c r="G15" s="10">
        <v>426</v>
      </c>
      <c r="H15" s="10">
        <v>711</v>
      </c>
      <c r="I15" s="10">
        <v>928</v>
      </c>
      <c r="J15" s="10">
        <v>1010</v>
      </c>
      <c r="K15" s="10">
        <v>1193</v>
      </c>
      <c r="L15" s="10">
        <v>1247</v>
      </c>
      <c r="M15" s="10">
        <v>1282</v>
      </c>
      <c r="N15" s="10">
        <v>1311</v>
      </c>
      <c r="O15" s="91">
        <v>1369</v>
      </c>
      <c r="P15" s="91">
        <v>1415</v>
      </c>
      <c r="Q15" s="91">
        <v>1385</v>
      </c>
      <c r="R15" s="91">
        <v>1365</v>
      </c>
      <c r="S15" s="91">
        <f t="shared" ref="S15:S20" si="0">+O156</f>
        <v>1366</v>
      </c>
      <c r="T15" s="91">
        <f t="shared" ref="T15:T20" si="1">+O168</f>
        <v>1239</v>
      </c>
      <c r="U15" s="91">
        <v>1206</v>
      </c>
      <c r="V15" s="91">
        <v>1184</v>
      </c>
    </row>
    <row r="16" spans="1:70">
      <c r="B16" s="604"/>
      <c r="C16" s="4" t="s">
        <v>3</v>
      </c>
      <c r="D16" s="10">
        <v>0</v>
      </c>
      <c r="E16" s="10">
        <v>0</v>
      </c>
      <c r="F16" s="10">
        <v>0</v>
      </c>
      <c r="G16" s="10">
        <v>0</v>
      </c>
      <c r="H16" s="10">
        <v>104</v>
      </c>
      <c r="I16" s="10">
        <v>122</v>
      </c>
      <c r="J16" s="10">
        <v>147</v>
      </c>
      <c r="K16" s="10">
        <v>272</v>
      </c>
      <c r="L16" s="10">
        <v>608</v>
      </c>
      <c r="M16" s="10">
        <v>656</v>
      </c>
      <c r="N16" s="10">
        <v>680</v>
      </c>
      <c r="O16" s="92">
        <v>587</v>
      </c>
      <c r="P16" s="92">
        <v>627</v>
      </c>
      <c r="Q16" s="92">
        <v>594</v>
      </c>
      <c r="R16" s="92">
        <v>578</v>
      </c>
      <c r="S16" s="91">
        <f t="shared" si="0"/>
        <v>6</v>
      </c>
      <c r="T16" s="91">
        <f t="shared" si="1"/>
        <v>6</v>
      </c>
      <c r="U16" s="91">
        <v>6</v>
      </c>
      <c r="V16" s="91">
        <v>4</v>
      </c>
    </row>
    <row r="17" spans="2:22">
      <c r="B17" s="604"/>
      <c r="C17" s="14" t="s">
        <v>51</v>
      </c>
      <c r="D17" s="10">
        <v>0</v>
      </c>
      <c r="E17" s="10">
        <v>0</v>
      </c>
      <c r="F17" s="10">
        <v>0</v>
      </c>
      <c r="G17" s="10">
        <v>0</v>
      </c>
      <c r="H17" s="10">
        <v>0</v>
      </c>
      <c r="I17" s="10">
        <v>0</v>
      </c>
      <c r="J17" s="10">
        <v>223</v>
      </c>
      <c r="K17" s="10">
        <v>385</v>
      </c>
      <c r="L17" s="10">
        <v>672</v>
      </c>
      <c r="M17" s="10">
        <v>982</v>
      </c>
      <c r="N17" s="10">
        <v>1099</v>
      </c>
      <c r="O17" s="91">
        <v>1352</v>
      </c>
      <c r="P17" s="91">
        <v>1488</v>
      </c>
      <c r="Q17" s="91">
        <v>1534</v>
      </c>
      <c r="R17" s="254">
        <v>1625</v>
      </c>
      <c r="S17" s="91">
        <f t="shared" si="0"/>
        <v>1642</v>
      </c>
      <c r="T17" s="91">
        <f t="shared" si="1"/>
        <v>1676</v>
      </c>
      <c r="U17" s="91">
        <v>1747</v>
      </c>
      <c r="V17" s="91">
        <v>1844</v>
      </c>
    </row>
    <row r="18" spans="2:22">
      <c r="B18" s="609"/>
      <c r="C18" s="127" t="s">
        <v>66</v>
      </c>
      <c r="D18" s="10">
        <v>0</v>
      </c>
      <c r="E18" s="10">
        <v>0</v>
      </c>
      <c r="F18" s="10">
        <v>0</v>
      </c>
      <c r="G18" s="10">
        <v>0</v>
      </c>
      <c r="H18" s="10">
        <v>0</v>
      </c>
      <c r="I18" s="10">
        <v>0</v>
      </c>
      <c r="J18" s="10">
        <v>0</v>
      </c>
      <c r="K18" s="10">
        <v>0</v>
      </c>
      <c r="L18" s="10">
        <v>0</v>
      </c>
      <c r="M18" s="10">
        <v>0</v>
      </c>
      <c r="N18" s="10">
        <v>0</v>
      </c>
      <c r="O18" s="91">
        <v>235</v>
      </c>
      <c r="P18" s="91">
        <v>781</v>
      </c>
      <c r="Q18" s="91">
        <v>892</v>
      </c>
      <c r="R18" s="254">
        <v>1110</v>
      </c>
      <c r="S18" s="91">
        <f t="shared" si="0"/>
        <v>1084</v>
      </c>
      <c r="T18" s="91">
        <f t="shared" si="1"/>
        <v>1073</v>
      </c>
      <c r="U18" s="91">
        <v>976</v>
      </c>
      <c r="V18" s="91">
        <v>739</v>
      </c>
    </row>
    <row r="19" spans="2:22">
      <c r="B19" s="609"/>
      <c r="C19" s="127" t="s">
        <v>1134</v>
      </c>
      <c r="D19" s="10">
        <v>0</v>
      </c>
      <c r="E19" s="10">
        <v>0</v>
      </c>
      <c r="F19" s="10">
        <v>0</v>
      </c>
      <c r="G19" s="10">
        <v>0</v>
      </c>
      <c r="H19" s="10">
        <v>0</v>
      </c>
      <c r="I19" s="10">
        <v>0</v>
      </c>
      <c r="J19" s="10">
        <v>0</v>
      </c>
      <c r="K19" s="10">
        <v>0</v>
      </c>
      <c r="L19" s="10">
        <v>0</v>
      </c>
      <c r="M19" s="10">
        <v>0</v>
      </c>
      <c r="N19" s="10">
        <v>0</v>
      </c>
      <c r="O19" s="10">
        <v>0</v>
      </c>
      <c r="P19" s="10">
        <v>0</v>
      </c>
      <c r="Q19" s="10">
        <v>0</v>
      </c>
      <c r="R19" s="91">
        <v>1</v>
      </c>
      <c r="S19" s="91">
        <f t="shared" si="0"/>
        <v>2</v>
      </c>
      <c r="T19" s="91">
        <f t="shared" si="1"/>
        <v>2</v>
      </c>
      <c r="U19" s="91">
        <v>2</v>
      </c>
      <c r="V19" s="91">
        <v>3</v>
      </c>
    </row>
    <row r="20" spans="2:22">
      <c r="B20" s="609"/>
      <c r="C20" s="127" t="s">
        <v>68</v>
      </c>
      <c r="D20" s="10">
        <v>0</v>
      </c>
      <c r="E20" s="10">
        <v>0</v>
      </c>
      <c r="F20" s="10">
        <v>0</v>
      </c>
      <c r="G20" s="10">
        <v>0</v>
      </c>
      <c r="H20" s="10">
        <v>0</v>
      </c>
      <c r="I20" s="10">
        <v>0</v>
      </c>
      <c r="J20" s="10">
        <v>0</v>
      </c>
      <c r="K20" s="10">
        <v>0</v>
      </c>
      <c r="L20" s="10">
        <v>0</v>
      </c>
      <c r="M20" s="10">
        <v>0</v>
      </c>
      <c r="N20" s="10">
        <v>0</v>
      </c>
      <c r="O20" s="10">
        <v>0</v>
      </c>
      <c r="P20" s="91">
        <v>593</v>
      </c>
      <c r="Q20" s="91">
        <v>673</v>
      </c>
      <c r="R20" s="91">
        <v>869</v>
      </c>
      <c r="S20" s="91">
        <f t="shared" si="0"/>
        <v>1067</v>
      </c>
      <c r="T20" s="91">
        <f t="shared" si="1"/>
        <v>1169</v>
      </c>
      <c r="U20" s="91">
        <v>1278</v>
      </c>
      <c r="V20" s="91">
        <v>1462</v>
      </c>
    </row>
    <row r="21" spans="2:22">
      <c r="B21" s="609"/>
      <c r="C21" s="185" t="s">
        <v>6</v>
      </c>
      <c r="D21" s="184">
        <f>SUM(D13:D20)</f>
        <v>435</v>
      </c>
      <c r="E21" s="184">
        <f t="shared" ref="E21:S21" si="2">SUM(E13:E20)</f>
        <v>441</v>
      </c>
      <c r="F21" s="184">
        <f t="shared" si="2"/>
        <v>685</v>
      </c>
      <c r="G21" s="184">
        <f t="shared" si="2"/>
        <v>863</v>
      </c>
      <c r="H21" s="184">
        <f t="shared" si="2"/>
        <v>1252</v>
      </c>
      <c r="I21" s="184">
        <f t="shared" si="2"/>
        <v>1272</v>
      </c>
      <c r="J21" s="184">
        <f t="shared" si="2"/>
        <v>1602</v>
      </c>
      <c r="K21" s="184">
        <f t="shared" si="2"/>
        <v>2072</v>
      </c>
      <c r="L21" s="184">
        <f t="shared" si="2"/>
        <v>2746</v>
      </c>
      <c r="M21" s="184">
        <f t="shared" si="2"/>
        <v>2920</v>
      </c>
      <c r="N21" s="184">
        <f t="shared" si="2"/>
        <v>3090</v>
      </c>
      <c r="O21" s="184">
        <f t="shared" si="2"/>
        <v>3543</v>
      </c>
      <c r="P21" s="184">
        <f t="shared" si="2"/>
        <v>4904</v>
      </c>
      <c r="Q21" s="184">
        <f t="shared" si="2"/>
        <v>5078</v>
      </c>
      <c r="R21" s="184">
        <f t="shared" si="2"/>
        <v>5548</v>
      </c>
      <c r="S21" s="184">
        <f t="shared" si="2"/>
        <v>5167</v>
      </c>
      <c r="T21" s="184">
        <f>SUM(T13:T20)</f>
        <v>5165</v>
      </c>
      <c r="U21" s="184">
        <v>5215</v>
      </c>
      <c r="V21" s="184">
        <f>SUM(V13:V20)</f>
        <v>5236</v>
      </c>
    </row>
    <row r="22" spans="2:22" ht="22.5">
      <c r="B22" s="604"/>
      <c r="C22" s="224" t="s">
        <v>41</v>
      </c>
      <c r="D22" s="38">
        <v>3</v>
      </c>
      <c r="E22" s="38">
        <v>3</v>
      </c>
      <c r="F22" s="38">
        <v>3</v>
      </c>
      <c r="G22" s="38">
        <v>3</v>
      </c>
      <c r="H22" s="38">
        <v>3</v>
      </c>
      <c r="I22" s="38">
        <v>3</v>
      </c>
      <c r="J22" s="38">
        <v>3</v>
      </c>
      <c r="K22" s="38">
        <v>3</v>
      </c>
      <c r="L22" s="38">
        <v>3</v>
      </c>
      <c r="M22" s="38">
        <v>3</v>
      </c>
      <c r="N22" s="38">
        <v>3</v>
      </c>
      <c r="O22" s="102">
        <v>3</v>
      </c>
      <c r="P22" s="102">
        <v>3</v>
      </c>
      <c r="Q22" s="102">
        <v>3</v>
      </c>
      <c r="R22" s="102">
        <v>3</v>
      </c>
      <c r="S22" s="102">
        <v>3</v>
      </c>
      <c r="T22" s="102">
        <v>3</v>
      </c>
      <c r="U22" s="102">
        <v>3</v>
      </c>
      <c r="V22" s="102">
        <v>3</v>
      </c>
    </row>
    <row r="23" spans="2:22" ht="13.5" thickBot="1">
      <c r="B23" s="829" t="s">
        <v>1</v>
      </c>
      <c r="C23" s="607"/>
      <c r="D23" s="9">
        <v>25</v>
      </c>
      <c r="E23" s="9">
        <v>25</v>
      </c>
      <c r="F23" s="9">
        <v>25</v>
      </c>
      <c r="G23" s="9">
        <v>35</v>
      </c>
      <c r="H23" s="9">
        <v>35</v>
      </c>
      <c r="I23" s="9">
        <v>35</v>
      </c>
      <c r="J23" s="9">
        <v>35</v>
      </c>
      <c r="K23" s="9">
        <v>35</v>
      </c>
      <c r="L23" s="9">
        <v>35</v>
      </c>
      <c r="M23" s="9">
        <v>35</v>
      </c>
      <c r="N23" s="9">
        <v>35</v>
      </c>
      <c r="O23" s="126">
        <v>35</v>
      </c>
      <c r="P23" s="126">
        <v>85</v>
      </c>
      <c r="Q23" s="126">
        <v>85</v>
      </c>
      <c r="R23" s="126">
        <v>85</v>
      </c>
      <c r="S23" s="126">
        <v>85</v>
      </c>
      <c r="T23" s="126">
        <v>85</v>
      </c>
      <c r="U23" s="126">
        <v>85</v>
      </c>
      <c r="V23" s="126">
        <v>85</v>
      </c>
    </row>
    <row r="24" spans="2:22">
      <c r="B24" s="16"/>
      <c r="C24" s="16"/>
      <c r="D24" s="17"/>
      <c r="E24" s="17"/>
      <c r="F24" s="17"/>
      <c r="G24" s="17"/>
      <c r="H24" s="17"/>
      <c r="I24" s="17"/>
      <c r="J24" s="17"/>
      <c r="K24" s="17"/>
      <c r="L24" s="17"/>
      <c r="M24" s="17"/>
      <c r="N24" s="17"/>
      <c r="O24" s="17"/>
      <c r="P24" s="17"/>
      <c r="Q24" s="17"/>
    </row>
    <row r="25" spans="2:22">
      <c r="B25" s="16"/>
      <c r="C25" s="16"/>
      <c r="D25" s="17"/>
      <c r="E25" s="17"/>
      <c r="F25" s="17"/>
      <c r="G25" s="17"/>
      <c r="H25" s="17"/>
      <c r="I25" s="17"/>
      <c r="J25" s="17"/>
      <c r="K25" s="17"/>
      <c r="L25" s="17"/>
      <c r="M25" s="17"/>
      <c r="N25" s="17"/>
      <c r="O25" s="17"/>
      <c r="P25" s="17"/>
      <c r="Q25" s="17"/>
    </row>
    <row r="26" spans="2:22" ht="22.5">
      <c r="B26" s="557" t="s">
        <v>31</v>
      </c>
      <c r="C26" s="558"/>
      <c r="D26" s="558"/>
      <c r="E26" s="558"/>
      <c r="F26" s="558"/>
      <c r="G26" s="558"/>
      <c r="H26" s="558"/>
      <c r="I26" s="558"/>
      <c r="J26" s="558"/>
      <c r="K26" s="558"/>
      <c r="L26" s="558"/>
      <c r="M26" s="558"/>
      <c r="N26" s="558"/>
      <c r="O26" s="559"/>
    </row>
    <row r="27" spans="2:22">
      <c r="B27" s="560" t="s">
        <v>35</v>
      </c>
      <c r="C27" s="584"/>
      <c r="D27" s="183">
        <v>39083</v>
      </c>
      <c r="E27" s="183">
        <v>39114</v>
      </c>
      <c r="F27" s="183">
        <v>39142</v>
      </c>
      <c r="G27" s="183">
        <v>39173</v>
      </c>
      <c r="H27" s="183">
        <v>39203</v>
      </c>
      <c r="I27" s="183">
        <v>39234</v>
      </c>
      <c r="J27" s="183">
        <v>39264</v>
      </c>
      <c r="K27" s="183">
        <v>39295</v>
      </c>
      <c r="L27" s="183">
        <v>39326</v>
      </c>
      <c r="M27" s="183">
        <v>39356</v>
      </c>
      <c r="N27" s="183">
        <v>39387</v>
      </c>
      <c r="O27" s="183">
        <v>39417</v>
      </c>
    </row>
    <row r="28" spans="2:22">
      <c r="B28" s="613" t="s">
        <v>7</v>
      </c>
      <c r="C28" s="2" t="s">
        <v>0</v>
      </c>
      <c r="D28" s="22">
        <v>215</v>
      </c>
      <c r="E28" s="22">
        <v>215</v>
      </c>
      <c r="F28" s="22">
        <v>215</v>
      </c>
      <c r="G28" s="22">
        <v>215</v>
      </c>
      <c r="H28" s="22">
        <v>215</v>
      </c>
      <c r="I28" s="22">
        <v>215</v>
      </c>
      <c r="J28" s="22">
        <v>215</v>
      </c>
      <c r="K28" s="22">
        <v>215</v>
      </c>
      <c r="L28" s="22">
        <v>215</v>
      </c>
      <c r="M28" s="22">
        <v>215</v>
      </c>
      <c r="N28" s="22">
        <v>215</v>
      </c>
      <c r="O28" s="22">
        <v>215</v>
      </c>
    </row>
    <row r="29" spans="2:22">
      <c r="B29" s="614"/>
      <c r="C29" s="2" t="s">
        <v>4</v>
      </c>
      <c r="D29" s="10">
        <v>222</v>
      </c>
      <c r="E29" s="10">
        <v>222</v>
      </c>
      <c r="F29" s="10">
        <v>222</v>
      </c>
      <c r="G29" s="10">
        <v>222</v>
      </c>
      <c r="H29" s="10">
        <v>222</v>
      </c>
      <c r="I29" s="10">
        <v>222</v>
      </c>
      <c r="J29" s="10">
        <v>222</v>
      </c>
      <c r="K29" s="10">
        <v>222</v>
      </c>
      <c r="L29" s="10">
        <v>222</v>
      </c>
      <c r="M29" s="10">
        <v>222</v>
      </c>
      <c r="N29" s="10">
        <v>222</v>
      </c>
      <c r="O29" s="10">
        <v>222</v>
      </c>
    </row>
    <row r="30" spans="2:22">
      <c r="B30" s="614"/>
      <c r="C30" s="2" t="s">
        <v>2</v>
      </c>
      <c r="D30" s="10">
        <v>444</v>
      </c>
      <c r="E30" s="10">
        <v>444</v>
      </c>
      <c r="F30" s="10">
        <v>470</v>
      </c>
      <c r="G30" s="10">
        <v>470</v>
      </c>
      <c r="H30" s="10">
        <v>482</v>
      </c>
      <c r="I30" s="10">
        <v>486</v>
      </c>
      <c r="J30" s="10">
        <v>543</v>
      </c>
      <c r="K30" s="10">
        <v>560</v>
      </c>
      <c r="L30" s="10">
        <v>636</v>
      </c>
      <c r="M30" s="10">
        <v>668</v>
      </c>
      <c r="N30" s="10">
        <v>703</v>
      </c>
      <c r="O30" s="10">
        <v>711</v>
      </c>
    </row>
    <row r="31" spans="2:22">
      <c r="B31" s="614"/>
      <c r="C31" s="12" t="s">
        <v>3</v>
      </c>
      <c r="D31" s="10">
        <v>0</v>
      </c>
      <c r="E31" s="10">
        <v>0</v>
      </c>
      <c r="F31" s="10">
        <v>0</v>
      </c>
      <c r="G31" s="10">
        <v>0</v>
      </c>
      <c r="H31" s="10">
        <v>0</v>
      </c>
      <c r="I31" s="10">
        <v>0</v>
      </c>
      <c r="J31" s="10">
        <v>0</v>
      </c>
      <c r="K31" s="10">
        <v>104</v>
      </c>
      <c r="L31" s="10">
        <v>104</v>
      </c>
      <c r="M31" s="10">
        <v>104</v>
      </c>
      <c r="N31" s="10">
        <v>104</v>
      </c>
      <c r="O31" s="10">
        <v>104</v>
      </c>
    </row>
    <row r="32" spans="2:22">
      <c r="B32" s="615"/>
      <c r="C32" s="185" t="s">
        <v>6</v>
      </c>
      <c r="D32" s="184">
        <v>881</v>
      </c>
      <c r="E32" s="184">
        <v>881</v>
      </c>
      <c r="F32" s="184">
        <v>907</v>
      </c>
      <c r="G32" s="184">
        <v>907</v>
      </c>
      <c r="H32" s="184">
        <v>919</v>
      </c>
      <c r="I32" s="184">
        <v>923</v>
      </c>
      <c r="J32" s="184">
        <v>980</v>
      </c>
      <c r="K32" s="184">
        <v>1101</v>
      </c>
      <c r="L32" s="184">
        <v>1177</v>
      </c>
      <c r="M32" s="184">
        <v>1209</v>
      </c>
      <c r="N32" s="184">
        <v>1244</v>
      </c>
      <c r="O32" s="184">
        <v>1252</v>
      </c>
    </row>
    <row r="33" spans="2:15" ht="22.5">
      <c r="B33" s="616"/>
      <c r="C33" s="13" t="s">
        <v>41</v>
      </c>
      <c r="D33" s="38">
        <v>3</v>
      </c>
      <c r="E33" s="38">
        <v>3</v>
      </c>
      <c r="F33" s="38">
        <v>3</v>
      </c>
      <c r="G33" s="38">
        <v>3</v>
      </c>
      <c r="H33" s="38">
        <v>3</v>
      </c>
      <c r="I33" s="38">
        <v>3</v>
      </c>
      <c r="J33" s="38">
        <v>3</v>
      </c>
      <c r="K33" s="38">
        <v>3</v>
      </c>
      <c r="L33" s="38">
        <v>3</v>
      </c>
      <c r="M33" s="38">
        <v>3</v>
      </c>
      <c r="N33" s="38">
        <v>3</v>
      </c>
      <c r="O33" s="38">
        <v>3</v>
      </c>
    </row>
    <row r="34" spans="2:15" ht="13.5" thickBot="1">
      <c r="B34" s="829" t="s">
        <v>1</v>
      </c>
      <c r="C34" s="600"/>
      <c r="D34" s="9">
        <v>35</v>
      </c>
      <c r="E34" s="9">
        <v>35</v>
      </c>
      <c r="F34" s="9">
        <v>35</v>
      </c>
      <c r="G34" s="9">
        <v>35</v>
      </c>
      <c r="H34" s="9">
        <v>35</v>
      </c>
      <c r="I34" s="9">
        <v>35</v>
      </c>
      <c r="J34" s="9">
        <v>35</v>
      </c>
      <c r="K34" s="9">
        <v>35</v>
      </c>
      <c r="L34" s="9">
        <v>35</v>
      </c>
      <c r="M34" s="9">
        <v>35</v>
      </c>
      <c r="N34" s="9">
        <v>35</v>
      </c>
      <c r="O34" s="9">
        <v>35</v>
      </c>
    </row>
    <row r="37" spans="2:15" ht="22.5">
      <c r="B37" s="557" t="s">
        <v>32</v>
      </c>
      <c r="C37" s="558"/>
      <c r="D37" s="558"/>
      <c r="E37" s="558"/>
      <c r="F37" s="558"/>
      <c r="G37" s="558"/>
      <c r="H37" s="558"/>
      <c r="I37" s="558"/>
      <c r="J37" s="558"/>
      <c r="K37" s="558"/>
      <c r="L37" s="558"/>
      <c r="M37" s="558"/>
      <c r="N37" s="558"/>
      <c r="O37" s="559"/>
    </row>
    <row r="38" spans="2:15">
      <c r="B38" s="560" t="s">
        <v>35</v>
      </c>
      <c r="C38" s="561"/>
      <c r="D38" s="183">
        <v>39448</v>
      </c>
      <c r="E38" s="183">
        <v>39479</v>
      </c>
      <c r="F38" s="183">
        <v>39508</v>
      </c>
      <c r="G38" s="183">
        <v>39539</v>
      </c>
      <c r="H38" s="183">
        <v>39569</v>
      </c>
      <c r="I38" s="183">
        <v>39600</v>
      </c>
      <c r="J38" s="183">
        <v>39630</v>
      </c>
      <c r="K38" s="183">
        <v>39661</v>
      </c>
      <c r="L38" s="183">
        <v>39692</v>
      </c>
      <c r="M38" s="183">
        <v>39722</v>
      </c>
      <c r="N38" s="183">
        <v>39753</v>
      </c>
      <c r="O38" s="183">
        <v>39783</v>
      </c>
    </row>
    <row r="39" spans="2:15">
      <c r="B39" s="613" t="s">
        <v>7</v>
      </c>
      <c r="C39" s="2" t="s">
        <v>0</v>
      </c>
      <c r="D39" s="22">
        <v>215</v>
      </c>
      <c r="E39" s="22">
        <v>215</v>
      </c>
      <c r="F39" s="22">
        <v>215</v>
      </c>
      <c r="G39" s="22">
        <v>215</v>
      </c>
      <c r="H39" s="22">
        <v>215</v>
      </c>
      <c r="I39" s="22">
        <v>215</v>
      </c>
      <c r="J39" s="22">
        <v>105</v>
      </c>
      <c r="K39" s="22">
        <v>105</v>
      </c>
      <c r="L39" s="22">
        <v>9</v>
      </c>
      <c r="M39" s="22">
        <v>9</v>
      </c>
      <c r="N39" s="22">
        <v>0</v>
      </c>
      <c r="O39" s="22">
        <v>0</v>
      </c>
    </row>
    <row r="40" spans="2:15">
      <c r="B40" s="614"/>
      <c r="C40" s="2" t="s">
        <v>4</v>
      </c>
      <c r="D40" s="10">
        <v>222</v>
      </c>
      <c r="E40" s="10">
        <v>222</v>
      </c>
      <c r="F40" s="10">
        <v>222</v>
      </c>
      <c r="G40" s="10">
        <v>222</v>
      </c>
      <c r="H40" s="10">
        <v>222</v>
      </c>
      <c r="I40" s="10">
        <v>222</v>
      </c>
      <c r="J40" s="10">
        <v>222</v>
      </c>
      <c r="K40" s="10">
        <v>222</v>
      </c>
      <c r="L40" s="10">
        <v>222</v>
      </c>
      <c r="M40" s="10">
        <v>222</v>
      </c>
      <c r="N40" s="10">
        <v>222</v>
      </c>
      <c r="O40" s="10">
        <v>222</v>
      </c>
    </row>
    <row r="41" spans="2:15">
      <c r="B41" s="614"/>
      <c r="C41" s="2" t="s">
        <v>2</v>
      </c>
      <c r="D41" s="10">
        <v>725</v>
      </c>
      <c r="E41" s="10">
        <v>728</v>
      </c>
      <c r="F41" s="10">
        <v>730</v>
      </c>
      <c r="G41" s="10">
        <v>749</v>
      </c>
      <c r="H41" s="10">
        <v>759</v>
      </c>
      <c r="I41" s="10">
        <v>774</v>
      </c>
      <c r="J41" s="10">
        <v>807</v>
      </c>
      <c r="K41" s="10">
        <v>826</v>
      </c>
      <c r="L41" s="10">
        <v>869</v>
      </c>
      <c r="M41" s="10">
        <v>882</v>
      </c>
      <c r="N41" s="10">
        <v>892</v>
      </c>
      <c r="O41" s="10">
        <v>928</v>
      </c>
    </row>
    <row r="42" spans="2:15">
      <c r="B42" s="614"/>
      <c r="C42" s="12" t="s">
        <v>3</v>
      </c>
      <c r="D42" s="10">
        <v>104</v>
      </c>
      <c r="E42" s="10">
        <v>104</v>
      </c>
      <c r="F42" s="10">
        <v>104</v>
      </c>
      <c r="G42" s="10">
        <v>113</v>
      </c>
      <c r="H42" s="10">
        <v>113</v>
      </c>
      <c r="I42" s="10">
        <v>113</v>
      </c>
      <c r="J42" s="10">
        <v>113</v>
      </c>
      <c r="K42" s="10">
        <v>113</v>
      </c>
      <c r="L42" s="10">
        <v>113</v>
      </c>
      <c r="M42" s="10">
        <v>113</v>
      </c>
      <c r="N42" s="10">
        <v>113</v>
      </c>
      <c r="O42" s="10">
        <v>122</v>
      </c>
    </row>
    <row r="43" spans="2:15">
      <c r="B43" s="615"/>
      <c r="C43" s="185" t="s">
        <v>6</v>
      </c>
      <c r="D43" s="184">
        <v>1266</v>
      </c>
      <c r="E43" s="184">
        <v>1269</v>
      </c>
      <c r="F43" s="184">
        <v>1271</v>
      </c>
      <c r="G43" s="184">
        <v>1299</v>
      </c>
      <c r="H43" s="184">
        <v>1309</v>
      </c>
      <c r="I43" s="184">
        <v>1324</v>
      </c>
      <c r="J43" s="184">
        <v>1247</v>
      </c>
      <c r="K43" s="184">
        <v>1266</v>
      </c>
      <c r="L43" s="184">
        <v>1213</v>
      </c>
      <c r="M43" s="184">
        <v>1226</v>
      </c>
      <c r="N43" s="184">
        <v>1227</v>
      </c>
      <c r="O43" s="184">
        <v>1272</v>
      </c>
    </row>
    <row r="44" spans="2:15" ht="22.5">
      <c r="B44" s="616"/>
      <c r="C44" s="13" t="s">
        <v>41</v>
      </c>
      <c r="D44" s="38">
        <v>3</v>
      </c>
      <c r="E44" s="38">
        <v>3</v>
      </c>
      <c r="F44" s="38">
        <v>3</v>
      </c>
      <c r="G44" s="38">
        <v>3</v>
      </c>
      <c r="H44" s="38">
        <v>3</v>
      </c>
      <c r="I44" s="38">
        <v>3</v>
      </c>
      <c r="J44" s="38">
        <v>3</v>
      </c>
      <c r="K44" s="38">
        <v>3</v>
      </c>
      <c r="L44" s="38">
        <v>3</v>
      </c>
      <c r="M44" s="38">
        <v>3</v>
      </c>
      <c r="N44" s="38">
        <v>3</v>
      </c>
      <c r="O44" s="38">
        <v>3</v>
      </c>
    </row>
    <row r="45" spans="2:15" ht="13.5" thickBot="1">
      <c r="B45" s="829" t="s">
        <v>1</v>
      </c>
      <c r="C45" s="600"/>
      <c r="D45" s="9">
        <v>35</v>
      </c>
      <c r="E45" s="9">
        <v>35</v>
      </c>
      <c r="F45" s="9">
        <v>35</v>
      </c>
      <c r="G45" s="9">
        <v>35</v>
      </c>
      <c r="H45" s="9">
        <v>35</v>
      </c>
      <c r="I45" s="9">
        <v>35</v>
      </c>
      <c r="J45" s="9">
        <v>35</v>
      </c>
      <c r="K45" s="9">
        <v>35</v>
      </c>
      <c r="L45" s="9">
        <v>35</v>
      </c>
      <c r="M45" s="9">
        <v>35</v>
      </c>
      <c r="N45" s="9">
        <v>35</v>
      </c>
      <c r="O45" s="9">
        <v>35</v>
      </c>
    </row>
    <row r="46" spans="2:15">
      <c r="B46" s="16"/>
      <c r="C46" s="16"/>
      <c r="D46" s="17"/>
      <c r="E46" s="17"/>
      <c r="F46" s="17"/>
      <c r="G46" s="17"/>
      <c r="H46" s="17"/>
      <c r="I46" s="17"/>
      <c r="J46" s="17"/>
      <c r="K46" s="17"/>
      <c r="L46" s="17"/>
      <c r="M46" s="17"/>
      <c r="N46" s="17"/>
      <c r="O46" s="17"/>
    </row>
    <row r="47" spans="2:15" ht="15">
      <c r="B47" s="19"/>
    </row>
    <row r="48" spans="2:15" ht="22.5">
      <c r="B48" s="557" t="s">
        <v>34</v>
      </c>
      <c r="C48" s="558"/>
      <c r="D48" s="558"/>
      <c r="E48" s="558"/>
      <c r="F48" s="558"/>
      <c r="G48" s="558"/>
      <c r="H48" s="558"/>
      <c r="I48" s="558"/>
      <c r="J48" s="558"/>
      <c r="K48" s="558"/>
      <c r="L48" s="558"/>
      <c r="M48" s="558"/>
      <c r="N48" s="558"/>
      <c r="O48" s="559"/>
    </row>
    <row r="49" spans="2:15">
      <c r="B49" s="560" t="s">
        <v>35</v>
      </c>
      <c r="C49" s="561"/>
      <c r="D49" s="183">
        <v>39814</v>
      </c>
      <c r="E49" s="183">
        <v>39845</v>
      </c>
      <c r="F49" s="183">
        <v>39873</v>
      </c>
      <c r="G49" s="183">
        <v>39904</v>
      </c>
      <c r="H49" s="183">
        <v>39934</v>
      </c>
      <c r="I49" s="183">
        <v>39965</v>
      </c>
      <c r="J49" s="183">
        <v>39995</v>
      </c>
      <c r="K49" s="183">
        <v>40026</v>
      </c>
      <c r="L49" s="183">
        <v>40057</v>
      </c>
      <c r="M49" s="183">
        <v>40087</v>
      </c>
      <c r="N49" s="183">
        <v>40118</v>
      </c>
      <c r="O49" s="183">
        <v>40148</v>
      </c>
    </row>
    <row r="50" spans="2:15">
      <c r="B50" s="608" t="s">
        <v>7</v>
      </c>
      <c r="C50" s="5" t="s">
        <v>0</v>
      </c>
      <c r="D50" s="22">
        <v>0</v>
      </c>
      <c r="E50" s="22">
        <v>0</v>
      </c>
      <c r="F50" s="22">
        <v>0</v>
      </c>
      <c r="G50" s="22">
        <v>0</v>
      </c>
      <c r="H50" s="22">
        <v>0</v>
      </c>
      <c r="I50" s="22">
        <v>0</v>
      </c>
      <c r="J50" s="22">
        <v>0</v>
      </c>
      <c r="K50" s="22">
        <v>0</v>
      </c>
      <c r="L50" s="22">
        <v>0</v>
      </c>
      <c r="M50" s="22">
        <v>0</v>
      </c>
      <c r="N50" s="22">
        <v>0</v>
      </c>
      <c r="O50" s="22">
        <v>0</v>
      </c>
    </row>
    <row r="51" spans="2:15">
      <c r="B51" s="604"/>
      <c r="C51" s="4" t="s">
        <v>52</v>
      </c>
      <c r="D51" s="22">
        <v>222</v>
      </c>
      <c r="E51" s="22">
        <v>222</v>
      </c>
      <c r="F51" s="22">
        <v>222</v>
      </c>
      <c r="G51" s="22">
        <v>222</v>
      </c>
      <c r="H51" s="22">
        <v>222</v>
      </c>
      <c r="I51" s="22">
        <v>222</v>
      </c>
      <c r="J51" s="22">
        <v>222</v>
      </c>
      <c r="K51" s="22">
        <v>222</v>
      </c>
      <c r="L51" s="22">
        <v>222</v>
      </c>
      <c r="M51" s="22">
        <v>222</v>
      </c>
      <c r="N51" s="22">
        <v>222</v>
      </c>
      <c r="O51" s="22">
        <v>222</v>
      </c>
    </row>
    <row r="52" spans="2:15">
      <c r="B52" s="604"/>
      <c r="C52" s="4" t="s">
        <v>2</v>
      </c>
      <c r="D52" s="10">
        <v>935</v>
      </c>
      <c r="E52" s="10">
        <v>935</v>
      </c>
      <c r="F52" s="10">
        <v>935</v>
      </c>
      <c r="G52" s="10">
        <v>935</v>
      </c>
      <c r="H52" s="10">
        <v>935</v>
      </c>
      <c r="I52" s="10">
        <v>920</v>
      </c>
      <c r="J52" s="10">
        <v>930</v>
      </c>
      <c r="K52" s="10">
        <v>952</v>
      </c>
      <c r="L52" s="10">
        <v>964</v>
      </c>
      <c r="M52" s="10">
        <v>979</v>
      </c>
      <c r="N52" s="10">
        <v>1006</v>
      </c>
      <c r="O52" s="10">
        <v>1010</v>
      </c>
    </row>
    <row r="53" spans="2:15">
      <c r="B53" s="604"/>
      <c r="C53" s="4" t="s">
        <v>3</v>
      </c>
      <c r="D53" s="10">
        <v>122</v>
      </c>
      <c r="E53" s="10">
        <v>122</v>
      </c>
      <c r="F53" s="10">
        <v>122</v>
      </c>
      <c r="G53" s="10">
        <v>122</v>
      </c>
      <c r="H53" s="10">
        <v>122</v>
      </c>
      <c r="I53" s="10">
        <v>123</v>
      </c>
      <c r="J53" s="10">
        <v>125</v>
      </c>
      <c r="K53" s="10">
        <v>130</v>
      </c>
      <c r="L53" s="10">
        <v>132</v>
      </c>
      <c r="M53" s="10">
        <v>134</v>
      </c>
      <c r="N53" s="10">
        <v>147</v>
      </c>
      <c r="O53" s="10">
        <v>147</v>
      </c>
    </row>
    <row r="54" spans="2:15">
      <c r="B54" s="604"/>
      <c r="C54" s="14" t="s">
        <v>51</v>
      </c>
      <c r="D54" s="10"/>
      <c r="E54" s="10"/>
      <c r="F54" s="10"/>
      <c r="G54" s="10"/>
      <c r="H54" s="10"/>
      <c r="I54" s="10"/>
      <c r="J54" s="10"/>
      <c r="K54" s="10"/>
      <c r="L54" s="10">
        <v>211</v>
      </c>
      <c r="M54" s="10">
        <v>214</v>
      </c>
      <c r="N54" s="10">
        <v>214</v>
      </c>
      <c r="O54" s="10">
        <v>223</v>
      </c>
    </row>
    <row r="55" spans="2:15">
      <c r="B55" s="609"/>
      <c r="C55" s="185" t="s">
        <v>6</v>
      </c>
      <c r="D55" s="184">
        <v>1279</v>
      </c>
      <c r="E55" s="184">
        <v>1279</v>
      </c>
      <c r="F55" s="184">
        <v>1279</v>
      </c>
      <c r="G55" s="184">
        <v>1279</v>
      </c>
      <c r="H55" s="184">
        <v>1279</v>
      </c>
      <c r="I55" s="184">
        <v>1265</v>
      </c>
      <c r="J55" s="184">
        <f>SUM(J50:J53)</f>
        <v>1277</v>
      </c>
      <c r="K55" s="184">
        <f>SUM(K50:K53)</f>
        <v>1304</v>
      </c>
      <c r="L55" s="184">
        <f>SUM(L50:L54)</f>
        <v>1529</v>
      </c>
      <c r="M55" s="184">
        <f>SUM(M50:M54)</f>
        <v>1549</v>
      </c>
      <c r="N55" s="184">
        <f>SUM(N50:N54)</f>
        <v>1589</v>
      </c>
      <c r="O55" s="184">
        <f>SUM(O50:O54)</f>
        <v>1602</v>
      </c>
    </row>
    <row r="56" spans="2:15" ht="22.5">
      <c r="B56" s="604"/>
      <c r="C56" s="20" t="s">
        <v>41</v>
      </c>
      <c r="D56" s="38">
        <v>3</v>
      </c>
      <c r="E56" s="38">
        <v>3</v>
      </c>
      <c r="F56" s="38">
        <v>3</v>
      </c>
      <c r="G56" s="38">
        <v>3</v>
      </c>
      <c r="H56" s="38">
        <v>3</v>
      </c>
      <c r="I56" s="38">
        <v>3</v>
      </c>
      <c r="J56" s="38">
        <v>3</v>
      </c>
      <c r="K56" s="38">
        <v>3</v>
      </c>
      <c r="L56" s="38">
        <v>3</v>
      </c>
      <c r="M56" s="38">
        <v>3</v>
      </c>
      <c r="N56" s="433">
        <f>(2740+632+292+597)/N55</f>
        <v>2.6815607300188797</v>
      </c>
      <c r="O56" s="433">
        <f>(2752+632+292+619)/O55</f>
        <v>2.6810237203495633</v>
      </c>
    </row>
    <row r="57" spans="2:15" ht="13.5" thickBot="1">
      <c r="B57" s="829" t="s">
        <v>1</v>
      </c>
      <c r="C57" s="607"/>
      <c r="D57" s="9">
        <v>35</v>
      </c>
      <c r="E57" s="9">
        <v>35</v>
      </c>
      <c r="F57" s="9">
        <v>35</v>
      </c>
      <c r="G57" s="9">
        <v>35</v>
      </c>
      <c r="H57" s="9">
        <v>35</v>
      </c>
      <c r="I57" s="9">
        <v>35</v>
      </c>
      <c r="J57" s="9">
        <v>35</v>
      </c>
      <c r="K57" s="9">
        <v>35</v>
      </c>
      <c r="L57" s="9">
        <v>35</v>
      </c>
      <c r="M57" s="9">
        <v>35</v>
      </c>
      <c r="N57" s="9">
        <v>35</v>
      </c>
      <c r="O57" s="9">
        <v>35</v>
      </c>
    </row>
    <row r="58" spans="2:15">
      <c r="B58" s="16"/>
      <c r="C58" s="16"/>
      <c r="D58" s="17"/>
      <c r="E58" s="17"/>
      <c r="F58" s="17"/>
      <c r="G58" s="17"/>
      <c r="H58" s="17"/>
      <c r="I58" s="17"/>
      <c r="J58" s="17"/>
      <c r="K58" s="17"/>
      <c r="L58" s="17"/>
      <c r="M58" s="17"/>
      <c r="N58" s="17"/>
    </row>
    <row r="59" spans="2:15">
      <c r="B59" s="16"/>
      <c r="C59" s="16"/>
      <c r="D59" s="17"/>
      <c r="E59" s="17"/>
      <c r="F59" s="17"/>
      <c r="G59" s="17"/>
      <c r="H59" s="17"/>
      <c r="I59" s="17"/>
      <c r="J59" s="17"/>
      <c r="K59" s="17"/>
      <c r="L59" s="17"/>
      <c r="M59" s="17"/>
      <c r="N59" s="17"/>
    </row>
    <row r="60" spans="2:15" ht="22.5">
      <c r="B60" s="557" t="s">
        <v>43</v>
      </c>
      <c r="C60" s="558"/>
      <c r="D60" s="558"/>
      <c r="E60" s="558"/>
      <c r="F60" s="558"/>
      <c r="G60" s="558"/>
      <c r="H60" s="558"/>
      <c r="I60" s="558"/>
      <c r="J60" s="558"/>
      <c r="K60" s="558"/>
      <c r="L60" s="558"/>
      <c r="M60" s="558"/>
      <c r="N60" s="558"/>
      <c r="O60" s="559"/>
    </row>
    <row r="61" spans="2:15">
      <c r="B61" s="560" t="s">
        <v>35</v>
      </c>
      <c r="C61" s="561"/>
      <c r="D61" s="183">
        <v>40179</v>
      </c>
      <c r="E61" s="183">
        <v>40210</v>
      </c>
      <c r="F61" s="183">
        <v>40238</v>
      </c>
      <c r="G61" s="183">
        <v>40269</v>
      </c>
      <c r="H61" s="183">
        <v>40299</v>
      </c>
      <c r="I61" s="183">
        <v>40330</v>
      </c>
      <c r="J61" s="183">
        <v>40360</v>
      </c>
      <c r="K61" s="183">
        <v>40391</v>
      </c>
      <c r="L61" s="183">
        <v>40422</v>
      </c>
      <c r="M61" s="183">
        <v>40452</v>
      </c>
      <c r="N61" s="183">
        <v>40483</v>
      </c>
      <c r="O61" s="183">
        <v>40513</v>
      </c>
    </row>
    <row r="62" spans="2:15">
      <c r="B62" s="608" t="s">
        <v>7</v>
      </c>
      <c r="C62" s="5" t="s">
        <v>0</v>
      </c>
      <c r="D62" s="22">
        <v>0</v>
      </c>
      <c r="E62" s="22">
        <v>0</v>
      </c>
      <c r="F62" s="22">
        <v>0</v>
      </c>
      <c r="G62" s="22">
        <v>0</v>
      </c>
      <c r="H62" s="22">
        <v>0</v>
      </c>
      <c r="I62" s="22">
        <v>0</v>
      </c>
      <c r="J62" s="22">
        <v>0</v>
      </c>
      <c r="K62" s="22">
        <v>0</v>
      </c>
      <c r="L62" s="22">
        <v>0</v>
      </c>
      <c r="M62" s="22">
        <v>0</v>
      </c>
      <c r="N62" s="22">
        <v>0</v>
      </c>
      <c r="O62" s="22">
        <v>0</v>
      </c>
    </row>
    <row r="63" spans="2:15">
      <c r="B63" s="604"/>
      <c r="C63" s="4" t="s">
        <v>52</v>
      </c>
      <c r="D63" s="22">
        <v>222</v>
      </c>
      <c r="E63" s="22">
        <v>222</v>
      </c>
      <c r="F63" s="22">
        <v>222</v>
      </c>
      <c r="G63" s="22">
        <v>222</v>
      </c>
      <c r="H63" s="22">
        <v>222</v>
      </c>
      <c r="I63" s="22">
        <v>222</v>
      </c>
      <c r="J63" s="22">
        <v>222</v>
      </c>
      <c r="K63" s="22">
        <v>222</v>
      </c>
      <c r="L63" s="22">
        <v>222</v>
      </c>
      <c r="M63" s="22">
        <v>222</v>
      </c>
      <c r="N63" s="22">
        <v>222</v>
      </c>
      <c r="O63" s="22">
        <v>222</v>
      </c>
    </row>
    <row r="64" spans="2:15">
      <c r="B64" s="604"/>
      <c r="C64" s="4" t="s">
        <v>2</v>
      </c>
      <c r="D64" s="10">
        <v>1048</v>
      </c>
      <c r="E64" s="10">
        <v>1066</v>
      </c>
      <c r="F64" s="10">
        <v>1066</v>
      </c>
      <c r="G64" s="10">
        <v>1066</v>
      </c>
      <c r="H64" s="10">
        <v>1103</v>
      </c>
      <c r="I64" s="10">
        <v>1140</v>
      </c>
      <c r="J64" s="10">
        <v>1156</v>
      </c>
      <c r="K64" s="10">
        <v>1164</v>
      </c>
      <c r="L64" s="10">
        <v>1174</v>
      </c>
      <c r="M64" s="10">
        <v>1173</v>
      </c>
      <c r="N64" s="10">
        <v>1174</v>
      </c>
      <c r="O64" s="10">
        <v>1193</v>
      </c>
    </row>
    <row r="65" spans="2:15">
      <c r="B65" s="604"/>
      <c r="C65" s="4" t="s">
        <v>3</v>
      </c>
      <c r="D65" s="10">
        <v>148</v>
      </c>
      <c r="E65" s="10">
        <v>153</v>
      </c>
      <c r="F65" s="10">
        <v>152</v>
      </c>
      <c r="G65" s="10">
        <v>152</v>
      </c>
      <c r="H65" s="10">
        <v>188</v>
      </c>
      <c r="I65" s="10">
        <v>231</v>
      </c>
      <c r="J65" s="10">
        <v>235</v>
      </c>
      <c r="K65" s="10">
        <v>244</v>
      </c>
      <c r="L65" s="10">
        <v>255</v>
      </c>
      <c r="M65" s="10">
        <v>257</v>
      </c>
      <c r="N65" s="10">
        <v>260</v>
      </c>
      <c r="O65" s="10">
        <v>272</v>
      </c>
    </row>
    <row r="66" spans="2:15">
      <c r="B66" s="604"/>
      <c r="C66" s="14" t="s">
        <v>51</v>
      </c>
      <c r="D66" s="10">
        <v>278</v>
      </c>
      <c r="E66" s="10">
        <v>342</v>
      </c>
      <c r="F66" s="10">
        <v>342</v>
      </c>
      <c r="G66" s="10">
        <v>342</v>
      </c>
      <c r="H66" s="10">
        <v>342</v>
      </c>
      <c r="I66" s="10">
        <v>342</v>
      </c>
      <c r="J66" s="10">
        <v>340</v>
      </c>
      <c r="K66" s="10">
        <v>340</v>
      </c>
      <c r="L66" s="10">
        <v>340</v>
      </c>
      <c r="M66" s="10">
        <v>339</v>
      </c>
      <c r="N66" s="10">
        <v>339</v>
      </c>
      <c r="O66" s="10">
        <v>385</v>
      </c>
    </row>
    <row r="67" spans="2:15">
      <c r="B67" s="609"/>
      <c r="C67" s="185" t="s">
        <v>6</v>
      </c>
      <c r="D67" s="184">
        <v>1418</v>
      </c>
      <c r="E67" s="184">
        <v>1441</v>
      </c>
      <c r="F67" s="184">
        <v>1440</v>
      </c>
      <c r="G67" s="184">
        <v>1782</v>
      </c>
      <c r="H67" s="184">
        <v>1855</v>
      </c>
      <c r="I67" s="184">
        <v>1935</v>
      </c>
      <c r="J67" s="184">
        <v>1953</v>
      </c>
      <c r="K67" s="184">
        <v>1970</v>
      </c>
      <c r="L67" s="184">
        <v>1991</v>
      </c>
      <c r="M67" s="184">
        <v>1991</v>
      </c>
      <c r="N67" s="184">
        <v>1995</v>
      </c>
      <c r="O67" s="184">
        <v>2072</v>
      </c>
    </row>
    <row r="68" spans="2:15" ht="22.5">
      <c r="B68" s="604"/>
      <c r="C68" s="20" t="s">
        <v>41</v>
      </c>
      <c r="D68" s="433">
        <v>3.2214386459802538</v>
      </c>
      <c r="E68" s="433">
        <v>3.3379597501734906</v>
      </c>
      <c r="F68" s="433">
        <v>3.3402777777777777</v>
      </c>
      <c r="G68" s="433">
        <v>2.6992143658810326</v>
      </c>
      <c r="H68" s="433">
        <v>2.6894878706199461</v>
      </c>
      <c r="I68" s="433">
        <v>2.6816537467700257</v>
      </c>
      <c r="J68" s="38">
        <v>3</v>
      </c>
      <c r="K68" s="38">
        <v>3</v>
      </c>
      <c r="L68" s="38">
        <v>3</v>
      </c>
      <c r="M68" s="38">
        <v>3</v>
      </c>
      <c r="N68" s="38">
        <v>3</v>
      </c>
      <c r="O68" s="38">
        <v>3</v>
      </c>
    </row>
    <row r="69" spans="2:15" ht="13.5" thickBot="1">
      <c r="B69" s="829" t="s">
        <v>1</v>
      </c>
      <c r="C69" s="607"/>
      <c r="D69" s="9">
        <v>35</v>
      </c>
      <c r="E69" s="9">
        <v>35</v>
      </c>
      <c r="F69" s="9">
        <v>35</v>
      </c>
      <c r="G69" s="9">
        <v>35</v>
      </c>
      <c r="H69" s="9">
        <v>35</v>
      </c>
      <c r="I69" s="9">
        <v>35</v>
      </c>
      <c r="J69" s="9">
        <v>35</v>
      </c>
      <c r="K69" s="9">
        <v>35</v>
      </c>
      <c r="L69" s="9">
        <v>35</v>
      </c>
      <c r="M69" s="9">
        <v>35</v>
      </c>
      <c r="N69" s="9">
        <v>35</v>
      </c>
      <c r="O69" s="9">
        <v>35</v>
      </c>
    </row>
    <row r="70" spans="2:15">
      <c r="B70" s="16"/>
      <c r="C70" s="16"/>
      <c r="D70" s="17"/>
      <c r="E70" s="17"/>
      <c r="F70" s="17"/>
      <c r="G70" s="17"/>
      <c r="H70" s="17"/>
      <c r="I70" s="17"/>
      <c r="J70" s="17"/>
      <c r="K70" s="17"/>
      <c r="L70" s="17"/>
      <c r="M70" s="17"/>
      <c r="N70" s="17"/>
    </row>
    <row r="71" spans="2:15">
      <c r="B71" s="16"/>
      <c r="C71" s="16"/>
      <c r="D71" s="17"/>
      <c r="E71" s="17"/>
      <c r="F71" s="17"/>
      <c r="G71" s="17"/>
      <c r="H71" s="17"/>
      <c r="I71" s="17"/>
      <c r="J71" s="17"/>
      <c r="K71" s="17"/>
      <c r="L71" s="17"/>
      <c r="M71" s="17"/>
      <c r="N71" s="17"/>
    </row>
    <row r="72" spans="2:15" ht="22.5">
      <c r="B72" s="557" t="s">
        <v>46</v>
      </c>
      <c r="C72" s="558"/>
      <c r="D72" s="558"/>
      <c r="E72" s="558"/>
      <c r="F72" s="558"/>
      <c r="G72" s="558"/>
      <c r="H72" s="558"/>
      <c r="I72" s="558"/>
      <c r="J72" s="558"/>
      <c r="K72" s="558"/>
      <c r="L72" s="558"/>
      <c r="M72" s="558"/>
      <c r="N72" s="558"/>
      <c r="O72" s="559"/>
    </row>
    <row r="73" spans="2:15">
      <c r="B73" s="560" t="s">
        <v>35</v>
      </c>
      <c r="C73" s="561"/>
      <c r="D73" s="183">
        <v>40544</v>
      </c>
      <c r="E73" s="183">
        <v>40575</v>
      </c>
      <c r="F73" s="183">
        <v>40603</v>
      </c>
      <c r="G73" s="183">
        <v>40634</v>
      </c>
      <c r="H73" s="183">
        <v>40664</v>
      </c>
      <c r="I73" s="183">
        <v>40695</v>
      </c>
      <c r="J73" s="183">
        <v>40725</v>
      </c>
      <c r="K73" s="183">
        <v>40756</v>
      </c>
      <c r="L73" s="183">
        <v>40787</v>
      </c>
      <c r="M73" s="183">
        <v>40817</v>
      </c>
      <c r="N73" s="183">
        <v>40848</v>
      </c>
      <c r="O73" s="183">
        <v>40878</v>
      </c>
    </row>
    <row r="74" spans="2:15">
      <c r="B74" s="608" t="s">
        <v>7</v>
      </c>
      <c r="C74" s="5" t="s">
        <v>0</v>
      </c>
      <c r="D74" s="22">
        <v>0</v>
      </c>
      <c r="E74" s="22">
        <v>0</v>
      </c>
      <c r="F74" s="22">
        <v>0</v>
      </c>
      <c r="G74" s="22">
        <v>0</v>
      </c>
      <c r="H74" s="22">
        <v>0</v>
      </c>
      <c r="I74" s="22">
        <v>0</v>
      </c>
      <c r="J74" s="22">
        <v>0</v>
      </c>
      <c r="K74" s="22">
        <v>0</v>
      </c>
      <c r="L74" s="22">
        <v>0</v>
      </c>
      <c r="M74" s="22">
        <v>0</v>
      </c>
      <c r="N74" s="22">
        <v>0</v>
      </c>
      <c r="O74" s="22">
        <v>0</v>
      </c>
    </row>
    <row r="75" spans="2:15">
      <c r="B75" s="604"/>
      <c r="C75" s="4" t="s">
        <v>52</v>
      </c>
      <c r="D75" s="22">
        <v>222</v>
      </c>
      <c r="E75" s="22">
        <v>222</v>
      </c>
      <c r="F75" s="22">
        <v>222</v>
      </c>
      <c r="G75" s="22">
        <v>222</v>
      </c>
      <c r="H75" s="22">
        <v>222</v>
      </c>
      <c r="I75" s="22">
        <v>221</v>
      </c>
      <c r="J75" s="22">
        <v>221</v>
      </c>
      <c r="K75" s="22">
        <v>221</v>
      </c>
      <c r="L75" s="22">
        <v>221</v>
      </c>
      <c r="M75" s="22">
        <v>221</v>
      </c>
      <c r="N75" s="22">
        <v>221</v>
      </c>
      <c r="O75" s="22">
        <v>219</v>
      </c>
    </row>
    <row r="76" spans="2:15">
      <c r="B76" s="604"/>
      <c r="C76" s="4" t="s">
        <v>2</v>
      </c>
      <c r="D76" s="10">
        <v>1196</v>
      </c>
      <c r="E76" s="10">
        <v>1204</v>
      </c>
      <c r="F76" s="10">
        <v>1222</v>
      </c>
      <c r="G76" s="10">
        <v>1221</v>
      </c>
      <c r="H76" s="10">
        <v>1220</v>
      </c>
      <c r="I76" s="10">
        <v>1227</v>
      </c>
      <c r="J76" s="10">
        <v>1268</v>
      </c>
      <c r="K76" s="10">
        <v>1268</v>
      </c>
      <c r="L76" s="10">
        <v>1285</v>
      </c>
      <c r="M76" s="10">
        <v>1255</v>
      </c>
      <c r="N76" s="10">
        <v>1247</v>
      </c>
      <c r="O76" s="10">
        <v>1247</v>
      </c>
    </row>
    <row r="77" spans="2:15">
      <c r="B77" s="604"/>
      <c r="C77" s="4" t="s">
        <v>3</v>
      </c>
      <c r="D77" s="10">
        <v>273</v>
      </c>
      <c r="E77" s="10">
        <v>292</v>
      </c>
      <c r="F77" s="10">
        <v>294</v>
      </c>
      <c r="G77" s="10">
        <v>294</v>
      </c>
      <c r="H77" s="10">
        <v>294</v>
      </c>
      <c r="I77" s="10">
        <v>297</v>
      </c>
      <c r="J77" s="10">
        <v>398</v>
      </c>
      <c r="K77" s="10">
        <v>443</v>
      </c>
      <c r="L77" s="10">
        <v>502</v>
      </c>
      <c r="M77" s="10">
        <v>607</v>
      </c>
      <c r="N77" s="10">
        <v>608</v>
      </c>
      <c r="O77" s="10">
        <v>608</v>
      </c>
    </row>
    <row r="78" spans="2:15">
      <c r="B78" s="604"/>
      <c r="C78" s="14" t="s">
        <v>51</v>
      </c>
      <c r="D78" s="10">
        <v>385</v>
      </c>
      <c r="E78" s="10">
        <v>388</v>
      </c>
      <c r="F78" s="10">
        <v>418</v>
      </c>
      <c r="G78" s="10">
        <v>417</v>
      </c>
      <c r="H78" s="10">
        <v>417</v>
      </c>
      <c r="I78" s="10">
        <v>417</v>
      </c>
      <c r="J78" s="10">
        <v>439</v>
      </c>
      <c r="K78" s="10">
        <v>439</v>
      </c>
      <c r="L78" s="10">
        <v>506</v>
      </c>
      <c r="M78" s="10">
        <v>570</v>
      </c>
      <c r="N78" s="10">
        <v>672</v>
      </c>
      <c r="O78" s="10">
        <v>672</v>
      </c>
    </row>
    <row r="79" spans="2:15">
      <c r="B79" s="609"/>
      <c r="C79" s="185" t="s">
        <v>6</v>
      </c>
      <c r="D79" s="184">
        <v>2076</v>
      </c>
      <c r="E79" s="184">
        <v>2106</v>
      </c>
      <c r="F79" s="184">
        <v>2156</v>
      </c>
      <c r="G79" s="184">
        <v>2154</v>
      </c>
      <c r="H79" s="184">
        <v>2153</v>
      </c>
      <c r="I79" s="184">
        <v>2162</v>
      </c>
      <c r="J79" s="184">
        <v>2326</v>
      </c>
      <c r="K79" s="184">
        <v>2371</v>
      </c>
      <c r="L79" s="184">
        <v>2514</v>
      </c>
      <c r="M79" s="184">
        <v>2653</v>
      </c>
      <c r="N79" s="184">
        <v>2748</v>
      </c>
      <c r="O79" s="184">
        <v>2746</v>
      </c>
    </row>
    <row r="80" spans="2:15" ht="22.5">
      <c r="B80" s="604"/>
      <c r="C80" s="20" t="s">
        <v>41</v>
      </c>
      <c r="D80" s="38">
        <v>3</v>
      </c>
      <c r="E80" s="38">
        <v>3</v>
      </c>
      <c r="F80" s="38">
        <v>3</v>
      </c>
      <c r="G80" s="38">
        <v>3</v>
      </c>
      <c r="H80" s="38">
        <v>3</v>
      </c>
      <c r="I80" s="38">
        <v>3</v>
      </c>
      <c r="J80" s="38">
        <v>3</v>
      </c>
      <c r="K80" s="38">
        <v>3</v>
      </c>
      <c r="L80" s="38">
        <v>3</v>
      </c>
      <c r="M80" s="38">
        <v>3</v>
      </c>
      <c r="N80" s="38">
        <v>3</v>
      </c>
      <c r="O80" s="38">
        <v>3</v>
      </c>
    </row>
    <row r="81" spans="2:15" ht="13.5" thickBot="1">
      <c r="B81" s="829" t="s">
        <v>1</v>
      </c>
      <c r="C81" s="607"/>
      <c r="D81" s="9">
        <v>35</v>
      </c>
      <c r="E81" s="9">
        <v>35</v>
      </c>
      <c r="F81" s="9">
        <v>35</v>
      </c>
      <c r="G81" s="9">
        <v>35</v>
      </c>
      <c r="H81" s="9">
        <v>35</v>
      </c>
      <c r="I81" s="9">
        <v>35</v>
      </c>
      <c r="J81" s="9">
        <v>35</v>
      </c>
      <c r="K81" s="9">
        <v>35</v>
      </c>
      <c r="L81" s="9">
        <v>35</v>
      </c>
      <c r="M81" s="9">
        <v>35</v>
      </c>
      <c r="N81" s="9">
        <v>35</v>
      </c>
      <c r="O81" s="9">
        <v>35</v>
      </c>
    </row>
    <row r="82" spans="2:15">
      <c r="B82" s="16"/>
      <c r="C82" s="16"/>
      <c r="D82" s="17"/>
      <c r="E82" s="17"/>
      <c r="F82" s="17"/>
      <c r="G82" s="17"/>
      <c r="H82" s="17"/>
      <c r="I82" s="17"/>
      <c r="J82" s="17"/>
      <c r="K82" s="17"/>
      <c r="L82" s="17"/>
      <c r="M82" s="17"/>
      <c r="N82" s="17"/>
    </row>
    <row r="83" spans="2:15">
      <c r="B83" s="16"/>
      <c r="C83" s="16"/>
      <c r="D83" s="17"/>
      <c r="E83" s="17"/>
      <c r="F83" s="17"/>
      <c r="G83" s="17"/>
      <c r="H83" s="17"/>
      <c r="I83" s="17"/>
      <c r="J83" s="17"/>
      <c r="K83" s="17"/>
      <c r="L83" s="17"/>
      <c r="M83" s="17"/>
      <c r="N83" s="17"/>
    </row>
    <row r="84" spans="2:15" ht="22.5">
      <c r="B84" s="557" t="s">
        <v>49</v>
      </c>
      <c r="C84" s="558"/>
      <c r="D84" s="558"/>
      <c r="E84" s="558"/>
      <c r="F84" s="558"/>
      <c r="G84" s="558"/>
      <c r="H84" s="558"/>
      <c r="I84" s="558"/>
      <c r="J84" s="558"/>
      <c r="K84" s="558"/>
      <c r="L84" s="558"/>
      <c r="M84" s="558"/>
      <c r="N84" s="558"/>
      <c r="O84" s="559"/>
    </row>
    <row r="85" spans="2:15">
      <c r="B85" s="560" t="s">
        <v>35</v>
      </c>
      <c r="C85" s="561"/>
      <c r="D85" s="183">
        <v>40909</v>
      </c>
      <c r="E85" s="183">
        <v>40940</v>
      </c>
      <c r="F85" s="183">
        <v>40969</v>
      </c>
      <c r="G85" s="183">
        <v>41000</v>
      </c>
      <c r="H85" s="183">
        <v>41030</v>
      </c>
      <c r="I85" s="183">
        <v>41061</v>
      </c>
      <c r="J85" s="183">
        <v>41091</v>
      </c>
      <c r="K85" s="183">
        <v>41122</v>
      </c>
      <c r="L85" s="183">
        <v>41153</v>
      </c>
      <c r="M85" s="183">
        <v>41183</v>
      </c>
      <c r="N85" s="183">
        <v>41214</v>
      </c>
      <c r="O85" s="183">
        <v>41244</v>
      </c>
    </row>
    <row r="86" spans="2:15">
      <c r="B86" s="608" t="s">
        <v>7</v>
      </c>
      <c r="C86" s="5" t="s">
        <v>0</v>
      </c>
      <c r="D86" s="22">
        <v>0</v>
      </c>
      <c r="E86" s="22">
        <v>0</v>
      </c>
      <c r="F86" s="22">
        <v>0</v>
      </c>
      <c r="G86" s="22">
        <v>0</v>
      </c>
      <c r="H86" s="22">
        <v>0</v>
      </c>
      <c r="I86" s="22">
        <v>0</v>
      </c>
      <c r="J86" s="22">
        <v>0</v>
      </c>
      <c r="K86" s="22">
        <v>0</v>
      </c>
      <c r="L86" s="22">
        <v>0</v>
      </c>
      <c r="M86" s="22">
        <v>0</v>
      </c>
      <c r="N86" s="22">
        <v>0</v>
      </c>
      <c r="O86" s="22">
        <v>0</v>
      </c>
    </row>
    <row r="87" spans="2:15">
      <c r="B87" s="604"/>
      <c r="C87" s="4" t="s">
        <v>52</v>
      </c>
      <c r="D87" s="22">
        <v>219</v>
      </c>
      <c r="E87" s="22">
        <v>219</v>
      </c>
      <c r="F87" s="22">
        <v>0</v>
      </c>
      <c r="G87" s="22">
        <v>0</v>
      </c>
      <c r="H87" s="22">
        <v>0</v>
      </c>
      <c r="I87" s="22">
        <v>0</v>
      </c>
      <c r="J87" s="22">
        <v>0</v>
      </c>
      <c r="K87" s="22">
        <v>0</v>
      </c>
      <c r="L87" s="22">
        <v>0</v>
      </c>
      <c r="M87" s="22">
        <v>0</v>
      </c>
      <c r="N87" s="22">
        <v>0</v>
      </c>
      <c r="O87" s="22">
        <v>0</v>
      </c>
    </row>
    <row r="88" spans="2:15">
      <c r="B88" s="604"/>
      <c r="C88" s="4" t="s">
        <v>2</v>
      </c>
      <c r="D88" s="10">
        <v>1247</v>
      </c>
      <c r="E88" s="10">
        <v>1249</v>
      </c>
      <c r="F88" s="10">
        <v>1254</v>
      </c>
      <c r="G88" s="10">
        <v>1254</v>
      </c>
      <c r="H88" s="10">
        <v>1270</v>
      </c>
      <c r="I88" s="10">
        <v>1274</v>
      </c>
      <c r="J88" s="10">
        <v>1274</v>
      </c>
      <c r="K88" s="10">
        <v>1274</v>
      </c>
      <c r="L88" s="10">
        <v>1276</v>
      </c>
      <c r="M88" s="10">
        <v>1275</v>
      </c>
      <c r="N88" s="10">
        <v>1286</v>
      </c>
      <c r="O88" s="10">
        <v>1282</v>
      </c>
    </row>
    <row r="89" spans="2:15">
      <c r="B89" s="604"/>
      <c r="C89" s="4" t="s">
        <v>3</v>
      </c>
      <c r="D89" s="10">
        <v>639</v>
      </c>
      <c r="E89" s="10">
        <v>642</v>
      </c>
      <c r="F89" s="10">
        <v>645</v>
      </c>
      <c r="G89" s="10">
        <v>644</v>
      </c>
      <c r="H89" s="10">
        <v>653</v>
      </c>
      <c r="I89" s="10">
        <v>652</v>
      </c>
      <c r="J89" s="10">
        <v>652</v>
      </c>
      <c r="K89" s="10">
        <v>652</v>
      </c>
      <c r="L89" s="10">
        <v>649</v>
      </c>
      <c r="M89" s="10">
        <v>648</v>
      </c>
      <c r="N89" s="10">
        <v>661</v>
      </c>
      <c r="O89" s="10">
        <v>656</v>
      </c>
    </row>
    <row r="90" spans="2:15">
      <c r="B90" s="604"/>
      <c r="C90" s="14" t="s">
        <v>51</v>
      </c>
      <c r="D90" s="10">
        <v>671</v>
      </c>
      <c r="E90" s="10">
        <v>746</v>
      </c>
      <c r="F90" s="10">
        <v>803</v>
      </c>
      <c r="G90" s="10">
        <v>803</v>
      </c>
      <c r="H90" s="10">
        <v>815</v>
      </c>
      <c r="I90" s="10">
        <v>818</v>
      </c>
      <c r="J90" s="10">
        <v>818</v>
      </c>
      <c r="K90" s="10">
        <v>818</v>
      </c>
      <c r="L90" s="10">
        <v>893</v>
      </c>
      <c r="M90" s="10">
        <v>891</v>
      </c>
      <c r="N90" s="10">
        <v>894</v>
      </c>
      <c r="O90" s="10">
        <v>982</v>
      </c>
    </row>
    <row r="91" spans="2:15">
      <c r="B91" s="609"/>
      <c r="C91" s="185" t="s">
        <v>6</v>
      </c>
      <c r="D91" s="184">
        <v>2776</v>
      </c>
      <c r="E91" s="184">
        <v>2856</v>
      </c>
      <c r="F91" s="184">
        <v>2702</v>
      </c>
      <c r="G91" s="184">
        <v>2701</v>
      </c>
      <c r="H91" s="184">
        <v>2738</v>
      </c>
      <c r="I91" s="184">
        <v>2744</v>
      </c>
      <c r="J91" s="184">
        <v>2744</v>
      </c>
      <c r="K91" s="184">
        <v>2744</v>
      </c>
      <c r="L91" s="184">
        <v>2818</v>
      </c>
      <c r="M91" s="184">
        <v>2814</v>
      </c>
      <c r="N91" s="184">
        <v>2841</v>
      </c>
      <c r="O91" s="184">
        <v>2920</v>
      </c>
    </row>
    <row r="92" spans="2:15" ht="22.5">
      <c r="B92" s="604"/>
      <c r="C92" s="20" t="s">
        <v>41</v>
      </c>
      <c r="D92" s="38">
        <v>3</v>
      </c>
      <c r="E92" s="38">
        <v>3</v>
      </c>
      <c r="F92" s="38">
        <v>3</v>
      </c>
      <c r="G92" s="38">
        <v>3</v>
      </c>
      <c r="H92" s="38">
        <v>3</v>
      </c>
      <c r="I92" s="38">
        <v>3</v>
      </c>
      <c r="J92" s="38">
        <v>3</v>
      </c>
      <c r="K92" s="38">
        <v>3</v>
      </c>
      <c r="L92" s="38">
        <v>3</v>
      </c>
      <c r="M92" s="38">
        <v>3</v>
      </c>
      <c r="N92" s="38">
        <v>3</v>
      </c>
      <c r="O92" s="38">
        <v>3</v>
      </c>
    </row>
    <row r="93" spans="2:15" ht="13.5" thickBot="1">
      <c r="B93" s="829" t="s">
        <v>1</v>
      </c>
      <c r="C93" s="607"/>
      <c r="D93" s="9">
        <v>35</v>
      </c>
      <c r="E93" s="9">
        <v>35</v>
      </c>
      <c r="F93" s="9">
        <v>35</v>
      </c>
      <c r="G93" s="9">
        <v>35</v>
      </c>
      <c r="H93" s="9">
        <v>35</v>
      </c>
      <c r="I93" s="9">
        <v>35</v>
      </c>
      <c r="J93" s="9">
        <v>35</v>
      </c>
      <c r="K93" s="9">
        <v>35</v>
      </c>
      <c r="L93" s="9">
        <v>35</v>
      </c>
      <c r="M93" s="9">
        <v>35</v>
      </c>
      <c r="N93" s="9">
        <v>35</v>
      </c>
      <c r="O93" s="9">
        <v>35</v>
      </c>
    </row>
    <row r="94" spans="2:15">
      <c r="B94" s="16"/>
      <c r="C94" s="16"/>
      <c r="D94" s="17"/>
      <c r="E94" s="17"/>
      <c r="F94" s="17"/>
      <c r="G94" s="17"/>
      <c r="H94" s="17"/>
      <c r="I94" s="17"/>
      <c r="J94" s="17"/>
      <c r="K94" s="17"/>
      <c r="L94" s="17"/>
      <c r="M94" s="17"/>
      <c r="N94" s="17"/>
    </row>
    <row r="95" spans="2:15">
      <c r="B95" s="16"/>
      <c r="C95" s="16"/>
      <c r="D95" s="17"/>
      <c r="E95" s="17"/>
      <c r="F95" s="17"/>
      <c r="G95" s="17"/>
      <c r="H95" s="17"/>
      <c r="I95" s="17"/>
      <c r="J95" s="17"/>
      <c r="K95" s="17"/>
      <c r="L95" s="17"/>
      <c r="M95" s="17"/>
      <c r="N95" s="17"/>
    </row>
    <row r="96" spans="2:15" ht="22.5">
      <c r="B96" s="557" t="s">
        <v>56</v>
      </c>
      <c r="C96" s="558"/>
      <c r="D96" s="558"/>
      <c r="E96" s="558"/>
      <c r="F96" s="558"/>
      <c r="G96" s="558"/>
      <c r="H96" s="558"/>
      <c r="I96" s="558"/>
      <c r="J96" s="558"/>
      <c r="K96" s="558"/>
      <c r="L96" s="558"/>
      <c r="M96" s="558"/>
      <c r="N96" s="558"/>
      <c r="O96" s="559"/>
    </row>
    <row r="97" spans="2:15">
      <c r="B97" s="560" t="s">
        <v>35</v>
      </c>
      <c r="C97" s="584"/>
      <c r="D97" s="183">
        <v>41275</v>
      </c>
      <c r="E97" s="183">
        <v>41306</v>
      </c>
      <c r="F97" s="183">
        <v>41334</v>
      </c>
      <c r="G97" s="183">
        <v>41365</v>
      </c>
      <c r="H97" s="183">
        <v>41395</v>
      </c>
      <c r="I97" s="183">
        <v>41426</v>
      </c>
      <c r="J97" s="183">
        <v>41456</v>
      </c>
      <c r="K97" s="183">
        <v>41487</v>
      </c>
      <c r="L97" s="183">
        <v>41518</v>
      </c>
      <c r="M97" s="183">
        <v>41548</v>
      </c>
      <c r="N97" s="183">
        <v>41579</v>
      </c>
      <c r="O97" s="183">
        <v>41609</v>
      </c>
    </row>
    <row r="98" spans="2:15">
      <c r="B98" s="604" t="s">
        <v>7</v>
      </c>
      <c r="C98" s="4" t="s">
        <v>2</v>
      </c>
      <c r="D98" s="10">
        <v>1282</v>
      </c>
      <c r="E98" s="10">
        <v>1310</v>
      </c>
      <c r="F98" s="10">
        <v>1313</v>
      </c>
      <c r="G98" s="10">
        <v>1313</v>
      </c>
      <c r="H98" s="10">
        <v>1318</v>
      </c>
      <c r="I98" s="10">
        <v>1318</v>
      </c>
      <c r="J98" s="10">
        <v>1323</v>
      </c>
      <c r="K98" s="10">
        <v>1323</v>
      </c>
      <c r="L98" s="10">
        <v>1323</v>
      </c>
      <c r="M98" s="10">
        <v>1323</v>
      </c>
      <c r="N98" s="10">
        <v>1323</v>
      </c>
      <c r="O98" s="10">
        <v>1311</v>
      </c>
    </row>
    <row r="99" spans="2:15">
      <c r="B99" s="605"/>
      <c r="C99" s="4" t="s">
        <v>3</v>
      </c>
      <c r="D99" s="10">
        <v>654</v>
      </c>
      <c r="E99" s="10">
        <v>674</v>
      </c>
      <c r="F99" s="10">
        <v>677</v>
      </c>
      <c r="G99" s="10">
        <v>677</v>
      </c>
      <c r="H99" s="10">
        <v>681</v>
      </c>
      <c r="I99" s="10">
        <v>681</v>
      </c>
      <c r="J99" s="10">
        <v>687</v>
      </c>
      <c r="K99" s="10">
        <v>687</v>
      </c>
      <c r="L99" s="10">
        <v>687</v>
      </c>
      <c r="M99" s="10">
        <v>687</v>
      </c>
      <c r="N99" s="10">
        <v>687</v>
      </c>
      <c r="O99" s="10">
        <v>680</v>
      </c>
    </row>
    <row r="100" spans="2:15">
      <c r="B100" s="605"/>
      <c r="C100" s="14" t="s">
        <v>51</v>
      </c>
      <c r="D100" s="10">
        <v>982</v>
      </c>
      <c r="E100" s="10">
        <v>1078</v>
      </c>
      <c r="F100" s="10">
        <v>1078</v>
      </c>
      <c r="G100" s="10">
        <v>1078</v>
      </c>
      <c r="H100" s="10">
        <v>1090</v>
      </c>
      <c r="I100" s="10">
        <v>1090</v>
      </c>
      <c r="J100" s="10">
        <v>1099</v>
      </c>
      <c r="K100" s="10">
        <v>1099</v>
      </c>
      <c r="L100" s="10">
        <v>1099</v>
      </c>
      <c r="M100" s="10">
        <v>1099</v>
      </c>
      <c r="N100" s="10">
        <v>1099</v>
      </c>
      <c r="O100" s="10">
        <v>1099</v>
      </c>
    </row>
    <row r="101" spans="2:15">
      <c r="B101" s="606"/>
      <c r="C101" s="185" t="s">
        <v>6</v>
      </c>
      <c r="D101" s="184">
        <f t="shared" ref="D101:O101" si="3">SUM(D98:D100)</f>
        <v>2918</v>
      </c>
      <c r="E101" s="184">
        <f t="shared" si="3"/>
        <v>3062</v>
      </c>
      <c r="F101" s="184">
        <f t="shared" si="3"/>
        <v>3068</v>
      </c>
      <c r="G101" s="184">
        <f t="shared" si="3"/>
        <v>3068</v>
      </c>
      <c r="H101" s="184">
        <f t="shared" si="3"/>
        <v>3089</v>
      </c>
      <c r="I101" s="184">
        <f t="shared" si="3"/>
        <v>3089</v>
      </c>
      <c r="J101" s="184">
        <f t="shared" si="3"/>
        <v>3109</v>
      </c>
      <c r="K101" s="184">
        <f t="shared" si="3"/>
        <v>3109</v>
      </c>
      <c r="L101" s="184">
        <f t="shared" si="3"/>
        <v>3109</v>
      </c>
      <c r="M101" s="184">
        <f t="shared" si="3"/>
        <v>3109</v>
      </c>
      <c r="N101" s="184">
        <f t="shared" si="3"/>
        <v>3109</v>
      </c>
      <c r="O101" s="184">
        <f t="shared" si="3"/>
        <v>3090</v>
      </c>
    </row>
    <row r="102" spans="2:15" ht="22.5">
      <c r="B102" s="605"/>
      <c r="C102" s="20" t="s">
        <v>41</v>
      </c>
      <c r="D102" s="38">
        <v>3</v>
      </c>
      <c r="E102" s="38">
        <v>3</v>
      </c>
      <c r="F102" s="38">
        <v>3</v>
      </c>
      <c r="G102" s="38">
        <v>3</v>
      </c>
      <c r="H102" s="38">
        <v>3</v>
      </c>
      <c r="I102" s="38">
        <v>3</v>
      </c>
      <c r="J102" s="38">
        <v>3</v>
      </c>
      <c r="K102" s="38">
        <v>3</v>
      </c>
      <c r="L102" s="38">
        <v>3</v>
      </c>
      <c r="M102" s="38">
        <v>3</v>
      </c>
      <c r="N102" s="38">
        <v>3</v>
      </c>
      <c r="O102" s="38">
        <v>3</v>
      </c>
    </row>
    <row r="103" spans="2:15" ht="13.5" thickBot="1">
      <c r="B103" s="829" t="s">
        <v>1</v>
      </c>
      <c r="C103" s="600"/>
      <c r="D103" s="9">
        <v>35</v>
      </c>
      <c r="E103" s="9">
        <v>35</v>
      </c>
      <c r="F103" s="9">
        <v>35</v>
      </c>
      <c r="G103" s="9">
        <v>35</v>
      </c>
      <c r="H103" s="9">
        <v>35</v>
      </c>
      <c r="I103" s="9">
        <v>35</v>
      </c>
      <c r="J103" s="9">
        <v>35</v>
      </c>
      <c r="K103" s="9">
        <v>35</v>
      </c>
      <c r="L103" s="9">
        <v>35</v>
      </c>
      <c r="M103" s="9">
        <v>35</v>
      </c>
      <c r="N103" s="9">
        <v>35</v>
      </c>
      <c r="O103" s="9">
        <v>35</v>
      </c>
    </row>
    <row r="104" spans="2:15" ht="15">
      <c r="B104" s="19"/>
    </row>
    <row r="105" spans="2:15" ht="20.25">
      <c r="B105" s="39"/>
    </row>
    <row r="106" spans="2:15" ht="22.5">
      <c r="B106" s="557" t="s">
        <v>64</v>
      </c>
      <c r="C106" s="558"/>
      <c r="D106" s="558"/>
      <c r="E106" s="558"/>
      <c r="F106" s="558"/>
      <c r="G106" s="558"/>
      <c r="H106" s="558"/>
      <c r="I106" s="558"/>
      <c r="J106" s="558"/>
      <c r="K106" s="558"/>
      <c r="L106" s="558"/>
      <c r="M106" s="558"/>
      <c r="N106" s="558"/>
      <c r="O106" s="559"/>
    </row>
    <row r="107" spans="2:15">
      <c r="B107" s="560" t="s">
        <v>35</v>
      </c>
      <c r="C107" s="584"/>
      <c r="D107" s="183">
        <v>41640</v>
      </c>
      <c r="E107" s="183">
        <v>41671</v>
      </c>
      <c r="F107" s="183">
        <v>41699</v>
      </c>
      <c r="G107" s="183">
        <v>41730</v>
      </c>
      <c r="H107" s="183">
        <v>41760</v>
      </c>
      <c r="I107" s="183">
        <v>41791</v>
      </c>
      <c r="J107" s="183">
        <v>41821</v>
      </c>
      <c r="K107" s="183">
        <v>41852</v>
      </c>
      <c r="L107" s="183">
        <v>41883</v>
      </c>
      <c r="M107" s="183">
        <v>41913</v>
      </c>
      <c r="N107" s="183">
        <v>41944</v>
      </c>
      <c r="O107" s="183">
        <v>41974</v>
      </c>
    </row>
    <row r="108" spans="2:15">
      <c r="B108" s="604" t="s">
        <v>7</v>
      </c>
      <c r="C108" s="4" t="s">
        <v>2</v>
      </c>
      <c r="D108" s="91">
        <v>1326</v>
      </c>
      <c r="E108" s="91">
        <v>1326</v>
      </c>
      <c r="F108" s="91">
        <v>1332</v>
      </c>
      <c r="G108" s="91">
        <v>1336</v>
      </c>
      <c r="H108" s="119">
        <v>1359</v>
      </c>
      <c r="I108" s="91">
        <v>1359</v>
      </c>
      <c r="J108" s="91">
        <v>1359</v>
      </c>
      <c r="K108" s="91">
        <v>1359</v>
      </c>
      <c r="L108" s="83">
        <v>1361</v>
      </c>
      <c r="M108" s="91">
        <v>1369</v>
      </c>
      <c r="N108" s="91">
        <v>1369</v>
      </c>
      <c r="O108" s="91">
        <v>1369</v>
      </c>
    </row>
    <row r="109" spans="2:15">
      <c r="B109" s="605"/>
      <c r="C109" s="4" t="s">
        <v>3</v>
      </c>
      <c r="D109" s="92">
        <v>704</v>
      </c>
      <c r="E109" s="92">
        <v>704</v>
      </c>
      <c r="F109" s="92">
        <v>705</v>
      </c>
      <c r="G109" s="92">
        <v>706</v>
      </c>
      <c r="H109" s="120">
        <v>713</v>
      </c>
      <c r="I109" s="92">
        <v>713</v>
      </c>
      <c r="J109" s="92">
        <v>713</v>
      </c>
      <c r="K109" s="92">
        <v>713</v>
      </c>
      <c r="L109" s="84">
        <v>713</v>
      </c>
      <c r="M109" s="92">
        <v>593</v>
      </c>
      <c r="N109" s="92">
        <v>587</v>
      </c>
      <c r="O109" s="92">
        <v>587</v>
      </c>
    </row>
    <row r="110" spans="2:15">
      <c r="B110" s="605"/>
      <c r="C110" s="14" t="s">
        <v>51</v>
      </c>
      <c r="D110" s="91">
        <v>1152</v>
      </c>
      <c r="E110" s="91">
        <v>1152</v>
      </c>
      <c r="F110" s="91">
        <v>1163</v>
      </c>
      <c r="G110" s="91">
        <v>1180</v>
      </c>
      <c r="H110" s="119">
        <v>1269</v>
      </c>
      <c r="I110" s="91">
        <v>1273</v>
      </c>
      <c r="J110" s="91">
        <v>1275</v>
      </c>
      <c r="K110" s="91">
        <v>1275</v>
      </c>
      <c r="L110" s="83">
        <v>1306</v>
      </c>
      <c r="M110" s="91">
        <v>1352</v>
      </c>
      <c r="N110" s="91">
        <v>1352</v>
      </c>
      <c r="O110" s="91">
        <v>1352</v>
      </c>
    </row>
    <row r="111" spans="2:15">
      <c r="B111" s="606"/>
      <c r="C111" s="127" t="s">
        <v>66</v>
      </c>
      <c r="D111" s="91">
        <v>0</v>
      </c>
      <c r="E111" s="91">
        <v>0</v>
      </c>
      <c r="F111" s="91">
        <v>0</v>
      </c>
      <c r="G111" s="91">
        <v>0</v>
      </c>
      <c r="H111" s="119">
        <v>0</v>
      </c>
      <c r="I111" s="91">
        <v>0</v>
      </c>
      <c r="J111" s="91">
        <v>0</v>
      </c>
      <c r="K111" s="91">
        <v>0</v>
      </c>
      <c r="L111" s="83">
        <v>121</v>
      </c>
      <c r="M111" s="91">
        <v>235</v>
      </c>
      <c r="N111" s="91">
        <v>235</v>
      </c>
      <c r="O111" s="91">
        <v>235</v>
      </c>
    </row>
    <row r="112" spans="2:15">
      <c r="B112" s="606"/>
      <c r="C112" s="185" t="s">
        <v>6</v>
      </c>
      <c r="D112" s="184">
        <f>SUM(D108:D110)</f>
        <v>3182</v>
      </c>
      <c r="E112" s="181">
        <f>SUM(E108:E110)</f>
        <v>3182</v>
      </c>
      <c r="F112" s="181">
        <f>SUM(F108:F110)</f>
        <v>3200</v>
      </c>
      <c r="G112" s="181">
        <v>3222</v>
      </c>
      <c r="H112" s="180">
        <v>3341</v>
      </c>
      <c r="I112" s="181">
        <f>SUM(I108:I110)</f>
        <v>3345</v>
      </c>
      <c r="J112" s="181">
        <f>SUM(J108:J110)</f>
        <v>3347</v>
      </c>
      <c r="K112" s="181">
        <f>SUM(K108:K110)</f>
        <v>3347</v>
      </c>
      <c r="L112" s="179">
        <f>SUM(L108:L111)</f>
        <v>3501</v>
      </c>
      <c r="M112" s="181">
        <v>3549</v>
      </c>
      <c r="N112" s="184">
        <f>SUM(N108:N111)</f>
        <v>3543</v>
      </c>
      <c r="O112" s="184">
        <f>SUM(O108:O111)</f>
        <v>3543</v>
      </c>
    </row>
    <row r="113" spans="2:15" ht="22.5">
      <c r="B113" s="605"/>
      <c r="C113" s="20" t="s">
        <v>41</v>
      </c>
      <c r="D113" s="38">
        <v>3</v>
      </c>
      <c r="E113" s="102">
        <v>3</v>
      </c>
      <c r="F113" s="102">
        <v>3</v>
      </c>
      <c r="G113" s="102">
        <v>3</v>
      </c>
      <c r="H113" s="121">
        <v>3</v>
      </c>
      <c r="I113" s="102">
        <v>3</v>
      </c>
      <c r="J113" s="102">
        <v>3</v>
      </c>
      <c r="K113" s="102">
        <v>3</v>
      </c>
      <c r="L113" s="128">
        <v>3</v>
      </c>
      <c r="M113" s="102">
        <v>3</v>
      </c>
      <c r="N113" s="102">
        <v>3</v>
      </c>
      <c r="O113" s="102">
        <v>3</v>
      </c>
    </row>
    <row r="114" spans="2:15" ht="13.5" thickBot="1">
      <c r="B114" s="829" t="s">
        <v>1</v>
      </c>
      <c r="C114" s="600"/>
      <c r="D114" s="9">
        <v>35</v>
      </c>
      <c r="E114" s="103">
        <v>35</v>
      </c>
      <c r="F114" s="103">
        <v>35</v>
      </c>
      <c r="G114" s="103">
        <v>35</v>
      </c>
      <c r="H114" s="122">
        <v>35</v>
      </c>
      <c r="I114" s="103">
        <v>35</v>
      </c>
      <c r="J114" s="103">
        <v>35</v>
      </c>
      <c r="K114" s="103">
        <v>35</v>
      </c>
      <c r="L114" s="129">
        <v>35</v>
      </c>
      <c r="M114" s="126">
        <v>35</v>
      </c>
      <c r="N114" s="126">
        <v>35</v>
      </c>
      <c r="O114" s="126">
        <v>35</v>
      </c>
    </row>
    <row r="115" spans="2:15" ht="15">
      <c r="B115" s="19"/>
    </row>
    <row r="116" spans="2:15" ht="15">
      <c r="B116" s="19"/>
    </row>
    <row r="117" spans="2:15" ht="22.5">
      <c r="B117" s="557" t="s">
        <v>67</v>
      </c>
      <c r="C117" s="558"/>
      <c r="D117" s="558"/>
      <c r="E117" s="558"/>
      <c r="F117" s="558"/>
      <c r="G117" s="558"/>
      <c r="H117" s="558"/>
      <c r="I117" s="558"/>
      <c r="J117" s="558"/>
      <c r="K117" s="558"/>
      <c r="L117" s="558"/>
      <c r="M117" s="558"/>
      <c r="N117" s="558"/>
      <c r="O117" s="559"/>
    </row>
    <row r="118" spans="2:15">
      <c r="B118" s="560" t="s">
        <v>35</v>
      </c>
      <c r="C118" s="584"/>
      <c r="D118" s="183">
        <v>42005</v>
      </c>
      <c r="E118" s="183">
        <v>42036</v>
      </c>
      <c r="F118" s="183">
        <v>42064</v>
      </c>
      <c r="G118" s="183">
        <v>42095</v>
      </c>
      <c r="H118" s="183">
        <v>42125</v>
      </c>
      <c r="I118" s="183">
        <v>42156</v>
      </c>
      <c r="J118" s="183">
        <v>42186</v>
      </c>
      <c r="K118" s="183">
        <v>42217</v>
      </c>
      <c r="L118" s="183">
        <v>42248</v>
      </c>
      <c r="M118" s="183">
        <v>42278</v>
      </c>
      <c r="N118" s="183">
        <v>42309</v>
      </c>
      <c r="O118" s="183">
        <v>42339</v>
      </c>
    </row>
    <row r="119" spans="2:15">
      <c r="B119" s="604" t="s">
        <v>7</v>
      </c>
      <c r="C119" s="148" t="s">
        <v>2</v>
      </c>
      <c r="D119" s="91">
        <v>1369</v>
      </c>
      <c r="E119" s="91">
        <v>1369</v>
      </c>
      <c r="F119" s="91">
        <v>1369</v>
      </c>
      <c r="G119" s="91">
        <v>1369</v>
      </c>
      <c r="H119" s="91">
        <v>1369</v>
      </c>
      <c r="I119" s="91">
        <v>1369</v>
      </c>
      <c r="J119" s="91">
        <v>1413</v>
      </c>
      <c r="K119" s="91">
        <v>1413</v>
      </c>
      <c r="L119" s="83">
        <v>1413</v>
      </c>
      <c r="M119" s="91">
        <v>1390</v>
      </c>
      <c r="N119" s="91">
        <v>1390</v>
      </c>
      <c r="O119" s="91">
        <v>1415</v>
      </c>
    </row>
    <row r="120" spans="2:15">
      <c r="B120" s="605"/>
      <c r="C120" s="149" t="s">
        <v>3</v>
      </c>
      <c r="D120" s="92">
        <v>587</v>
      </c>
      <c r="E120" s="92">
        <v>587</v>
      </c>
      <c r="F120" s="92">
        <v>587</v>
      </c>
      <c r="G120" s="92">
        <v>587</v>
      </c>
      <c r="H120" s="92">
        <v>587</v>
      </c>
      <c r="I120" s="92">
        <v>587</v>
      </c>
      <c r="J120" s="92">
        <v>588</v>
      </c>
      <c r="K120" s="92">
        <v>588</v>
      </c>
      <c r="L120" s="84">
        <v>588</v>
      </c>
      <c r="M120" s="92">
        <v>607</v>
      </c>
      <c r="N120" s="92">
        <v>607</v>
      </c>
      <c r="O120" s="92">
        <v>594</v>
      </c>
    </row>
    <row r="121" spans="2:15">
      <c r="B121" s="605"/>
      <c r="C121" s="150" t="s">
        <v>51</v>
      </c>
      <c r="D121" s="91">
        <v>1352</v>
      </c>
      <c r="E121" s="91">
        <v>1352</v>
      </c>
      <c r="F121" s="91">
        <v>1352</v>
      </c>
      <c r="G121" s="91">
        <v>1352</v>
      </c>
      <c r="H121" s="91">
        <v>1352</v>
      </c>
      <c r="I121" s="91">
        <v>1352</v>
      </c>
      <c r="J121" s="91">
        <v>1353</v>
      </c>
      <c r="K121" s="91">
        <v>1353</v>
      </c>
      <c r="L121" s="83">
        <v>1353</v>
      </c>
      <c r="M121" s="91">
        <v>1446</v>
      </c>
      <c r="N121" s="91">
        <v>1446</v>
      </c>
      <c r="O121" s="91">
        <v>1488</v>
      </c>
    </row>
    <row r="122" spans="2:15">
      <c r="B122" s="606"/>
      <c r="C122" s="150" t="s">
        <v>66</v>
      </c>
      <c r="D122" s="91">
        <v>235</v>
      </c>
      <c r="E122" s="91">
        <v>235</v>
      </c>
      <c r="F122" s="91">
        <v>235</v>
      </c>
      <c r="G122" s="91">
        <v>235</v>
      </c>
      <c r="H122" s="91">
        <v>235</v>
      </c>
      <c r="I122" s="91">
        <v>235</v>
      </c>
      <c r="J122" s="91">
        <v>341</v>
      </c>
      <c r="K122" s="91">
        <v>341</v>
      </c>
      <c r="L122" s="83">
        <v>341</v>
      </c>
      <c r="M122" s="91">
        <v>477</v>
      </c>
      <c r="N122" s="91">
        <v>477</v>
      </c>
      <c r="O122" s="91">
        <v>892</v>
      </c>
    </row>
    <row r="123" spans="2:15">
      <c r="B123" s="606"/>
      <c r="C123" s="150" t="s">
        <v>68</v>
      </c>
      <c r="D123" s="91">
        <v>0</v>
      </c>
      <c r="E123" s="91">
        <v>0</v>
      </c>
      <c r="F123" s="91">
        <v>0</v>
      </c>
      <c r="G123" s="91">
        <v>0</v>
      </c>
      <c r="H123" s="91">
        <v>0</v>
      </c>
      <c r="I123" s="91">
        <v>0</v>
      </c>
      <c r="J123" s="91">
        <v>84</v>
      </c>
      <c r="K123" s="91">
        <v>84</v>
      </c>
      <c r="L123" s="83">
        <v>84</v>
      </c>
      <c r="M123" s="91">
        <v>183</v>
      </c>
      <c r="N123" s="91">
        <v>276</v>
      </c>
      <c r="O123" s="233">
        <v>593</v>
      </c>
    </row>
    <row r="124" spans="2:15">
      <c r="B124" s="606"/>
      <c r="C124" s="185" t="s">
        <v>6</v>
      </c>
      <c r="D124" s="184">
        <f>SUM(D119:D123)</f>
        <v>3543</v>
      </c>
      <c r="E124" s="184">
        <f t="shared" ref="E124:O124" si="4">SUM(E119:E123)</f>
        <v>3543</v>
      </c>
      <c r="F124" s="184">
        <f t="shared" si="4"/>
        <v>3543</v>
      </c>
      <c r="G124" s="184">
        <f t="shared" si="4"/>
        <v>3543</v>
      </c>
      <c r="H124" s="184">
        <f t="shared" si="4"/>
        <v>3543</v>
      </c>
      <c r="I124" s="184">
        <f t="shared" si="4"/>
        <v>3543</v>
      </c>
      <c r="J124" s="184">
        <f t="shared" si="4"/>
        <v>3779</v>
      </c>
      <c r="K124" s="184">
        <f t="shared" si="4"/>
        <v>3779</v>
      </c>
      <c r="L124" s="184">
        <f t="shared" si="4"/>
        <v>3779</v>
      </c>
      <c r="M124" s="184">
        <f t="shared" si="4"/>
        <v>4103</v>
      </c>
      <c r="N124" s="184">
        <f t="shared" si="4"/>
        <v>4196</v>
      </c>
      <c r="O124" s="184">
        <f t="shared" si="4"/>
        <v>4982</v>
      </c>
    </row>
    <row r="125" spans="2:15" ht="22.5">
      <c r="B125" s="605"/>
      <c r="C125" s="20" t="s">
        <v>41</v>
      </c>
      <c r="D125" s="38">
        <v>3</v>
      </c>
      <c r="E125" s="38">
        <v>3</v>
      </c>
      <c r="F125" s="102">
        <v>3</v>
      </c>
      <c r="G125" s="102">
        <v>3</v>
      </c>
      <c r="H125" s="102">
        <v>3</v>
      </c>
      <c r="I125" s="102">
        <v>3</v>
      </c>
      <c r="J125" s="102">
        <v>3</v>
      </c>
      <c r="K125" s="102">
        <v>3</v>
      </c>
      <c r="L125" s="102">
        <v>3</v>
      </c>
      <c r="M125" s="102">
        <v>3</v>
      </c>
      <c r="N125" s="102">
        <v>3</v>
      </c>
      <c r="O125" s="102">
        <v>3</v>
      </c>
    </row>
    <row r="126" spans="2:15" ht="13.5" thickBot="1">
      <c r="B126" s="829" t="s">
        <v>1</v>
      </c>
      <c r="C126" s="600"/>
      <c r="D126" s="9">
        <v>35</v>
      </c>
      <c r="E126" s="9">
        <v>35</v>
      </c>
      <c r="F126" s="103">
        <v>85</v>
      </c>
      <c r="G126" s="103">
        <v>85</v>
      </c>
      <c r="H126" s="103">
        <v>85</v>
      </c>
      <c r="I126" s="103">
        <v>85</v>
      </c>
      <c r="J126" s="103">
        <v>85</v>
      </c>
      <c r="K126" s="103">
        <v>85</v>
      </c>
      <c r="L126" s="103">
        <v>85</v>
      </c>
      <c r="M126" s="126">
        <v>85</v>
      </c>
      <c r="N126" s="126">
        <v>85</v>
      </c>
      <c r="O126" s="126">
        <v>85</v>
      </c>
    </row>
    <row r="127" spans="2:15">
      <c r="B127" s="16"/>
      <c r="C127" s="16"/>
      <c r="D127" s="16"/>
      <c r="E127" s="16"/>
      <c r="F127" s="335"/>
      <c r="G127" s="335"/>
      <c r="H127" s="335"/>
      <c r="I127" s="335"/>
      <c r="J127" s="335"/>
      <c r="K127" s="335"/>
      <c r="L127" s="335"/>
      <c r="M127" s="334"/>
      <c r="N127" s="334"/>
      <c r="O127" s="334"/>
    </row>
    <row r="128" spans="2:15">
      <c r="B128" s="16"/>
      <c r="C128" s="16"/>
      <c r="D128" s="16"/>
      <c r="E128" s="16"/>
      <c r="F128" s="335"/>
      <c r="G128" s="335"/>
      <c r="H128" s="335"/>
      <c r="I128" s="335"/>
      <c r="J128" s="335"/>
      <c r="K128" s="335"/>
      <c r="L128" s="335"/>
      <c r="M128" s="334"/>
      <c r="N128" s="334"/>
      <c r="O128" s="334"/>
    </row>
    <row r="129" spans="2:15" ht="22.5">
      <c r="B129" s="557" t="s">
        <v>87</v>
      </c>
      <c r="C129" s="558"/>
      <c r="D129" s="558"/>
      <c r="E129" s="558"/>
      <c r="F129" s="558"/>
      <c r="G129" s="558"/>
      <c r="H129" s="558"/>
      <c r="I129" s="558"/>
      <c r="J129" s="558"/>
      <c r="K129" s="558"/>
      <c r="L129" s="558"/>
      <c r="M129" s="558"/>
      <c r="N129" s="558"/>
      <c r="O129" s="559"/>
    </row>
    <row r="130" spans="2:15">
      <c r="B130" s="560" t="s">
        <v>35</v>
      </c>
      <c r="C130" s="584"/>
      <c r="D130" s="183">
        <v>42370</v>
      </c>
      <c r="E130" s="183">
        <v>42401</v>
      </c>
      <c r="F130" s="183">
        <v>42430</v>
      </c>
      <c r="G130" s="183">
        <v>42461</v>
      </c>
      <c r="H130" s="183">
        <v>42491</v>
      </c>
      <c r="I130" s="183">
        <v>42522</v>
      </c>
      <c r="J130" s="183">
        <v>42552</v>
      </c>
      <c r="K130" s="183">
        <v>42583</v>
      </c>
      <c r="L130" s="183">
        <v>42614</v>
      </c>
      <c r="M130" s="183">
        <v>42644</v>
      </c>
      <c r="N130" s="183">
        <v>42675</v>
      </c>
      <c r="O130" s="183">
        <v>42705</v>
      </c>
    </row>
    <row r="131" spans="2:15">
      <c r="B131" s="604" t="s">
        <v>7</v>
      </c>
      <c r="C131" s="148" t="s">
        <v>2</v>
      </c>
      <c r="D131" s="91">
        <v>1415</v>
      </c>
      <c r="E131" s="91">
        <v>1415</v>
      </c>
      <c r="F131" s="91">
        <v>1415</v>
      </c>
      <c r="G131" s="91">
        <v>1416</v>
      </c>
      <c r="H131" s="91">
        <v>1409</v>
      </c>
      <c r="I131" s="91">
        <v>1409</v>
      </c>
      <c r="J131" s="91">
        <v>1412</v>
      </c>
      <c r="K131" s="91">
        <v>1413</v>
      </c>
      <c r="L131" s="83">
        <v>1409</v>
      </c>
      <c r="M131" s="91">
        <v>1385</v>
      </c>
      <c r="N131" s="91">
        <v>1385</v>
      </c>
      <c r="O131" s="91">
        <v>1385</v>
      </c>
    </row>
    <row r="132" spans="2:15">
      <c r="B132" s="605"/>
      <c r="C132" s="149" t="s">
        <v>3</v>
      </c>
      <c r="D132" s="92">
        <v>627</v>
      </c>
      <c r="E132" s="92">
        <v>627</v>
      </c>
      <c r="F132" s="92">
        <v>627</v>
      </c>
      <c r="G132" s="92">
        <v>627</v>
      </c>
      <c r="H132" s="92">
        <v>615</v>
      </c>
      <c r="I132" s="92">
        <v>615</v>
      </c>
      <c r="J132" s="92">
        <v>617</v>
      </c>
      <c r="K132" s="92">
        <v>619</v>
      </c>
      <c r="L132" s="84">
        <v>617</v>
      </c>
      <c r="M132" s="92">
        <v>594</v>
      </c>
      <c r="N132" s="92">
        <v>594</v>
      </c>
      <c r="O132" s="92">
        <v>594</v>
      </c>
    </row>
    <row r="133" spans="2:15">
      <c r="B133" s="605"/>
      <c r="C133" s="150" t="s">
        <v>51</v>
      </c>
      <c r="D133" s="91">
        <v>1488</v>
      </c>
      <c r="E133" s="91">
        <v>1491</v>
      </c>
      <c r="F133" s="91">
        <v>1491</v>
      </c>
      <c r="G133" s="91">
        <v>1497</v>
      </c>
      <c r="H133" s="91">
        <v>1493</v>
      </c>
      <c r="I133" s="91">
        <v>1493</v>
      </c>
      <c r="J133" s="91">
        <v>1512</v>
      </c>
      <c r="K133" s="91">
        <v>1533</v>
      </c>
      <c r="L133" s="83">
        <v>1531</v>
      </c>
      <c r="M133" s="91">
        <v>1529</v>
      </c>
      <c r="N133" s="91">
        <v>1529</v>
      </c>
      <c r="O133" s="91">
        <v>1534</v>
      </c>
    </row>
    <row r="134" spans="2:15">
      <c r="B134" s="606"/>
      <c r="C134" s="150" t="s">
        <v>66</v>
      </c>
      <c r="D134" s="91">
        <v>781</v>
      </c>
      <c r="E134" s="91">
        <v>788</v>
      </c>
      <c r="F134" s="91">
        <v>788</v>
      </c>
      <c r="G134" s="91">
        <v>801</v>
      </c>
      <c r="H134" s="91">
        <v>801</v>
      </c>
      <c r="I134" s="91">
        <v>817</v>
      </c>
      <c r="J134" s="91">
        <v>847</v>
      </c>
      <c r="K134" s="91">
        <v>859</v>
      </c>
      <c r="L134" s="83">
        <v>876</v>
      </c>
      <c r="M134" s="91">
        <v>875</v>
      </c>
      <c r="N134" s="91">
        <v>875</v>
      </c>
      <c r="O134" s="91">
        <v>892</v>
      </c>
    </row>
    <row r="135" spans="2:15">
      <c r="B135" s="606"/>
      <c r="C135" s="150" t="s">
        <v>68</v>
      </c>
      <c r="D135" s="91">
        <v>597</v>
      </c>
      <c r="E135" s="91">
        <v>597</v>
      </c>
      <c r="F135" s="91">
        <v>599</v>
      </c>
      <c r="G135" s="91">
        <v>606</v>
      </c>
      <c r="H135" s="91">
        <v>629</v>
      </c>
      <c r="I135" s="91">
        <v>645</v>
      </c>
      <c r="J135" s="91">
        <v>647</v>
      </c>
      <c r="K135" s="91">
        <v>671</v>
      </c>
      <c r="L135" s="83">
        <v>672</v>
      </c>
      <c r="M135" s="91">
        <v>672</v>
      </c>
      <c r="N135" s="91">
        <v>672</v>
      </c>
      <c r="O135" s="91">
        <v>673</v>
      </c>
    </row>
    <row r="136" spans="2:15">
      <c r="B136" s="606"/>
      <c r="C136" s="185" t="s">
        <v>6</v>
      </c>
      <c r="D136" s="184">
        <f>SUM(D131:D135)</f>
        <v>4908</v>
      </c>
      <c r="E136" s="184">
        <f t="shared" ref="E136:O136" si="5">SUM(E131:E135)</f>
        <v>4918</v>
      </c>
      <c r="F136" s="184">
        <f t="shared" si="5"/>
        <v>4920</v>
      </c>
      <c r="G136" s="184">
        <f t="shared" si="5"/>
        <v>4947</v>
      </c>
      <c r="H136" s="184">
        <f t="shared" si="5"/>
        <v>4947</v>
      </c>
      <c r="I136" s="184">
        <f t="shared" si="5"/>
        <v>4979</v>
      </c>
      <c r="J136" s="184">
        <f t="shared" si="5"/>
        <v>5035</v>
      </c>
      <c r="K136" s="184">
        <f t="shared" si="5"/>
        <v>5095</v>
      </c>
      <c r="L136" s="184">
        <f t="shared" si="5"/>
        <v>5105</v>
      </c>
      <c r="M136" s="184">
        <f t="shared" si="5"/>
        <v>5055</v>
      </c>
      <c r="N136" s="184">
        <f t="shared" si="5"/>
        <v>5055</v>
      </c>
      <c r="O136" s="184">
        <f t="shared" si="5"/>
        <v>5078</v>
      </c>
    </row>
    <row r="137" spans="2:15" ht="22.5">
      <c r="B137" s="605"/>
      <c r="C137" s="20" t="s">
        <v>41</v>
      </c>
      <c r="D137" s="38">
        <v>3</v>
      </c>
      <c r="E137" s="38">
        <v>3</v>
      </c>
      <c r="F137" s="38">
        <v>3</v>
      </c>
      <c r="G137" s="102">
        <v>3</v>
      </c>
      <c r="H137" s="102">
        <v>3</v>
      </c>
      <c r="I137" s="102">
        <v>3</v>
      </c>
      <c r="J137" s="102">
        <v>3</v>
      </c>
      <c r="K137" s="102">
        <v>3</v>
      </c>
      <c r="L137" s="102">
        <v>3</v>
      </c>
      <c r="M137" s="102">
        <v>3</v>
      </c>
      <c r="N137" s="102">
        <v>3</v>
      </c>
      <c r="O137" s="102">
        <v>3</v>
      </c>
    </row>
    <row r="138" spans="2:15" ht="13.5" thickBot="1">
      <c r="B138" s="829" t="s">
        <v>1</v>
      </c>
      <c r="C138" s="600"/>
      <c r="D138" s="9">
        <v>85</v>
      </c>
      <c r="E138" s="9">
        <v>85</v>
      </c>
      <c r="F138" s="103">
        <v>85</v>
      </c>
      <c r="G138" s="103">
        <v>85</v>
      </c>
      <c r="H138" s="103">
        <v>85</v>
      </c>
      <c r="I138" s="103">
        <v>85</v>
      </c>
      <c r="J138" s="103">
        <v>85</v>
      </c>
      <c r="K138" s="103">
        <v>85</v>
      </c>
      <c r="L138" s="103">
        <v>85</v>
      </c>
      <c r="M138" s="126">
        <v>85</v>
      </c>
      <c r="N138" s="126">
        <v>85</v>
      </c>
      <c r="O138" s="126">
        <v>85</v>
      </c>
    </row>
    <row r="139" spans="2:15">
      <c r="B139" s="16"/>
      <c r="C139" s="16"/>
      <c r="D139" s="16"/>
      <c r="E139" s="16"/>
      <c r="F139" s="335"/>
      <c r="G139" s="335"/>
      <c r="H139" s="335"/>
      <c r="I139" s="335"/>
      <c r="J139" s="335"/>
      <c r="K139" s="335"/>
      <c r="L139" s="335"/>
      <c r="M139" s="334"/>
      <c r="N139" s="334"/>
      <c r="O139" s="334"/>
    </row>
    <row r="140" spans="2:15">
      <c r="B140" s="16"/>
      <c r="C140" s="16"/>
      <c r="D140" s="16"/>
      <c r="E140" s="16"/>
      <c r="F140" s="335"/>
      <c r="G140" s="335"/>
      <c r="H140" s="335"/>
      <c r="I140" s="335"/>
      <c r="J140" s="335"/>
      <c r="K140" s="335"/>
      <c r="L140" s="335"/>
      <c r="M140" s="334"/>
      <c r="N140" s="334"/>
      <c r="O140" s="334"/>
    </row>
    <row r="141" spans="2:15" ht="22.5">
      <c r="B141" s="557" t="s">
        <v>1128</v>
      </c>
      <c r="C141" s="558"/>
      <c r="D141" s="558"/>
      <c r="E141" s="558"/>
      <c r="F141" s="558"/>
      <c r="G141" s="558"/>
      <c r="H141" s="558"/>
      <c r="I141" s="558"/>
      <c r="J141" s="558"/>
      <c r="K141" s="558"/>
      <c r="L141" s="558"/>
      <c r="M141" s="558"/>
      <c r="N141" s="558"/>
      <c r="O141" s="559"/>
    </row>
    <row r="142" spans="2:15">
      <c r="B142" s="560" t="s">
        <v>35</v>
      </c>
      <c r="C142" s="584"/>
      <c r="D142" s="183">
        <v>42736</v>
      </c>
      <c r="E142" s="183">
        <v>42767</v>
      </c>
      <c r="F142" s="183">
        <v>42795</v>
      </c>
      <c r="G142" s="183">
        <v>42826</v>
      </c>
      <c r="H142" s="183">
        <v>42856</v>
      </c>
      <c r="I142" s="183">
        <v>42887</v>
      </c>
      <c r="J142" s="183">
        <v>42917</v>
      </c>
      <c r="K142" s="183">
        <v>42948</v>
      </c>
      <c r="L142" s="183">
        <v>42979</v>
      </c>
      <c r="M142" s="183">
        <v>43009</v>
      </c>
      <c r="N142" s="183">
        <v>43040</v>
      </c>
      <c r="O142" s="183">
        <v>43070</v>
      </c>
    </row>
    <row r="143" spans="2:15">
      <c r="B143" s="604" t="s">
        <v>7</v>
      </c>
      <c r="C143" s="148" t="s">
        <v>2</v>
      </c>
      <c r="D143" s="91">
        <v>1385</v>
      </c>
      <c r="E143" s="91">
        <v>1369</v>
      </c>
      <c r="F143" s="91">
        <v>1367</v>
      </c>
      <c r="G143" s="91">
        <v>1367</v>
      </c>
      <c r="H143" s="91">
        <v>1367</v>
      </c>
      <c r="I143" s="91">
        <v>1367</v>
      </c>
      <c r="J143" s="91">
        <v>1367</v>
      </c>
      <c r="K143" s="91">
        <v>1366</v>
      </c>
      <c r="L143" s="91">
        <v>1366</v>
      </c>
      <c r="M143" s="91">
        <v>1365</v>
      </c>
      <c r="N143" s="91">
        <v>1365</v>
      </c>
      <c r="O143" s="91">
        <v>1365</v>
      </c>
    </row>
    <row r="144" spans="2:15">
      <c r="B144" s="605"/>
      <c r="C144" s="149" t="s">
        <v>3</v>
      </c>
      <c r="D144" s="92">
        <v>594</v>
      </c>
      <c r="E144" s="92">
        <v>583</v>
      </c>
      <c r="F144" s="92">
        <v>578</v>
      </c>
      <c r="G144" s="92">
        <v>578</v>
      </c>
      <c r="H144" s="92">
        <v>578</v>
      </c>
      <c r="I144" s="92">
        <v>578</v>
      </c>
      <c r="J144" s="92">
        <v>578</v>
      </c>
      <c r="K144" s="92">
        <v>578</v>
      </c>
      <c r="L144" s="92">
        <v>578</v>
      </c>
      <c r="M144" s="92">
        <v>578</v>
      </c>
      <c r="N144" s="92">
        <v>578</v>
      </c>
      <c r="O144" s="92">
        <v>578</v>
      </c>
    </row>
    <row r="145" spans="2:15">
      <c r="B145" s="605"/>
      <c r="C145" s="150" t="s">
        <v>51</v>
      </c>
      <c r="D145" s="91">
        <v>1543</v>
      </c>
      <c r="E145" s="91">
        <v>1543</v>
      </c>
      <c r="F145" s="91">
        <v>1550</v>
      </c>
      <c r="G145" s="91">
        <v>1550</v>
      </c>
      <c r="H145" s="91">
        <v>1572</v>
      </c>
      <c r="I145" s="91">
        <v>1615</v>
      </c>
      <c r="J145" s="254">
        <v>1619</v>
      </c>
      <c r="K145" s="91">
        <v>1623</v>
      </c>
      <c r="L145" s="91">
        <v>1623</v>
      </c>
      <c r="M145" s="91">
        <v>1624</v>
      </c>
      <c r="N145" s="254">
        <v>1625</v>
      </c>
      <c r="O145" s="254">
        <v>1625</v>
      </c>
    </row>
    <row r="146" spans="2:15">
      <c r="B146" s="606"/>
      <c r="C146" s="150" t="s">
        <v>66</v>
      </c>
      <c r="D146" s="91">
        <v>916</v>
      </c>
      <c r="E146" s="91">
        <v>915</v>
      </c>
      <c r="F146" s="91">
        <v>919</v>
      </c>
      <c r="G146" s="91">
        <v>919</v>
      </c>
      <c r="H146" s="91">
        <v>939</v>
      </c>
      <c r="I146" s="91">
        <v>1091</v>
      </c>
      <c r="J146" s="254">
        <v>1100</v>
      </c>
      <c r="K146" s="91">
        <v>1105</v>
      </c>
      <c r="L146" s="91">
        <v>1105</v>
      </c>
      <c r="M146" s="91">
        <v>1106</v>
      </c>
      <c r="N146" s="254">
        <v>1110</v>
      </c>
      <c r="O146" s="254">
        <v>1110</v>
      </c>
    </row>
    <row r="147" spans="2:15">
      <c r="B147" s="606"/>
      <c r="C147" s="150" t="s">
        <v>1134</v>
      </c>
      <c r="D147" s="91">
        <v>0</v>
      </c>
      <c r="E147" s="91">
        <v>0</v>
      </c>
      <c r="F147" s="91">
        <v>0</v>
      </c>
      <c r="G147" s="91">
        <v>0</v>
      </c>
      <c r="H147" s="91">
        <v>0</v>
      </c>
      <c r="I147" s="91">
        <v>0</v>
      </c>
      <c r="J147" s="254">
        <v>0</v>
      </c>
      <c r="K147" s="91">
        <v>1</v>
      </c>
      <c r="L147" s="91">
        <v>1</v>
      </c>
      <c r="M147" s="91">
        <v>1</v>
      </c>
      <c r="N147" s="91">
        <v>1</v>
      </c>
      <c r="O147" s="91">
        <v>1</v>
      </c>
    </row>
    <row r="148" spans="2:15">
      <c r="B148" s="606"/>
      <c r="C148" s="150" t="s">
        <v>68</v>
      </c>
      <c r="D148" s="91">
        <v>682</v>
      </c>
      <c r="E148" s="91">
        <v>683</v>
      </c>
      <c r="F148" s="91">
        <v>683</v>
      </c>
      <c r="G148" s="91">
        <v>684</v>
      </c>
      <c r="H148" s="91">
        <v>704</v>
      </c>
      <c r="I148" s="91">
        <v>855</v>
      </c>
      <c r="J148" s="254">
        <v>857</v>
      </c>
      <c r="K148" s="91">
        <v>863</v>
      </c>
      <c r="L148" s="91">
        <v>863</v>
      </c>
      <c r="M148" s="91">
        <v>863</v>
      </c>
      <c r="N148" s="91">
        <v>869</v>
      </c>
      <c r="O148" s="91">
        <v>869</v>
      </c>
    </row>
    <row r="149" spans="2:15">
      <c r="B149" s="606"/>
      <c r="C149" s="185" t="s">
        <v>6</v>
      </c>
      <c r="D149" s="184">
        <f>SUM(D143:D148)</f>
        <v>5120</v>
      </c>
      <c r="E149" s="184">
        <f t="shared" ref="E149:O149" si="6">SUM(E143:E148)</f>
        <v>5093</v>
      </c>
      <c r="F149" s="184">
        <f t="shared" si="6"/>
        <v>5097</v>
      </c>
      <c r="G149" s="184">
        <f t="shared" si="6"/>
        <v>5098</v>
      </c>
      <c r="H149" s="184">
        <f t="shared" si="6"/>
        <v>5160</v>
      </c>
      <c r="I149" s="184">
        <f t="shared" si="6"/>
        <v>5506</v>
      </c>
      <c r="J149" s="184">
        <f t="shared" si="6"/>
        <v>5521</v>
      </c>
      <c r="K149" s="184">
        <f t="shared" si="6"/>
        <v>5536</v>
      </c>
      <c r="L149" s="184">
        <f t="shared" si="6"/>
        <v>5536</v>
      </c>
      <c r="M149" s="184">
        <f t="shared" si="6"/>
        <v>5537</v>
      </c>
      <c r="N149" s="184">
        <f t="shared" si="6"/>
        <v>5548</v>
      </c>
      <c r="O149" s="184">
        <f t="shared" si="6"/>
        <v>5548</v>
      </c>
    </row>
    <row r="150" spans="2:15" ht="22.5">
      <c r="B150" s="605"/>
      <c r="C150" s="20" t="s">
        <v>41</v>
      </c>
      <c r="D150" s="38">
        <v>3</v>
      </c>
      <c r="E150" s="38">
        <v>3</v>
      </c>
      <c r="F150" s="38">
        <v>3</v>
      </c>
      <c r="G150" s="102">
        <v>3</v>
      </c>
      <c r="H150" s="102">
        <v>3</v>
      </c>
      <c r="I150" s="102">
        <v>3</v>
      </c>
      <c r="J150" s="102">
        <v>3</v>
      </c>
      <c r="K150" s="102">
        <v>3</v>
      </c>
      <c r="L150" s="102">
        <v>3</v>
      </c>
      <c r="M150" s="102">
        <v>3</v>
      </c>
      <c r="N150" s="102">
        <v>3</v>
      </c>
      <c r="O150" s="102">
        <v>3</v>
      </c>
    </row>
    <row r="151" spans="2:15" ht="13.5" thickBot="1">
      <c r="B151" s="829" t="s">
        <v>1</v>
      </c>
      <c r="C151" s="600"/>
      <c r="D151" s="9">
        <v>85</v>
      </c>
      <c r="E151" s="9">
        <v>85</v>
      </c>
      <c r="F151" s="103">
        <v>85</v>
      </c>
      <c r="G151" s="103">
        <v>85</v>
      </c>
      <c r="H151" s="103">
        <v>85</v>
      </c>
      <c r="I151" s="103">
        <v>85</v>
      </c>
      <c r="J151" s="103">
        <v>85</v>
      </c>
      <c r="K151" s="103">
        <v>85</v>
      </c>
      <c r="L151" s="103">
        <v>85</v>
      </c>
      <c r="M151" s="126">
        <v>85</v>
      </c>
      <c r="N151" s="126">
        <v>85</v>
      </c>
      <c r="O151" s="126">
        <v>85</v>
      </c>
    </row>
    <row r="154" spans="2:15" ht="22.5">
      <c r="B154" s="557" t="s">
        <v>1138</v>
      </c>
      <c r="C154" s="558"/>
      <c r="D154" s="558"/>
      <c r="E154" s="558"/>
      <c r="F154" s="558"/>
      <c r="G154" s="558"/>
      <c r="H154" s="558"/>
      <c r="I154" s="558"/>
      <c r="J154" s="558"/>
      <c r="K154" s="558"/>
      <c r="L154" s="558"/>
      <c r="M154" s="558"/>
      <c r="N154" s="558"/>
      <c r="O154" s="559"/>
    </row>
    <row r="155" spans="2:15">
      <c r="B155" s="560" t="s">
        <v>35</v>
      </c>
      <c r="C155" s="584"/>
      <c r="D155" s="183">
        <v>43101</v>
      </c>
      <c r="E155" s="183">
        <v>43132</v>
      </c>
      <c r="F155" s="183">
        <v>43160</v>
      </c>
      <c r="G155" s="183">
        <v>43191</v>
      </c>
      <c r="H155" s="183">
        <v>43221</v>
      </c>
      <c r="I155" s="183">
        <v>43252</v>
      </c>
      <c r="J155" s="183">
        <v>43282</v>
      </c>
      <c r="K155" s="183">
        <v>43313</v>
      </c>
      <c r="L155" s="183">
        <v>43344</v>
      </c>
      <c r="M155" s="183">
        <v>43374</v>
      </c>
      <c r="N155" s="183">
        <v>43405</v>
      </c>
      <c r="O155" s="183">
        <v>43435</v>
      </c>
    </row>
    <row r="156" spans="2:15">
      <c r="B156" s="604" t="s">
        <v>7</v>
      </c>
      <c r="C156" s="148" t="s">
        <v>2</v>
      </c>
      <c r="D156" s="91">
        <v>1358</v>
      </c>
      <c r="E156" s="91">
        <v>1358</v>
      </c>
      <c r="F156" s="91">
        <v>1358</v>
      </c>
      <c r="G156" s="91">
        <v>1357</v>
      </c>
      <c r="H156" s="91">
        <v>1357</v>
      </c>
      <c r="I156" s="254">
        <v>1362</v>
      </c>
      <c r="J156" s="91">
        <v>1362</v>
      </c>
      <c r="K156" s="91">
        <v>1367</v>
      </c>
      <c r="L156" s="91">
        <v>1365</v>
      </c>
      <c r="M156" s="91">
        <f>+SUM(BF563:BF587)</f>
        <v>1366</v>
      </c>
      <c r="N156" s="91">
        <f>+SUM(BL563:BL587)</f>
        <v>1366</v>
      </c>
      <c r="O156" s="91">
        <f>+SUM(BR563:BR587)</f>
        <v>1366</v>
      </c>
    </row>
    <row r="157" spans="2:15">
      <c r="B157" s="605"/>
      <c r="C157" s="149" t="s">
        <v>3</v>
      </c>
      <c r="D157" s="92">
        <v>567</v>
      </c>
      <c r="E157" s="92">
        <v>567</v>
      </c>
      <c r="F157" s="92">
        <v>567</v>
      </c>
      <c r="G157" s="92">
        <v>566</v>
      </c>
      <c r="H157" s="92">
        <v>566</v>
      </c>
      <c r="I157" s="256">
        <v>566</v>
      </c>
      <c r="J157" s="92">
        <v>566</v>
      </c>
      <c r="K157" s="92">
        <v>566</v>
      </c>
      <c r="L157" s="92">
        <v>380</v>
      </c>
      <c r="M157" s="92">
        <f>+SUM(BG563:BG587)</f>
        <v>99</v>
      </c>
      <c r="N157" s="92">
        <f>+SUM(BM563:BM587)</f>
        <v>6</v>
      </c>
      <c r="O157" s="92">
        <f>+SUM(BS563:BS587)</f>
        <v>6</v>
      </c>
    </row>
    <row r="158" spans="2:15">
      <c r="B158" s="605"/>
      <c r="C158" s="150" t="s">
        <v>51</v>
      </c>
      <c r="D158" s="91">
        <v>1626</v>
      </c>
      <c r="E158" s="254">
        <v>1627</v>
      </c>
      <c r="F158" s="91">
        <v>1627</v>
      </c>
      <c r="G158" s="91">
        <v>1618</v>
      </c>
      <c r="H158" s="91">
        <v>1620</v>
      </c>
      <c r="I158" s="254">
        <v>1625</v>
      </c>
      <c r="J158" s="254">
        <v>1625</v>
      </c>
      <c r="K158" s="91">
        <v>1629</v>
      </c>
      <c r="L158" s="91">
        <v>1628</v>
      </c>
      <c r="M158" s="91">
        <f>+SUM(BH563:BH587)</f>
        <v>1643</v>
      </c>
      <c r="N158" s="254">
        <f>+SUM(BN563:BN587)</f>
        <v>1646</v>
      </c>
      <c r="O158" s="254">
        <f>+SUM(BT563:BT587)</f>
        <v>1642</v>
      </c>
    </row>
    <row r="159" spans="2:15">
      <c r="B159" s="606"/>
      <c r="C159" s="150" t="s">
        <v>66</v>
      </c>
      <c r="D159" s="91">
        <v>1111</v>
      </c>
      <c r="E159" s="91">
        <v>1112</v>
      </c>
      <c r="F159" s="91">
        <v>1112</v>
      </c>
      <c r="G159" s="91">
        <v>1107</v>
      </c>
      <c r="H159" s="91">
        <v>1109</v>
      </c>
      <c r="I159" s="254">
        <v>1115</v>
      </c>
      <c r="J159" s="254">
        <v>1115</v>
      </c>
      <c r="K159" s="91">
        <v>1126</v>
      </c>
      <c r="L159" s="91">
        <v>1081</v>
      </c>
      <c r="M159" s="91">
        <f>+SUM(BI563:BI587)</f>
        <v>1086</v>
      </c>
      <c r="N159" s="254">
        <f>+SUM(BO563:BO587)</f>
        <v>1088</v>
      </c>
      <c r="O159" s="254">
        <f>+SUM(BU563:BU587)</f>
        <v>1084</v>
      </c>
    </row>
    <row r="160" spans="2:15">
      <c r="B160" s="606"/>
      <c r="C160" s="150" t="s">
        <v>1134</v>
      </c>
      <c r="D160" s="91">
        <v>1</v>
      </c>
      <c r="E160" s="91">
        <v>2</v>
      </c>
      <c r="F160" s="91">
        <v>2</v>
      </c>
      <c r="G160" s="91">
        <v>2</v>
      </c>
      <c r="H160" s="91">
        <v>2</v>
      </c>
      <c r="I160" s="254">
        <v>2</v>
      </c>
      <c r="J160" s="254">
        <v>2</v>
      </c>
      <c r="K160" s="91">
        <v>2</v>
      </c>
      <c r="L160" s="91">
        <v>2</v>
      </c>
      <c r="M160" s="254">
        <f>+SUM(BJ563:BJ587)</f>
        <v>2</v>
      </c>
      <c r="N160" s="91">
        <f>+SUM(BP563:BP587)</f>
        <v>2</v>
      </c>
      <c r="O160" s="91">
        <f>+SUM(BV563:BV587)</f>
        <v>2</v>
      </c>
    </row>
    <row r="161" spans="2:15">
      <c r="B161" s="606"/>
      <c r="C161" s="150" t="s">
        <v>68</v>
      </c>
      <c r="D161" s="91">
        <v>870</v>
      </c>
      <c r="E161" s="91">
        <v>876</v>
      </c>
      <c r="F161" s="91">
        <v>876</v>
      </c>
      <c r="G161" s="91">
        <v>875</v>
      </c>
      <c r="H161" s="91">
        <v>978</v>
      </c>
      <c r="I161" s="254">
        <v>1026</v>
      </c>
      <c r="J161" s="254">
        <v>1026</v>
      </c>
      <c r="K161" s="91">
        <v>1037</v>
      </c>
      <c r="L161" s="91">
        <v>1037</v>
      </c>
      <c r="M161" s="254">
        <f>+SUM(BK563:BK587)</f>
        <v>1066</v>
      </c>
      <c r="N161" s="91">
        <f>+SUM(BQ563:BQ587)</f>
        <v>1070</v>
      </c>
      <c r="O161" s="91">
        <f>+SUM(BW563:BW587)</f>
        <v>1067</v>
      </c>
    </row>
    <row r="162" spans="2:15">
      <c r="B162" s="606"/>
      <c r="C162" s="185" t="s">
        <v>6</v>
      </c>
      <c r="D162" s="184">
        <f>SUM(D156:D161)</f>
        <v>5533</v>
      </c>
      <c r="E162" s="184">
        <f t="shared" ref="E162:O162" si="7">SUM(E156:E161)</f>
        <v>5542</v>
      </c>
      <c r="F162" s="184">
        <f t="shared" si="7"/>
        <v>5542</v>
      </c>
      <c r="G162" s="184">
        <f t="shared" si="7"/>
        <v>5525</v>
      </c>
      <c r="H162" s="184">
        <f t="shared" si="7"/>
        <v>5632</v>
      </c>
      <c r="I162" s="184">
        <f t="shared" si="7"/>
        <v>5696</v>
      </c>
      <c r="J162" s="184">
        <f t="shared" si="7"/>
        <v>5696</v>
      </c>
      <c r="K162" s="184">
        <f t="shared" si="7"/>
        <v>5727</v>
      </c>
      <c r="L162" s="184">
        <f t="shared" si="7"/>
        <v>5493</v>
      </c>
      <c r="M162" s="184">
        <f t="shared" si="7"/>
        <v>5262</v>
      </c>
      <c r="N162" s="184">
        <f t="shared" si="7"/>
        <v>5178</v>
      </c>
      <c r="O162" s="184">
        <f t="shared" si="7"/>
        <v>5167</v>
      </c>
    </row>
    <row r="163" spans="2:15" ht="22.5">
      <c r="B163" s="605"/>
      <c r="C163" s="20" t="s">
        <v>41</v>
      </c>
      <c r="D163" s="38">
        <v>3</v>
      </c>
      <c r="E163" s="38">
        <v>3</v>
      </c>
      <c r="F163" s="38">
        <v>3</v>
      </c>
      <c r="G163" s="102">
        <v>3</v>
      </c>
      <c r="H163" s="102">
        <v>3</v>
      </c>
      <c r="I163" s="102">
        <v>3</v>
      </c>
      <c r="J163" s="102">
        <v>3</v>
      </c>
      <c r="K163" s="102">
        <v>3</v>
      </c>
      <c r="L163" s="102">
        <v>3</v>
      </c>
      <c r="M163" s="102">
        <v>3</v>
      </c>
      <c r="N163" s="102">
        <v>3</v>
      </c>
      <c r="O163" s="102">
        <v>3</v>
      </c>
    </row>
    <row r="164" spans="2:15" ht="13.5" thickBot="1">
      <c r="B164" s="829" t="s">
        <v>1</v>
      </c>
      <c r="C164" s="600"/>
      <c r="D164" s="9">
        <v>85</v>
      </c>
      <c r="E164" s="9">
        <v>85</v>
      </c>
      <c r="F164" s="103">
        <v>85</v>
      </c>
      <c r="G164" s="103">
        <v>85</v>
      </c>
      <c r="H164" s="103">
        <v>85</v>
      </c>
      <c r="I164" s="103">
        <v>85</v>
      </c>
      <c r="J164" s="103">
        <v>85</v>
      </c>
      <c r="K164" s="103">
        <v>85</v>
      </c>
      <c r="L164" s="103">
        <v>85</v>
      </c>
      <c r="M164" s="126">
        <v>85</v>
      </c>
      <c r="N164" s="126">
        <v>85</v>
      </c>
      <c r="O164" s="126">
        <v>85</v>
      </c>
    </row>
    <row r="165" spans="2:15" ht="13.5" thickBot="1">
      <c r="B165" s="16"/>
      <c r="C165" s="16"/>
      <c r="D165" s="16"/>
      <c r="E165" s="16"/>
      <c r="F165" s="335"/>
      <c r="G165" s="335"/>
      <c r="H165" s="335"/>
      <c r="I165" s="335"/>
      <c r="J165" s="335"/>
      <c r="K165" s="335"/>
      <c r="L165" s="335"/>
      <c r="M165" s="334"/>
      <c r="N165" s="334"/>
      <c r="O165" s="334"/>
    </row>
    <row r="166" spans="2:15" ht="22.5">
      <c r="B166" s="557" t="s">
        <v>1163</v>
      </c>
      <c r="C166" s="558"/>
      <c r="D166" s="558"/>
      <c r="E166" s="558"/>
      <c r="F166" s="558"/>
      <c r="G166" s="558"/>
      <c r="H166" s="558"/>
      <c r="I166" s="558"/>
      <c r="J166" s="558"/>
      <c r="K166" s="558"/>
      <c r="L166" s="558"/>
      <c r="M166" s="558"/>
      <c r="N166" s="558"/>
      <c r="O166" s="559"/>
    </row>
    <row r="167" spans="2:15">
      <c r="B167" s="560" t="s">
        <v>35</v>
      </c>
      <c r="C167" s="584"/>
      <c r="D167" s="183">
        <v>43466</v>
      </c>
      <c r="E167" s="183">
        <v>43497</v>
      </c>
      <c r="F167" s="183">
        <v>43525</v>
      </c>
      <c r="G167" s="183">
        <v>43556</v>
      </c>
      <c r="H167" s="183">
        <v>43586</v>
      </c>
      <c r="I167" s="183">
        <v>43617</v>
      </c>
      <c r="J167" s="183">
        <v>43647</v>
      </c>
      <c r="K167" s="183">
        <v>43678</v>
      </c>
      <c r="L167" s="183">
        <v>43709</v>
      </c>
      <c r="M167" s="183">
        <v>43739</v>
      </c>
      <c r="N167" s="183">
        <v>43770</v>
      </c>
      <c r="O167" s="183">
        <v>43800</v>
      </c>
    </row>
    <row r="168" spans="2:15">
      <c r="B168" s="604" t="s">
        <v>7</v>
      </c>
      <c r="C168" s="148" t="s">
        <v>2</v>
      </c>
      <c r="D168" s="91">
        <v>1367</v>
      </c>
      <c r="E168" s="91">
        <v>1365</v>
      </c>
      <c r="F168" s="91">
        <v>1365</v>
      </c>
      <c r="G168" s="91">
        <v>1312</v>
      </c>
      <c r="H168" s="91">
        <v>1255</v>
      </c>
      <c r="I168" s="254">
        <v>1239</v>
      </c>
      <c r="J168" s="91">
        <v>1240</v>
      </c>
      <c r="K168" s="91">
        <v>1239</v>
      </c>
      <c r="L168" s="91">
        <v>1239</v>
      </c>
      <c r="M168" s="91">
        <v>1239</v>
      </c>
      <c r="N168" s="91">
        <v>1239</v>
      </c>
      <c r="O168" s="91">
        <v>1239</v>
      </c>
    </row>
    <row r="169" spans="2:15">
      <c r="B169" s="605"/>
      <c r="C169" s="149" t="s">
        <v>3</v>
      </c>
      <c r="D169" s="92">
        <v>6</v>
      </c>
      <c r="E169" s="92">
        <v>6</v>
      </c>
      <c r="F169" s="92">
        <v>6</v>
      </c>
      <c r="G169" s="92">
        <v>6</v>
      </c>
      <c r="H169" s="92">
        <v>6</v>
      </c>
      <c r="I169" s="256">
        <v>6</v>
      </c>
      <c r="J169" s="91">
        <v>6</v>
      </c>
      <c r="K169" s="91">
        <v>6</v>
      </c>
      <c r="L169" s="91">
        <v>6</v>
      </c>
      <c r="M169" s="92">
        <v>6</v>
      </c>
      <c r="N169" s="92">
        <v>6</v>
      </c>
      <c r="O169" s="92">
        <v>6</v>
      </c>
    </row>
    <row r="170" spans="2:15">
      <c r="B170" s="605"/>
      <c r="C170" s="150" t="s">
        <v>51</v>
      </c>
      <c r="D170" s="91">
        <v>1643</v>
      </c>
      <c r="E170" s="254">
        <v>1643</v>
      </c>
      <c r="F170" s="91">
        <v>1643</v>
      </c>
      <c r="G170" s="91">
        <v>1637</v>
      </c>
      <c r="H170" s="91">
        <v>1638</v>
      </c>
      <c r="I170" s="254">
        <v>1639</v>
      </c>
      <c r="J170" s="91">
        <v>1642</v>
      </c>
      <c r="K170" s="91">
        <v>1647</v>
      </c>
      <c r="L170" s="91">
        <v>1647</v>
      </c>
      <c r="M170" s="91">
        <v>1647</v>
      </c>
      <c r="N170" s="254">
        <v>1657</v>
      </c>
      <c r="O170" s="254">
        <v>1676</v>
      </c>
    </row>
    <row r="171" spans="2:15">
      <c r="B171" s="606"/>
      <c r="C171" s="150" t="s">
        <v>66</v>
      </c>
      <c r="D171" s="91">
        <v>1095</v>
      </c>
      <c r="E171" s="91">
        <v>1095</v>
      </c>
      <c r="F171" s="91">
        <v>1099</v>
      </c>
      <c r="G171" s="91">
        <v>1090</v>
      </c>
      <c r="H171" s="91">
        <v>1080</v>
      </c>
      <c r="I171" s="254">
        <v>1074</v>
      </c>
      <c r="J171" s="91">
        <v>1074</v>
      </c>
      <c r="K171" s="91">
        <v>1070</v>
      </c>
      <c r="L171" s="91">
        <v>1070</v>
      </c>
      <c r="M171" s="91">
        <v>1071</v>
      </c>
      <c r="N171" s="254">
        <v>1073</v>
      </c>
      <c r="O171" s="254">
        <v>1073</v>
      </c>
    </row>
    <row r="172" spans="2:15">
      <c r="B172" s="606"/>
      <c r="C172" s="150" t="s">
        <v>1134</v>
      </c>
      <c r="D172" s="91">
        <v>2</v>
      </c>
      <c r="E172" s="91">
        <v>2</v>
      </c>
      <c r="F172" s="91">
        <v>2</v>
      </c>
      <c r="G172" s="91">
        <v>2</v>
      </c>
      <c r="H172" s="91">
        <v>2</v>
      </c>
      <c r="I172" s="254">
        <v>2</v>
      </c>
      <c r="J172" s="91">
        <v>2</v>
      </c>
      <c r="K172" s="91">
        <v>2</v>
      </c>
      <c r="L172" s="91">
        <v>2</v>
      </c>
      <c r="M172" s="254">
        <v>2</v>
      </c>
      <c r="N172" s="91">
        <v>2</v>
      </c>
      <c r="O172" s="91">
        <v>2</v>
      </c>
    </row>
    <row r="173" spans="2:15">
      <c r="B173" s="606"/>
      <c r="C173" s="150" t="s">
        <v>68</v>
      </c>
      <c r="D173" s="91">
        <v>1069</v>
      </c>
      <c r="E173" s="91">
        <v>1069</v>
      </c>
      <c r="F173" s="91">
        <v>1072</v>
      </c>
      <c r="G173" s="91">
        <v>1070</v>
      </c>
      <c r="H173" s="91">
        <v>1074</v>
      </c>
      <c r="I173" s="254">
        <v>1087</v>
      </c>
      <c r="J173" s="91">
        <v>1090</v>
      </c>
      <c r="K173" s="91">
        <v>1090</v>
      </c>
      <c r="L173" s="91">
        <v>1090</v>
      </c>
      <c r="M173" s="254">
        <v>1090</v>
      </c>
      <c r="N173" s="91">
        <v>1120</v>
      </c>
      <c r="O173" s="91">
        <v>1169</v>
      </c>
    </row>
    <row r="174" spans="2:15">
      <c r="B174" s="606"/>
      <c r="C174" s="185" t="s">
        <v>6</v>
      </c>
      <c r="D174" s="184">
        <v>5182</v>
      </c>
      <c r="E174" s="184">
        <v>5180</v>
      </c>
      <c r="F174" s="184">
        <v>5187</v>
      </c>
      <c r="G174" s="184">
        <v>5117</v>
      </c>
      <c r="H174" s="184">
        <v>5055</v>
      </c>
      <c r="I174" s="184">
        <v>5047</v>
      </c>
      <c r="J174" s="184">
        <v>5054</v>
      </c>
      <c r="K174" s="184">
        <v>5054</v>
      </c>
      <c r="L174" s="184">
        <v>5054</v>
      </c>
      <c r="M174" s="184">
        <v>5055</v>
      </c>
      <c r="N174" s="184">
        <v>5097</v>
      </c>
      <c r="O174" s="184">
        <v>5165</v>
      </c>
    </row>
    <row r="175" spans="2:15" ht="22.5">
      <c r="B175" s="605"/>
      <c r="C175" s="20" t="s">
        <v>41</v>
      </c>
      <c r="D175" s="38">
        <v>3</v>
      </c>
      <c r="E175" s="38">
        <v>3</v>
      </c>
      <c r="F175" s="38">
        <v>3</v>
      </c>
      <c r="G175" s="102">
        <v>3</v>
      </c>
      <c r="H175" s="102">
        <v>3</v>
      </c>
      <c r="I175" s="102">
        <v>3</v>
      </c>
      <c r="J175" s="102">
        <v>3</v>
      </c>
      <c r="K175" s="102">
        <v>3</v>
      </c>
      <c r="L175" s="102">
        <v>3</v>
      </c>
      <c r="M175" s="102">
        <v>3</v>
      </c>
      <c r="N175" s="102">
        <v>3</v>
      </c>
      <c r="O175" s="102">
        <v>3</v>
      </c>
    </row>
    <row r="176" spans="2:15" ht="13.5" thickBot="1">
      <c r="B176" s="829" t="s">
        <v>1</v>
      </c>
      <c r="C176" s="600"/>
      <c r="D176" s="9">
        <v>85</v>
      </c>
      <c r="E176" s="9">
        <v>85</v>
      </c>
      <c r="F176" s="103">
        <v>85</v>
      </c>
      <c r="G176" s="103">
        <v>85</v>
      </c>
      <c r="H176" s="103">
        <v>85</v>
      </c>
      <c r="I176" s="103">
        <v>85</v>
      </c>
      <c r="J176" s="103">
        <v>85</v>
      </c>
      <c r="K176" s="103">
        <v>85</v>
      </c>
      <c r="L176" s="103">
        <v>85</v>
      </c>
      <c r="M176" s="126">
        <v>85</v>
      </c>
      <c r="N176" s="126">
        <v>85</v>
      </c>
      <c r="O176" s="126">
        <v>85</v>
      </c>
    </row>
    <row r="177" spans="2:15" ht="21" thickBot="1">
      <c r="B177" s="39"/>
    </row>
    <row r="178" spans="2:15" ht="22.5">
      <c r="B178" s="557" t="s">
        <v>1165</v>
      </c>
      <c r="C178" s="558"/>
      <c r="D178" s="558"/>
      <c r="E178" s="558"/>
      <c r="F178" s="558"/>
      <c r="G178" s="558"/>
      <c r="H178" s="558"/>
      <c r="I178" s="558"/>
      <c r="J178" s="558"/>
      <c r="K178" s="558"/>
      <c r="L178" s="558"/>
      <c r="M178" s="558"/>
      <c r="N178" s="558"/>
      <c r="O178" s="559"/>
    </row>
    <row r="179" spans="2:15">
      <c r="B179" s="560" t="s">
        <v>35</v>
      </c>
      <c r="C179" s="584"/>
      <c r="D179" s="183">
        <v>43831</v>
      </c>
      <c r="E179" s="183">
        <v>43862</v>
      </c>
      <c r="F179" s="183">
        <v>43891</v>
      </c>
      <c r="G179" s="183">
        <v>43922</v>
      </c>
      <c r="H179" s="183">
        <v>43952</v>
      </c>
      <c r="I179" s="183">
        <v>43983</v>
      </c>
      <c r="J179" s="183">
        <v>44013</v>
      </c>
      <c r="K179" s="183">
        <v>44044</v>
      </c>
      <c r="L179" s="183">
        <v>44075</v>
      </c>
      <c r="M179" s="183">
        <v>44105</v>
      </c>
      <c r="N179" s="183">
        <v>44136</v>
      </c>
      <c r="O179" s="183">
        <v>44166</v>
      </c>
    </row>
    <row r="180" spans="2:15">
      <c r="B180" s="604" t="s">
        <v>7</v>
      </c>
      <c r="C180" s="148" t="s">
        <v>2</v>
      </c>
      <c r="D180" s="91">
        <f>+SUM(D621:D645)</f>
        <v>1239</v>
      </c>
      <c r="E180" s="91">
        <f>+SUM(J621:J645)</f>
        <v>1239</v>
      </c>
      <c r="F180" s="91">
        <f>+SUM(P621:P645)</f>
        <v>1239</v>
      </c>
      <c r="G180" s="91">
        <f>+SUM(V621:V645)</f>
        <v>1239</v>
      </c>
      <c r="H180" s="91">
        <f>+SUM(AB621:AB645)</f>
        <v>1238</v>
      </c>
      <c r="I180" s="254">
        <f>+SUM(AH621:AH645)</f>
        <v>1238</v>
      </c>
      <c r="J180" s="91">
        <f>+SUM(AN621:AN645)</f>
        <v>1238</v>
      </c>
      <c r="K180" s="91">
        <f>+SUM(AT621:AT645)</f>
        <v>1238</v>
      </c>
      <c r="L180" s="91">
        <f>+SUM(AZ621:AZ645)</f>
        <v>1238</v>
      </c>
      <c r="M180" s="91">
        <v>1238</v>
      </c>
      <c r="N180" s="91">
        <v>1206</v>
      </c>
      <c r="O180" s="91">
        <v>1206</v>
      </c>
    </row>
    <row r="181" spans="2:15">
      <c r="B181" s="605"/>
      <c r="C181" s="149" t="s">
        <v>3</v>
      </c>
      <c r="D181" s="92">
        <f>+SUM(E621:E645)</f>
        <v>6</v>
      </c>
      <c r="E181" s="92">
        <f>+SUM(K621:K645)</f>
        <v>6</v>
      </c>
      <c r="F181" s="92">
        <f>+SUM(Q621:Q645)</f>
        <v>6</v>
      </c>
      <c r="G181" s="92">
        <f>+SUM(W621:W645)</f>
        <v>6</v>
      </c>
      <c r="H181" s="92">
        <f>+SUM(AC621:AC645)</f>
        <v>6</v>
      </c>
      <c r="I181" s="256">
        <f>+SUM(AI621:AI645)</f>
        <v>6</v>
      </c>
      <c r="J181" s="91">
        <f>+SUM(AO621:AO645)</f>
        <v>6</v>
      </c>
      <c r="K181" s="91">
        <f>+SUM(AU621:AU645)</f>
        <v>6</v>
      </c>
      <c r="L181" s="91">
        <f>+SUM(BA621:BA645)</f>
        <v>6</v>
      </c>
      <c r="M181" s="92">
        <v>6</v>
      </c>
      <c r="N181" s="92">
        <v>6</v>
      </c>
      <c r="O181" s="92">
        <v>6</v>
      </c>
    </row>
    <row r="182" spans="2:15">
      <c r="B182" s="605"/>
      <c r="C182" s="150" t="s">
        <v>51</v>
      </c>
      <c r="D182" s="91">
        <f>+SUM(F621:F645)</f>
        <v>1691</v>
      </c>
      <c r="E182" s="254">
        <f>+SUM(L621:L645)</f>
        <v>1692</v>
      </c>
      <c r="F182" s="91">
        <f>+SUM(R621:R645)</f>
        <v>1712</v>
      </c>
      <c r="G182" s="91">
        <f>+SUM(X621:X645)</f>
        <v>1718</v>
      </c>
      <c r="H182" s="91">
        <f>+SUM(AD621:AD645)</f>
        <v>1717</v>
      </c>
      <c r="I182" s="254">
        <f>+SUM(AJ621:AJ645)</f>
        <v>1733</v>
      </c>
      <c r="J182" s="91">
        <f>+SUM(AP621:AP645)</f>
        <v>1742</v>
      </c>
      <c r="K182" s="91">
        <f>+SUM(AV621:AV645)</f>
        <v>1756</v>
      </c>
      <c r="L182" s="91">
        <f>+SUM(BB621:BB645)</f>
        <v>1758</v>
      </c>
      <c r="M182" s="91">
        <v>1747</v>
      </c>
      <c r="N182" s="254">
        <v>1747</v>
      </c>
      <c r="O182" s="254">
        <v>1747</v>
      </c>
    </row>
    <row r="183" spans="2:15">
      <c r="B183" s="606"/>
      <c r="C183" s="150" t="s">
        <v>66</v>
      </c>
      <c r="D183" s="91">
        <f>+SUM(G621:G645)</f>
        <v>1077</v>
      </c>
      <c r="E183" s="91">
        <f>+SUM(M621:M645)</f>
        <v>1077</v>
      </c>
      <c r="F183" s="91">
        <f>+SUM(S621:S645)</f>
        <v>1078</v>
      </c>
      <c r="G183" s="91">
        <f>+SUM(Y621:Y645)</f>
        <v>1078</v>
      </c>
      <c r="H183" s="91">
        <f>+SUM(AE621:AE645)</f>
        <v>989</v>
      </c>
      <c r="I183" s="254">
        <f>+SUM(AK621:AK645)</f>
        <v>996</v>
      </c>
      <c r="J183" s="91">
        <f>+SUM(AQ621:AQ645)</f>
        <v>996</v>
      </c>
      <c r="K183" s="91">
        <f>+SUM(AW621:AW645)</f>
        <v>985</v>
      </c>
      <c r="L183" s="91">
        <f>+SUM(BC621:BC645)</f>
        <v>986</v>
      </c>
      <c r="M183" s="91">
        <v>986</v>
      </c>
      <c r="N183" s="254">
        <v>976</v>
      </c>
      <c r="O183" s="254">
        <v>976</v>
      </c>
    </row>
    <row r="184" spans="2:15">
      <c r="B184" s="606"/>
      <c r="C184" s="150" t="s">
        <v>1134</v>
      </c>
      <c r="D184" s="91">
        <f>+SUM(H621:H645)</f>
        <v>2</v>
      </c>
      <c r="E184" s="91">
        <f>+SUM(N621:N645)</f>
        <v>2</v>
      </c>
      <c r="F184" s="91">
        <f>+SUM(T621:T645)</f>
        <v>2</v>
      </c>
      <c r="G184" s="91">
        <f>+SUM(Z621:Z645)</f>
        <v>2</v>
      </c>
      <c r="H184" s="91">
        <f>+SUM(AF621:AF645)</f>
        <v>2</v>
      </c>
      <c r="I184" s="254">
        <f>+SUM(AL621:AL645)</f>
        <v>2</v>
      </c>
      <c r="J184" s="91">
        <f>+SUM(AR621:AR645)</f>
        <v>2</v>
      </c>
      <c r="K184" s="91">
        <f>+SUM(AX621:AX645)</f>
        <v>2</v>
      </c>
      <c r="L184" s="91">
        <f>+SUM(BD621:BD645)</f>
        <v>2</v>
      </c>
      <c r="M184" s="254">
        <v>2</v>
      </c>
      <c r="N184" s="91">
        <v>2</v>
      </c>
      <c r="O184" s="91">
        <v>2</v>
      </c>
    </row>
    <row r="185" spans="2:15">
      <c r="B185" s="606"/>
      <c r="C185" s="150" t="s">
        <v>68</v>
      </c>
      <c r="D185" s="91">
        <f>+SUM(I621:I645)</f>
        <v>1189</v>
      </c>
      <c r="E185" s="91">
        <f>+SUM(O621:O645)</f>
        <v>1196</v>
      </c>
      <c r="F185" s="91">
        <f>+SUM(U621:U645)</f>
        <v>1216</v>
      </c>
      <c r="G185" s="91">
        <f>+SUM(AA621:AA645)</f>
        <v>1220</v>
      </c>
      <c r="H185" s="91">
        <f>+SUM(AG621:AG645)</f>
        <v>1220</v>
      </c>
      <c r="I185" s="254">
        <f>+SUM(AM621:AM645)</f>
        <v>1250</v>
      </c>
      <c r="J185" s="91">
        <f>+SUM(AS621:AS645)</f>
        <v>1261</v>
      </c>
      <c r="K185" s="91">
        <f>+SUM(AY621:AY645)</f>
        <v>1277</v>
      </c>
      <c r="L185" s="91">
        <f>+SUM(BE621:BE645)</f>
        <v>1280</v>
      </c>
      <c r="M185" s="254">
        <v>1279</v>
      </c>
      <c r="N185" s="91">
        <v>1278</v>
      </c>
      <c r="O185" s="91">
        <v>1278</v>
      </c>
    </row>
    <row r="186" spans="2:15">
      <c r="B186" s="606"/>
      <c r="C186" s="185" t="s">
        <v>6</v>
      </c>
      <c r="D186" s="184">
        <f>SUM(D180:D185)</f>
        <v>5204</v>
      </c>
      <c r="E186" s="184">
        <f t="shared" ref="E186:O186" si="8">SUM(E180:E185)</f>
        <v>5212</v>
      </c>
      <c r="F186" s="184">
        <f t="shared" si="8"/>
        <v>5253</v>
      </c>
      <c r="G186" s="184">
        <f t="shared" si="8"/>
        <v>5263</v>
      </c>
      <c r="H186" s="184">
        <f t="shared" si="8"/>
        <v>5172</v>
      </c>
      <c r="I186" s="184">
        <f t="shared" si="8"/>
        <v>5225</v>
      </c>
      <c r="J186" s="184">
        <f t="shared" si="8"/>
        <v>5245</v>
      </c>
      <c r="K186" s="184">
        <f t="shared" si="8"/>
        <v>5264</v>
      </c>
      <c r="L186" s="184">
        <f t="shared" si="8"/>
        <v>5270</v>
      </c>
      <c r="M186" s="184">
        <f t="shared" si="8"/>
        <v>5258</v>
      </c>
      <c r="N186" s="184">
        <f t="shared" si="8"/>
        <v>5215</v>
      </c>
      <c r="O186" s="184">
        <f t="shared" si="8"/>
        <v>5215</v>
      </c>
    </row>
    <row r="187" spans="2:15" ht="22.5">
      <c r="B187" s="605"/>
      <c r="C187" s="20" t="s">
        <v>41</v>
      </c>
      <c r="D187" s="38">
        <v>3</v>
      </c>
      <c r="E187" s="38">
        <v>3</v>
      </c>
      <c r="F187" s="38">
        <v>3</v>
      </c>
      <c r="G187" s="102">
        <v>3</v>
      </c>
      <c r="H187" s="102">
        <v>3</v>
      </c>
      <c r="I187" s="102">
        <v>3</v>
      </c>
      <c r="J187" s="102">
        <v>3</v>
      </c>
      <c r="K187" s="102">
        <v>3</v>
      </c>
      <c r="L187" s="102">
        <v>3</v>
      </c>
      <c r="M187" s="102">
        <v>3</v>
      </c>
      <c r="N187" s="102">
        <v>3</v>
      </c>
      <c r="O187" s="102">
        <v>3</v>
      </c>
    </row>
    <row r="188" spans="2:15" ht="13.5" thickBot="1">
      <c r="B188" s="829" t="s">
        <v>1</v>
      </c>
      <c r="C188" s="600"/>
      <c r="D188" s="9">
        <v>85</v>
      </c>
      <c r="E188" s="9">
        <v>85</v>
      </c>
      <c r="F188" s="103">
        <v>85</v>
      </c>
      <c r="G188" s="103">
        <v>85</v>
      </c>
      <c r="H188" s="103">
        <v>85</v>
      </c>
      <c r="I188" s="103">
        <v>85</v>
      </c>
      <c r="J188" s="103">
        <v>85</v>
      </c>
      <c r="K188" s="103">
        <v>85</v>
      </c>
      <c r="L188" s="103">
        <v>85</v>
      </c>
      <c r="M188" s="126">
        <v>85</v>
      </c>
      <c r="N188" s="126">
        <v>85</v>
      </c>
      <c r="O188" s="126">
        <v>85</v>
      </c>
    </row>
    <row r="189" spans="2:15" s="647" customFormat="1" ht="13.5" thickBot="1">
      <c r="B189" s="3"/>
      <c r="C189" s="3"/>
      <c r="D189" s="144"/>
      <c r="E189" s="144"/>
      <c r="F189" s="145"/>
      <c r="G189" s="145"/>
      <c r="H189" s="145"/>
      <c r="I189" s="145"/>
      <c r="J189" s="145"/>
      <c r="K189" s="145"/>
      <c r="L189" s="145"/>
      <c r="M189" s="147"/>
      <c r="N189" s="147"/>
      <c r="O189" s="147"/>
    </row>
    <row r="190" spans="2:15" s="647" customFormat="1" ht="23.25" thickBot="1">
      <c r="B190" s="557" t="s">
        <v>1183</v>
      </c>
      <c r="C190" s="558"/>
      <c r="D190" s="558"/>
      <c r="E190" s="558"/>
      <c r="F190" s="558"/>
      <c r="G190" s="558"/>
      <c r="H190" s="558"/>
      <c r="I190" s="558"/>
      <c r="J190" s="558"/>
      <c r="K190" s="558"/>
      <c r="L190" s="558"/>
      <c r="M190" s="558"/>
      <c r="N190" s="558"/>
      <c r="O190" s="559"/>
    </row>
    <row r="191" spans="2:15" s="647" customFormat="1" ht="13.5" thickBot="1">
      <c r="B191" s="560" t="s">
        <v>35</v>
      </c>
      <c r="C191" s="584"/>
      <c r="D191" s="183">
        <v>44197</v>
      </c>
      <c r="E191" s="183">
        <v>44228</v>
      </c>
      <c r="F191" s="183">
        <v>44256</v>
      </c>
      <c r="G191" s="183">
        <v>44287</v>
      </c>
      <c r="H191" s="183">
        <v>44317</v>
      </c>
      <c r="I191" s="183">
        <v>44348</v>
      </c>
      <c r="J191" s="183">
        <v>44378</v>
      </c>
      <c r="K191" s="183">
        <v>44409</v>
      </c>
      <c r="L191" s="183">
        <v>44440</v>
      </c>
      <c r="M191" s="183">
        <v>44470</v>
      </c>
      <c r="N191" s="183">
        <v>44501</v>
      </c>
      <c r="O191" s="183">
        <v>44531</v>
      </c>
    </row>
    <row r="192" spans="2:15" s="647" customFormat="1">
      <c r="B192" s="604" t="s">
        <v>7</v>
      </c>
      <c r="C192" s="148" t="s">
        <v>2</v>
      </c>
      <c r="D192" s="91">
        <v>1206</v>
      </c>
      <c r="E192" s="91">
        <v>1206</v>
      </c>
      <c r="F192" s="91">
        <v>1206</v>
      </c>
      <c r="G192" s="91">
        <v>1183</v>
      </c>
      <c r="H192" s="91">
        <v>1179</v>
      </c>
      <c r="I192" s="254">
        <v>1183</v>
      </c>
      <c r="J192" s="91">
        <v>1183</v>
      </c>
      <c r="K192" s="91">
        <v>1183</v>
      </c>
      <c r="L192" s="91">
        <v>1183</v>
      </c>
      <c r="M192" s="91">
        <v>1183</v>
      </c>
      <c r="N192" s="91">
        <v>1183</v>
      </c>
      <c r="O192" s="91">
        <v>1184</v>
      </c>
    </row>
    <row r="193" spans="2:15" s="647" customFormat="1">
      <c r="B193" s="605"/>
      <c r="C193" s="149" t="s">
        <v>3</v>
      </c>
      <c r="D193" s="92">
        <v>6</v>
      </c>
      <c r="E193" s="92">
        <v>6</v>
      </c>
      <c r="F193" s="92">
        <v>6</v>
      </c>
      <c r="G193" s="92">
        <v>4</v>
      </c>
      <c r="H193" s="92">
        <v>4</v>
      </c>
      <c r="I193" s="256">
        <v>4</v>
      </c>
      <c r="J193" s="91">
        <v>4</v>
      </c>
      <c r="K193" s="91">
        <v>4</v>
      </c>
      <c r="L193" s="91">
        <v>4</v>
      </c>
      <c r="M193" s="92">
        <v>4</v>
      </c>
      <c r="N193" s="92">
        <v>4</v>
      </c>
      <c r="O193" s="92">
        <v>4</v>
      </c>
    </row>
    <row r="194" spans="2:15" s="647" customFormat="1" ht="15" customHeight="1">
      <c r="B194" s="605"/>
      <c r="C194" s="150" t="s">
        <v>51</v>
      </c>
      <c r="D194" s="91">
        <v>1751</v>
      </c>
      <c r="E194" s="254">
        <v>1751</v>
      </c>
      <c r="F194" s="91">
        <v>1780</v>
      </c>
      <c r="G194" s="91">
        <v>1780</v>
      </c>
      <c r="H194" s="91">
        <v>1796</v>
      </c>
      <c r="I194" s="254">
        <v>1819</v>
      </c>
      <c r="J194" s="91">
        <v>1824</v>
      </c>
      <c r="K194" s="91">
        <v>1824</v>
      </c>
      <c r="L194" s="91">
        <v>1824</v>
      </c>
      <c r="M194" s="91">
        <v>1832</v>
      </c>
      <c r="N194" s="254">
        <v>1832</v>
      </c>
      <c r="O194" s="254">
        <v>1844</v>
      </c>
    </row>
    <row r="195" spans="2:15" s="647" customFormat="1">
      <c r="B195" s="606"/>
      <c r="C195" s="150" t="s">
        <v>66</v>
      </c>
      <c r="D195" s="91">
        <v>976</v>
      </c>
      <c r="E195" s="91">
        <v>976</v>
      </c>
      <c r="F195" s="91">
        <v>988</v>
      </c>
      <c r="G195" s="91">
        <v>718</v>
      </c>
      <c r="H195" s="91">
        <v>727</v>
      </c>
      <c r="I195" s="254">
        <v>742</v>
      </c>
      <c r="J195" s="91">
        <v>742</v>
      </c>
      <c r="K195" s="91">
        <v>740</v>
      </c>
      <c r="L195" s="91">
        <v>740</v>
      </c>
      <c r="M195" s="91">
        <v>740</v>
      </c>
      <c r="N195" s="254">
        <v>740</v>
      </c>
      <c r="O195" s="254">
        <v>739</v>
      </c>
    </row>
    <row r="196" spans="2:15" s="647" customFormat="1">
      <c r="B196" s="606"/>
      <c r="C196" s="150" t="s">
        <v>1134</v>
      </c>
      <c r="D196" s="91">
        <v>2</v>
      </c>
      <c r="E196" s="91">
        <v>2</v>
      </c>
      <c r="F196" s="91">
        <v>2</v>
      </c>
      <c r="G196" s="91">
        <v>2</v>
      </c>
      <c r="H196" s="91">
        <v>2</v>
      </c>
      <c r="I196" s="254">
        <v>2</v>
      </c>
      <c r="J196" s="91">
        <v>2</v>
      </c>
      <c r="K196" s="91">
        <v>2</v>
      </c>
      <c r="L196" s="91">
        <v>2</v>
      </c>
      <c r="M196" s="254">
        <v>3</v>
      </c>
      <c r="N196" s="254">
        <v>3</v>
      </c>
      <c r="O196" s="91">
        <v>3</v>
      </c>
    </row>
    <row r="197" spans="2:15" s="647" customFormat="1">
      <c r="B197" s="606"/>
      <c r="C197" s="150" t="s">
        <v>68</v>
      </c>
      <c r="D197" s="91">
        <v>1295</v>
      </c>
      <c r="E197" s="91">
        <v>1295</v>
      </c>
      <c r="F197" s="91">
        <v>1394</v>
      </c>
      <c r="G197" s="91">
        <v>1392</v>
      </c>
      <c r="H197" s="91">
        <v>1426</v>
      </c>
      <c r="I197" s="254">
        <v>1445</v>
      </c>
      <c r="J197" s="91">
        <v>1449</v>
      </c>
      <c r="K197" s="91">
        <v>1453</v>
      </c>
      <c r="L197" s="91">
        <v>1453</v>
      </c>
      <c r="M197" s="254">
        <v>1455</v>
      </c>
      <c r="N197" s="254">
        <v>1455</v>
      </c>
      <c r="O197" s="91">
        <v>1462</v>
      </c>
    </row>
    <row r="198" spans="2:15" s="647" customFormat="1">
      <c r="B198" s="606"/>
      <c r="C198" s="185" t="s">
        <v>6</v>
      </c>
      <c r="D198" s="184">
        <f>SUM(D192:D197)</f>
        <v>5236</v>
      </c>
      <c r="E198" s="184">
        <f t="shared" ref="E198:N198" si="9">SUM(E192:E197)</f>
        <v>5236</v>
      </c>
      <c r="F198" s="184">
        <f t="shared" si="9"/>
        <v>5376</v>
      </c>
      <c r="G198" s="184">
        <f t="shared" si="9"/>
        <v>5079</v>
      </c>
      <c r="H198" s="184">
        <f t="shared" si="9"/>
        <v>5134</v>
      </c>
      <c r="I198" s="184">
        <f t="shared" si="9"/>
        <v>5195</v>
      </c>
      <c r="J198" s="184">
        <f t="shared" si="9"/>
        <v>5204</v>
      </c>
      <c r="K198" s="184">
        <f t="shared" si="9"/>
        <v>5206</v>
      </c>
      <c r="L198" s="184">
        <f t="shared" si="9"/>
        <v>5206</v>
      </c>
      <c r="M198" s="184">
        <f t="shared" si="9"/>
        <v>5217</v>
      </c>
      <c r="N198" s="184">
        <f t="shared" si="9"/>
        <v>5217</v>
      </c>
      <c r="O198" s="184">
        <v>5236</v>
      </c>
    </row>
    <row r="199" spans="2:15" s="647" customFormat="1" ht="22.5">
      <c r="B199" s="605"/>
      <c r="C199" s="20" t="s">
        <v>41</v>
      </c>
      <c r="D199" s="38">
        <v>3</v>
      </c>
      <c r="E199" s="38">
        <v>3</v>
      </c>
      <c r="F199" s="38">
        <v>3</v>
      </c>
      <c r="G199" s="102">
        <v>3</v>
      </c>
      <c r="H199" s="102">
        <v>3</v>
      </c>
      <c r="I199" s="102">
        <v>3</v>
      </c>
      <c r="J199" s="102">
        <v>3</v>
      </c>
      <c r="K199" s="102">
        <v>3</v>
      </c>
      <c r="L199" s="102">
        <v>3</v>
      </c>
      <c r="M199" s="102">
        <v>3</v>
      </c>
      <c r="N199" s="102">
        <v>3</v>
      </c>
      <c r="O199" s="102">
        <v>3</v>
      </c>
    </row>
    <row r="200" spans="2:15" s="647" customFormat="1" ht="13.5" thickBot="1">
      <c r="B200" s="829" t="s">
        <v>1</v>
      </c>
      <c r="C200" s="600"/>
      <c r="D200" s="9">
        <v>85</v>
      </c>
      <c r="E200" s="9">
        <v>85</v>
      </c>
      <c r="F200" s="103">
        <v>85</v>
      </c>
      <c r="G200" s="103">
        <v>85</v>
      </c>
      <c r="H200" s="103">
        <v>85</v>
      </c>
      <c r="I200" s="103">
        <v>85</v>
      </c>
      <c r="J200" s="103">
        <v>85</v>
      </c>
      <c r="K200" s="103">
        <v>85</v>
      </c>
      <c r="L200" s="103">
        <v>85</v>
      </c>
      <c r="M200" s="126">
        <v>85</v>
      </c>
      <c r="N200" s="126">
        <v>85</v>
      </c>
      <c r="O200" s="126">
        <v>85</v>
      </c>
    </row>
    <row r="201" spans="2:15" s="647" customFormat="1" ht="13.5" thickBot="1">
      <c r="B201" s="3"/>
      <c r="C201" s="3"/>
      <c r="D201" s="144"/>
      <c r="E201" s="144"/>
      <c r="F201" s="145"/>
      <c r="G201" s="145"/>
      <c r="H201" s="145"/>
      <c r="I201" s="145"/>
      <c r="J201" s="145"/>
      <c r="K201" s="145"/>
      <c r="L201" s="145"/>
      <c r="M201" s="147"/>
      <c r="N201" s="147"/>
      <c r="O201" s="147"/>
    </row>
    <row r="202" spans="2:15" s="647" customFormat="1" ht="23.25" thickBot="1">
      <c r="B202" s="557" t="s">
        <v>1190</v>
      </c>
      <c r="C202" s="558"/>
      <c r="D202" s="558"/>
      <c r="E202" s="558"/>
      <c r="F202" s="558"/>
      <c r="G202" s="558"/>
      <c r="H202" s="558"/>
      <c r="I202" s="558"/>
      <c r="J202" s="558"/>
      <c r="K202" s="558"/>
      <c r="L202" s="558"/>
      <c r="M202" s="558"/>
      <c r="N202" s="558"/>
      <c r="O202" s="559"/>
    </row>
    <row r="203" spans="2:15" s="647" customFormat="1" ht="13.5" thickBot="1">
      <c r="B203" s="820" t="s">
        <v>35</v>
      </c>
      <c r="C203" s="822"/>
      <c r="D203" s="183">
        <v>44562</v>
      </c>
      <c r="E203" s="183">
        <v>44593</v>
      </c>
      <c r="F203" s="183">
        <v>44621</v>
      </c>
      <c r="G203" s="183">
        <v>44652</v>
      </c>
      <c r="H203" s="183">
        <v>44682</v>
      </c>
      <c r="I203" s="183">
        <v>44713</v>
      </c>
      <c r="J203" s="183">
        <v>44743</v>
      </c>
      <c r="K203" s="183">
        <v>44774</v>
      </c>
      <c r="L203" s="183">
        <v>44805</v>
      </c>
      <c r="M203" s="183">
        <v>44835</v>
      </c>
      <c r="N203" s="183">
        <v>44866</v>
      </c>
      <c r="O203" s="183">
        <v>44896</v>
      </c>
    </row>
    <row r="204" spans="2:15" s="647" customFormat="1">
      <c r="B204" s="604" t="s">
        <v>7</v>
      </c>
      <c r="C204" s="148" t="s">
        <v>2</v>
      </c>
      <c r="D204" s="91">
        <v>1184</v>
      </c>
      <c r="E204" s="91">
        <v>1184</v>
      </c>
      <c r="F204" s="91">
        <v>1176</v>
      </c>
      <c r="G204" s="91">
        <v>1176</v>
      </c>
      <c r="H204" s="91">
        <v>1176</v>
      </c>
      <c r="I204" s="254">
        <v>1176</v>
      </c>
      <c r="J204" s="91">
        <v>1150</v>
      </c>
      <c r="K204" s="91">
        <v>1150</v>
      </c>
      <c r="L204" s="91">
        <v>1150</v>
      </c>
      <c r="M204" s="91">
        <v>1088</v>
      </c>
      <c r="N204" s="91">
        <v>1088</v>
      </c>
      <c r="O204" s="91"/>
    </row>
    <row r="205" spans="2:15" s="647" customFormat="1">
      <c r="B205" s="605"/>
      <c r="C205" s="149" t="s">
        <v>3</v>
      </c>
      <c r="D205" s="92">
        <v>4</v>
      </c>
      <c r="E205" s="92">
        <v>4</v>
      </c>
      <c r="F205" s="92">
        <v>4</v>
      </c>
      <c r="G205" s="92">
        <v>4</v>
      </c>
      <c r="H205" s="92">
        <v>4</v>
      </c>
      <c r="I205" s="256">
        <v>4</v>
      </c>
      <c r="J205" s="91">
        <v>4</v>
      </c>
      <c r="K205" s="91">
        <v>4</v>
      </c>
      <c r="L205" s="91">
        <v>4</v>
      </c>
      <c r="M205" s="92">
        <v>4</v>
      </c>
      <c r="N205" s="92">
        <v>4</v>
      </c>
      <c r="O205" s="92"/>
    </row>
    <row r="206" spans="2:15" s="647" customFormat="1">
      <c r="B206" s="605"/>
      <c r="C206" s="150" t="s">
        <v>51</v>
      </c>
      <c r="D206" s="91">
        <v>1862</v>
      </c>
      <c r="E206" s="254">
        <v>1875</v>
      </c>
      <c r="F206" s="91">
        <v>1879</v>
      </c>
      <c r="G206" s="91">
        <v>1885</v>
      </c>
      <c r="H206" s="91">
        <v>1885</v>
      </c>
      <c r="I206" s="254">
        <v>1885</v>
      </c>
      <c r="J206" s="91">
        <v>1885</v>
      </c>
      <c r="K206" s="91">
        <v>1901</v>
      </c>
      <c r="L206" s="91">
        <v>1901</v>
      </c>
      <c r="M206" s="91">
        <v>1902</v>
      </c>
      <c r="N206" s="254">
        <v>1940</v>
      </c>
      <c r="O206" s="254"/>
    </row>
    <row r="207" spans="2:15" s="647" customFormat="1">
      <c r="B207" s="606"/>
      <c r="C207" s="150" t="s">
        <v>66</v>
      </c>
      <c r="D207" s="91">
        <v>741</v>
      </c>
      <c r="E207" s="91">
        <v>741</v>
      </c>
      <c r="F207" s="91">
        <v>741</v>
      </c>
      <c r="G207" s="91">
        <v>735</v>
      </c>
      <c r="H207" s="91">
        <v>735</v>
      </c>
      <c r="I207" s="254">
        <v>735</v>
      </c>
      <c r="J207" s="91">
        <v>714</v>
      </c>
      <c r="K207" s="91">
        <v>725</v>
      </c>
      <c r="L207" s="91">
        <v>725</v>
      </c>
      <c r="M207" s="91">
        <v>645</v>
      </c>
      <c r="N207" s="254">
        <v>617</v>
      </c>
      <c r="O207" s="254"/>
    </row>
    <row r="208" spans="2:15" s="647" customFormat="1">
      <c r="B208" s="606"/>
      <c r="C208" s="150" t="s">
        <v>1134</v>
      </c>
      <c r="D208" s="91">
        <v>4</v>
      </c>
      <c r="E208" s="91">
        <v>15</v>
      </c>
      <c r="F208" s="91">
        <v>23</v>
      </c>
      <c r="G208" s="91">
        <v>32</v>
      </c>
      <c r="H208" s="91">
        <v>44</v>
      </c>
      <c r="I208" s="254">
        <v>61</v>
      </c>
      <c r="J208" s="91">
        <v>79</v>
      </c>
      <c r="K208" s="91">
        <v>79</v>
      </c>
      <c r="L208" s="91">
        <v>79</v>
      </c>
      <c r="M208" s="254">
        <v>104</v>
      </c>
      <c r="N208" s="254">
        <v>157</v>
      </c>
      <c r="O208" s="91"/>
    </row>
    <row r="209" spans="2:50" s="647" customFormat="1">
      <c r="B209" s="606"/>
      <c r="C209" s="150" t="s">
        <v>68</v>
      </c>
      <c r="D209" s="91">
        <v>1476</v>
      </c>
      <c r="E209" s="91">
        <v>1483</v>
      </c>
      <c r="F209" s="91">
        <v>1492</v>
      </c>
      <c r="G209" s="91">
        <v>1499</v>
      </c>
      <c r="H209" s="91">
        <v>1500</v>
      </c>
      <c r="I209" s="254">
        <v>1500</v>
      </c>
      <c r="J209" s="91">
        <v>1510</v>
      </c>
      <c r="K209" s="91">
        <v>1510</v>
      </c>
      <c r="L209" s="91">
        <v>1510</v>
      </c>
      <c r="M209" s="254">
        <v>1529</v>
      </c>
      <c r="N209" s="254">
        <v>1584</v>
      </c>
      <c r="O209" s="91"/>
    </row>
    <row r="210" spans="2:50" s="647" customFormat="1">
      <c r="B210" s="606"/>
      <c r="C210" s="185" t="s">
        <v>6</v>
      </c>
      <c r="D210" s="184">
        <f>SUM(D204:D209)</f>
        <v>5271</v>
      </c>
      <c r="E210" s="184">
        <f t="shared" ref="E210:N210" si="10">SUM(E204:E209)</f>
        <v>5302</v>
      </c>
      <c r="F210" s="184">
        <f t="shared" si="10"/>
        <v>5315</v>
      </c>
      <c r="G210" s="184">
        <f t="shared" si="10"/>
        <v>5331</v>
      </c>
      <c r="H210" s="184">
        <f t="shared" si="10"/>
        <v>5344</v>
      </c>
      <c r="I210" s="184">
        <f t="shared" si="10"/>
        <v>5361</v>
      </c>
      <c r="J210" s="184">
        <f t="shared" si="10"/>
        <v>5342</v>
      </c>
      <c r="K210" s="184">
        <f t="shared" si="10"/>
        <v>5369</v>
      </c>
      <c r="L210" s="184">
        <f t="shared" si="10"/>
        <v>5369</v>
      </c>
      <c r="M210" s="184">
        <f>SUM(M204:M209)</f>
        <v>5272</v>
      </c>
      <c r="N210" s="184">
        <f t="shared" si="10"/>
        <v>5390</v>
      </c>
      <c r="O210" s="184">
        <v>5236</v>
      </c>
    </row>
    <row r="211" spans="2:50" s="647" customFormat="1" ht="22.5">
      <c r="B211" s="605"/>
      <c r="C211" s="20" t="s">
        <v>41</v>
      </c>
      <c r="D211" s="38">
        <v>3</v>
      </c>
      <c r="E211" s="38">
        <v>3</v>
      </c>
      <c r="F211" s="38">
        <v>3</v>
      </c>
      <c r="G211" s="102">
        <v>3</v>
      </c>
      <c r="H211" s="102">
        <v>3</v>
      </c>
      <c r="I211" s="102">
        <v>3</v>
      </c>
      <c r="J211" s="102">
        <v>3</v>
      </c>
      <c r="K211" s="102">
        <v>3</v>
      </c>
      <c r="L211" s="102">
        <v>3</v>
      </c>
      <c r="M211" s="102">
        <v>3</v>
      </c>
      <c r="N211" s="102">
        <v>3</v>
      </c>
      <c r="O211" s="102">
        <v>3</v>
      </c>
    </row>
    <row r="212" spans="2:50" s="647" customFormat="1" ht="13.5" thickBot="1">
      <c r="B212" s="829" t="s">
        <v>1</v>
      </c>
      <c r="C212" s="600"/>
      <c r="D212" s="9">
        <v>85</v>
      </c>
      <c r="E212" s="9">
        <v>85</v>
      </c>
      <c r="F212" s="103">
        <v>85</v>
      </c>
      <c r="G212" s="103">
        <v>85</v>
      </c>
      <c r="H212" s="103">
        <v>85</v>
      </c>
      <c r="I212" s="103">
        <v>85</v>
      </c>
      <c r="J212" s="103">
        <v>85</v>
      </c>
      <c r="K212" s="103">
        <v>85</v>
      </c>
      <c r="L212" s="103">
        <v>85</v>
      </c>
      <c r="M212" s="126">
        <v>85</v>
      </c>
      <c r="N212" s="126">
        <v>85</v>
      </c>
      <c r="O212" s="126">
        <v>85</v>
      </c>
    </row>
    <row r="213" spans="2:50" s="647" customFormat="1">
      <c r="B213" s="3"/>
      <c r="C213" s="3"/>
      <c r="D213" s="144"/>
      <c r="E213" s="144"/>
      <c r="F213" s="145"/>
      <c r="G213" s="145"/>
      <c r="H213" s="145"/>
      <c r="I213" s="145"/>
      <c r="J213" s="145"/>
      <c r="K213" s="145"/>
      <c r="L213" s="145"/>
      <c r="M213" s="147"/>
      <c r="N213" s="147"/>
      <c r="O213" s="147"/>
    </row>
    <row r="214" spans="2:50" ht="21" thickBot="1">
      <c r="B214" s="39"/>
    </row>
    <row r="215" spans="2:50" ht="13.5" thickBot="1">
      <c r="C215" s="557" t="s">
        <v>30</v>
      </c>
      <c r="D215" s="558"/>
      <c r="E215" s="558"/>
      <c r="F215" s="558"/>
      <c r="G215" s="558"/>
      <c r="H215" s="558"/>
      <c r="I215" s="558"/>
      <c r="J215" s="558"/>
      <c r="K215" s="558"/>
      <c r="L215" s="558"/>
      <c r="M215" s="558"/>
      <c r="N215" s="558"/>
      <c r="O215" s="558"/>
      <c r="P215" s="558"/>
      <c r="Q215" s="558"/>
      <c r="R215" s="558"/>
      <c r="S215" s="558"/>
      <c r="T215" s="558"/>
      <c r="U215" s="558"/>
      <c r="V215" s="558"/>
      <c r="W215" s="558"/>
      <c r="X215" s="558"/>
      <c r="Y215" s="558"/>
      <c r="Z215" s="558"/>
      <c r="AA215" s="558"/>
      <c r="AB215" s="558"/>
      <c r="AC215" s="558"/>
      <c r="AD215" s="558"/>
      <c r="AE215" s="558"/>
      <c r="AF215" s="558"/>
      <c r="AG215" s="558"/>
      <c r="AH215" s="558"/>
      <c r="AI215" s="558"/>
      <c r="AJ215" s="558"/>
      <c r="AK215" s="558"/>
      <c r="AL215" s="558"/>
      <c r="AM215" s="558"/>
      <c r="AN215" s="558"/>
      <c r="AO215" s="558"/>
      <c r="AP215" s="558"/>
      <c r="AQ215" s="558"/>
      <c r="AR215" s="558"/>
      <c r="AS215" s="558"/>
      <c r="AT215" s="558"/>
      <c r="AU215" s="558"/>
      <c r="AV215" s="559"/>
      <c r="AW215" s="151"/>
      <c r="AX215" s="151"/>
    </row>
    <row r="216" spans="2:50" ht="23.25" thickBot="1">
      <c r="C216" s="581" t="s">
        <v>36</v>
      </c>
      <c r="D216" s="574">
        <v>2012</v>
      </c>
      <c r="E216" s="576"/>
      <c r="F216" s="574">
        <v>2004</v>
      </c>
      <c r="G216" s="576"/>
      <c r="H216" s="574">
        <v>2005</v>
      </c>
      <c r="I216" s="575"/>
      <c r="J216" s="576"/>
      <c r="K216" s="574">
        <v>2006</v>
      </c>
      <c r="L216" s="575"/>
      <c r="M216" s="576"/>
      <c r="N216" s="574">
        <v>2007</v>
      </c>
      <c r="O216" s="575"/>
      <c r="P216" s="575"/>
      <c r="Q216" s="576"/>
      <c r="R216" s="574">
        <v>2008</v>
      </c>
      <c r="S216" s="575"/>
      <c r="T216" s="576"/>
      <c r="U216" s="574">
        <v>2009</v>
      </c>
      <c r="V216" s="575"/>
      <c r="W216" s="575"/>
      <c r="X216" s="576"/>
      <c r="Y216" s="574">
        <v>2010</v>
      </c>
      <c r="Z216" s="575"/>
      <c r="AA216" s="575"/>
      <c r="AB216" s="576"/>
      <c r="AC216" s="574">
        <v>2011</v>
      </c>
      <c r="AD216" s="575"/>
      <c r="AE216" s="575"/>
      <c r="AF216" s="576"/>
      <c r="AG216" s="574">
        <v>2012</v>
      </c>
      <c r="AH216" s="575"/>
      <c r="AI216" s="575"/>
      <c r="AJ216" s="576"/>
      <c r="AK216" s="610">
        <v>2013</v>
      </c>
      <c r="AL216" s="611"/>
      <c r="AM216" s="612"/>
      <c r="AN216" s="601">
        <v>2014</v>
      </c>
      <c r="AO216" s="602"/>
      <c r="AP216" s="602"/>
      <c r="AQ216" s="602"/>
      <c r="AR216" s="601">
        <v>2015</v>
      </c>
      <c r="AS216" s="602"/>
      <c r="AT216" s="602"/>
      <c r="AU216" s="602"/>
      <c r="AV216" s="603"/>
      <c r="AW216" s="151"/>
      <c r="AX216" s="151"/>
    </row>
    <row r="217" spans="2:50" ht="25.5" customHeight="1" thickBot="1">
      <c r="C217" s="583"/>
      <c r="D217" s="178" t="s">
        <v>0</v>
      </c>
      <c r="E217" s="177" t="s">
        <v>4</v>
      </c>
      <c r="F217" s="178" t="s">
        <v>0</v>
      </c>
      <c r="G217" s="177" t="s">
        <v>4</v>
      </c>
      <c r="H217" s="178" t="s">
        <v>0</v>
      </c>
      <c r="I217" s="385" t="s">
        <v>4</v>
      </c>
      <c r="J217" s="177" t="s">
        <v>5</v>
      </c>
      <c r="K217" s="178" t="s">
        <v>0</v>
      </c>
      <c r="L217" s="385" t="s">
        <v>4</v>
      </c>
      <c r="M217" s="177" t="s">
        <v>5</v>
      </c>
      <c r="N217" s="178" t="s">
        <v>0</v>
      </c>
      <c r="O217" s="385" t="s">
        <v>4</v>
      </c>
      <c r="P217" s="389" t="s">
        <v>5</v>
      </c>
      <c r="Q217" s="177" t="s">
        <v>3</v>
      </c>
      <c r="R217" s="178" t="s">
        <v>4</v>
      </c>
      <c r="S217" s="385" t="s">
        <v>5</v>
      </c>
      <c r="T217" s="177" t="s">
        <v>3</v>
      </c>
      <c r="U217" s="178" t="s">
        <v>4</v>
      </c>
      <c r="V217" s="385" t="s">
        <v>5</v>
      </c>
      <c r="W217" s="389" t="s">
        <v>3</v>
      </c>
      <c r="X217" s="177" t="s">
        <v>33</v>
      </c>
      <c r="Y217" s="178" t="s">
        <v>4</v>
      </c>
      <c r="Z217" s="385" t="s">
        <v>5</v>
      </c>
      <c r="AA217" s="389" t="s">
        <v>3</v>
      </c>
      <c r="AB217" s="177" t="s">
        <v>33</v>
      </c>
      <c r="AC217" s="178" t="s">
        <v>4</v>
      </c>
      <c r="AD217" s="385" t="s">
        <v>5</v>
      </c>
      <c r="AE217" s="389" t="s">
        <v>3</v>
      </c>
      <c r="AF217" s="177" t="s">
        <v>33</v>
      </c>
      <c r="AG217" s="178" t="s">
        <v>4</v>
      </c>
      <c r="AH217" s="385" t="s">
        <v>5</v>
      </c>
      <c r="AI217" s="389" t="s">
        <v>3</v>
      </c>
      <c r="AJ217" s="177" t="s">
        <v>33</v>
      </c>
      <c r="AK217" s="431" t="s">
        <v>2</v>
      </c>
      <c r="AL217" s="432" t="s">
        <v>3</v>
      </c>
      <c r="AM217" s="428" t="s">
        <v>51</v>
      </c>
      <c r="AN217" s="186" t="s">
        <v>2</v>
      </c>
      <c r="AO217" s="186" t="s">
        <v>3</v>
      </c>
      <c r="AP217" s="186" t="s">
        <v>51</v>
      </c>
      <c r="AQ217" s="186" t="s">
        <v>66</v>
      </c>
      <c r="AR217" s="431" t="s">
        <v>2</v>
      </c>
      <c r="AS217" s="432" t="s">
        <v>3</v>
      </c>
      <c r="AT217" s="428" t="s">
        <v>51</v>
      </c>
      <c r="AU217" s="428" t="s">
        <v>66</v>
      </c>
      <c r="AV217" s="428" t="s">
        <v>68</v>
      </c>
      <c r="AW217" s="151"/>
      <c r="AX217" s="151"/>
    </row>
    <row r="218" spans="2:50">
      <c r="C218" s="25" t="s">
        <v>8</v>
      </c>
      <c r="D218" s="55">
        <v>9</v>
      </c>
      <c r="E218" s="43">
        <v>9</v>
      </c>
      <c r="F218" s="46">
        <v>9</v>
      </c>
      <c r="G218" s="43">
        <v>9</v>
      </c>
      <c r="H218" s="46">
        <v>9</v>
      </c>
      <c r="I218" s="47">
        <v>9</v>
      </c>
      <c r="J218" s="43">
        <v>10</v>
      </c>
      <c r="K218" s="46">
        <v>9</v>
      </c>
      <c r="L218" s="47">
        <v>9</v>
      </c>
      <c r="M218" s="43">
        <v>19</v>
      </c>
      <c r="N218" s="46">
        <v>9</v>
      </c>
      <c r="O218" s="47">
        <v>9</v>
      </c>
      <c r="P218" s="47">
        <v>37</v>
      </c>
      <c r="Q218" s="43">
        <v>5</v>
      </c>
      <c r="R218" s="46">
        <v>9</v>
      </c>
      <c r="S218" s="47">
        <v>54</v>
      </c>
      <c r="T218" s="43">
        <v>13</v>
      </c>
      <c r="U218" s="46">
        <v>9</v>
      </c>
      <c r="V218" s="47">
        <v>61</v>
      </c>
      <c r="W218" s="47">
        <v>14</v>
      </c>
      <c r="X218" s="43">
        <v>15</v>
      </c>
      <c r="Y218" s="46">
        <v>9</v>
      </c>
      <c r="Z218" s="47">
        <v>70</v>
      </c>
      <c r="AA218" s="47">
        <v>14</v>
      </c>
      <c r="AB218" s="43">
        <v>28</v>
      </c>
      <c r="AC218" s="46">
        <v>9</v>
      </c>
      <c r="AD218" s="47">
        <v>69</v>
      </c>
      <c r="AE218" s="47">
        <v>33</v>
      </c>
      <c r="AF218" s="43">
        <v>30</v>
      </c>
      <c r="AG218" s="46">
        <v>0</v>
      </c>
      <c r="AH218" s="47">
        <v>71</v>
      </c>
      <c r="AI218" s="47">
        <v>38</v>
      </c>
      <c r="AJ218" s="50">
        <v>43</v>
      </c>
      <c r="AK218" s="70">
        <v>72</v>
      </c>
      <c r="AL218" s="70">
        <v>39</v>
      </c>
      <c r="AM218" s="71">
        <v>57</v>
      </c>
      <c r="AN218" s="138">
        <v>86</v>
      </c>
      <c r="AO218" s="70">
        <v>50</v>
      </c>
      <c r="AP218" s="70">
        <v>79</v>
      </c>
      <c r="AQ218" s="139">
        <v>0</v>
      </c>
      <c r="AR218" s="138">
        <v>86</v>
      </c>
      <c r="AS218" s="70">
        <v>48</v>
      </c>
      <c r="AT218" s="70">
        <v>81</v>
      </c>
      <c r="AU218" s="70">
        <v>59</v>
      </c>
      <c r="AV218" s="71">
        <v>56</v>
      </c>
      <c r="AW218" s="151"/>
      <c r="AX218" s="151"/>
    </row>
    <row r="219" spans="2:50">
      <c r="C219" s="26" t="s">
        <v>9</v>
      </c>
      <c r="D219" s="53">
        <v>0</v>
      </c>
      <c r="E219" s="44">
        <v>0</v>
      </c>
      <c r="F219" s="41">
        <v>0</v>
      </c>
      <c r="G219" s="44">
        <v>0</v>
      </c>
      <c r="H219" s="41">
        <v>0</v>
      </c>
      <c r="I219" s="48">
        <v>0</v>
      </c>
      <c r="J219" s="44">
        <v>0</v>
      </c>
      <c r="K219" s="41">
        <v>0</v>
      </c>
      <c r="L219" s="48">
        <v>0</v>
      </c>
      <c r="M219" s="44">
        <v>0</v>
      </c>
      <c r="N219" s="41">
        <v>0</v>
      </c>
      <c r="O219" s="48">
        <v>0</v>
      </c>
      <c r="P219" s="48">
        <v>2</v>
      </c>
      <c r="Q219" s="44">
        <v>0</v>
      </c>
      <c r="R219" s="41">
        <v>0</v>
      </c>
      <c r="S219" s="48">
        <v>6</v>
      </c>
      <c r="T219" s="44">
        <v>0</v>
      </c>
      <c r="U219" s="41">
        <v>0</v>
      </c>
      <c r="V219" s="48">
        <v>6</v>
      </c>
      <c r="W219" s="48">
        <v>0</v>
      </c>
      <c r="X219" s="44">
        <v>0</v>
      </c>
      <c r="Y219" s="41">
        <v>0</v>
      </c>
      <c r="Z219" s="48">
        <v>12</v>
      </c>
      <c r="AA219" s="48">
        <v>0</v>
      </c>
      <c r="AB219" s="44">
        <v>0</v>
      </c>
      <c r="AC219" s="41">
        <v>0</v>
      </c>
      <c r="AD219" s="48">
        <v>12</v>
      </c>
      <c r="AE219" s="48">
        <v>0</v>
      </c>
      <c r="AF219" s="44">
        <v>8</v>
      </c>
      <c r="AG219" s="41">
        <v>0</v>
      </c>
      <c r="AH219" s="48">
        <v>12</v>
      </c>
      <c r="AI219" s="48">
        <v>0</v>
      </c>
      <c r="AJ219" s="51">
        <v>8</v>
      </c>
      <c r="AK219" s="74">
        <v>12</v>
      </c>
      <c r="AL219" s="74">
        <v>1</v>
      </c>
      <c r="AM219" s="75">
        <v>8</v>
      </c>
      <c r="AN219" s="140">
        <v>12</v>
      </c>
      <c r="AO219" s="74">
        <v>1</v>
      </c>
      <c r="AP219" s="74">
        <v>8</v>
      </c>
      <c r="AQ219" s="141">
        <v>0</v>
      </c>
      <c r="AR219" s="140">
        <v>12</v>
      </c>
      <c r="AS219" s="74">
        <v>1</v>
      </c>
      <c r="AT219" s="74">
        <v>8</v>
      </c>
      <c r="AU219" s="74">
        <v>0</v>
      </c>
      <c r="AV219" s="75">
        <v>0</v>
      </c>
      <c r="AW219" s="151"/>
      <c r="AX219" s="151"/>
    </row>
    <row r="220" spans="2:50">
      <c r="C220" s="26" t="s">
        <v>10</v>
      </c>
      <c r="D220" s="53">
        <v>5</v>
      </c>
      <c r="E220" s="44">
        <v>5</v>
      </c>
      <c r="F220" s="41">
        <v>5</v>
      </c>
      <c r="G220" s="44">
        <v>5</v>
      </c>
      <c r="H220" s="41">
        <v>5</v>
      </c>
      <c r="I220" s="48">
        <v>5</v>
      </c>
      <c r="J220" s="44">
        <v>6</v>
      </c>
      <c r="K220" s="41">
        <v>5</v>
      </c>
      <c r="L220" s="48">
        <v>5</v>
      </c>
      <c r="M220" s="44">
        <v>8</v>
      </c>
      <c r="N220" s="41">
        <v>5</v>
      </c>
      <c r="O220" s="48">
        <v>5</v>
      </c>
      <c r="P220" s="48">
        <v>14</v>
      </c>
      <c r="Q220" s="44">
        <v>2</v>
      </c>
      <c r="R220" s="41">
        <v>5</v>
      </c>
      <c r="S220" s="48">
        <v>25</v>
      </c>
      <c r="T220" s="44">
        <v>4</v>
      </c>
      <c r="U220" s="41">
        <v>5</v>
      </c>
      <c r="V220" s="48">
        <v>26</v>
      </c>
      <c r="W220" s="48">
        <v>4</v>
      </c>
      <c r="X220" s="44">
        <v>0</v>
      </c>
      <c r="Y220" s="41">
        <v>5</v>
      </c>
      <c r="Z220" s="48">
        <v>28</v>
      </c>
      <c r="AA220" s="48">
        <v>4</v>
      </c>
      <c r="AB220" s="44">
        <v>0</v>
      </c>
      <c r="AC220" s="41">
        <v>5</v>
      </c>
      <c r="AD220" s="48">
        <v>31</v>
      </c>
      <c r="AE220" s="48">
        <v>8</v>
      </c>
      <c r="AF220" s="44">
        <v>12</v>
      </c>
      <c r="AG220" s="41">
        <v>0</v>
      </c>
      <c r="AH220" s="48">
        <v>25</v>
      </c>
      <c r="AI220" s="48">
        <v>8</v>
      </c>
      <c r="AJ220" s="51">
        <v>17</v>
      </c>
      <c r="AK220" s="74">
        <v>25</v>
      </c>
      <c r="AL220" s="74">
        <v>9</v>
      </c>
      <c r="AM220" s="75">
        <v>20</v>
      </c>
      <c r="AN220" s="140">
        <v>26</v>
      </c>
      <c r="AO220" s="74">
        <v>7</v>
      </c>
      <c r="AP220" s="74">
        <v>21</v>
      </c>
      <c r="AQ220" s="141">
        <v>2</v>
      </c>
      <c r="AR220" s="140">
        <v>26</v>
      </c>
      <c r="AS220" s="74">
        <v>9</v>
      </c>
      <c r="AT220" s="74">
        <v>23</v>
      </c>
      <c r="AU220" s="74">
        <v>4</v>
      </c>
      <c r="AV220" s="75">
        <v>4</v>
      </c>
      <c r="AW220" s="151"/>
      <c r="AX220" s="151"/>
    </row>
    <row r="221" spans="2:50">
      <c r="C221" s="26" t="s">
        <v>11</v>
      </c>
      <c r="D221" s="53">
        <v>2</v>
      </c>
      <c r="E221" s="44">
        <v>1</v>
      </c>
      <c r="F221" s="41">
        <v>2</v>
      </c>
      <c r="G221" s="44">
        <v>1</v>
      </c>
      <c r="H221" s="41">
        <v>2</v>
      </c>
      <c r="I221" s="48">
        <v>1</v>
      </c>
      <c r="J221" s="44">
        <v>2</v>
      </c>
      <c r="K221" s="41">
        <v>2</v>
      </c>
      <c r="L221" s="48">
        <v>1</v>
      </c>
      <c r="M221" s="44">
        <v>2</v>
      </c>
      <c r="N221" s="41">
        <v>2</v>
      </c>
      <c r="O221" s="48">
        <v>1</v>
      </c>
      <c r="P221" s="48">
        <v>6</v>
      </c>
      <c r="Q221" s="44">
        <v>0</v>
      </c>
      <c r="R221" s="41">
        <v>1</v>
      </c>
      <c r="S221" s="48">
        <v>10</v>
      </c>
      <c r="T221" s="44">
        <v>0</v>
      </c>
      <c r="U221" s="41">
        <v>1</v>
      </c>
      <c r="V221" s="48">
        <v>10</v>
      </c>
      <c r="W221" s="48">
        <v>0</v>
      </c>
      <c r="X221" s="44">
        <v>0</v>
      </c>
      <c r="Y221" s="41">
        <v>1</v>
      </c>
      <c r="Z221" s="48">
        <v>15</v>
      </c>
      <c r="AA221" s="48">
        <v>0</v>
      </c>
      <c r="AB221" s="44">
        <v>0</v>
      </c>
      <c r="AC221" s="41">
        <v>1</v>
      </c>
      <c r="AD221" s="48">
        <v>17</v>
      </c>
      <c r="AE221" s="48">
        <v>0</v>
      </c>
      <c r="AF221" s="44">
        <v>10</v>
      </c>
      <c r="AG221" s="41">
        <v>0</v>
      </c>
      <c r="AH221" s="48">
        <v>16</v>
      </c>
      <c r="AI221" s="48">
        <v>0</v>
      </c>
      <c r="AJ221" s="51">
        <v>10</v>
      </c>
      <c r="AK221" s="74">
        <v>16</v>
      </c>
      <c r="AL221" s="74">
        <v>0</v>
      </c>
      <c r="AM221" s="75">
        <v>10</v>
      </c>
      <c r="AN221" s="140">
        <v>16</v>
      </c>
      <c r="AO221" s="74">
        <v>0</v>
      </c>
      <c r="AP221" s="74">
        <v>10</v>
      </c>
      <c r="AQ221" s="141">
        <v>0</v>
      </c>
      <c r="AR221" s="140">
        <v>16</v>
      </c>
      <c r="AS221" s="74">
        <v>0</v>
      </c>
      <c r="AT221" s="74">
        <v>11</v>
      </c>
      <c r="AU221" s="74">
        <v>1</v>
      </c>
      <c r="AV221" s="75">
        <v>0</v>
      </c>
      <c r="AW221" s="151"/>
      <c r="AX221" s="151"/>
    </row>
    <row r="222" spans="2:50">
      <c r="C222" s="26" t="s">
        <v>12</v>
      </c>
      <c r="D222" s="53">
        <v>3</v>
      </c>
      <c r="E222" s="44">
        <v>3</v>
      </c>
      <c r="F222" s="41">
        <v>3</v>
      </c>
      <c r="G222" s="44">
        <v>3</v>
      </c>
      <c r="H222" s="41">
        <v>3</v>
      </c>
      <c r="I222" s="48">
        <v>3</v>
      </c>
      <c r="J222" s="44">
        <v>3</v>
      </c>
      <c r="K222" s="41">
        <v>3</v>
      </c>
      <c r="L222" s="48">
        <v>3</v>
      </c>
      <c r="M222" s="44">
        <v>7</v>
      </c>
      <c r="N222" s="41">
        <v>3</v>
      </c>
      <c r="O222" s="48">
        <v>3</v>
      </c>
      <c r="P222" s="48">
        <v>15</v>
      </c>
      <c r="Q222" s="44">
        <v>1</v>
      </c>
      <c r="R222" s="41">
        <v>3</v>
      </c>
      <c r="S222" s="48">
        <v>27</v>
      </c>
      <c r="T222" s="44">
        <v>1</v>
      </c>
      <c r="U222" s="41">
        <v>3</v>
      </c>
      <c r="V222" s="48">
        <v>29</v>
      </c>
      <c r="W222" s="48">
        <v>1</v>
      </c>
      <c r="X222" s="44">
        <v>0</v>
      </c>
      <c r="Y222" s="41">
        <v>3</v>
      </c>
      <c r="Z222" s="48">
        <v>42</v>
      </c>
      <c r="AA222" s="48">
        <v>1</v>
      </c>
      <c r="AB222" s="44">
        <v>0</v>
      </c>
      <c r="AC222" s="41">
        <v>3</v>
      </c>
      <c r="AD222" s="48">
        <v>48</v>
      </c>
      <c r="AE222" s="48">
        <v>19</v>
      </c>
      <c r="AF222" s="44">
        <v>27</v>
      </c>
      <c r="AG222" s="41">
        <v>0</v>
      </c>
      <c r="AH222" s="48">
        <v>47</v>
      </c>
      <c r="AI222" s="48">
        <v>20</v>
      </c>
      <c r="AJ222" s="51">
        <v>31</v>
      </c>
      <c r="AK222" s="74">
        <v>47</v>
      </c>
      <c r="AL222" s="74">
        <v>19</v>
      </c>
      <c r="AM222" s="75">
        <v>32</v>
      </c>
      <c r="AN222" s="140">
        <v>47</v>
      </c>
      <c r="AO222" s="74">
        <v>19</v>
      </c>
      <c r="AP222" s="74">
        <v>38</v>
      </c>
      <c r="AQ222" s="141">
        <v>0</v>
      </c>
      <c r="AR222" s="140">
        <v>47</v>
      </c>
      <c r="AS222" s="74">
        <v>19</v>
      </c>
      <c r="AT222" s="74">
        <v>38</v>
      </c>
      <c r="AU222" s="74">
        <v>12</v>
      </c>
      <c r="AV222" s="75">
        <v>0</v>
      </c>
      <c r="AW222" s="151"/>
      <c r="AX222" s="151"/>
    </row>
    <row r="223" spans="2:50">
      <c r="C223" s="26" t="s">
        <v>13</v>
      </c>
      <c r="D223" s="53">
        <v>5</v>
      </c>
      <c r="E223" s="44">
        <v>5</v>
      </c>
      <c r="F223" s="41">
        <v>5</v>
      </c>
      <c r="G223" s="44">
        <v>5</v>
      </c>
      <c r="H223" s="41">
        <v>5</v>
      </c>
      <c r="I223" s="48">
        <v>5</v>
      </c>
      <c r="J223" s="44">
        <v>5</v>
      </c>
      <c r="K223" s="41">
        <v>5</v>
      </c>
      <c r="L223" s="48">
        <v>5</v>
      </c>
      <c r="M223" s="44">
        <v>8</v>
      </c>
      <c r="N223" s="41">
        <v>5</v>
      </c>
      <c r="O223" s="48">
        <v>5</v>
      </c>
      <c r="P223" s="48">
        <v>14</v>
      </c>
      <c r="Q223" s="44">
        <v>1</v>
      </c>
      <c r="R223" s="41">
        <v>5</v>
      </c>
      <c r="S223" s="48">
        <v>27</v>
      </c>
      <c r="T223" s="44">
        <v>2</v>
      </c>
      <c r="U223" s="41">
        <v>5</v>
      </c>
      <c r="V223" s="48">
        <v>31</v>
      </c>
      <c r="W223" s="48">
        <v>5</v>
      </c>
      <c r="X223" s="44">
        <v>0</v>
      </c>
      <c r="Y223" s="41">
        <v>5</v>
      </c>
      <c r="Z223" s="48">
        <v>38</v>
      </c>
      <c r="AA223" s="48">
        <v>6</v>
      </c>
      <c r="AB223" s="44">
        <v>0</v>
      </c>
      <c r="AC223" s="41">
        <v>5</v>
      </c>
      <c r="AD223" s="48">
        <v>44</v>
      </c>
      <c r="AE223" s="48">
        <v>16</v>
      </c>
      <c r="AF223" s="44">
        <v>21</v>
      </c>
      <c r="AG223" s="41">
        <v>0</v>
      </c>
      <c r="AH223" s="48">
        <v>44</v>
      </c>
      <c r="AI223" s="48">
        <v>23</v>
      </c>
      <c r="AJ223" s="51">
        <v>22</v>
      </c>
      <c r="AK223" s="74">
        <v>44</v>
      </c>
      <c r="AL223" s="74">
        <v>24</v>
      </c>
      <c r="AM223" s="75">
        <v>25</v>
      </c>
      <c r="AN223" s="140">
        <v>44</v>
      </c>
      <c r="AO223" s="74">
        <v>22</v>
      </c>
      <c r="AP223" s="74">
        <v>29</v>
      </c>
      <c r="AQ223" s="141">
        <v>6</v>
      </c>
      <c r="AR223" s="140">
        <v>46</v>
      </c>
      <c r="AS223" s="74">
        <v>27</v>
      </c>
      <c r="AT223" s="74">
        <v>31</v>
      </c>
      <c r="AU223" s="74">
        <v>23</v>
      </c>
      <c r="AV223" s="75">
        <v>0</v>
      </c>
      <c r="AW223" s="151"/>
      <c r="AX223" s="151"/>
    </row>
    <row r="224" spans="2:50">
      <c r="C224" s="26" t="s">
        <v>14</v>
      </c>
      <c r="D224" s="53">
        <v>5</v>
      </c>
      <c r="E224" s="44">
        <v>5</v>
      </c>
      <c r="F224" s="41">
        <v>5</v>
      </c>
      <c r="G224" s="44">
        <v>5</v>
      </c>
      <c r="H224" s="41">
        <v>5</v>
      </c>
      <c r="I224" s="48">
        <v>5</v>
      </c>
      <c r="J224" s="44">
        <v>4</v>
      </c>
      <c r="K224" s="41">
        <v>5</v>
      </c>
      <c r="L224" s="48">
        <v>5</v>
      </c>
      <c r="M224" s="44">
        <v>13</v>
      </c>
      <c r="N224" s="41">
        <v>5</v>
      </c>
      <c r="O224" s="48">
        <v>5</v>
      </c>
      <c r="P224" s="48">
        <v>18</v>
      </c>
      <c r="Q224" s="44">
        <v>2</v>
      </c>
      <c r="R224" s="41">
        <v>5</v>
      </c>
      <c r="S224" s="48">
        <v>25</v>
      </c>
      <c r="T224" s="44">
        <v>2</v>
      </c>
      <c r="U224" s="41">
        <v>9</v>
      </c>
      <c r="V224" s="48">
        <v>28</v>
      </c>
      <c r="W224" s="48">
        <v>2</v>
      </c>
      <c r="X224" s="44">
        <v>0</v>
      </c>
      <c r="Y224" s="41">
        <v>9</v>
      </c>
      <c r="Z224" s="48">
        <v>41</v>
      </c>
      <c r="AA224" s="48">
        <v>5</v>
      </c>
      <c r="AB224" s="44">
        <v>7</v>
      </c>
      <c r="AC224" s="41">
        <v>9</v>
      </c>
      <c r="AD224" s="48">
        <v>44</v>
      </c>
      <c r="AE224" s="48">
        <v>10</v>
      </c>
      <c r="AF224" s="44">
        <v>12</v>
      </c>
      <c r="AG224" s="41">
        <v>0</v>
      </c>
      <c r="AH224" s="48">
        <v>43</v>
      </c>
      <c r="AI224" s="48">
        <v>12</v>
      </c>
      <c r="AJ224" s="51">
        <v>22</v>
      </c>
      <c r="AK224" s="74">
        <v>43</v>
      </c>
      <c r="AL224" s="74">
        <v>12</v>
      </c>
      <c r="AM224" s="75">
        <v>26</v>
      </c>
      <c r="AN224" s="140">
        <v>45</v>
      </c>
      <c r="AO224" s="74">
        <v>13</v>
      </c>
      <c r="AP224" s="74">
        <v>32</v>
      </c>
      <c r="AQ224" s="141">
        <v>5</v>
      </c>
      <c r="AR224" s="140">
        <v>44</v>
      </c>
      <c r="AS224" s="74">
        <v>15</v>
      </c>
      <c r="AT224" s="74">
        <v>33</v>
      </c>
      <c r="AU224" s="74">
        <v>14</v>
      </c>
      <c r="AV224" s="75">
        <v>0</v>
      </c>
      <c r="AW224" s="151"/>
      <c r="AX224" s="151"/>
    </row>
    <row r="225" spans="3:50">
      <c r="C225" s="26" t="s">
        <v>15</v>
      </c>
      <c r="D225" s="53">
        <v>4</v>
      </c>
      <c r="E225" s="44">
        <v>4</v>
      </c>
      <c r="F225" s="41">
        <v>4</v>
      </c>
      <c r="G225" s="44">
        <v>4</v>
      </c>
      <c r="H225" s="41">
        <v>4</v>
      </c>
      <c r="I225" s="48">
        <v>4</v>
      </c>
      <c r="J225" s="44">
        <v>5</v>
      </c>
      <c r="K225" s="41">
        <v>4</v>
      </c>
      <c r="L225" s="48">
        <v>4</v>
      </c>
      <c r="M225" s="44">
        <v>8</v>
      </c>
      <c r="N225" s="41">
        <v>4</v>
      </c>
      <c r="O225" s="48">
        <v>4</v>
      </c>
      <c r="P225" s="48">
        <v>15</v>
      </c>
      <c r="Q225" s="44">
        <v>0</v>
      </c>
      <c r="R225" s="41">
        <v>4</v>
      </c>
      <c r="S225" s="48">
        <v>26</v>
      </c>
      <c r="T225" s="44">
        <v>0</v>
      </c>
      <c r="U225" s="41">
        <v>6</v>
      </c>
      <c r="V225" s="48">
        <v>32</v>
      </c>
      <c r="W225" s="48">
        <v>1</v>
      </c>
      <c r="X225" s="44">
        <v>0</v>
      </c>
      <c r="Y225" s="41">
        <v>6</v>
      </c>
      <c r="Z225" s="48">
        <v>43</v>
      </c>
      <c r="AA225" s="48">
        <v>2</v>
      </c>
      <c r="AB225" s="44">
        <v>3</v>
      </c>
      <c r="AC225" s="41">
        <v>6</v>
      </c>
      <c r="AD225" s="48">
        <v>41</v>
      </c>
      <c r="AE225" s="48">
        <v>6</v>
      </c>
      <c r="AF225" s="44">
        <v>22</v>
      </c>
      <c r="AG225" s="41">
        <v>0</v>
      </c>
      <c r="AH225" s="48">
        <v>36</v>
      </c>
      <c r="AI225" s="48">
        <v>6</v>
      </c>
      <c r="AJ225" s="51">
        <v>24</v>
      </c>
      <c r="AK225" s="74">
        <v>36</v>
      </c>
      <c r="AL225" s="74">
        <v>6</v>
      </c>
      <c r="AM225" s="75">
        <v>27</v>
      </c>
      <c r="AN225" s="140">
        <v>38</v>
      </c>
      <c r="AO225" s="74">
        <v>1</v>
      </c>
      <c r="AP225" s="74">
        <v>29</v>
      </c>
      <c r="AQ225" s="141">
        <v>11</v>
      </c>
      <c r="AR225" s="140">
        <v>37</v>
      </c>
      <c r="AS225" s="74">
        <v>6</v>
      </c>
      <c r="AT225" s="74">
        <v>34</v>
      </c>
      <c r="AU225" s="74">
        <v>17</v>
      </c>
      <c r="AV225" s="75">
        <v>3</v>
      </c>
      <c r="AW225" s="151"/>
      <c r="AX225" s="151"/>
    </row>
    <row r="226" spans="3:50">
      <c r="C226" s="26" t="s">
        <v>16</v>
      </c>
      <c r="D226" s="53">
        <v>2</v>
      </c>
      <c r="E226" s="44">
        <v>0</v>
      </c>
      <c r="F226" s="41">
        <v>2</v>
      </c>
      <c r="G226" s="44">
        <v>0</v>
      </c>
      <c r="H226" s="41">
        <v>2</v>
      </c>
      <c r="I226" s="48">
        <v>0</v>
      </c>
      <c r="J226" s="44">
        <v>2</v>
      </c>
      <c r="K226" s="41">
        <v>2</v>
      </c>
      <c r="L226" s="48">
        <v>0</v>
      </c>
      <c r="M226" s="44">
        <v>2</v>
      </c>
      <c r="N226" s="41">
        <v>2</v>
      </c>
      <c r="O226" s="48">
        <v>0</v>
      </c>
      <c r="P226" s="48">
        <v>3</v>
      </c>
      <c r="Q226" s="44">
        <v>0</v>
      </c>
      <c r="R226" s="41">
        <v>0</v>
      </c>
      <c r="S226" s="48">
        <v>4</v>
      </c>
      <c r="T226" s="44">
        <v>0</v>
      </c>
      <c r="U226" s="41">
        <v>0</v>
      </c>
      <c r="V226" s="48">
        <v>5</v>
      </c>
      <c r="W226" s="48">
        <v>1</v>
      </c>
      <c r="X226" s="44">
        <v>0</v>
      </c>
      <c r="Y226" s="41">
        <v>0</v>
      </c>
      <c r="Z226" s="48">
        <v>6</v>
      </c>
      <c r="AA226" s="48">
        <v>1</v>
      </c>
      <c r="AB226" s="44">
        <v>0</v>
      </c>
      <c r="AC226" s="41">
        <v>0</v>
      </c>
      <c r="AD226" s="48">
        <v>6</v>
      </c>
      <c r="AE226" s="48">
        <v>5</v>
      </c>
      <c r="AF226" s="44">
        <v>0</v>
      </c>
      <c r="AG226" s="41">
        <v>0</v>
      </c>
      <c r="AH226" s="48">
        <v>6</v>
      </c>
      <c r="AI226" s="48">
        <v>5</v>
      </c>
      <c r="AJ226" s="51">
        <v>0</v>
      </c>
      <c r="AK226" s="74">
        <v>6</v>
      </c>
      <c r="AL226" s="74">
        <v>5</v>
      </c>
      <c r="AM226" s="75">
        <v>0</v>
      </c>
      <c r="AN226" s="140">
        <v>6</v>
      </c>
      <c r="AO226" s="74">
        <v>5</v>
      </c>
      <c r="AP226" s="74">
        <v>0</v>
      </c>
      <c r="AQ226" s="141">
        <v>0</v>
      </c>
      <c r="AR226" s="140">
        <v>6</v>
      </c>
      <c r="AS226" s="74">
        <v>5</v>
      </c>
      <c r="AT226" s="74">
        <v>0</v>
      </c>
      <c r="AU226" s="74">
        <v>0</v>
      </c>
      <c r="AV226" s="75">
        <v>0</v>
      </c>
      <c r="AW226" s="151"/>
      <c r="AX226" s="151"/>
    </row>
    <row r="227" spans="3:50">
      <c r="C227" s="26" t="s">
        <v>17</v>
      </c>
      <c r="D227" s="53">
        <v>67</v>
      </c>
      <c r="E227" s="44">
        <v>63</v>
      </c>
      <c r="F227" s="41">
        <v>67</v>
      </c>
      <c r="G227" s="44">
        <v>67</v>
      </c>
      <c r="H227" s="41">
        <v>64</v>
      </c>
      <c r="I227" s="48">
        <v>68</v>
      </c>
      <c r="J227" s="44">
        <v>72</v>
      </c>
      <c r="K227" s="41">
        <v>63</v>
      </c>
      <c r="L227" s="48">
        <v>68</v>
      </c>
      <c r="M227" s="44">
        <v>107</v>
      </c>
      <c r="N227" s="41">
        <v>63</v>
      </c>
      <c r="O227" s="48">
        <v>68</v>
      </c>
      <c r="P227" s="48">
        <v>152</v>
      </c>
      <c r="Q227" s="44">
        <v>11</v>
      </c>
      <c r="R227" s="41">
        <v>68</v>
      </c>
      <c r="S227" s="48">
        <v>186</v>
      </c>
      <c r="T227" s="44">
        <v>11</v>
      </c>
      <c r="U227" s="41">
        <v>62</v>
      </c>
      <c r="V227" s="48">
        <v>194</v>
      </c>
      <c r="W227" s="48">
        <v>14</v>
      </c>
      <c r="X227" s="44">
        <v>77</v>
      </c>
      <c r="Y227" s="41">
        <v>62</v>
      </c>
      <c r="Z227" s="48">
        <v>211</v>
      </c>
      <c r="AA227" s="48">
        <v>56</v>
      </c>
      <c r="AB227" s="44">
        <v>113</v>
      </c>
      <c r="AC227" s="41">
        <v>59</v>
      </c>
      <c r="AD227" s="48">
        <v>230</v>
      </c>
      <c r="AE227" s="48">
        <v>108</v>
      </c>
      <c r="AF227" s="44">
        <v>153</v>
      </c>
      <c r="AG227" s="41">
        <v>0</v>
      </c>
      <c r="AH227" s="48">
        <v>234</v>
      </c>
      <c r="AI227" s="48">
        <v>115</v>
      </c>
      <c r="AJ227" s="51">
        <v>198</v>
      </c>
      <c r="AK227" s="74">
        <v>237</v>
      </c>
      <c r="AL227" s="74">
        <v>117</v>
      </c>
      <c r="AM227" s="75">
        <v>212</v>
      </c>
      <c r="AN227" s="140">
        <v>251</v>
      </c>
      <c r="AO227" s="74">
        <v>31</v>
      </c>
      <c r="AP227" s="74">
        <v>261</v>
      </c>
      <c r="AQ227" s="141">
        <v>129</v>
      </c>
      <c r="AR227" s="140">
        <v>268</v>
      </c>
      <c r="AS227" s="74">
        <v>38</v>
      </c>
      <c r="AT227" s="74">
        <v>298</v>
      </c>
      <c r="AU227" s="74">
        <v>219</v>
      </c>
      <c r="AV227" s="75">
        <v>182</v>
      </c>
      <c r="AW227" s="151"/>
      <c r="AX227" s="151"/>
    </row>
    <row r="228" spans="3:50">
      <c r="C228" s="26" t="s">
        <v>18</v>
      </c>
      <c r="D228" s="53">
        <v>3</v>
      </c>
      <c r="E228" s="44">
        <v>3</v>
      </c>
      <c r="F228" s="41">
        <v>3</v>
      </c>
      <c r="G228" s="44">
        <v>3</v>
      </c>
      <c r="H228" s="41">
        <v>3</v>
      </c>
      <c r="I228" s="48">
        <v>3</v>
      </c>
      <c r="J228" s="44">
        <v>3</v>
      </c>
      <c r="K228" s="41">
        <v>3</v>
      </c>
      <c r="L228" s="48">
        <v>3</v>
      </c>
      <c r="M228" s="44">
        <v>7</v>
      </c>
      <c r="N228" s="41">
        <v>3</v>
      </c>
      <c r="O228" s="48">
        <v>3</v>
      </c>
      <c r="P228" s="48">
        <v>12</v>
      </c>
      <c r="Q228" s="44">
        <v>1</v>
      </c>
      <c r="R228" s="41">
        <v>3</v>
      </c>
      <c r="S228" s="48">
        <v>12</v>
      </c>
      <c r="T228" s="44">
        <v>1</v>
      </c>
      <c r="U228" s="41">
        <v>3</v>
      </c>
      <c r="V228" s="48">
        <v>15</v>
      </c>
      <c r="W228" s="48">
        <v>1</v>
      </c>
      <c r="X228" s="44">
        <v>0</v>
      </c>
      <c r="Y228" s="41">
        <v>3</v>
      </c>
      <c r="Z228" s="48">
        <v>21</v>
      </c>
      <c r="AA228" s="48">
        <v>1</v>
      </c>
      <c r="AB228" s="44">
        <v>0</v>
      </c>
      <c r="AC228" s="41">
        <v>3</v>
      </c>
      <c r="AD228" s="48">
        <v>22</v>
      </c>
      <c r="AE228" s="48">
        <v>6</v>
      </c>
      <c r="AF228" s="44">
        <v>16</v>
      </c>
      <c r="AG228" s="41">
        <v>0</v>
      </c>
      <c r="AH228" s="48">
        <v>21</v>
      </c>
      <c r="AI228" s="48">
        <v>6</v>
      </c>
      <c r="AJ228" s="51">
        <v>19</v>
      </c>
      <c r="AK228" s="74">
        <v>21</v>
      </c>
      <c r="AL228" s="74">
        <v>6</v>
      </c>
      <c r="AM228" s="75">
        <v>20</v>
      </c>
      <c r="AN228" s="140">
        <v>21</v>
      </c>
      <c r="AO228" s="74">
        <v>5</v>
      </c>
      <c r="AP228" s="74">
        <v>27</v>
      </c>
      <c r="AQ228" s="141">
        <v>3</v>
      </c>
      <c r="AR228" s="140">
        <v>22</v>
      </c>
      <c r="AS228" s="74">
        <v>6</v>
      </c>
      <c r="AT228" s="74">
        <v>29</v>
      </c>
      <c r="AU228" s="74">
        <v>8</v>
      </c>
      <c r="AV228" s="75">
        <v>0</v>
      </c>
      <c r="AW228" s="151"/>
      <c r="AX228" s="151"/>
    </row>
    <row r="229" spans="3:50">
      <c r="C229" s="26" t="s">
        <v>19</v>
      </c>
      <c r="D229" s="53">
        <v>1</v>
      </c>
      <c r="E229" s="44">
        <v>1</v>
      </c>
      <c r="F229" s="41">
        <v>1</v>
      </c>
      <c r="G229" s="44">
        <v>1</v>
      </c>
      <c r="H229" s="41">
        <v>1</v>
      </c>
      <c r="I229" s="48">
        <v>1</v>
      </c>
      <c r="J229" s="44">
        <v>1</v>
      </c>
      <c r="K229" s="41">
        <v>1</v>
      </c>
      <c r="L229" s="48">
        <v>1</v>
      </c>
      <c r="M229" s="44">
        <v>8</v>
      </c>
      <c r="N229" s="41">
        <v>1</v>
      </c>
      <c r="O229" s="48">
        <v>1</v>
      </c>
      <c r="P229" s="48">
        <v>15</v>
      </c>
      <c r="Q229" s="44">
        <v>0</v>
      </c>
      <c r="R229" s="41">
        <v>1</v>
      </c>
      <c r="S229" s="48">
        <v>20</v>
      </c>
      <c r="T229" s="44">
        <v>0</v>
      </c>
      <c r="U229" s="41">
        <v>1</v>
      </c>
      <c r="V229" s="48">
        <v>22</v>
      </c>
      <c r="W229" s="48">
        <v>0</v>
      </c>
      <c r="X229" s="44">
        <v>0</v>
      </c>
      <c r="Y229" s="41">
        <v>1</v>
      </c>
      <c r="Z229" s="48">
        <v>27</v>
      </c>
      <c r="AA229" s="48">
        <v>0</v>
      </c>
      <c r="AB229" s="44">
        <v>0</v>
      </c>
      <c r="AC229" s="41">
        <v>1</v>
      </c>
      <c r="AD229" s="48">
        <v>28</v>
      </c>
      <c r="AE229" s="48">
        <v>11</v>
      </c>
      <c r="AF229" s="44">
        <v>7</v>
      </c>
      <c r="AG229" s="41">
        <v>0</v>
      </c>
      <c r="AH229" s="48">
        <v>29</v>
      </c>
      <c r="AI229" s="48">
        <v>9</v>
      </c>
      <c r="AJ229" s="51">
        <v>19</v>
      </c>
      <c r="AK229" s="74">
        <v>29</v>
      </c>
      <c r="AL229" s="74">
        <v>9</v>
      </c>
      <c r="AM229" s="75">
        <v>20</v>
      </c>
      <c r="AN229" s="140">
        <v>29</v>
      </c>
      <c r="AO229" s="74">
        <v>5</v>
      </c>
      <c r="AP229" s="74">
        <v>26</v>
      </c>
      <c r="AQ229" s="141">
        <v>6</v>
      </c>
      <c r="AR229" s="140">
        <v>28</v>
      </c>
      <c r="AS229" s="74">
        <v>8</v>
      </c>
      <c r="AT229" s="74">
        <v>27</v>
      </c>
      <c r="AU229" s="74">
        <v>8</v>
      </c>
      <c r="AV229" s="75">
        <v>0</v>
      </c>
      <c r="AW229" s="151"/>
      <c r="AX229" s="151"/>
    </row>
    <row r="230" spans="3:50">
      <c r="C230" s="26" t="s">
        <v>20</v>
      </c>
      <c r="D230" s="53">
        <v>3</v>
      </c>
      <c r="E230" s="44">
        <v>3</v>
      </c>
      <c r="F230" s="41">
        <v>3</v>
      </c>
      <c r="G230" s="44">
        <v>3</v>
      </c>
      <c r="H230" s="41">
        <v>3</v>
      </c>
      <c r="I230" s="48">
        <v>3</v>
      </c>
      <c r="J230" s="44">
        <v>5</v>
      </c>
      <c r="K230" s="41">
        <v>3</v>
      </c>
      <c r="L230" s="48">
        <v>3</v>
      </c>
      <c r="M230" s="44">
        <v>14</v>
      </c>
      <c r="N230" s="41">
        <v>3</v>
      </c>
      <c r="O230" s="48">
        <v>3</v>
      </c>
      <c r="P230" s="48">
        <v>19</v>
      </c>
      <c r="Q230" s="44">
        <v>0</v>
      </c>
      <c r="R230" s="41">
        <v>3</v>
      </c>
      <c r="S230" s="48">
        <v>27</v>
      </c>
      <c r="T230" s="44">
        <v>0</v>
      </c>
      <c r="U230" s="41">
        <v>4</v>
      </c>
      <c r="V230" s="48">
        <v>33</v>
      </c>
      <c r="W230" s="48">
        <v>0</v>
      </c>
      <c r="X230" s="44">
        <v>0</v>
      </c>
      <c r="Y230" s="41">
        <v>4</v>
      </c>
      <c r="Z230" s="48">
        <v>43</v>
      </c>
      <c r="AA230" s="48">
        <v>0</v>
      </c>
      <c r="AB230" s="44">
        <v>0</v>
      </c>
      <c r="AC230" s="41">
        <v>4</v>
      </c>
      <c r="AD230" s="48">
        <v>43</v>
      </c>
      <c r="AE230" s="48">
        <v>0</v>
      </c>
      <c r="AF230" s="44">
        <v>21</v>
      </c>
      <c r="AG230" s="41">
        <v>0</v>
      </c>
      <c r="AH230" s="48">
        <v>40</v>
      </c>
      <c r="AI230" s="48">
        <v>0</v>
      </c>
      <c r="AJ230" s="51">
        <v>31</v>
      </c>
      <c r="AK230" s="74">
        <v>40</v>
      </c>
      <c r="AL230" s="74">
        <v>0</v>
      </c>
      <c r="AM230" s="75">
        <v>32</v>
      </c>
      <c r="AN230" s="140">
        <v>40</v>
      </c>
      <c r="AO230" s="74">
        <v>0</v>
      </c>
      <c r="AP230" s="74">
        <v>33</v>
      </c>
      <c r="AQ230" s="141">
        <v>3</v>
      </c>
      <c r="AR230" s="140">
        <v>41</v>
      </c>
      <c r="AS230" s="74">
        <v>0</v>
      </c>
      <c r="AT230" s="74">
        <v>33</v>
      </c>
      <c r="AU230" s="74">
        <v>7</v>
      </c>
      <c r="AV230" s="75">
        <v>0</v>
      </c>
      <c r="AW230" s="151"/>
      <c r="AX230" s="151"/>
    </row>
    <row r="231" spans="3:50">
      <c r="C231" s="26" t="s">
        <v>21</v>
      </c>
      <c r="D231" s="53">
        <v>17</v>
      </c>
      <c r="E231" s="44">
        <v>16</v>
      </c>
      <c r="F231" s="41">
        <v>17</v>
      </c>
      <c r="G231" s="44">
        <v>16</v>
      </c>
      <c r="H231" s="41">
        <v>17</v>
      </c>
      <c r="I231" s="48">
        <v>16</v>
      </c>
      <c r="J231" s="44">
        <v>17</v>
      </c>
      <c r="K231" s="41">
        <v>17</v>
      </c>
      <c r="L231" s="48">
        <v>16</v>
      </c>
      <c r="M231" s="44">
        <v>47</v>
      </c>
      <c r="N231" s="41">
        <v>17</v>
      </c>
      <c r="O231" s="48">
        <v>16</v>
      </c>
      <c r="P231" s="48">
        <v>62</v>
      </c>
      <c r="Q231" s="44">
        <v>1</v>
      </c>
      <c r="R231" s="41">
        <v>16</v>
      </c>
      <c r="S231" s="48">
        <v>83</v>
      </c>
      <c r="T231" s="44">
        <v>1</v>
      </c>
      <c r="U231" s="41">
        <v>11</v>
      </c>
      <c r="V231" s="48">
        <v>87</v>
      </c>
      <c r="W231" s="48">
        <v>1</v>
      </c>
      <c r="X231" s="44">
        <v>0</v>
      </c>
      <c r="Y231" s="41">
        <v>11</v>
      </c>
      <c r="Z231" s="48">
        <v>106</v>
      </c>
      <c r="AA231" s="48">
        <v>14</v>
      </c>
      <c r="AB231" s="44">
        <v>17</v>
      </c>
      <c r="AC231" s="41">
        <v>11</v>
      </c>
      <c r="AD231" s="48">
        <v>106</v>
      </c>
      <c r="AE231" s="48">
        <v>15</v>
      </c>
      <c r="AF231" s="44">
        <v>34</v>
      </c>
      <c r="AG231" s="41">
        <v>0</v>
      </c>
      <c r="AH231" s="48">
        <v>111</v>
      </c>
      <c r="AI231" s="48">
        <v>18</v>
      </c>
      <c r="AJ231" s="51">
        <v>82</v>
      </c>
      <c r="AK231" s="74">
        <v>111</v>
      </c>
      <c r="AL231" s="74">
        <v>18</v>
      </c>
      <c r="AM231" s="75">
        <v>88</v>
      </c>
      <c r="AN231" s="140">
        <v>112</v>
      </c>
      <c r="AO231" s="74">
        <v>12</v>
      </c>
      <c r="AP231" s="74">
        <v>99</v>
      </c>
      <c r="AQ231" s="141">
        <v>37</v>
      </c>
      <c r="AR231" s="140">
        <v>115</v>
      </c>
      <c r="AS231" s="74">
        <v>20</v>
      </c>
      <c r="AT231" s="74">
        <v>108</v>
      </c>
      <c r="AU231" s="74">
        <v>61</v>
      </c>
      <c r="AV231" s="75">
        <v>0</v>
      </c>
      <c r="AW231" s="151"/>
      <c r="AX231" s="151"/>
    </row>
    <row r="232" spans="3:50" ht="22.5">
      <c r="C232" s="26" t="s">
        <v>22</v>
      </c>
      <c r="D232" s="53">
        <v>0</v>
      </c>
      <c r="E232" s="44">
        <v>0</v>
      </c>
      <c r="F232" s="41">
        <v>0</v>
      </c>
      <c r="G232" s="44">
        <v>0</v>
      </c>
      <c r="H232" s="41">
        <v>0</v>
      </c>
      <c r="I232" s="48">
        <v>0</v>
      </c>
      <c r="J232" s="44">
        <v>0</v>
      </c>
      <c r="K232" s="41">
        <v>0</v>
      </c>
      <c r="L232" s="48">
        <v>0</v>
      </c>
      <c r="M232" s="44">
        <v>1</v>
      </c>
      <c r="N232" s="41">
        <v>0</v>
      </c>
      <c r="O232" s="48">
        <v>0</v>
      </c>
      <c r="P232" s="48">
        <v>1</v>
      </c>
      <c r="Q232" s="44">
        <v>0</v>
      </c>
      <c r="R232" s="41">
        <v>0</v>
      </c>
      <c r="S232" s="48">
        <v>2</v>
      </c>
      <c r="T232" s="44">
        <v>0</v>
      </c>
      <c r="U232" s="41">
        <v>0</v>
      </c>
      <c r="V232" s="48">
        <v>4</v>
      </c>
      <c r="W232" s="48">
        <v>0</v>
      </c>
      <c r="X232" s="44">
        <v>0</v>
      </c>
      <c r="Y232" s="41">
        <v>0</v>
      </c>
      <c r="Z232" s="48">
        <v>7</v>
      </c>
      <c r="AA232" s="48">
        <v>0</v>
      </c>
      <c r="AB232" s="44">
        <v>0</v>
      </c>
      <c r="AC232" s="41">
        <v>0</v>
      </c>
      <c r="AD232" s="48">
        <v>8</v>
      </c>
      <c r="AE232" s="48">
        <v>0</v>
      </c>
      <c r="AF232" s="44">
        <v>1</v>
      </c>
      <c r="AG232" s="41">
        <v>0</v>
      </c>
      <c r="AH232" s="48">
        <v>10</v>
      </c>
      <c r="AI232" s="48">
        <v>0</v>
      </c>
      <c r="AJ232" s="51">
        <v>4</v>
      </c>
      <c r="AK232" s="74">
        <v>10</v>
      </c>
      <c r="AL232" s="74">
        <v>0</v>
      </c>
      <c r="AM232" s="75">
        <v>5</v>
      </c>
      <c r="AN232" s="140">
        <v>10</v>
      </c>
      <c r="AO232" s="74">
        <v>0</v>
      </c>
      <c r="AP232" s="74">
        <v>4</v>
      </c>
      <c r="AQ232" s="141">
        <v>1</v>
      </c>
      <c r="AR232" s="140">
        <v>13</v>
      </c>
      <c r="AS232" s="74">
        <v>0</v>
      </c>
      <c r="AT232" s="74">
        <v>4</v>
      </c>
      <c r="AU232" s="74">
        <v>2</v>
      </c>
      <c r="AV232" s="75">
        <v>0</v>
      </c>
      <c r="AW232" s="151"/>
      <c r="AX232" s="151"/>
    </row>
    <row r="233" spans="3:50">
      <c r="C233" s="26" t="s">
        <v>23</v>
      </c>
      <c r="D233" s="53">
        <v>2</v>
      </c>
      <c r="E233" s="44">
        <v>2</v>
      </c>
      <c r="F233" s="41">
        <v>2</v>
      </c>
      <c r="G233" s="44">
        <v>2</v>
      </c>
      <c r="H233" s="41">
        <v>2</v>
      </c>
      <c r="I233" s="48">
        <v>2</v>
      </c>
      <c r="J233" s="44">
        <v>4</v>
      </c>
      <c r="K233" s="41">
        <v>2</v>
      </c>
      <c r="L233" s="48">
        <v>2</v>
      </c>
      <c r="M233" s="44">
        <v>7</v>
      </c>
      <c r="N233" s="41">
        <v>2</v>
      </c>
      <c r="O233" s="48">
        <v>2</v>
      </c>
      <c r="P233" s="48">
        <v>9</v>
      </c>
      <c r="Q233" s="44">
        <v>0</v>
      </c>
      <c r="R233" s="41">
        <v>2</v>
      </c>
      <c r="S233" s="48">
        <v>12</v>
      </c>
      <c r="T233" s="44">
        <v>1</v>
      </c>
      <c r="U233" s="41">
        <v>2</v>
      </c>
      <c r="V233" s="48">
        <v>11</v>
      </c>
      <c r="W233" s="48">
        <v>1</v>
      </c>
      <c r="X233" s="44">
        <v>1</v>
      </c>
      <c r="Y233" s="41">
        <v>2</v>
      </c>
      <c r="Z233" s="48">
        <v>14</v>
      </c>
      <c r="AA233" s="48">
        <v>1</v>
      </c>
      <c r="AB233" s="44">
        <v>1</v>
      </c>
      <c r="AC233" s="41">
        <v>2</v>
      </c>
      <c r="AD233" s="48">
        <v>15</v>
      </c>
      <c r="AE233" s="48">
        <v>1</v>
      </c>
      <c r="AF233" s="44">
        <v>5</v>
      </c>
      <c r="AG233" s="41">
        <v>0</v>
      </c>
      <c r="AH233" s="48">
        <v>17</v>
      </c>
      <c r="AI233" s="48">
        <v>5</v>
      </c>
      <c r="AJ233" s="51">
        <v>11</v>
      </c>
      <c r="AK233" s="74">
        <v>17</v>
      </c>
      <c r="AL233" s="74">
        <v>5</v>
      </c>
      <c r="AM233" s="75">
        <v>11</v>
      </c>
      <c r="AN233" s="140">
        <v>18</v>
      </c>
      <c r="AO233" s="74">
        <v>2</v>
      </c>
      <c r="AP233" s="74">
        <v>12</v>
      </c>
      <c r="AQ233" s="141">
        <v>4</v>
      </c>
      <c r="AR233" s="140">
        <v>19</v>
      </c>
      <c r="AS233" s="74">
        <v>6</v>
      </c>
      <c r="AT233" s="74">
        <v>12</v>
      </c>
      <c r="AU233" s="74">
        <v>4</v>
      </c>
      <c r="AV233" s="75">
        <v>0</v>
      </c>
      <c r="AW233" s="151"/>
      <c r="AX233" s="151"/>
    </row>
    <row r="234" spans="3:50">
      <c r="C234" s="26" t="s">
        <v>24</v>
      </c>
      <c r="D234" s="53">
        <v>1</v>
      </c>
      <c r="E234" s="44">
        <v>1</v>
      </c>
      <c r="F234" s="41">
        <v>1</v>
      </c>
      <c r="G234" s="44">
        <v>1</v>
      </c>
      <c r="H234" s="41">
        <v>1</v>
      </c>
      <c r="I234" s="48">
        <v>1</v>
      </c>
      <c r="J234" s="44">
        <v>1</v>
      </c>
      <c r="K234" s="41">
        <v>1</v>
      </c>
      <c r="L234" s="48">
        <v>1</v>
      </c>
      <c r="M234" s="44">
        <v>4</v>
      </c>
      <c r="N234" s="41">
        <v>1</v>
      </c>
      <c r="O234" s="48">
        <v>1</v>
      </c>
      <c r="P234" s="48">
        <v>8</v>
      </c>
      <c r="Q234" s="44">
        <v>0</v>
      </c>
      <c r="R234" s="41">
        <v>1</v>
      </c>
      <c r="S234" s="48">
        <v>11</v>
      </c>
      <c r="T234" s="44">
        <v>0</v>
      </c>
      <c r="U234" s="41">
        <v>1</v>
      </c>
      <c r="V234" s="48">
        <v>11</v>
      </c>
      <c r="W234" s="48">
        <v>0</v>
      </c>
      <c r="X234" s="44">
        <v>0</v>
      </c>
      <c r="Y234" s="41">
        <v>1</v>
      </c>
      <c r="Z234" s="48">
        <v>16</v>
      </c>
      <c r="AA234" s="48">
        <v>0</v>
      </c>
      <c r="AB234" s="44">
        <v>0</v>
      </c>
      <c r="AC234" s="41">
        <v>1</v>
      </c>
      <c r="AD234" s="48">
        <v>17</v>
      </c>
      <c r="AE234" s="48">
        <v>0</v>
      </c>
      <c r="AF234" s="44">
        <v>3</v>
      </c>
      <c r="AG234" s="41">
        <v>0</v>
      </c>
      <c r="AH234" s="48">
        <v>17</v>
      </c>
      <c r="AI234" s="48">
        <v>0</v>
      </c>
      <c r="AJ234" s="51">
        <v>8</v>
      </c>
      <c r="AK234" s="74">
        <v>17</v>
      </c>
      <c r="AL234" s="74">
        <v>0</v>
      </c>
      <c r="AM234" s="75">
        <v>11</v>
      </c>
      <c r="AN234" s="140">
        <v>18</v>
      </c>
      <c r="AO234" s="74">
        <v>0</v>
      </c>
      <c r="AP234" s="74">
        <v>11</v>
      </c>
      <c r="AQ234" s="141">
        <v>3</v>
      </c>
      <c r="AR234" s="140">
        <v>24</v>
      </c>
      <c r="AS234" s="74">
        <v>0</v>
      </c>
      <c r="AT234" s="74">
        <v>11</v>
      </c>
      <c r="AU234" s="74">
        <v>3</v>
      </c>
      <c r="AV234" s="75">
        <v>0</v>
      </c>
      <c r="AW234" s="151"/>
      <c r="AX234" s="151"/>
    </row>
    <row r="235" spans="3:50">
      <c r="C235" s="26" t="s">
        <v>25</v>
      </c>
      <c r="D235" s="53">
        <v>1</v>
      </c>
      <c r="E235" s="44">
        <v>1</v>
      </c>
      <c r="F235" s="41">
        <v>1</v>
      </c>
      <c r="G235" s="44">
        <v>1</v>
      </c>
      <c r="H235" s="41">
        <v>1</v>
      </c>
      <c r="I235" s="48">
        <v>1</v>
      </c>
      <c r="J235" s="44">
        <v>1</v>
      </c>
      <c r="K235" s="41">
        <v>1</v>
      </c>
      <c r="L235" s="48">
        <v>1</v>
      </c>
      <c r="M235" s="44">
        <v>5</v>
      </c>
      <c r="N235" s="41">
        <v>1</v>
      </c>
      <c r="O235" s="48">
        <v>1</v>
      </c>
      <c r="P235" s="48">
        <v>5</v>
      </c>
      <c r="Q235" s="44">
        <v>0</v>
      </c>
      <c r="R235" s="41">
        <v>1</v>
      </c>
      <c r="S235" s="48">
        <v>5</v>
      </c>
      <c r="T235" s="44">
        <v>0</v>
      </c>
      <c r="U235" s="41">
        <v>1</v>
      </c>
      <c r="V235" s="48">
        <v>6</v>
      </c>
      <c r="W235" s="48">
        <v>0</v>
      </c>
      <c r="X235" s="44">
        <v>0</v>
      </c>
      <c r="Y235" s="41">
        <v>1</v>
      </c>
      <c r="Z235" s="48">
        <v>7</v>
      </c>
      <c r="AA235" s="48">
        <v>1</v>
      </c>
      <c r="AB235" s="44">
        <v>0</v>
      </c>
      <c r="AC235" s="41">
        <v>1</v>
      </c>
      <c r="AD235" s="48">
        <v>9</v>
      </c>
      <c r="AE235" s="48">
        <v>1</v>
      </c>
      <c r="AF235" s="44">
        <v>2</v>
      </c>
      <c r="AG235" s="41">
        <v>0</v>
      </c>
      <c r="AH235" s="48">
        <v>9</v>
      </c>
      <c r="AI235" s="48">
        <v>6</v>
      </c>
      <c r="AJ235" s="51">
        <v>7</v>
      </c>
      <c r="AK235" s="74">
        <v>9</v>
      </c>
      <c r="AL235" s="74">
        <v>6</v>
      </c>
      <c r="AM235" s="75">
        <v>8</v>
      </c>
      <c r="AN235" s="140">
        <v>9</v>
      </c>
      <c r="AO235" s="74">
        <v>5</v>
      </c>
      <c r="AP235" s="74">
        <v>8</v>
      </c>
      <c r="AQ235" s="141">
        <v>1</v>
      </c>
      <c r="AR235" s="140">
        <v>15</v>
      </c>
      <c r="AS235" s="74">
        <v>6</v>
      </c>
      <c r="AT235" s="74">
        <v>9</v>
      </c>
      <c r="AU235" s="74">
        <v>4</v>
      </c>
      <c r="AV235" s="75">
        <v>0</v>
      </c>
      <c r="AW235" s="151"/>
      <c r="AX235" s="151"/>
    </row>
    <row r="236" spans="3:50">
      <c r="C236" s="26" t="s">
        <v>26</v>
      </c>
      <c r="D236" s="53">
        <v>83</v>
      </c>
      <c r="E236" s="44">
        <v>84</v>
      </c>
      <c r="F236" s="41">
        <v>83</v>
      </c>
      <c r="G236" s="44">
        <v>85</v>
      </c>
      <c r="H236" s="41">
        <v>81</v>
      </c>
      <c r="I236" s="48">
        <v>86</v>
      </c>
      <c r="J236" s="44">
        <v>95</v>
      </c>
      <c r="K236" s="41">
        <v>81</v>
      </c>
      <c r="L236" s="48">
        <v>86</v>
      </c>
      <c r="M236" s="44">
        <v>138</v>
      </c>
      <c r="N236" s="41">
        <v>81</v>
      </c>
      <c r="O236" s="48">
        <v>86</v>
      </c>
      <c r="P236" s="48">
        <v>270</v>
      </c>
      <c r="Q236" s="44">
        <v>74</v>
      </c>
      <c r="R236" s="41">
        <v>86</v>
      </c>
      <c r="S236" s="48">
        <v>323</v>
      </c>
      <c r="T236" s="44">
        <v>80</v>
      </c>
      <c r="U236" s="41">
        <v>82</v>
      </c>
      <c r="V236" s="48">
        <v>312</v>
      </c>
      <c r="W236" s="48">
        <v>95</v>
      </c>
      <c r="X236" s="44">
        <v>130</v>
      </c>
      <c r="Y236" s="41">
        <v>82</v>
      </c>
      <c r="Z236" s="48">
        <v>332</v>
      </c>
      <c r="AA236" s="48">
        <v>157</v>
      </c>
      <c r="AB236" s="44">
        <v>192</v>
      </c>
      <c r="AC236" s="41">
        <v>82</v>
      </c>
      <c r="AD236" s="48">
        <v>332</v>
      </c>
      <c r="AE236" s="48">
        <v>332</v>
      </c>
      <c r="AF236" s="44">
        <v>226</v>
      </c>
      <c r="AG236" s="41">
        <v>0</v>
      </c>
      <c r="AH236" s="48">
        <v>364</v>
      </c>
      <c r="AI236" s="48">
        <v>345</v>
      </c>
      <c r="AJ236" s="51">
        <v>346</v>
      </c>
      <c r="AK236" s="74">
        <v>388</v>
      </c>
      <c r="AL236" s="74">
        <v>363</v>
      </c>
      <c r="AM236" s="75">
        <v>394</v>
      </c>
      <c r="AN236" s="140">
        <v>403</v>
      </c>
      <c r="AO236" s="74">
        <v>368</v>
      </c>
      <c r="AP236" s="74">
        <v>511</v>
      </c>
      <c r="AQ236" s="141">
        <v>4</v>
      </c>
      <c r="AR236" s="140">
        <v>408</v>
      </c>
      <c r="AS236" s="74">
        <v>370</v>
      </c>
      <c r="AT236" s="74">
        <v>572</v>
      </c>
      <c r="AU236" s="74">
        <v>258</v>
      </c>
      <c r="AV236" s="75">
        <v>307</v>
      </c>
      <c r="AW236" s="151"/>
      <c r="AX236" s="151"/>
    </row>
    <row r="237" spans="3:50">
      <c r="C237" s="26" t="s">
        <v>39</v>
      </c>
      <c r="D237" s="53">
        <v>0</v>
      </c>
      <c r="E237" s="44">
        <v>0</v>
      </c>
      <c r="F237" s="41">
        <v>0</v>
      </c>
      <c r="G237" s="44">
        <v>0</v>
      </c>
      <c r="H237" s="41">
        <v>0</v>
      </c>
      <c r="I237" s="48">
        <v>0</v>
      </c>
      <c r="J237" s="44">
        <v>0</v>
      </c>
      <c r="K237" s="41">
        <v>0</v>
      </c>
      <c r="L237" s="48">
        <v>0</v>
      </c>
      <c r="M237" s="44">
        <v>0</v>
      </c>
      <c r="N237" s="41">
        <v>0</v>
      </c>
      <c r="O237" s="48">
        <v>0</v>
      </c>
      <c r="P237" s="48">
        <v>0</v>
      </c>
      <c r="Q237" s="44">
        <v>0</v>
      </c>
      <c r="R237" s="41">
        <v>0</v>
      </c>
      <c r="S237" s="48">
        <v>0</v>
      </c>
      <c r="T237" s="44">
        <v>0</v>
      </c>
      <c r="U237" s="41">
        <v>5</v>
      </c>
      <c r="V237" s="48">
        <v>14</v>
      </c>
      <c r="W237" s="48">
        <v>0</v>
      </c>
      <c r="X237" s="44">
        <v>0</v>
      </c>
      <c r="Y237" s="41">
        <v>5</v>
      </c>
      <c r="Z237" s="48">
        <v>17</v>
      </c>
      <c r="AA237" s="48">
        <v>0</v>
      </c>
      <c r="AB237" s="44">
        <v>7</v>
      </c>
      <c r="AC237" s="41">
        <v>5</v>
      </c>
      <c r="AD237" s="48">
        <v>20</v>
      </c>
      <c r="AE237" s="48">
        <v>1</v>
      </c>
      <c r="AF237" s="44">
        <v>10</v>
      </c>
      <c r="AG237" s="41">
        <v>0</v>
      </c>
      <c r="AH237" s="48">
        <v>20</v>
      </c>
      <c r="AI237" s="48">
        <v>2</v>
      </c>
      <c r="AJ237" s="51">
        <v>15</v>
      </c>
      <c r="AK237" s="74">
        <v>19</v>
      </c>
      <c r="AL237" s="74">
        <v>3</v>
      </c>
      <c r="AM237" s="75">
        <v>18</v>
      </c>
      <c r="AN237" s="140">
        <v>21</v>
      </c>
      <c r="AO237" s="74">
        <v>1</v>
      </c>
      <c r="AP237" s="74">
        <v>23</v>
      </c>
      <c r="AQ237" s="141">
        <v>17</v>
      </c>
      <c r="AR237" s="140">
        <v>21</v>
      </c>
      <c r="AS237" s="74">
        <v>5</v>
      </c>
      <c r="AT237" s="74">
        <v>26</v>
      </c>
      <c r="AU237" s="74">
        <v>21</v>
      </c>
      <c r="AV237" s="75">
        <v>7</v>
      </c>
      <c r="AW237" s="151"/>
      <c r="AX237" s="151"/>
    </row>
    <row r="238" spans="3:50" ht="33.75">
      <c r="C238" s="26" t="s">
        <v>1191</v>
      </c>
      <c r="D238" s="53">
        <v>0</v>
      </c>
      <c r="E238" s="44">
        <v>0</v>
      </c>
      <c r="F238" s="41">
        <v>0</v>
      </c>
      <c r="G238" s="44">
        <v>0</v>
      </c>
      <c r="H238" s="41">
        <v>0</v>
      </c>
      <c r="I238" s="48">
        <v>0</v>
      </c>
      <c r="J238" s="44">
        <v>0</v>
      </c>
      <c r="K238" s="41">
        <v>0</v>
      </c>
      <c r="L238" s="48">
        <v>0</v>
      </c>
      <c r="M238" s="44">
        <v>0</v>
      </c>
      <c r="N238" s="41">
        <v>0</v>
      </c>
      <c r="O238" s="48">
        <v>0</v>
      </c>
      <c r="P238" s="48">
        <v>0</v>
      </c>
      <c r="Q238" s="44">
        <v>0</v>
      </c>
      <c r="R238" s="41">
        <v>0</v>
      </c>
      <c r="S238" s="48">
        <v>0</v>
      </c>
      <c r="T238" s="44">
        <v>0</v>
      </c>
      <c r="U238" s="41">
        <v>3</v>
      </c>
      <c r="V238" s="48">
        <v>21</v>
      </c>
      <c r="W238" s="48">
        <v>0</v>
      </c>
      <c r="X238" s="44">
        <v>0</v>
      </c>
      <c r="Y238" s="41">
        <v>3</v>
      </c>
      <c r="Z238" s="48">
        <v>27</v>
      </c>
      <c r="AA238" s="48">
        <v>0</v>
      </c>
      <c r="AB238" s="44">
        <v>0</v>
      </c>
      <c r="AC238" s="41">
        <v>3</v>
      </c>
      <c r="AD238" s="48">
        <v>27</v>
      </c>
      <c r="AE238" s="48">
        <v>5</v>
      </c>
      <c r="AF238" s="44">
        <v>15</v>
      </c>
      <c r="AG238" s="41">
        <v>0</v>
      </c>
      <c r="AH238" s="48">
        <v>31</v>
      </c>
      <c r="AI238" s="48">
        <v>5</v>
      </c>
      <c r="AJ238" s="51">
        <v>17</v>
      </c>
      <c r="AK238" s="74">
        <v>31</v>
      </c>
      <c r="AL238" s="74">
        <v>5</v>
      </c>
      <c r="AM238" s="75">
        <v>17</v>
      </c>
      <c r="AN238" s="140">
        <v>30</v>
      </c>
      <c r="AO238" s="74">
        <v>5</v>
      </c>
      <c r="AP238" s="74">
        <v>18</v>
      </c>
      <c r="AQ238" s="141">
        <v>0</v>
      </c>
      <c r="AR238" s="140">
        <v>32</v>
      </c>
      <c r="AS238" s="74">
        <v>5</v>
      </c>
      <c r="AT238" s="74">
        <v>18</v>
      </c>
      <c r="AU238" s="74">
        <v>6</v>
      </c>
      <c r="AV238" s="75">
        <v>0</v>
      </c>
      <c r="AW238" s="151"/>
      <c r="AX238" s="151"/>
    </row>
    <row r="239" spans="3:50">
      <c r="C239" s="26" t="s">
        <v>27</v>
      </c>
      <c r="D239" s="53">
        <v>3</v>
      </c>
      <c r="E239" s="44">
        <v>3</v>
      </c>
      <c r="F239" s="41">
        <v>3</v>
      </c>
      <c r="G239" s="44">
        <v>3</v>
      </c>
      <c r="H239" s="41">
        <v>3</v>
      </c>
      <c r="I239" s="48">
        <v>3</v>
      </c>
      <c r="J239" s="44">
        <v>5</v>
      </c>
      <c r="K239" s="41">
        <v>3</v>
      </c>
      <c r="L239" s="48">
        <v>3</v>
      </c>
      <c r="M239" s="44">
        <v>9</v>
      </c>
      <c r="N239" s="41">
        <v>3</v>
      </c>
      <c r="O239" s="48">
        <v>3</v>
      </c>
      <c r="P239" s="48">
        <v>12</v>
      </c>
      <c r="Q239" s="44">
        <v>0</v>
      </c>
      <c r="R239" s="41">
        <v>3</v>
      </c>
      <c r="S239" s="48">
        <v>12</v>
      </c>
      <c r="T239" s="44">
        <v>0</v>
      </c>
      <c r="U239" s="41">
        <v>3</v>
      </c>
      <c r="V239" s="48">
        <v>14</v>
      </c>
      <c r="W239" s="48">
        <v>0</v>
      </c>
      <c r="X239" s="44">
        <v>0</v>
      </c>
      <c r="Y239" s="41">
        <v>3</v>
      </c>
      <c r="Z239" s="48">
        <v>18</v>
      </c>
      <c r="AA239" s="48">
        <v>0</v>
      </c>
      <c r="AB239" s="44">
        <v>0</v>
      </c>
      <c r="AC239" s="41">
        <v>3</v>
      </c>
      <c r="AD239" s="48">
        <v>16</v>
      </c>
      <c r="AE239" s="48">
        <v>0</v>
      </c>
      <c r="AF239" s="44">
        <v>2</v>
      </c>
      <c r="AG239" s="41">
        <v>0</v>
      </c>
      <c r="AH239" s="48">
        <v>16</v>
      </c>
      <c r="AI239" s="48">
        <v>0</v>
      </c>
      <c r="AJ239" s="51">
        <v>7</v>
      </c>
      <c r="AK239" s="74">
        <v>16</v>
      </c>
      <c r="AL239" s="74">
        <v>0</v>
      </c>
      <c r="AM239" s="75">
        <v>13</v>
      </c>
      <c r="AN239" s="140">
        <v>16</v>
      </c>
      <c r="AO239" s="74">
        <v>0</v>
      </c>
      <c r="AP239" s="74">
        <v>13</v>
      </c>
      <c r="AQ239" s="141">
        <v>0</v>
      </c>
      <c r="AR239" s="140">
        <v>18</v>
      </c>
      <c r="AS239" s="74">
        <v>0</v>
      </c>
      <c r="AT239" s="74">
        <v>13</v>
      </c>
      <c r="AU239" s="74">
        <v>2</v>
      </c>
      <c r="AV239" s="75">
        <v>0</v>
      </c>
      <c r="AW239" s="151"/>
      <c r="AX239" s="151"/>
    </row>
    <row r="240" spans="3:50">
      <c r="C240" s="26" t="s">
        <v>28</v>
      </c>
      <c r="D240" s="53">
        <v>5</v>
      </c>
      <c r="E240" s="44">
        <v>5</v>
      </c>
      <c r="F240" s="41">
        <v>5</v>
      </c>
      <c r="G240" s="44">
        <v>6</v>
      </c>
      <c r="H240" s="41">
        <v>5</v>
      </c>
      <c r="I240" s="48">
        <v>6</v>
      </c>
      <c r="J240" s="44">
        <v>6</v>
      </c>
      <c r="K240" s="41">
        <v>5</v>
      </c>
      <c r="L240" s="48">
        <v>6</v>
      </c>
      <c r="M240" s="44">
        <v>10</v>
      </c>
      <c r="N240" s="41">
        <v>5</v>
      </c>
      <c r="O240" s="48">
        <v>6</v>
      </c>
      <c r="P240" s="48">
        <v>20</v>
      </c>
      <c r="Q240" s="44">
        <v>6</v>
      </c>
      <c r="R240" s="41">
        <v>6</v>
      </c>
      <c r="S240" s="48">
        <v>29</v>
      </c>
      <c r="T240" s="44">
        <v>6</v>
      </c>
      <c r="U240" s="41">
        <v>6</v>
      </c>
      <c r="V240" s="48">
        <v>36</v>
      </c>
      <c r="W240" s="48">
        <v>8</v>
      </c>
      <c r="X240" s="44">
        <v>0</v>
      </c>
      <c r="Y240" s="41">
        <v>6</v>
      </c>
      <c r="Z240" s="48">
        <v>45</v>
      </c>
      <c r="AA240" s="48">
        <v>9</v>
      </c>
      <c r="AB240" s="44">
        <v>17</v>
      </c>
      <c r="AC240" s="41">
        <v>6</v>
      </c>
      <c r="AD240" s="48">
        <v>54</v>
      </c>
      <c r="AE240" s="48">
        <v>31</v>
      </c>
      <c r="AF240" s="44">
        <v>33</v>
      </c>
      <c r="AG240" s="41">
        <v>0</v>
      </c>
      <c r="AH240" s="48">
        <v>52</v>
      </c>
      <c r="AI240" s="48">
        <v>33</v>
      </c>
      <c r="AJ240" s="51">
        <v>38</v>
      </c>
      <c r="AK240" s="74">
        <v>53</v>
      </c>
      <c r="AL240" s="74">
        <v>33</v>
      </c>
      <c r="AM240" s="75">
        <v>43</v>
      </c>
      <c r="AN240" s="140">
        <v>58</v>
      </c>
      <c r="AO240" s="74">
        <v>35</v>
      </c>
      <c r="AP240" s="74">
        <v>56</v>
      </c>
      <c r="AQ240" s="141">
        <v>3</v>
      </c>
      <c r="AR240" s="140">
        <v>60</v>
      </c>
      <c r="AS240" s="74">
        <v>33</v>
      </c>
      <c r="AT240" s="74">
        <v>65</v>
      </c>
      <c r="AU240" s="74">
        <v>48</v>
      </c>
      <c r="AV240" s="75">
        <v>34</v>
      </c>
      <c r="AW240" s="151"/>
      <c r="AX240" s="151"/>
    </row>
    <row r="241" spans="1:56" ht="23.25" thickBot="1">
      <c r="C241" s="27" t="s">
        <v>29</v>
      </c>
      <c r="D241" s="54">
        <v>0</v>
      </c>
      <c r="E241" s="45">
        <v>0</v>
      </c>
      <c r="F241" s="42">
        <v>0</v>
      </c>
      <c r="G241" s="45">
        <v>0</v>
      </c>
      <c r="H241" s="42">
        <v>0</v>
      </c>
      <c r="I241" s="49">
        <v>0</v>
      </c>
      <c r="J241" s="45">
        <v>0</v>
      </c>
      <c r="K241" s="42">
        <v>0</v>
      </c>
      <c r="L241" s="49">
        <v>0</v>
      </c>
      <c r="M241" s="45">
        <v>2</v>
      </c>
      <c r="N241" s="42">
        <v>0</v>
      </c>
      <c r="O241" s="49">
        <v>0</v>
      </c>
      <c r="P241" s="49">
        <v>2</v>
      </c>
      <c r="Q241" s="45">
        <v>0</v>
      </c>
      <c r="R241" s="42">
        <v>0</v>
      </c>
      <c r="S241" s="49">
        <v>2</v>
      </c>
      <c r="T241" s="45">
        <v>0</v>
      </c>
      <c r="U241" s="42">
        <v>0</v>
      </c>
      <c r="V241" s="49">
        <v>2</v>
      </c>
      <c r="W241" s="49">
        <v>0</v>
      </c>
      <c r="X241" s="45">
        <v>0</v>
      </c>
      <c r="Y241" s="42">
        <v>0</v>
      </c>
      <c r="Z241" s="49">
        <v>7</v>
      </c>
      <c r="AA241" s="49">
        <v>0</v>
      </c>
      <c r="AB241" s="45">
        <v>0</v>
      </c>
      <c r="AC241" s="42">
        <v>0</v>
      </c>
      <c r="AD241" s="49">
        <v>7</v>
      </c>
      <c r="AE241" s="49">
        <v>0</v>
      </c>
      <c r="AF241" s="45">
        <v>1</v>
      </c>
      <c r="AG241" s="42">
        <v>0</v>
      </c>
      <c r="AH241" s="49">
        <v>8</v>
      </c>
      <c r="AI241" s="49">
        <v>0</v>
      </c>
      <c r="AJ241" s="52">
        <v>2</v>
      </c>
      <c r="AK241" s="78">
        <v>9</v>
      </c>
      <c r="AL241" s="78">
        <v>0</v>
      </c>
      <c r="AM241" s="79">
        <v>2</v>
      </c>
      <c r="AN241" s="142">
        <v>10</v>
      </c>
      <c r="AO241" s="78">
        <v>0</v>
      </c>
      <c r="AP241" s="78">
        <v>3</v>
      </c>
      <c r="AQ241" s="143">
        <v>0</v>
      </c>
      <c r="AR241" s="142">
        <v>8</v>
      </c>
      <c r="AS241" s="78">
        <v>0</v>
      </c>
      <c r="AT241" s="78">
        <v>3</v>
      </c>
      <c r="AU241" s="78">
        <v>0</v>
      </c>
      <c r="AV241" s="79">
        <v>0</v>
      </c>
      <c r="AW241" s="151"/>
      <c r="AX241" s="151"/>
    </row>
    <row r="242" spans="1:56">
      <c r="N242" s="16"/>
      <c r="O242" s="16"/>
      <c r="P242" s="16"/>
      <c r="Q242" s="16"/>
      <c r="R242" s="16"/>
      <c r="S242" s="16"/>
      <c r="T242" s="16"/>
      <c r="U242" s="16"/>
      <c r="V242" s="16"/>
      <c r="W242" s="16"/>
      <c r="X242" s="16"/>
      <c r="Y242" s="16"/>
      <c r="Z242" s="16"/>
      <c r="AA242" s="16"/>
      <c r="AB242" s="16"/>
      <c r="AC242" s="16"/>
      <c r="AD242" s="16"/>
      <c r="AE242" s="16"/>
      <c r="AF242" s="16"/>
      <c r="AG242" s="16"/>
      <c r="AH242" s="16"/>
    </row>
    <row r="243" spans="1:56" ht="13.5" thickBot="1">
      <c r="N243" s="16"/>
      <c r="O243" s="16"/>
      <c r="P243" s="16"/>
      <c r="Q243" s="16"/>
      <c r="R243" s="16"/>
      <c r="S243" s="16"/>
      <c r="T243" s="16"/>
      <c r="U243" s="16"/>
      <c r="V243" s="16"/>
      <c r="W243" s="16"/>
      <c r="X243" s="16"/>
      <c r="Y243" s="16"/>
      <c r="Z243" s="16"/>
      <c r="AA243" s="16"/>
      <c r="AB243" s="16"/>
      <c r="AC243" s="16"/>
      <c r="AD243" s="16"/>
      <c r="AE243" s="16"/>
      <c r="AF243" s="16"/>
      <c r="AG243" s="16"/>
      <c r="AH243" s="16"/>
    </row>
    <row r="244" spans="1:56" ht="23.25" thickBot="1">
      <c r="C244" s="557" t="s">
        <v>31</v>
      </c>
      <c r="D244" s="558"/>
      <c r="E244" s="558"/>
      <c r="F244" s="558"/>
      <c r="G244" s="558"/>
      <c r="H244" s="558"/>
      <c r="I244" s="558"/>
      <c r="J244" s="558"/>
      <c r="K244" s="558"/>
      <c r="L244" s="558"/>
      <c r="M244" s="558"/>
      <c r="N244" s="558"/>
      <c r="O244" s="558"/>
      <c r="P244" s="558"/>
      <c r="Q244" s="558"/>
      <c r="R244" s="558"/>
      <c r="S244" s="558"/>
      <c r="T244" s="558"/>
      <c r="U244" s="558"/>
      <c r="V244" s="558"/>
      <c r="W244" s="558"/>
      <c r="X244" s="558"/>
      <c r="Y244" s="558"/>
      <c r="Z244" s="558"/>
      <c r="AA244" s="558"/>
      <c r="AB244" s="558"/>
      <c r="AC244" s="558"/>
      <c r="AD244" s="558"/>
      <c r="AE244" s="558"/>
      <c r="AF244" s="558"/>
      <c r="AG244" s="558"/>
      <c r="AH244" s="558"/>
      <c r="AI244" s="558"/>
      <c r="AJ244" s="558"/>
      <c r="AK244" s="558"/>
      <c r="AL244" s="558"/>
      <c r="AM244" s="558"/>
      <c r="AN244" s="558"/>
      <c r="AO244" s="558"/>
      <c r="AP244" s="558"/>
      <c r="AQ244" s="558"/>
      <c r="AR244" s="559"/>
      <c r="AS244" s="151"/>
    </row>
    <row r="245" spans="1:56" ht="23.25" thickBot="1">
      <c r="A245" s="15"/>
      <c r="B245" s="15"/>
      <c r="C245" s="581" t="s">
        <v>36</v>
      </c>
      <c r="D245" s="560">
        <v>39083</v>
      </c>
      <c r="E245" s="575"/>
      <c r="F245" s="576"/>
      <c r="G245" s="560">
        <v>39114</v>
      </c>
      <c r="H245" s="575"/>
      <c r="I245" s="576"/>
      <c r="J245" s="560">
        <v>39142</v>
      </c>
      <c r="K245" s="575"/>
      <c r="L245" s="576"/>
      <c r="M245" s="560">
        <v>39173</v>
      </c>
      <c r="N245" s="575"/>
      <c r="O245" s="576"/>
      <c r="P245" s="560">
        <v>39203</v>
      </c>
      <c r="Q245" s="575"/>
      <c r="R245" s="576"/>
      <c r="S245" s="560">
        <v>39234</v>
      </c>
      <c r="T245" s="575"/>
      <c r="U245" s="576"/>
      <c r="V245" s="560">
        <v>39264</v>
      </c>
      <c r="W245" s="575"/>
      <c r="X245" s="576"/>
      <c r="Y245" s="560">
        <v>39295</v>
      </c>
      <c r="Z245" s="575"/>
      <c r="AA245" s="575"/>
      <c r="AB245" s="576"/>
      <c r="AC245" s="560">
        <v>39326</v>
      </c>
      <c r="AD245" s="575"/>
      <c r="AE245" s="575"/>
      <c r="AF245" s="576"/>
      <c r="AG245" s="560">
        <v>39356</v>
      </c>
      <c r="AH245" s="575"/>
      <c r="AI245" s="575"/>
      <c r="AJ245" s="576"/>
      <c r="AK245" s="560">
        <v>39387</v>
      </c>
      <c r="AL245" s="575"/>
      <c r="AM245" s="575"/>
      <c r="AN245" s="576"/>
      <c r="AO245" s="560">
        <v>39417</v>
      </c>
      <c r="AP245" s="584"/>
      <c r="AQ245" s="584"/>
      <c r="AR245" s="561"/>
      <c r="AS245" s="151"/>
      <c r="AT245" s="15"/>
      <c r="AU245" s="15"/>
      <c r="AV245" s="15"/>
      <c r="AW245" s="15"/>
      <c r="AX245" s="15"/>
      <c r="AY245" s="15"/>
      <c r="AZ245" s="15"/>
      <c r="BA245" s="15"/>
      <c r="BB245" s="15"/>
      <c r="BC245" s="15"/>
      <c r="BD245" s="15"/>
    </row>
    <row r="246" spans="1:56" ht="21" customHeight="1" thickBot="1">
      <c r="A246" s="15"/>
      <c r="B246" s="15"/>
      <c r="C246" s="583"/>
      <c r="D246" s="178" t="s">
        <v>0</v>
      </c>
      <c r="E246" s="385" t="s">
        <v>4</v>
      </c>
      <c r="F246" s="177" t="s">
        <v>5</v>
      </c>
      <c r="G246" s="178" t="s">
        <v>0</v>
      </c>
      <c r="H246" s="385" t="s">
        <v>4</v>
      </c>
      <c r="I246" s="177" t="s">
        <v>5</v>
      </c>
      <c r="J246" s="178" t="s">
        <v>0</v>
      </c>
      <c r="K246" s="385" t="s">
        <v>4</v>
      </c>
      <c r="L246" s="177" t="s">
        <v>5</v>
      </c>
      <c r="M246" s="178" t="s">
        <v>0</v>
      </c>
      <c r="N246" s="385" t="s">
        <v>4</v>
      </c>
      <c r="O246" s="177" t="s">
        <v>5</v>
      </c>
      <c r="P246" s="178" t="s">
        <v>0</v>
      </c>
      <c r="Q246" s="385" t="s">
        <v>4</v>
      </c>
      <c r="R246" s="177" t="s">
        <v>5</v>
      </c>
      <c r="S246" s="178" t="str">
        <f t="shared" ref="S246:S268" si="11">M246</f>
        <v>AMPS/TDMA</v>
      </c>
      <c r="T246" s="385" t="str">
        <f t="shared" ref="T246:T268" si="12">N246</f>
        <v>CDMA</v>
      </c>
      <c r="U246" s="177" t="str">
        <f t="shared" ref="U246:U268" si="13">O246</f>
        <v>GSM</v>
      </c>
      <c r="V246" s="178" t="s">
        <v>0</v>
      </c>
      <c r="W246" s="385" t="s">
        <v>4</v>
      </c>
      <c r="X246" s="177" t="s">
        <v>5</v>
      </c>
      <c r="Y246" s="178" t="s">
        <v>0</v>
      </c>
      <c r="Z246" s="385" t="s">
        <v>4</v>
      </c>
      <c r="AA246" s="389" t="s">
        <v>5</v>
      </c>
      <c r="AB246" s="177" t="s">
        <v>3</v>
      </c>
      <c r="AC246" s="178" t="s">
        <v>0</v>
      </c>
      <c r="AD246" s="385" t="s">
        <v>4</v>
      </c>
      <c r="AE246" s="389" t="s">
        <v>5</v>
      </c>
      <c r="AF246" s="177" t="s">
        <v>3</v>
      </c>
      <c r="AG246" s="178" t="s">
        <v>0</v>
      </c>
      <c r="AH246" s="385" t="s">
        <v>4</v>
      </c>
      <c r="AI246" s="389" t="s">
        <v>5</v>
      </c>
      <c r="AJ246" s="177" t="s">
        <v>3</v>
      </c>
      <c r="AK246" s="178" t="s">
        <v>0</v>
      </c>
      <c r="AL246" s="385" t="s">
        <v>4</v>
      </c>
      <c r="AM246" s="389" t="s">
        <v>5</v>
      </c>
      <c r="AN246" s="177" t="s">
        <v>3</v>
      </c>
      <c r="AO246" s="178" t="s">
        <v>0</v>
      </c>
      <c r="AP246" s="385" t="s">
        <v>4</v>
      </c>
      <c r="AQ246" s="389" t="s">
        <v>5</v>
      </c>
      <c r="AR246" s="177" t="s">
        <v>3</v>
      </c>
      <c r="AT246" s="15"/>
      <c r="AU246" s="15"/>
      <c r="AV246" s="15"/>
      <c r="AW246" s="15"/>
      <c r="AX246" s="15"/>
      <c r="AY246" s="15"/>
      <c r="AZ246" s="15"/>
      <c r="BA246" s="15"/>
      <c r="BB246" s="15"/>
      <c r="BC246" s="15"/>
      <c r="BD246" s="15"/>
    </row>
    <row r="247" spans="1:56">
      <c r="C247" s="25" t="s">
        <v>8</v>
      </c>
      <c r="D247" s="46">
        <v>9</v>
      </c>
      <c r="E247" s="47">
        <v>9</v>
      </c>
      <c r="F247" s="43">
        <v>19</v>
      </c>
      <c r="G247" s="46">
        <v>9</v>
      </c>
      <c r="H247" s="47">
        <v>9</v>
      </c>
      <c r="I247" s="43">
        <v>19</v>
      </c>
      <c r="J247" s="46">
        <v>9</v>
      </c>
      <c r="K247" s="47">
        <v>9</v>
      </c>
      <c r="L247" s="43">
        <v>20</v>
      </c>
      <c r="M247" s="46">
        <v>9</v>
      </c>
      <c r="N247" s="47">
        <v>9</v>
      </c>
      <c r="O247" s="43">
        <v>20</v>
      </c>
      <c r="P247" s="46">
        <v>9</v>
      </c>
      <c r="Q247" s="47">
        <v>9</v>
      </c>
      <c r="R247" s="43">
        <v>20</v>
      </c>
      <c r="S247" s="46">
        <f t="shared" si="11"/>
        <v>9</v>
      </c>
      <c r="T247" s="47">
        <f t="shared" si="12"/>
        <v>9</v>
      </c>
      <c r="U247" s="43">
        <f t="shared" si="13"/>
        <v>20</v>
      </c>
      <c r="V247" s="46">
        <v>9</v>
      </c>
      <c r="W247" s="47">
        <v>9</v>
      </c>
      <c r="X247" s="43">
        <v>21</v>
      </c>
      <c r="Y247" s="46">
        <v>9</v>
      </c>
      <c r="Z247" s="47">
        <v>9</v>
      </c>
      <c r="AA247" s="47">
        <v>21</v>
      </c>
      <c r="AB247" s="43">
        <v>5</v>
      </c>
      <c r="AC247" s="46">
        <v>9</v>
      </c>
      <c r="AD247" s="47">
        <v>9</v>
      </c>
      <c r="AE247" s="47">
        <v>25</v>
      </c>
      <c r="AF247" s="43">
        <v>5</v>
      </c>
      <c r="AG247" s="46">
        <v>9</v>
      </c>
      <c r="AH247" s="47">
        <v>9</v>
      </c>
      <c r="AI247" s="47">
        <v>27</v>
      </c>
      <c r="AJ247" s="43">
        <v>5</v>
      </c>
      <c r="AK247" s="46">
        <v>9</v>
      </c>
      <c r="AL247" s="47">
        <v>9</v>
      </c>
      <c r="AM247" s="47">
        <v>36</v>
      </c>
      <c r="AN247" s="43">
        <v>5</v>
      </c>
      <c r="AO247" s="46">
        <v>9</v>
      </c>
      <c r="AP247" s="47">
        <v>9</v>
      </c>
      <c r="AQ247" s="47">
        <v>37</v>
      </c>
      <c r="AR247" s="50">
        <v>5</v>
      </c>
    </row>
    <row r="248" spans="1:56">
      <c r="C248" s="26" t="s">
        <v>9</v>
      </c>
      <c r="D248" s="41">
        <v>0</v>
      </c>
      <c r="E248" s="48">
        <v>0</v>
      </c>
      <c r="F248" s="44">
        <v>1</v>
      </c>
      <c r="G248" s="41">
        <v>0</v>
      </c>
      <c r="H248" s="48">
        <v>0</v>
      </c>
      <c r="I248" s="44">
        <v>1</v>
      </c>
      <c r="J248" s="41">
        <v>0</v>
      </c>
      <c r="K248" s="48">
        <v>0</v>
      </c>
      <c r="L248" s="44">
        <v>1</v>
      </c>
      <c r="M248" s="41">
        <v>0</v>
      </c>
      <c r="N248" s="48">
        <v>0</v>
      </c>
      <c r="O248" s="44">
        <v>1</v>
      </c>
      <c r="P248" s="41">
        <v>0</v>
      </c>
      <c r="Q248" s="48">
        <v>0</v>
      </c>
      <c r="R248" s="44">
        <v>1</v>
      </c>
      <c r="S248" s="41">
        <f t="shared" si="11"/>
        <v>0</v>
      </c>
      <c r="T248" s="48">
        <f t="shared" si="12"/>
        <v>0</v>
      </c>
      <c r="U248" s="44">
        <f t="shared" si="13"/>
        <v>1</v>
      </c>
      <c r="V248" s="41">
        <v>0</v>
      </c>
      <c r="W248" s="48">
        <v>0</v>
      </c>
      <c r="X248" s="44">
        <v>1</v>
      </c>
      <c r="Y248" s="41">
        <v>0</v>
      </c>
      <c r="Z248" s="48">
        <v>0</v>
      </c>
      <c r="AA248" s="48">
        <v>1</v>
      </c>
      <c r="AB248" s="44">
        <v>0</v>
      </c>
      <c r="AC248" s="41">
        <v>0</v>
      </c>
      <c r="AD248" s="48">
        <v>0</v>
      </c>
      <c r="AE248" s="48">
        <v>2</v>
      </c>
      <c r="AF248" s="44">
        <v>0</v>
      </c>
      <c r="AG248" s="41">
        <v>0</v>
      </c>
      <c r="AH248" s="48">
        <v>0</v>
      </c>
      <c r="AI248" s="48">
        <v>2</v>
      </c>
      <c r="AJ248" s="44">
        <v>0</v>
      </c>
      <c r="AK248" s="41">
        <v>0</v>
      </c>
      <c r="AL248" s="48">
        <v>0</v>
      </c>
      <c r="AM248" s="48">
        <v>2</v>
      </c>
      <c r="AN248" s="44">
        <v>0</v>
      </c>
      <c r="AO248" s="41">
        <v>0</v>
      </c>
      <c r="AP248" s="48">
        <v>0</v>
      </c>
      <c r="AQ248" s="48">
        <v>2</v>
      </c>
      <c r="AR248" s="51">
        <v>0</v>
      </c>
    </row>
    <row r="249" spans="1:56">
      <c r="C249" s="26" t="s">
        <v>10</v>
      </c>
      <c r="D249" s="41">
        <v>5</v>
      </c>
      <c r="E249" s="48">
        <v>5</v>
      </c>
      <c r="F249" s="44">
        <v>8</v>
      </c>
      <c r="G249" s="41">
        <v>5</v>
      </c>
      <c r="H249" s="48">
        <v>5</v>
      </c>
      <c r="I249" s="44">
        <v>8</v>
      </c>
      <c r="J249" s="41">
        <v>5</v>
      </c>
      <c r="K249" s="48">
        <v>5</v>
      </c>
      <c r="L249" s="44">
        <v>9</v>
      </c>
      <c r="M249" s="41">
        <v>5</v>
      </c>
      <c r="N249" s="48">
        <v>5</v>
      </c>
      <c r="O249" s="44">
        <v>9</v>
      </c>
      <c r="P249" s="41">
        <v>5</v>
      </c>
      <c r="Q249" s="48">
        <v>5</v>
      </c>
      <c r="R249" s="44">
        <v>9</v>
      </c>
      <c r="S249" s="41">
        <f t="shared" si="11"/>
        <v>5</v>
      </c>
      <c r="T249" s="48">
        <f t="shared" si="12"/>
        <v>5</v>
      </c>
      <c r="U249" s="44">
        <f t="shared" si="13"/>
        <v>9</v>
      </c>
      <c r="V249" s="41">
        <v>5</v>
      </c>
      <c r="W249" s="48">
        <v>5</v>
      </c>
      <c r="X249" s="44">
        <v>13</v>
      </c>
      <c r="Y249" s="41">
        <v>5</v>
      </c>
      <c r="Z249" s="48">
        <v>5</v>
      </c>
      <c r="AA249" s="48">
        <v>13</v>
      </c>
      <c r="AB249" s="44">
        <v>2</v>
      </c>
      <c r="AC249" s="41">
        <v>5</v>
      </c>
      <c r="AD249" s="48">
        <v>5</v>
      </c>
      <c r="AE249" s="48">
        <v>14</v>
      </c>
      <c r="AF249" s="44">
        <v>2</v>
      </c>
      <c r="AG249" s="41">
        <v>5</v>
      </c>
      <c r="AH249" s="48">
        <v>5</v>
      </c>
      <c r="AI249" s="48">
        <v>14</v>
      </c>
      <c r="AJ249" s="44">
        <v>2</v>
      </c>
      <c r="AK249" s="41">
        <v>5</v>
      </c>
      <c r="AL249" s="48">
        <v>5</v>
      </c>
      <c r="AM249" s="48">
        <v>14</v>
      </c>
      <c r="AN249" s="44">
        <v>2</v>
      </c>
      <c r="AO249" s="41">
        <v>5</v>
      </c>
      <c r="AP249" s="48">
        <v>5</v>
      </c>
      <c r="AQ249" s="48">
        <v>14</v>
      </c>
      <c r="AR249" s="51">
        <v>2</v>
      </c>
    </row>
    <row r="250" spans="1:56">
      <c r="C250" s="26" t="s">
        <v>11</v>
      </c>
      <c r="D250" s="41">
        <v>2</v>
      </c>
      <c r="E250" s="48">
        <v>1</v>
      </c>
      <c r="F250" s="44">
        <v>2</v>
      </c>
      <c r="G250" s="41">
        <v>2</v>
      </c>
      <c r="H250" s="48">
        <v>1</v>
      </c>
      <c r="I250" s="44">
        <v>2</v>
      </c>
      <c r="J250" s="41">
        <v>2</v>
      </c>
      <c r="K250" s="48">
        <v>1</v>
      </c>
      <c r="L250" s="44">
        <v>4</v>
      </c>
      <c r="M250" s="41">
        <v>2</v>
      </c>
      <c r="N250" s="48">
        <v>1</v>
      </c>
      <c r="O250" s="44">
        <v>4</v>
      </c>
      <c r="P250" s="41">
        <v>2</v>
      </c>
      <c r="Q250" s="48">
        <v>1</v>
      </c>
      <c r="R250" s="44">
        <v>5</v>
      </c>
      <c r="S250" s="41">
        <f t="shared" si="11"/>
        <v>2</v>
      </c>
      <c r="T250" s="48">
        <f t="shared" si="12"/>
        <v>1</v>
      </c>
      <c r="U250" s="44">
        <f t="shared" si="13"/>
        <v>4</v>
      </c>
      <c r="V250" s="41">
        <v>2</v>
      </c>
      <c r="W250" s="48">
        <v>1</v>
      </c>
      <c r="X250" s="44">
        <v>5</v>
      </c>
      <c r="Y250" s="41">
        <v>2</v>
      </c>
      <c r="Z250" s="48">
        <v>1</v>
      </c>
      <c r="AA250" s="48">
        <v>5</v>
      </c>
      <c r="AB250" s="44">
        <v>0</v>
      </c>
      <c r="AC250" s="41">
        <v>2</v>
      </c>
      <c r="AD250" s="48">
        <v>1</v>
      </c>
      <c r="AE250" s="48">
        <v>6</v>
      </c>
      <c r="AF250" s="44">
        <v>0</v>
      </c>
      <c r="AG250" s="41">
        <v>2</v>
      </c>
      <c r="AH250" s="48">
        <v>1</v>
      </c>
      <c r="AI250" s="48">
        <v>6</v>
      </c>
      <c r="AJ250" s="44">
        <v>0</v>
      </c>
      <c r="AK250" s="41">
        <v>2</v>
      </c>
      <c r="AL250" s="48">
        <v>1</v>
      </c>
      <c r="AM250" s="48">
        <v>6</v>
      </c>
      <c r="AN250" s="44">
        <v>0</v>
      </c>
      <c r="AO250" s="41">
        <v>2</v>
      </c>
      <c r="AP250" s="48">
        <v>1</v>
      </c>
      <c r="AQ250" s="48">
        <v>6</v>
      </c>
      <c r="AR250" s="51">
        <v>0</v>
      </c>
    </row>
    <row r="251" spans="1:56">
      <c r="C251" s="26" t="s">
        <v>12</v>
      </c>
      <c r="D251" s="41">
        <v>3</v>
      </c>
      <c r="E251" s="48">
        <v>3</v>
      </c>
      <c r="F251" s="44">
        <v>7</v>
      </c>
      <c r="G251" s="41">
        <v>3</v>
      </c>
      <c r="H251" s="48">
        <v>3</v>
      </c>
      <c r="I251" s="44">
        <v>7</v>
      </c>
      <c r="J251" s="41">
        <v>3</v>
      </c>
      <c r="K251" s="48">
        <v>3</v>
      </c>
      <c r="L251" s="44">
        <v>8</v>
      </c>
      <c r="M251" s="41">
        <v>3</v>
      </c>
      <c r="N251" s="48">
        <v>3</v>
      </c>
      <c r="O251" s="44">
        <v>8</v>
      </c>
      <c r="P251" s="41">
        <v>3</v>
      </c>
      <c r="Q251" s="48">
        <v>3</v>
      </c>
      <c r="R251" s="44">
        <v>8</v>
      </c>
      <c r="S251" s="41">
        <f t="shared" si="11"/>
        <v>3</v>
      </c>
      <c r="T251" s="48">
        <f t="shared" si="12"/>
        <v>3</v>
      </c>
      <c r="U251" s="44">
        <f t="shared" si="13"/>
        <v>8</v>
      </c>
      <c r="V251" s="41">
        <v>3</v>
      </c>
      <c r="W251" s="48">
        <v>3</v>
      </c>
      <c r="X251" s="44">
        <v>10</v>
      </c>
      <c r="Y251" s="41">
        <v>3</v>
      </c>
      <c r="Z251" s="48">
        <v>3</v>
      </c>
      <c r="AA251" s="48">
        <v>10</v>
      </c>
      <c r="AB251" s="44">
        <v>1</v>
      </c>
      <c r="AC251" s="41">
        <v>3</v>
      </c>
      <c r="AD251" s="48">
        <v>3</v>
      </c>
      <c r="AE251" s="48">
        <v>11</v>
      </c>
      <c r="AF251" s="44">
        <v>1</v>
      </c>
      <c r="AG251" s="41">
        <v>3</v>
      </c>
      <c r="AH251" s="48">
        <v>3</v>
      </c>
      <c r="AI251" s="48">
        <v>11</v>
      </c>
      <c r="AJ251" s="44">
        <v>1</v>
      </c>
      <c r="AK251" s="41">
        <v>3</v>
      </c>
      <c r="AL251" s="48">
        <v>3</v>
      </c>
      <c r="AM251" s="48">
        <v>13</v>
      </c>
      <c r="AN251" s="44">
        <v>1</v>
      </c>
      <c r="AO251" s="41">
        <v>3</v>
      </c>
      <c r="AP251" s="48">
        <v>3</v>
      </c>
      <c r="AQ251" s="48">
        <v>15</v>
      </c>
      <c r="AR251" s="51">
        <v>1</v>
      </c>
    </row>
    <row r="252" spans="1:56">
      <c r="C252" s="26" t="s">
        <v>13</v>
      </c>
      <c r="D252" s="41">
        <v>5</v>
      </c>
      <c r="E252" s="48">
        <v>5</v>
      </c>
      <c r="F252" s="44">
        <v>8</v>
      </c>
      <c r="G252" s="41">
        <v>5</v>
      </c>
      <c r="H252" s="48">
        <v>5</v>
      </c>
      <c r="I252" s="44">
        <v>8</v>
      </c>
      <c r="J252" s="41">
        <v>5</v>
      </c>
      <c r="K252" s="48">
        <v>5</v>
      </c>
      <c r="L252" s="44">
        <v>9</v>
      </c>
      <c r="M252" s="41">
        <v>5</v>
      </c>
      <c r="N252" s="48">
        <v>5</v>
      </c>
      <c r="O252" s="44">
        <v>9</v>
      </c>
      <c r="P252" s="41">
        <v>5</v>
      </c>
      <c r="Q252" s="48">
        <v>5</v>
      </c>
      <c r="R252" s="44">
        <v>9</v>
      </c>
      <c r="S252" s="41">
        <f t="shared" si="11"/>
        <v>5</v>
      </c>
      <c r="T252" s="48">
        <f t="shared" si="12"/>
        <v>5</v>
      </c>
      <c r="U252" s="44">
        <f t="shared" si="13"/>
        <v>9</v>
      </c>
      <c r="V252" s="41">
        <v>5</v>
      </c>
      <c r="W252" s="48">
        <v>5</v>
      </c>
      <c r="X252" s="44">
        <v>12</v>
      </c>
      <c r="Y252" s="41">
        <v>5</v>
      </c>
      <c r="Z252" s="48">
        <v>5</v>
      </c>
      <c r="AA252" s="48">
        <v>12</v>
      </c>
      <c r="AB252" s="44">
        <v>1</v>
      </c>
      <c r="AC252" s="41">
        <v>5</v>
      </c>
      <c r="AD252" s="48">
        <v>5</v>
      </c>
      <c r="AE252" s="48">
        <v>13</v>
      </c>
      <c r="AF252" s="44">
        <v>1</v>
      </c>
      <c r="AG252" s="41">
        <v>5</v>
      </c>
      <c r="AH252" s="48">
        <v>5</v>
      </c>
      <c r="AI252" s="48">
        <v>13</v>
      </c>
      <c r="AJ252" s="44">
        <v>1</v>
      </c>
      <c r="AK252" s="41">
        <v>5</v>
      </c>
      <c r="AL252" s="48">
        <v>5</v>
      </c>
      <c r="AM252" s="48">
        <v>14</v>
      </c>
      <c r="AN252" s="44">
        <v>1</v>
      </c>
      <c r="AO252" s="41">
        <v>5</v>
      </c>
      <c r="AP252" s="48">
        <v>5</v>
      </c>
      <c r="AQ252" s="48">
        <v>14</v>
      </c>
      <c r="AR252" s="51">
        <v>1</v>
      </c>
    </row>
    <row r="253" spans="1:56">
      <c r="C253" s="26" t="s">
        <v>14</v>
      </c>
      <c r="D253" s="41">
        <v>5</v>
      </c>
      <c r="E253" s="48">
        <v>5</v>
      </c>
      <c r="F253" s="44">
        <v>13</v>
      </c>
      <c r="G253" s="41">
        <v>5</v>
      </c>
      <c r="H253" s="48">
        <v>5</v>
      </c>
      <c r="I253" s="44">
        <v>13</v>
      </c>
      <c r="J253" s="41">
        <v>5</v>
      </c>
      <c r="K253" s="48">
        <v>5</v>
      </c>
      <c r="L253" s="44">
        <v>14</v>
      </c>
      <c r="M253" s="41">
        <v>5</v>
      </c>
      <c r="N253" s="48">
        <v>5</v>
      </c>
      <c r="O253" s="44">
        <v>14</v>
      </c>
      <c r="P253" s="41">
        <v>5</v>
      </c>
      <c r="Q253" s="48">
        <v>5</v>
      </c>
      <c r="R253" s="44">
        <v>15</v>
      </c>
      <c r="S253" s="41">
        <f t="shared" si="11"/>
        <v>5</v>
      </c>
      <c r="T253" s="48">
        <f t="shared" si="12"/>
        <v>5</v>
      </c>
      <c r="U253" s="44">
        <f t="shared" si="13"/>
        <v>14</v>
      </c>
      <c r="V253" s="41">
        <v>5</v>
      </c>
      <c r="W253" s="48">
        <v>5</v>
      </c>
      <c r="X253" s="44">
        <v>17</v>
      </c>
      <c r="Y253" s="41">
        <v>5</v>
      </c>
      <c r="Z253" s="48">
        <v>5</v>
      </c>
      <c r="AA253" s="48">
        <v>18</v>
      </c>
      <c r="AB253" s="44">
        <v>2</v>
      </c>
      <c r="AC253" s="41">
        <v>5</v>
      </c>
      <c r="AD253" s="48">
        <v>5</v>
      </c>
      <c r="AE253" s="48">
        <v>18</v>
      </c>
      <c r="AF253" s="44">
        <v>2</v>
      </c>
      <c r="AG253" s="41">
        <v>5</v>
      </c>
      <c r="AH253" s="48">
        <v>5</v>
      </c>
      <c r="AI253" s="48">
        <v>18</v>
      </c>
      <c r="AJ253" s="44">
        <v>2</v>
      </c>
      <c r="AK253" s="41">
        <v>5</v>
      </c>
      <c r="AL253" s="48">
        <v>5</v>
      </c>
      <c r="AM253" s="48">
        <v>18</v>
      </c>
      <c r="AN253" s="44">
        <v>2</v>
      </c>
      <c r="AO253" s="41">
        <v>5</v>
      </c>
      <c r="AP253" s="48">
        <v>5</v>
      </c>
      <c r="AQ253" s="48">
        <v>18</v>
      </c>
      <c r="AR253" s="51">
        <v>2</v>
      </c>
    </row>
    <row r="254" spans="1:56">
      <c r="C254" s="26" t="s">
        <v>15</v>
      </c>
      <c r="D254" s="41">
        <v>4</v>
      </c>
      <c r="E254" s="48">
        <v>4</v>
      </c>
      <c r="F254" s="44">
        <v>8</v>
      </c>
      <c r="G254" s="41">
        <v>4</v>
      </c>
      <c r="H254" s="48">
        <v>4</v>
      </c>
      <c r="I254" s="44">
        <v>8</v>
      </c>
      <c r="J254" s="41">
        <v>4</v>
      </c>
      <c r="K254" s="48">
        <v>4</v>
      </c>
      <c r="L254" s="44">
        <v>9</v>
      </c>
      <c r="M254" s="41">
        <v>4</v>
      </c>
      <c r="N254" s="48">
        <v>4</v>
      </c>
      <c r="O254" s="44">
        <v>9</v>
      </c>
      <c r="P254" s="41">
        <v>4</v>
      </c>
      <c r="Q254" s="48">
        <v>4</v>
      </c>
      <c r="R254" s="44">
        <v>10</v>
      </c>
      <c r="S254" s="41">
        <f t="shared" si="11"/>
        <v>4</v>
      </c>
      <c r="T254" s="48">
        <f t="shared" si="12"/>
        <v>4</v>
      </c>
      <c r="U254" s="44">
        <f t="shared" si="13"/>
        <v>9</v>
      </c>
      <c r="V254" s="41">
        <v>4</v>
      </c>
      <c r="W254" s="48">
        <v>4</v>
      </c>
      <c r="X254" s="44">
        <v>14</v>
      </c>
      <c r="Y254" s="41">
        <v>4</v>
      </c>
      <c r="Z254" s="48">
        <v>4</v>
      </c>
      <c r="AA254" s="48">
        <v>14</v>
      </c>
      <c r="AB254" s="44">
        <v>0</v>
      </c>
      <c r="AC254" s="41">
        <v>4</v>
      </c>
      <c r="AD254" s="48">
        <v>4</v>
      </c>
      <c r="AE254" s="48">
        <v>14</v>
      </c>
      <c r="AF254" s="44">
        <v>0</v>
      </c>
      <c r="AG254" s="41">
        <v>4</v>
      </c>
      <c r="AH254" s="48">
        <v>4</v>
      </c>
      <c r="AI254" s="48">
        <v>15</v>
      </c>
      <c r="AJ254" s="44">
        <v>0</v>
      </c>
      <c r="AK254" s="41">
        <v>4</v>
      </c>
      <c r="AL254" s="48">
        <v>4</v>
      </c>
      <c r="AM254" s="48">
        <v>15</v>
      </c>
      <c r="AN254" s="44">
        <v>0</v>
      </c>
      <c r="AO254" s="41">
        <v>4</v>
      </c>
      <c r="AP254" s="48">
        <v>4</v>
      </c>
      <c r="AQ254" s="48">
        <v>15</v>
      </c>
      <c r="AR254" s="51">
        <v>0</v>
      </c>
    </row>
    <row r="255" spans="1:56">
      <c r="C255" s="26" t="s">
        <v>16</v>
      </c>
      <c r="D255" s="41">
        <v>2</v>
      </c>
      <c r="E255" s="48">
        <v>0</v>
      </c>
      <c r="F255" s="44">
        <v>2</v>
      </c>
      <c r="G255" s="41">
        <v>2</v>
      </c>
      <c r="H255" s="48">
        <v>0</v>
      </c>
      <c r="I255" s="44">
        <v>2</v>
      </c>
      <c r="J255" s="41">
        <v>2</v>
      </c>
      <c r="K255" s="48">
        <v>0</v>
      </c>
      <c r="L255" s="44">
        <v>2</v>
      </c>
      <c r="M255" s="41">
        <v>2</v>
      </c>
      <c r="N255" s="48">
        <v>0</v>
      </c>
      <c r="O255" s="44">
        <v>2</v>
      </c>
      <c r="P255" s="41">
        <v>2</v>
      </c>
      <c r="Q255" s="48">
        <v>0</v>
      </c>
      <c r="R255" s="44">
        <v>2</v>
      </c>
      <c r="S255" s="41">
        <f t="shared" si="11"/>
        <v>2</v>
      </c>
      <c r="T255" s="48">
        <f t="shared" si="12"/>
        <v>0</v>
      </c>
      <c r="U255" s="44">
        <f t="shared" si="13"/>
        <v>2</v>
      </c>
      <c r="V255" s="41">
        <v>2</v>
      </c>
      <c r="W255" s="48">
        <v>0</v>
      </c>
      <c r="X255" s="44">
        <v>3</v>
      </c>
      <c r="Y255" s="41">
        <v>2</v>
      </c>
      <c r="Z255" s="48">
        <v>0</v>
      </c>
      <c r="AA255" s="48">
        <v>3</v>
      </c>
      <c r="AB255" s="44">
        <v>0</v>
      </c>
      <c r="AC255" s="41">
        <v>2</v>
      </c>
      <c r="AD255" s="48">
        <v>0</v>
      </c>
      <c r="AE255" s="48">
        <v>3</v>
      </c>
      <c r="AF255" s="44">
        <v>0</v>
      </c>
      <c r="AG255" s="41">
        <v>2</v>
      </c>
      <c r="AH255" s="48">
        <v>0</v>
      </c>
      <c r="AI255" s="48">
        <v>3</v>
      </c>
      <c r="AJ255" s="44">
        <v>0</v>
      </c>
      <c r="AK255" s="41">
        <v>2</v>
      </c>
      <c r="AL255" s="48">
        <v>0</v>
      </c>
      <c r="AM255" s="48">
        <v>3</v>
      </c>
      <c r="AN255" s="44">
        <v>0</v>
      </c>
      <c r="AO255" s="41">
        <v>2</v>
      </c>
      <c r="AP255" s="48">
        <v>0</v>
      </c>
      <c r="AQ255" s="48">
        <v>3</v>
      </c>
      <c r="AR255" s="51">
        <v>0</v>
      </c>
    </row>
    <row r="256" spans="1:56">
      <c r="C256" s="26" t="s">
        <v>17</v>
      </c>
      <c r="D256" s="41">
        <v>63</v>
      </c>
      <c r="E256" s="48">
        <v>68</v>
      </c>
      <c r="F256" s="44">
        <v>114</v>
      </c>
      <c r="G256" s="41">
        <v>63</v>
      </c>
      <c r="H256" s="48">
        <v>68</v>
      </c>
      <c r="I256" s="44">
        <v>114</v>
      </c>
      <c r="J256" s="41">
        <v>63</v>
      </c>
      <c r="K256" s="48">
        <v>68</v>
      </c>
      <c r="L256" s="44">
        <v>117</v>
      </c>
      <c r="M256" s="41">
        <v>63</v>
      </c>
      <c r="N256" s="48">
        <v>68</v>
      </c>
      <c r="O256" s="44">
        <v>117</v>
      </c>
      <c r="P256" s="41">
        <v>63</v>
      </c>
      <c r="Q256" s="48">
        <v>68</v>
      </c>
      <c r="R256" s="44">
        <v>119</v>
      </c>
      <c r="S256" s="41">
        <f t="shared" si="11"/>
        <v>63</v>
      </c>
      <c r="T256" s="48">
        <f t="shared" si="12"/>
        <v>68</v>
      </c>
      <c r="U256" s="44">
        <f t="shared" si="13"/>
        <v>117</v>
      </c>
      <c r="V256" s="41">
        <v>63</v>
      </c>
      <c r="W256" s="48">
        <v>68</v>
      </c>
      <c r="X256" s="44">
        <v>125</v>
      </c>
      <c r="Y256" s="41">
        <v>63</v>
      </c>
      <c r="Z256" s="48">
        <v>68</v>
      </c>
      <c r="AA256" s="48">
        <v>136</v>
      </c>
      <c r="AB256" s="44">
        <v>11</v>
      </c>
      <c r="AC256" s="41">
        <v>63</v>
      </c>
      <c r="AD256" s="48">
        <v>68</v>
      </c>
      <c r="AE256" s="48">
        <v>139</v>
      </c>
      <c r="AF256" s="44">
        <v>11</v>
      </c>
      <c r="AG256" s="41">
        <v>63</v>
      </c>
      <c r="AH256" s="48">
        <v>68</v>
      </c>
      <c r="AI256" s="48">
        <v>147</v>
      </c>
      <c r="AJ256" s="44">
        <v>11</v>
      </c>
      <c r="AK256" s="41">
        <v>63</v>
      </c>
      <c r="AL256" s="48">
        <v>68</v>
      </c>
      <c r="AM256" s="48">
        <v>151</v>
      </c>
      <c r="AN256" s="44">
        <v>11</v>
      </c>
      <c r="AO256" s="41">
        <v>63</v>
      </c>
      <c r="AP256" s="48">
        <v>68</v>
      </c>
      <c r="AQ256" s="48">
        <v>152</v>
      </c>
      <c r="AR256" s="51">
        <v>11</v>
      </c>
    </row>
    <row r="257" spans="3:51">
      <c r="C257" s="26" t="s">
        <v>18</v>
      </c>
      <c r="D257" s="41">
        <v>3</v>
      </c>
      <c r="E257" s="48">
        <v>3</v>
      </c>
      <c r="F257" s="44">
        <v>8</v>
      </c>
      <c r="G257" s="41">
        <v>3</v>
      </c>
      <c r="H257" s="48">
        <v>3</v>
      </c>
      <c r="I257" s="44">
        <v>8</v>
      </c>
      <c r="J257" s="41">
        <v>3</v>
      </c>
      <c r="K257" s="48">
        <v>3</v>
      </c>
      <c r="L257" s="44">
        <v>8</v>
      </c>
      <c r="M257" s="41">
        <v>3</v>
      </c>
      <c r="N257" s="48">
        <v>3</v>
      </c>
      <c r="O257" s="44">
        <v>8</v>
      </c>
      <c r="P257" s="41">
        <v>3</v>
      </c>
      <c r="Q257" s="48">
        <v>3</v>
      </c>
      <c r="R257" s="44">
        <v>8</v>
      </c>
      <c r="S257" s="41">
        <f t="shared" si="11"/>
        <v>3</v>
      </c>
      <c r="T257" s="48">
        <f t="shared" si="12"/>
        <v>3</v>
      </c>
      <c r="U257" s="44">
        <f t="shared" si="13"/>
        <v>8</v>
      </c>
      <c r="V257" s="41">
        <v>3</v>
      </c>
      <c r="W257" s="48">
        <v>3</v>
      </c>
      <c r="X257" s="44">
        <v>10</v>
      </c>
      <c r="Y257" s="41">
        <v>3</v>
      </c>
      <c r="Z257" s="48">
        <v>3</v>
      </c>
      <c r="AA257" s="48">
        <v>10</v>
      </c>
      <c r="AB257" s="44">
        <v>1</v>
      </c>
      <c r="AC257" s="41">
        <v>3</v>
      </c>
      <c r="AD257" s="48">
        <v>3</v>
      </c>
      <c r="AE257" s="48">
        <v>12</v>
      </c>
      <c r="AF257" s="44">
        <v>1</v>
      </c>
      <c r="AG257" s="41">
        <v>3</v>
      </c>
      <c r="AH257" s="48">
        <v>3</v>
      </c>
      <c r="AI257" s="48">
        <v>12</v>
      </c>
      <c r="AJ257" s="44">
        <v>1</v>
      </c>
      <c r="AK257" s="41">
        <v>3</v>
      </c>
      <c r="AL257" s="48">
        <v>3</v>
      </c>
      <c r="AM257" s="48">
        <v>12</v>
      </c>
      <c r="AN257" s="44">
        <v>1</v>
      </c>
      <c r="AO257" s="41">
        <v>3</v>
      </c>
      <c r="AP257" s="48">
        <v>3</v>
      </c>
      <c r="AQ257" s="48">
        <v>12</v>
      </c>
      <c r="AR257" s="51">
        <v>1</v>
      </c>
    </row>
    <row r="258" spans="3:51">
      <c r="C258" s="26" t="s">
        <v>19</v>
      </c>
      <c r="D258" s="41">
        <v>1</v>
      </c>
      <c r="E258" s="48">
        <v>1</v>
      </c>
      <c r="F258" s="44">
        <v>8</v>
      </c>
      <c r="G258" s="41">
        <v>1</v>
      </c>
      <c r="H258" s="48">
        <v>1</v>
      </c>
      <c r="I258" s="44">
        <v>8</v>
      </c>
      <c r="J258" s="41">
        <v>1</v>
      </c>
      <c r="K258" s="48">
        <v>1</v>
      </c>
      <c r="L258" s="44">
        <v>9</v>
      </c>
      <c r="M258" s="41">
        <v>1</v>
      </c>
      <c r="N258" s="48">
        <v>1</v>
      </c>
      <c r="O258" s="44">
        <v>9</v>
      </c>
      <c r="P258" s="41">
        <v>1</v>
      </c>
      <c r="Q258" s="48">
        <v>1</v>
      </c>
      <c r="R258" s="44">
        <v>10</v>
      </c>
      <c r="S258" s="41">
        <f t="shared" si="11"/>
        <v>1</v>
      </c>
      <c r="T258" s="48">
        <f t="shared" si="12"/>
        <v>1</v>
      </c>
      <c r="U258" s="44">
        <f t="shared" si="13"/>
        <v>9</v>
      </c>
      <c r="V258" s="41">
        <v>1</v>
      </c>
      <c r="W258" s="48">
        <v>1</v>
      </c>
      <c r="X258" s="44">
        <v>11</v>
      </c>
      <c r="Y258" s="41">
        <v>1</v>
      </c>
      <c r="Z258" s="48">
        <v>1</v>
      </c>
      <c r="AA258" s="48">
        <v>12</v>
      </c>
      <c r="AB258" s="44">
        <v>0</v>
      </c>
      <c r="AC258" s="41">
        <v>1</v>
      </c>
      <c r="AD258" s="48">
        <v>1</v>
      </c>
      <c r="AE258" s="48">
        <v>14</v>
      </c>
      <c r="AF258" s="44">
        <v>0</v>
      </c>
      <c r="AG258" s="41">
        <v>1</v>
      </c>
      <c r="AH258" s="48">
        <v>1</v>
      </c>
      <c r="AI258" s="48">
        <v>14</v>
      </c>
      <c r="AJ258" s="44">
        <v>0</v>
      </c>
      <c r="AK258" s="41">
        <v>1</v>
      </c>
      <c r="AL258" s="48">
        <v>1</v>
      </c>
      <c r="AM258" s="48">
        <v>15</v>
      </c>
      <c r="AN258" s="44">
        <v>0</v>
      </c>
      <c r="AO258" s="41">
        <v>1</v>
      </c>
      <c r="AP258" s="48">
        <v>1</v>
      </c>
      <c r="AQ258" s="48">
        <v>15</v>
      </c>
      <c r="AR258" s="51">
        <v>0</v>
      </c>
    </row>
    <row r="259" spans="3:51">
      <c r="C259" s="26" t="s">
        <v>20</v>
      </c>
      <c r="D259" s="41">
        <v>3</v>
      </c>
      <c r="E259" s="48">
        <v>3</v>
      </c>
      <c r="F259" s="44">
        <v>14</v>
      </c>
      <c r="G259" s="41">
        <v>3</v>
      </c>
      <c r="H259" s="48">
        <v>3</v>
      </c>
      <c r="I259" s="44">
        <v>14</v>
      </c>
      <c r="J259" s="41">
        <v>3</v>
      </c>
      <c r="K259" s="48">
        <v>3</v>
      </c>
      <c r="L259" s="44">
        <v>14</v>
      </c>
      <c r="M259" s="41">
        <v>3</v>
      </c>
      <c r="N259" s="48">
        <v>3</v>
      </c>
      <c r="O259" s="44">
        <v>14</v>
      </c>
      <c r="P259" s="41">
        <v>3</v>
      </c>
      <c r="Q259" s="48">
        <v>3</v>
      </c>
      <c r="R259" s="44">
        <v>14</v>
      </c>
      <c r="S259" s="41">
        <f t="shared" si="11"/>
        <v>3</v>
      </c>
      <c r="T259" s="48">
        <f t="shared" si="12"/>
        <v>3</v>
      </c>
      <c r="U259" s="44">
        <f t="shared" si="13"/>
        <v>14</v>
      </c>
      <c r="V259" s="41">
        <v>3</v>
      </c>
      <c r="W259" s="48">
        <v>3</v>
      </c>
      <c r="X259" s="44">
        <v>15</v>
      </c>
      <c r="Y259" s="41">
        <v>3</v>
      </c>
      <c r="Z259" s="48">
        <v>3</v>
      </c>
      <c r="AA259" s="48">
        <v>15</v>
      </c>
      <c r="AB259" s="44">
        <v>0</v>
      </c>
      <c r="AC259" s="41">
        <v>3</v>
      </c>
      <c r="AD259" s="48">
        <v>3</v>
      </c>
      <c r="AE259" s="48">
        <v>16</v>
      </c>
      <c r="AF259" s="44">
        <v>0</v>
      </c>
      <c r="AG259" s="41">
        <v>3</v>
      </c>
      <c r="AH259" s="48">
        <v>3</v>
      </c>
      <c r="AI259" s="48">
        <v>19</v>
      </c>
      <c r="AJ259" s="44">
        <v>0</v>
      </c>
      <c r="AK259" s="41">
        <v>3</v>
      </c>
      <c r="AL259" s="48">
        <v>3</v>
      </c>
      <c r="AM259" s="48">
        <v>19</v>
      </c>
      <c r="AN259" s="44">
        <v>0</v>
      </c>
      <c r="AO259" s="41">
        <v>3</v>
      </c>
      <c r="AP259" s="48">
        <v>3</v>
      </c>
      <c r="AQ259" s="48">
        <v>19</v>
      </c>
      <c r="AR259" s="51">
        <v>0</v>
      </c>
    </row>
    <row r="260" spans="3:51">
      <c r="C260" s="26" t="s">
        <v>21</v>
      </c>
      <c r="D260" s="41">
        <v>17</v>
      </c>
      <c r="E260" s="48">
        <v>16</v>
      </c>
      <c r="F260" s="44">
        <v>48</v>
      </c>
      <c r="G260" s="41">
        <v>17</v>
      </c>
      <c r="H260" s="48">
        <v>16</v>
      </c>
      <c r="I260" s="44">
        <v>48</v>
      </c>
      <c r="J260" s="41">
        <v>17</v>
      </c>
      <c r="K260" s="48">
        <v>16</v>
      </c>
      <c r="L260" s="44">
        <v>50</v>
      </c>
      <c r="M260" s="41">
        <v>17</v>
      </c>
      <c r="N260" s="48">
        <v>16</v>
      </c>
      <c r="O260" s="44">
        <v>50</v>
      </c>
      <c r="P260" s="41">
        <v>17</v>
      </c>
      <c r="Q260" s="48">
        <v>16</v>
      </c>
      <c r="R260" s="44">
        <v>52</v>
      </c>
      <c r="S260" s="41">
        <f t="shared" si="11"/>
        <v>17</v>
      </c>
      <c r="T260" s="48">
        <f t="shared" si="12"/>
        <v>16</v>
      </c>
      <c r="U260" s="44">
        <f t="shared" si="13"/>
        <v>50</v>
      </c>
      <c r="V260" s="41">
        <v>17</v>
      </c>
      <c r="W260" s="48">
        <v>16</v>
      </c>
      <c r="X260" s="44">
        <v>56</v>
      </c>
      <c r="Y260" s="41">
        <v>17</v>
      </c>
      <c r="Z260" s="48">
        <v>16</v>
      </c>
      <c r="AA260" s="48">
        <v>57</v>
      </c>
      <c r="AB260" s="44">
        <v>1</v>
      </c>
      <c r="AC260" s="41">
        <v>17</v>
      </c>
      <c r="AD260" s="48">
        <v>16</v>
      </c>
      <c r="AE260" s="48">
        <v>60</v>
      </c>
      <c r="AF260" s="44">
        <v>1</v>
      </c>
      <c r="AG260" s="41">
        <v>17</v>
      </c>
      <c r="AH260" s="48">
        <v>16</v>
      </c>
      <c r="AI260" s="48">
        <v>60</v>
      </c>
      <c r="AJ260" s="44">
        <v>1</v>
      </c>
      <c r="AK260" s="41">
        <v>17</v>
      </c>
      <c r="AL260" s="48">
        <v>16</v>
      </c>
      <c r="AM260" s="48">
        <v>62</v>
      </c>
      <c r="AN260" s="44">
        <v>1</v>
      </c>
      <c r="AO260" s="41">
        <v>17</v>
      </c>
      <c r="AP260" s="48">
        <v>16</v>
      </c>
      <c r="AQ260" s="48">
        <v>62</v>
      </c>
      <c r="AR260" s="51">
        <v>1</v>
      </c>
    </row>
    <row r="261" spans="3:51" ht="22.5">
      <c r="C261" s="26" t="s">
        <v>22</v>
      </c>
      <c r="D261" s="41">
        <v>0</v>
      </c>
      <c r="E261" s="48">
        <v>0</v>
      </c>
      <c r="F261" s="44">
        <v>1</v>
      </c>
      <c r="G261" s="41">
        <v>0</v>
      </c>
      <c r="H261" s="48">
        <v>0</v>
      </c>
      <c r="I261" s="44">
        <v>1</v>
      </c>
      <c r="J261" s="41">
        <v>0</v>
      </c>
      <c r="K261" s="48">
        <v>0</v>
      </c>
      <c r="L261" s="44">
        <v>1</v>
      </c>
      <c r="M261" s="41">
        <v>0</v>
      </c>
      <c r="N261" s="48">
        <v>0</v>
      </c>
      <c r="O261" s="44">
        <v>1</v>
      </c>
      <c r="P261" s="41">
        <v>0</v>
      </c>
      <c r="Q261" s="48">
        <v>0</v>
      </c>
      <c r="R261" s="44">
        <v>1</v>
      </c>
      <c r="S261" s="41">
        <f t="shared" si="11"/>
        <v>0</v>
      </c>
      <c r="T261" s="48">
        <f t="shared" si="12"/>
        <v>0</v>
      </c>
      <c r="U261" s="44">
        <f t="shared" si="13"/>
        <v>1</v>
      </c>
      <c r="V261" s="41">
        <v>0</v>
      </c>
      <c r="W261" s="48">
        <v>0</v>
      </c>
      <c r="X261" s="44">
        <v>1</v>
      </c>
      <c r="Y261" s="41">
        <v>0</v>
      </c>
      <c r="Z261" s="48">
        <v>0</v>
      </c>
      <c r="AA261" s="48">
        <v>1</v>
      </c>
      <c r="AB261" s="44">
        <v>0</v>
      </c>
      <c r="AC261" s="41">
        <v>0</v>
      </c>
      <c r="AD261" s="48">
        <v>0</v>
      </c>
      <c r="AE261" s="48">
        <v>1</v>
      </c>
      <c r="AF261" s="44">
        <v>0</v>
      </c>
      <c r="AG261" s="41">
        <v>0</v>
      </c>
      <c r="AH261" s="48">
        <v>0</v>
      </c>
      <c r="AI261" s="48">
        <v>1</v>
      </c>
      <c r="AJ261" s="44">
        <v>0</v>
      </c>
      <c r="AK261" s="41">
        <v>0</v>
      </c>
      <c r="AL261" s="48">
        <v>0</v>
      </c>
      <c r="AM261" s="48">
        <v>1</v>
      </c>
      <c r="AN261" s="44">
        <v>0</v>
      </c>
      <c r="AO261" s="41">
        <v>0</v>
      </c>
      <c r="AP261" s="48">
        <v>0</v>
      </c>
      <c r="AQ261" s="48">
        <v>1</v>
      </c>
      <c r="AR261" s="51">
        <v>0</v>
      </c>
    </row>
    <row r="262" spans="3:51">
      <c r="C262" s="26" t="s">
        <v>23</v>
      </c>
      <c r="D262" s="41">
        <v>2</v>
      </c>
      <c r="E262" s="48">
        <v>2</v>
      </c>
      <c r="F262" s="44">
        <v>7</v>
      </c>
      <c r="G262" s="41">
        <v>2</v>
      </c>
      <c r="H262" s="48">
        <v>2</v>
      </c>
      <c r="I262" s="44">
        <v>7</v>
      </c>
      <c r="J262" s="41">
        <v>2</v>
      </c>
      <c r="K262" s="48">
        <v>2</v>
      </c>
      <c r="L262" s="44">
        <v>7</v>
      </c>
      <c r="M262" s="41">
        <v>2</v>
      </c>
      <c r="N262" s="48">
        <v>2</v>
      </c>
      <c r="O262" s="44">
        <v>7</v>
      </c>
      <c r="P262" s="41">
        <v>2</v>
      </c>
      <c r="Q262" s="48">
        <v>2</v>
      </c>
      <c r="R262" s="44">
        <v>8</v>
      </c>
      <c r="S262" s="41">
        <f t="shared" si="11"/>
        <v>2</v>
      </c>
      <c r="T262" s="48">
        <f t="shared" si="12"/>
        <v>2</v>
      </c>
      <c r="U262" s="44">
        <f t="shared" si="13"/>
        <v>7</v>
      </c>
      <c r="V262" s="41">
        <v>2</v>
      </c>
      <c r="W262" s="48">
        <v>2</v>
      </c>
      <c r="X262" s="44">
        <v>9</v>
      </c>
      <c r="Y262" s="41">
        <v>2</v>
      </c>
      <c r="Z262" s="48">
        <v>2</v>
      </c>
      <c r="AA262" s="48">
        <v>9</v>
      </c>
      <c r="AB262" s="44">
        <v>0</v>
      </c>
      <c r="AC262" s="41">
        <v>2</v>
      </c>
      <c r="AD262" s="48">
        <v>2</v>
      </c>
      <c r="AE262" s="48">
        <v>9</v>
      </c>
      <c r="AF262" s="44">
        <v>0</v>
      </c>
      <c r="AG262" s="41">
        <v>2</v>
      </c>
      <c r="AH262" s="48">
        <v>2</v>
      </c>
      <c r="AI262" s="48">
        <v>9</v>
      </c>
      <c r="AJ262" s="44">
        <v>0</v>
      </c>
      <c r="AK262" s="41">
        <v>2</v>
      </c>
      <c r="AL262" s="48">
        <v>2</v>
      </c>
      <c r="AM262" s="48">
        <v>9</v>
      </c>
      <c r="AN262" s="44">
        <v>0</v>
      </c>
      <c r="AO262" s="41">
        <v>2</v>
      </c>
      <c r="AP262" s="48">
        <v>2</v>
      </c>
      <c r="AQ262" s="48">
        <v>9</v>
      </c>
      <c r="AR262" s="51">
        <v>0</v>
      </c>
    </row>
    <row r="263" spans="3:51">
      <c r="C263" s="26" t="s">
        <v>24</v>
      </c>
      <c r="D263" s="41">
        <v>1</v>
      </c>
      <c r="E263" s="48">
        <v>1</v>
      </c>
      <c r="F263" s="44">
        <v>5</v>
      </c>
      <c r="G263" s="41">
        <v>1</v>
      </c>
      <c r="H263" s="48">
        <v>1</v>
      </c>
      <c r="I263" s="44">
        <v>5</v>
      </c>
      <c r="J263" s="41">
        <v>1</v>
      </c>
      <c r="K263" s="48">
        <v>1</v>
      </c>
      <c r="L263" s="44">
        <v>6</v>
      </c>
      <c r="M263" s="41">
        <v>1</v>
      </c>
      <c r="N263" s="48">
        <v>1</v>
      </c>
      <c r="O263" s="44">
        <v>6</v>
      </c>
      <c r="P263" s="41">
        <v>1</v>
      </c>
      <c r="Q263" s="48">
        <v>1</v>
      </c>
      <c r="R263" s="44">
        <v>6</v>
      </c>
      <c r="S263" s="41">
        <f t="shared" si="11"/>
        <v>1</v>
      </c>
      <c r="T263" s="48">
        <f t="shared" si="12"/>
        <v>1</v>
      </c>
      <c r="U263" s="44">
        <f t="shared" si="13"/>
        <v>6</v>
      </c>
      <c r="V263" s="41">
        <v>1</v>
      </c>
      <c r="W263" s="48">
        <v>1</v>
      </c>
      <c r="X263" s="44">
        <v>7</v>
      </c>
      <c r="Y263" s="41">
        <v>1</v>
      </c>
      <c r="Z263" s="48">
        <v>1</v>
      </c>
      <c r="AA263" s="48">
        <v>7</v>
      </c>
      <c r="AB263" s="44">
        <v>0</v>
      </c>
      <c r="AC263" s="41">
        <v>1</v>
      </c>
      <c r="AD263" s="48">
        <v>1</v>
      </c>
      <c r="AE263" s="48">
        <v>7</v>
      </c>
      <c r="AF263" s="44">
        <v>0</v>
      </c>
      <c r="AG263" s="41">
        <v>1</v>
      </c>
      <c r="AH263" s="48">
        <v>1</v>
      </c>
      <c r="AI263" s="48">
        <v>8</v>
      </c>
      <c r="AJ263" s="44">
        <v>0</v>
      </c>
      <c r="AK263" s="41">
        <v>1</v>
      </c>
      <c r="AL263" s="48">
        <v>1</v>
      </c>
      <c r="AM263" s="48">
        <v>8</v>
      </c>
      <c r="AN263" s="44">
        <v>0</v>
      </c>
      <c r="AO263" s="41">
        <v>1</v>
      </c>
      <c r="AP263" s="48">
        <v>1</v>
      </c>
      <c r="AQ263" s="48">
        <v>8</v>
      </c>
      <c r="AR263" s="51">
        <v>0</v>
      </c>
    </row>
    <row r="264" spans="3:51">
      <c r="C264" s="26" t="s">
        <v>25</v>
      </c>
      <c r="D264" s="41">
        <v>1</v>
      </c>
      <c r="E264" s="48">
        <v>1</v>
      </c>
      <c r="F264" s="44">
        <v>5</v>
      </c>
      <c r="G264" s="41">
        <v>1</v>
      </c>
      <c r="H264" s="48">
        <v>1</v>
      </c>
      <c r="I264" s="44">
        <v>5</v>
      </c>
      <c r="J264" s="41">
        <v>1</v>
      </c>
      <c r="K264" s="48">
        <v>1</v>
      </c>
      <c r="L264" s="44">
        <v>5</v>
      </c>
      <c r="M264" s="41">
        <v>1</v>
      </c>
      <c r="N264" s="48">
        <v>1</v>
      </c>
      <c r="O264" s="44">
        <v>5</v>
      </c>
      <c r="P264" s="41">
        <v>1</v>
      </c>
      <c r="Q264" s="48">
        <v>1</v>
      </c>
      <c r="R264" s="44">
        <v>5</v>
      </c>
      <c r="S264" s="41">
        <f t="shared" si="11"/>
        <v>1</v>
      </c>
      <c r="T264" s="48">
        <f t="shared" si="12"/>
        <v>1</v>
      </c>
      <c r="U264" s="44">
        <f t="shared" si="13"/>
        <v>5</v>
      </c>
      <c r="V264" s="41">
        <v>1</v>
      </c>
      <c r="W264" s="48">
        <v>1</v>
      </c>
      <c r="X264" s="44">
        <v>5</v>
      </c>
      <c r="Y264" s="41">
        <v>1</v>
      </c>
      <c r="Z264" s="48">
        <v>1</v>
      </c>
      <c r="AA264" s="48">
        <v>5</v>
      </c>
      <c r="AB264" s="44">
        <v>0</v>
      </c>
      <c r="AC264" s="41">
        <v>1</v>
      </c>
      <c r="AD264" s="48">
        <v>1</v>
      </c>
      <c r="AE264" s="48">
        <v>5</v>
      </c>
      <c r="AF264" s="44">
        <v>0</v>
      </c>
      <c r="AG264" s="41">
        <v>1</v>
      </c>
      <c r="AH264" s="48">
        <v>1</v>
      </c>
      <c r="AI264" s="48">
        <v>5</v>
      </c>
      <c r="AJ264" s="44">
        <v>0</v>
      </c>
      <c r="AK264" s="41">
        <v>1</v>
      </c>
      <c r="AL264" s="48">
        <v>1</v>
      </c>
      <c r="AM264" s="48">
        <v>5</v>
      </c>
      <c r="AN264" s="44">
        <v>0</v>
      </c>
      <c r="AO264" s="41">
        <v>1</v>
      </c>
      <c r="AP264" s="48">
        <v>1</v>
      </c>
      <c r="AQ264" s="48">
        <v>5</v>
      </c>
      <c r="AR264" s="51">
        <v>0</v>
      </c>
    </row>
    <row r="265" spans="3:51">
      <c r="C265" s="26" t="s">
        <v>26</v>
      </c>
      <c r="D265" s="41">
        <v>81</v>
      </c>
      <c r="E265" s="48">
        <v>86</v>
      </c>
      <c r="F265" s="44">
        <v>144</v>
      </c>
      <c r="G265" s="41">
        <v>81</v>
      </c>
      <c r="H265" s="48">
        <v>86</v>
      </c>
      <c r="I265" s="44">
        <v>144</v>
      </c>
      <c r="J265" s="41">
        <v>81</v>
      </c>
      <c r="K265" s="48">
        <v>86</v>
      </c>
      <c r="L265" s="44">
        <v>151</v>
      </c>
      <c r="M265" s="41">
        <v>81</v>
      </c>
      <c r="N265" s="48">
        <v>86</v>
      </c>
      <c r="O265" s="44">
        <v>151</v>
      </c>
      <c r="P265" s="41">
        <v>81</v>
      </c>
      <c r="Q265" s="48">
        <v>86</v>
      </c>
      <c r="R265" s="44">
        <v>154</v>
      </c>
      <c r="S265" s="41">
        <f t="shared" si="11"/>
        <v>81</v>
      </c>
      <c r="T265" s="48">
        <f t="shared" si="12"/>
        <v>86</v>
      </c>
      <c r="U265" s="44">
        <f t="shared" si="13"/>
        <v>151</v>
      </c>
      <c r="V265" s="41">
        <v>81</v>
      </c>
      <c r="W265" s="48">
        <v>86</v>
      </c>
      <c r="X265" s="44">
        <v>179</v>
      </c>
      <c r="Y265" s="41">
        <v>81</v>
      </c>
      <c r="Z265" s="48">
        <v>86</v>
      </c>
      <c r="AA265" s="48">
        <v>182</v>
      </c>
      <c r="AB265" s="44">
        <v>74</v>
      </c>
      <c r="AC265" s="41">
        <v>81</v>
      </c>
      <c r="AD265" s="48">
        <v>86</v>
      </c>
      <c r="AE265" s="48">
        <v>236</v>
      </c>
      <c r="AF265" s="44">
        <v>74</v>
      </c>
      <c r="AG265" s="41">
        <v>81</v>
      </c>
      <c r="AH265" s="48">
        <v>86</v>
      </c>
      <c r="AI265" s="48">
        <v>251</v>
      </c>
      <c r="AJ265" s="44">
        <v>74</v>
      </c>
      <c r="AK265" s="41">
        <v>81</v>
      </c>
      <c r="AL265" s="48">
        <v>86</v>
      </c>
      <c r="AM265" s="48">
        <v>266</v>
      </c>
      <c r="AN265" s="44">
        <v>74</v>
      </c>
      <c r="AO265" s="41">
        <v>81</v>
      </c>
      <c r="AP265" s="48">
        <v>86</v>
      </c>
      <c r="AQ265" s="48">
        <v>270</v>
      </c>
      <c r="AR265" s="51">
        <v>74</v>
      </c>
    </row>
    <row r="266" spans="3:51">
      <c r="C266" s="26" t="s">
        <v>27</v>
      </c>
      <c r="D266" s="41">
        <v>3</v>
      </c>
      <c r="E266" s="48">
        <v>3</v>
      </c>
      <c r="F266" s="44">
        <v>9</v>
      </c>
      <c r="G266" s="41">
        <v>3</v>
      </c>
      <c r="H266" s="48">
        <v>3</v>
      </c>
      <c r="I266" s="44">
        <v>9</v>
      </c>
      <c r="J266" s="41">
        <v>3</v>
      </c>
      <c r="K266" s="48">
        <v>3</v>
      </c>
      <c r="L266" s="44">
        <v>10</v>
      </c>
      <c r="M266" s="41">
        <v>3</v>
      </c>
      <c r="N266" s="48">
        <v>3</v>
      </c>
      <c r="O266" s="44">
        <v>10</v>
      </c>
      <c r="P266" s="41">
        <v>3</v>
      </c>
      <c r="Q266" s="48">
        <v>3</v>
      </c>
      <c r="R266" s="44">
        <v>10</v>
      </c>
      <c r="S266" s="41">
        <f t="shared" si="11"/>
        <v>3</v>
      </c>
      <c r="T266" s="48">
        <f t="shared" si="12"/>
        <v>3</v>
      </c>
      <c r="U266" s="44">
        <f t="shared" si="13"/>
        <v>10</v>
      </c>
      <c r="V266" s="41">
        <v>3</v>
      </c>
      <c r="W266" s="48">
        <v>3</v>
      </c>
      <c r="X266" s="44">
        <v>12</v>
      </c>
      <c r="Y266" s="41">
        <v>3</v>
      </c>
      <c r="Z266" s="48">
        <v>3</v>
      </c>
      <c r="AA266" s="48">
        <v>12</v>
      </c>
      <c r="AB266" s="44">
        <v>0</v>
      </c>
      <c r="AC266" s="41">
        <v>3</v>
      </c>
      <c r="AD266" s="48">
        <v>3</v>
      </c>
      <c r="AE266" s="48">
        <v>12</v>
      </c>
      <c r="AF266" s="44">
        <v>0</v>
      </c>
      <c r="AG266" s="41">
        <v>3</v>
      </c>
      <c r="AH266" s="48">
        <v>3</v>
      </c>
      <c r="AI266" s="48">
        <v>12</v>
      </c>
      <c r="AJ266" s="44">
        <v>0</v>
      </c>
      <c r="AK266" s="41">
        <v>3</v>
      </c>
      <c r="AL266" s="48">
        <v>3</v>
      </c>
      <c r="AM266" s="48">
        <v>12</v>
      </c>
      <c r="AN266" s="44">
        <v>0</v>
      </c>
      <c r="AO266" s="41">
        <v>3</v>
      </c>
      <c r="AP266" s="48">
        <v>3</v>
      </c>
      <c r="AQ266" s="48">
        <v>12</v>
      </c>
      <c r="AR266" s="51">
        <v>0</v>
      </c>
    </row>
    <row r="267" spans="3:51">
      <c r="C267" s="26" t="s">
        <v>28</v>
      </c>
      <c r="D267" s="41">
        <v>5</v>
      </c>
      <c r="E267" s="48">
        <v>6</v>
      </c>
      <c r="F267" s="44">
        <v>11</v>
      </c>
      <c r="G267" s="41">
        <v>5</v>
      </c>
      <c r="H267" s="48">
        <v>6</v>
      </c>
      <c r="I267" s="44">
        <v>11</v>
      </c>
      <c r="J267" s="41">
        <v>5</v>
      </c>
      <c r="K267" s="48">
        <v>6</v>
      </c>
      <c r="L267" s="44">
        <v>14</v>
      </c>
      <c r="M267" s="41">
        <v>5</v>
      </c>
      <c r="N267" s="48">
        <v>6</v>
      </c>
      <c r="O267" s="44">
        <v>14</v>
      </c>
      <c r="P267" s="41">
        <v>5</v>
      </c>
      <c r="Q267" s="48">
        <v>6</v>
      </c>
      <c r="R267" s="44">
        <v>14</v>
      </c>
      <c r="S267" s="41">
        <f t="shared" si="11"/>
        <v>5</v>
      </c>
      <c r="T267" s="48">
        <f t="shared" si="12"/>
        <v>6</v>
      </c>
      <c r="U267" s="44">
        <f t="shared" si="13"/>
        <v>14</v>
      </c>
      <c r="V267" s="41">
        <v>5</v>
      </c>
      <c r="W267" s="48">
        <v>6</v>
      </c>
      <c r="X267" s="44">
        <v>15</v>
      </c>
      <c r="Y267" s="41">
        <v>5</v>
      </c>
      <c r="Z267" s="48">
        <v>6</v>
      </c>
      <c r="AA267" s="48">
        <v>15</v>
      </c>
      <c r="AB267" s="44">
        <v>6</v>
      </c>
      <c r="AC267" s="41">
        <v>5</v>
      </c>
      <c r="AD267" s="48">
        <v>6</v>
      </c>
      <c r="AE267" s="48">
        <v>17</v>
      </c>
      <c r="AF267" s="44">
        <v>6</v>
      </c>
      <c r="AG267" s="41">
        <v>5</v>
      </c>
      <c r="AH267" s="48">
        <v>6</v>
      </c>
      <c r="AI267" s="48">
        <v>19</v>
      </c>
      <c r="AJ267" s="44">
        <v>6</v>
      </c>
      <c r="AK267" s="41">
        <v>5</v>
      </c>
      <c r="AL267" s="48">
        <v>6</v>
      </c>
      <c r="AM267" s="48">
        <v>20</v>
      </c>
      <c r="AN267" s="44">
        <v>6</v>
      </c>
      <c r="AO267" s="41">
        <v>5</v>
      </c>
      <c r="AP267" s="48">
        <v>6</v>
      </c>
      <c r="AQ267" s="48">
        <v>20</v>
      </c>
      <c r="AR267" s="51">
        <v>6</v>
      </c>
    </row>
    <row r="268" spans="3:51" ht="23.25" thickBot="1">
      <c r="C268" s="27" t="s">
        <v>29</v>
      </c>
      <c r="D268" s="42">
        <v>0</v>
      </c>
      <c r="E268" s="49">
        <v>0</v>
      </c>
      <c r="F268" s="45">
        <v>2</v>
      </c>
      <c r="G268" s="42">
        <v>0</v>
      </c>
      <c r="H268" s="49">
        <v>0</v>
      </c>
      <c r="I268" s="45">
        <v>2</v>
      </c>
      <c r="J268" s="42">
        <v>0</v>
      </c>
      <c r="K268" s="49">
        <v>0</v>
      </c>
      <c r="L268" s="45">
        <v>2</v>
      </c>
      <c r="M268" s="42">
        <v>0</v>
      </c>
      <c r="N268" s="49">
        <v>0</v>
      </c>
      <c r="O268" s="45">
        <v>2</v>
      </c>
      <c r="P268" s="42">
        <v>0</v>
      </c>
      <c r="Q268" s="49">
        <v>0</v>
      </c>
      <c r="R268" s="45">
        <v>2</v>
      </c>
      <c r="S268" s="42">
        <f t="shared" si="11"/>
        <v>0</v>
      </c>
      <c r="T268" s="49">
        <f t="shared" si="12"/>
        <v>0</v>
      </c>
      <c r="U268" s="45">
        <f t="shared" si="13"/>
        <v>2</v>
      </c>
      <c r="V268" s="42">
        <v>0</v>
      </c>
      <c r="W268" s="49">
        <v>0</v>
      </c>
      <c r="X268" s="45">
        <v>2</v>
      </c>
      <c r="Y268" s="42">
        <v>0</v>
      </c>
      <c r="Z268" s="49">
        <v>0</v>
      </c>
      <c r="AA268" s="49">
        <v>2</v>
      </c>
      <c r="AB268" s="45">
        <v>0</v>
      </c>
      <c r="AC268" s="42">
        <v>0</v>
      </c>
      <c r="AD268" s="49">
        <v>0</v>
      </c>
      <c r="AE268" s="49">
        <v>2</v>
      </c>
      <c r="AF268" s="45">
        <v>0</v>
      </c>
      <c r="AG268" s="42">
        <v>0</v>
      </c>
      <c r="AH268" s="49">
        <v>0</v>
      </c>
      <c r="AI268" s="49">
        <v>2</v>
      </c>
      <c r="AJ268" s="45">
        <v>0</v>
      </c>
      <c r="AK268" s="42">
        <v>0</v>
      </c>
      <c r="AL268" s="49">
        <v>0</v>
      </c>
      <c r="AM268" s="49">
        <v>2</v>
      </c>
      <c r="AN268" s="45">
        <v>0</v>
      </c>
      <c r="AO268" s="42">
        <v>0</v>
      </c>
      <c r="AP268" s="49">
        <v>0</v>
      </c>
      <c r="AQ268" s="49">
        <v>2</v>
      </c>
      <c r="AR268" s="52">
        <v>0</v>
      </c>
    </row>
    <row r="269" spans="3:51">
      <c r="N269" s="16"/>
      <c r="O269" s="16"/>
      <c r="P269" s="16"/>
      <c r="Q269" s="16"/>
      <c r="R269" s="16"/>
      <c r="S269" s="16"/>
      <c r="T269" s="16"/>
      <c r="U269" s="16"/>
      <c r="V269" s="16"/>
      <c r="W269" s="16"/>
      <c r="X269" s="16"/>
      <c r="Y269" s="16"/>
      <c r="Z269" s="16"/>
      <c r="AA269" s="16"/>
      <c r="AB269" s="16"/>
      <c r="AC269" s="16"/>
      <c r="AD269" s="16"/>
      <c r="AE269" s="16"/>
      <c r="AF269" s="16"/>
      <c r="AG269" s="16"/>
      <c r="AH269" s="16"/>
    </row>
    <row r="270" spans="3:51" ht="13.5" thickBot="1">
      <c r="N270" s="16"/>
      <c r="O270" s="16"/>
      <c r="P270" s="16"/>
      <c r="Q270" s="16"/>
      <c r="R270" s="16"/>
      <c r="S270" s="16"/>
      <c r="T270" s="16"/>
      <c r="U270" s="16"/>
      <c r="V270" s="16"/>
      <c r="W270" s="16"/>
      <c r="X270" s="16"/>
      <c r="Y270" s="16"/>
      <c r="Z270" s="16"/>
      <c r="AA270" s="16"/>
      <c r="AB270" s="16"/>
      <c r="AC270" s="16"/>
      <c r="AD270" s="16"/>
      <c r="AE270" s="16"/>
      <c r="AF270" s="16"/>
      <c r="AG270" s="16"/>
      <c r="AH270" s="16"/>
    </row>
    <row r="271" spans="3:51" ht="23.25" thickBot="1">
      <c r="C271" s="557" t="s">
        <v>32</v>
      </c>
      <c r="D271" s="558"/>
      <c r="E271" s="558"/>
      <c r="F271" s="558"/>
      <c r="G271" s="558"/>
      <c r="H271" s="558"/>
      <c r="I271" s="558"/>
      <c r="J271" s="558"/>
      <c r="K271" s="558"/>
      <c r="L271" s="558"/>
      <c r="M271" s="558"/>
      <c r="N271" s="558"/>
      <c r="O271" s="558"/>
      <c r="P271" s="558"/>
      <c r="Q271" s="558"/>
      <c r="R271" s="558"/>
      <c r="S271" s="558"/>
      <c r="T271" s="558"/>
      <c r="U271" s="558"/>
      <c r="V271" s="558"/>
      <c r="W271" s="558"/>
      <c r="X271" s="558"/>
      <c r="Y271" s="558"/>
      <c r="Z271" s="558"/>
      <c r="AA271" s="558"/>
      <c r="AB271" s="558"/>
      <c r="AC271" s="558"/>
      <c r="AD271" s="558"/>
      <c r="AE271" s="558"/>
      <c r="AF271" s="558"/>
      <c r="AG271" s="558"/>
      <c r="AH271" s="558"/>
      <c r="AI271" s="558"/>
      <c r="AJ271" s="558"/>
      <c r="AK271" s="558"/>
      <c r="AL271" s="558"/>
      <c r="AM271" s="558"/>
      <c r="AN271" s="558"/>
      <c r="AO271" s="558"/>
      <c r="AP271" s="558"/>
      <c r="AQ271" s="558"/>
      <c r="AR271" s="558"/>
      <c r="AS271" s="558"/>
      <c r="AT271" s="558"/>
      <c r="AU271" s="558"/>
      <c r="AV271" s="558"/>
      <c r="AW271" s="559"/>
      <c r="AX271" s="151"/>
      <c r="AY271" s="151"/>
    </row>
    <row r="272" spans="3:51" ht="23.25" thickBot="1">
      <c r="C272" s="581" t="s">
        <v>36</v>
      </c>
      <c r="D272" s="560">
        <v>39448</v>
      </c>
      <c r="E272" s="575"/>
      <c r="F272" s="575"/>
      <c r="G272" s="576"/>
      <c r="H272" s="560">
        <v>39479</v>
      </c>
      <c r="I272" s="575"/>
      <c r="J272" s="575"/>
      <c r="K272" s="576"/>
      <c r="L272" s="560">
        <v>39508</v>
      </c>
      <c r="M272" s="575"/>
      <c r="N272" s="575"/>
      <c r="O272" s="576"/>
      <c r="P272" s="560">
        <v>39539</v>
      </c>
      <c r="Q272" s="575"/>
      <c r="R272" s="575"/>
      <c r="S272" s="576"/>
      <c r="T272" s="560">
        <v>39569</v>
      </c>
      <c r="U272" s="575"/>
      <c r="V272" s="575"/>
      <c r="W272" s="576"/>
      <c r="X272" s="560">
        <v>39600</v>
      </c>
      <c r="Y272" s="575"/>
      <c r="Z272" s="575"/>
      <c r="AA272" s="576"/>
      <c r="AB272" s="560">
        <v>39630</v>
      </c>
      <c r="AC272" s="575"/>
      <c r="AD272" s="575"/>
      <c r="AE272" s="576"/>
      <c r="AF272" s="560">
        <v>39661</v>
      </c>
      <c r="AG272" s="575"/>
      <c r="AH272" s="575"/>
      <c r="AI272" s="576"/>
      <c r="AJ272" s="560">
        <v>39692</v>
      </c>
      <c r="AK272" s="575"/>
      <c r="AL272" s="575"/>
      <c r="AM272" s="576"/>
      <c r="AN272" s="560">
        <v>39722</v>
      </c>
      <c r="AO272" s="575"/>
      <c r="AP272" s="575"/>
      <c r="AQ272" s="576"/>
      <c r="AR272" s="560">
        <v>39753</v>
      </c>
      <c r="AS272" s="575"/>
      <c r="AT272" s="576"/>
      <c r="AU272" s="560">
        <v>39783</v>
      </c>
      <c r="AV272" s="584"/>
      <c r="AW272" s="561"/>
      <c r="AX272" s="151"/>
      <c r="AY272" s="151"/>
    </row>
    <row r="273" spans="3:49" ht="23.25" customHeight="1" thickBot="1">
      <c r="C273" s="583"/>
      <c r="D273" s="178" t="s">
        <v>0</v>
      </c>
      <c r="E273" s="385" t="s">
        <v>4</v>
      </c>
      <c r="F273" s="389" t="s">
        <v>5</v>
      </c>
      <c r="G273" s="177" t="s">
        <v>3</v>
      </c>
      <c r="H273" s="178" t="s">
        <v>0</v>
      </c>
      <c r="I273" s="385" t="s">
        <v>4</v>
      </c>
      <c r="J273" s="389" t="s">
        <v>5</v>
      </c>
      <c r="K273" s="177" t="s">
        <v>3</v>
      </c>
      <c r="L273" s="178" t="s">
        <v>0</v>
      </c>
      <c r="M273" s="385" t="s">
        <v>4</v>
      </c>
      <c r="N273" s="389" t="s">
        <v>5</v>
      </c>
      <c r="O273" s="177" t="s">
        <v>3</v>
      </c>
      <c r="P273" s="178" t="s">
        <v>0</v>
      </c>
      <c r="Q273" s="385" t="s">
        <v>4</v>
      </c>
      <c r="R273" s="389" t="s">
        <v>5</v>
      </c>
      <c r="S273" s="177" t="s">
        <v>3</v>
      </c>
      <c r="T273" s="178" t="s">
        <v>0</v>
      </c>
      <c r="U273" s="385" t="s">
        <v>4</v>
      </c>
      <c r="V273" s="389" t="s">
        <v>5</v>
      </c>
      <c r="W273" s="177" t="s">
        <v>3</v>
      </c>
      <c r="X273" s="178" t="s">
        <v>0</v>
      </c>
      <c r="Y273" s="385" t="s">
        <v>4</v>
      </c>
      <c r="Z273" s="389" t="s">
        <v>5</v>
      </c>
      <c r="AA273" s="177" t="s">
        <v>3</v>
      </c>
      <c r="AB273" s="178" t="s">
        <v>0</v>
      </c>
      <c r="AC273" s="385" t="s">
        <v>4</v>
      </c>
      <c r="AD273" s="389" t="s">
        <v>5</v>
      </c>
      <c r="AE273" s="177" t="s">
        <v>3</v>
      </c>
      <c r="AF273" s="178" t="s">
        <v>0</v>
      </c>
      <c r="AG273" s="385" t="s">
        <v>4</v>
      </c>
      <c r="AH273" s="389" t="s">
        <v>5</v>
      </c>
      <c r="AI273" s="177" t="s">
        <v>3</v>
      </c>
      <c r="AJ273" s="178" t="s">
        <v>0</v>
      </c>
      <c r="AK273" s="385" t="s">
        <v>4</v>
      </c>
      <c r="AL273" s="389" t="s">
        <v>5</v>
      </c>
      <c r="AM273" s="177" t="s">
        <v>3</v>
      </c>
      <c r="AN273" s="178" t="s">
        <v>0</v>
      </c>
      <c r="AO273" s="385" t="s">
        <v>4</v>
      </c>
      <c r="AP273" s="389" t="s">
        <v>5</v>
      </c>
      <c r="AQ273" s="177" t="s">
        <v>3</v>
      </c>
      <c r="AR273" s="178" t="s">
        <v>4</v>
      </c>
      <c r="AS273" s="385" t="s">
        <v>5</v>
      </c>
      <c r="AT273" s="177" t="s">
        <v>3</v>
      </c>
      <c r="AU273" s="178" t="s">
        <v>4</v>
      </c>
      <c r="AV273" s="385" t="s">
        <v>5</v>
      </c>
      <c r="AW273" s="177" t="s">
        <v>3</v>
      </c>
    </row>
    <row r="274" spans="3:49">
      <c r="C274" s="25" t="s">
        <v>8</v>
      </c>
      <c r="D274" s="46">
        <v>9</v>
      </c>
      <c r="E274" s="47">
        <v>9</v>
      </c>
      <c r="F274" s="47">
        <v>40</v>
      </c>
      <c r="G274" s="43">
        <v>5</v>
      </c>
      <c r="H274" s="46">
        <v>9</v>
      </c>
      <c r="I274" s="47">
        <v>9</v>
      </c>
      <c r="J274" s="47">
        <v>41</v>
      </c>
      <c r="K274" s="43">
        <v>5</v>
      </c>
      <c r="L274" s="46">
        <v>9</v>
      </c>
      <c r="M274" s="47">
        <v>9</v>
      </c>
      <c r="N274" s="47">
        <v>41</v>
      </c>
      <c r="O274" s="43">
        <v>5</v>
      </c>
      <c r="P274" s="46">
        <v>9</v>
      </c>
      <c r="Q274" s="47">
        <v>9</v>
      </c>
      <c r="R274" s="47">
        <v>42</v>
      </c>
      <c r="S274" s="43">
        <v>13</v>
      </c>
      <c r="T274" s="46">
        <v>9</v>
      </c>
      <c r="U274" s="47">
        <v>9</v>
      </c>
      <c r="V274" s="47">
        <v>44</v>
      </c>
      <c r="W274" s="43">
        <v>13</v>
      </c>
      <c r="X274" s="46">
        <v>9</v>
      </c>
      <c r="Y274" s="47">
        <v>9</v>
      </c>
      <c r="Z274" s="47">
        <v>45</v>
      </c>
      <c r="AA274" s="43">
        <v>13</v>
      </c>
      <c r="AB274" s="46">
        <v>9</v>
      </c>
      <c r="AC274" s="47">
        <v>9</v>
      </c>
      <c r="AD274" s="47">
        <v>47</v>
      </c>
      <c r="AE274" s="43">
        <v>13</v>
      </c>
      <c r="AF274" s="46">
        <v>9</v>
      </c>
      <c r="AG274" s="47">
        <v>9</v>
      </c>
      <c r="AH274" s="47">
        <v>47</v>
      </c>
      <c r="AI274" s="43">
        <v>13</v>
      </c>
      <c r="AJ274" s="46">
        <v>1</v>
      </c>
      <c r="AK274" s="47">
        <v>9</v>
      </c>
      <c r="AL274" s="47">
        <v>48</v>
      </c>
      <c r="AM274" s="43">
        <v>13</v>
      </c>
      <c r="AN274" s="46">
        <v>1</v>
      </c>
      <c r="AO274" s="47">
        <v>9</v>
      </c>
      <c r="AP274" s="47">
        <v>49</v>
      </c>
      <c r="AQ274" s="43">
        <v>13</v>
      </c>
      <c r="AR274" s="46">
        <v>9</v>
      </c>
      <c r="AS274" s="47">
        <v>49</v>
      </c>
      <c r="AT274" s="43">
        <v>13</v>
      </c>
      <c r="AU274" s="46">
        <v>9</v>
      </c>
      <c r="AV274" s="47">
        <v>54</v>
      </c>
      <c r="AW274" s="50">
        <v>13</v>
      </c>
    </row>
    <row r="275" spans="3:49">
      <c r="C275" s="26" t="s">
        <v>9</v>
      </c>
      <c r="D275" s="41">
        <v>0</v>
      </c>
      <c r="E275" s="48">
        <v>0</v>
      </c>
      <c r="F275" s="48">
        <v>2</v>
      </c>
      <c r="G275" s="44">
        <v>0</v>
      </c>
      <c r="H275" s="41">
        <v>0</v>
      </c>
      <c r="I275" s="48">
        <v>0</v>
      </c>
      <c r="J275" s="48">
        <v>2</v>
      </c>
      <c r="K275" s="44">
        <v>0</v>
      </c>
      <c r="L275" s="41">
        <v>0</v>
      </c>
      <c r="M275" s="48">
        <v>0</v>
      </c>
      <c r="N275" s="48">
        <v>2</v>
      </c>
      <c r="O275" s="44">
        <v>0</v>
      </c>
      <c r="P275" s="41">
        <v>0</v>
      </c>
      <c r="Q275" s="48">
        <v>0</v>
      </c>
      <c r="R275" s="48">
        <v>2</v>
      </c>
      <c r="S275" s="44">
        <v>0</v>
      </c>
      <c r="T275" s="41">
        <v>0</v>
      </c>
      <c r="U275" s="48">
        <v>0</v>
      </c>
      <c r="V275" s="48">
        <v>2</v>
      </c>
      <c r="W275" s="44">
        <v>0</v>
      </c>
      <c r="X275" s="41">
        <v>0</v>
      </c>
      <c r="Y275" s="48">
        <v>0</v>
      </c>
      <c r="Z275" s="48">
        <v>2</v>
      </c>
      <c r="AA275" s="44">
        <v>0</v>
      </c>
      <c r="AB275" s="41">
        <v>0</v>
      </c>
      <c r="AC275" s="48">
        <v>0</v>
      </c>
      <c r="AD275" s="48">
        <v>2</v>
      </c>
      <c r="AE275" s="44">
        <v>0</v>
      </c>
      <c r="AF275" s="41">
        <v>0</v>
      </c>
      <c r="AG275" s="48">
        <v>0</v>
      </c>
      <c r="AH275" s="48">
        <v>2</v>
      </c>
      <c r="AI275" s="44">
        <v>0</v>
      </c>
      <c r="AJ275" s="41">
        <v>0</v>
      </c>
      <c r="AK275" s="48">
        <v>0</v>
      </c>
      <c r="AL275" s="48">
        <v>4</v>
      </c>
      <c r="AM275" s="44">
        <v>0</v>
      </c>
      <c r="AN275" s="41">
        <v>0</v>
      </c>
      <c r="AO275" s="48">
        <v>0</v>
      </c>
      <c r="AP275" s="48">
        <v>5</v>
      </c>
      <c r="AQ275" s="44">
        <v>0</v>
      </c>
      <c r="AR275" s="41">
        <v>0</v>
      </c>
      <c r="AS275" s="48">
        <v>6</v>
      </c>
      <c r="AT275" s="44">
        <v>0</v>
      </c>
      <c r="AU275" s="41">
        <v>0</v>
      </c>
      <c r="AV275" s="48">
        <v>6</v>
      </c>
      <c r="AW275" s="51">
        <v>0</v>
      </c>
    </row>
    <row r="276" spans="3:49">
      <c r="C276" s="26" t="s">
        <v>10</v>
      </c>
      <c r="D276" s="41">
        <v>5</v>
      </c>
      <c r="E276" s="48">
        <v>5</v>
      </c>
      <c r="F276" s="48">
        <v>14</v>
      </c>
      <c r="G276" s="44">
        <v>2</v>
      </c>
      <c r="H276" s="41">
        <v>5</v>
      </c>
      <c r="I276" s="48">
        <v>5</v>
      </c>
      <c r="J276" s="48">
        <v>14</v>
      </c>
      <c r="K276" s="44">
        <v>2</v>
      </c>
      <c r="L276" s="41">
        <v>5</v>
      </c>
      <c r="M276" s="48">
        <v>5</v>
      </c>
      <c r="N276" s="48">
        <v>14</v>
      </c>
      <c r="O276" s="44">
        <v>2</v>
      </c>
      <c r="P276" s="41">
        <v>5</v>
      </c>
      <c r="Q276" s="48">
        <v>5</v>
      </c>
      <c r="R276" s="48">
        <v>14</v>
      </c>
      <c r="S276" s="44">
        <v>3</v>
      </c>
      <c r="T276" s="41">
        <v>5</v>
      </c>
      <c r="U276" s="48">
        <v>5</v>
      </c>
      <c r="V276" s="48">
        <v>14</v>
      </c>
      <c r="W276" s="44">
        <v>3</v>
      </c>
      <c r="X276" s="41">
        <v>5</v>
      </c>
      <c r="Y276" s="48">
        <v>5</v>
      </c>
      <c r="Z276" s="48">
        <v>15</v>
      </c>
      <c r="AA276" s="44">
        <v>3</v>
      </c>
      <c r="AB276" s="41">
        <v>5</v>
      </c>
      <c r="AC276" s="48">
        <v>5</v>
      </c>
      <c r="AD276" s="48">
        <v>17</v>
      </c>
      <c r="AE276" s="44">
        <v>3</v>
      </c>
      <c r="AF276" s="41">
        <v>5</v>
      </c>
      <c r="AG276" s="48">
        <v>5</v>
      </c>
      <c r="AH276" s="48">
        <v>17</v>
      </c>
      <c r="AI276" s="44">
        <v>3</v>
      </c>
      <c r="AJ276" s="41">
        <v>2</v>
      </c>
      <c r="AK276" s="48">
        <v>5</v>
      </c>
      <c r="AL276" s="48">
        <v>18</v>
      </c>
      <c r="AM276" s="44">
        <v>3</v>
      </c>
      <c r="AN276" s="41">
        <v>2</v>
      </c>
      <c r="AO276" s="48">
        <v>5</v>
      </c>
      <c r="AP276" s="48">
        <v>20</v>
      </c>
      <c r="AQ276" s="44">
        <v>3</v>
      </c>
      <c r="AR276" s="41">
        <v>5</v>
      </c>
      <c r="AS276" s="48">
        <v>21</v>
      </c>
      <c r="AT276" s="44">
        <v>3</v>
      </c>
      <c r="AU276" s="41">
        <v>5</v>
      </c>
      <c r="AV276" s="48">
        <v>25</v>
      </c>
      <c r="AW276" s="51">
        <v>4</v>
      </c>
    </row>
    <row r="277" spans="3:49">
      <c r="C277" s="26" t="s">
        <v>11</v>
      </c>
      <c r="D277" s="41">
        <v>2</v>
      </c>
      <c r="E277" s="48">
        <v>1</v>
      </c>
      <c r="F277" s="48">
        <v>6</v>
      </c>
      <c r="G277" s="44">
        <v>0</v>
      </c>
      <c r="H277" s="41">
        <v>2</v>
      </c>
      <c r="I277" s="48">
        <v>1</v>
      </c>
      <c r="J277" s="48">
        <v>6</v>
      </c>
      <c r="K277" s="44">
        <v>0</v>
      </c>
      <c r="L277" s="41">
        <v>2</v>
      </c>
      <c r="M277" s="48">
        <v>1</v>
      </c>
      <c r="N277" s="48">
        <v>6</v>
      </c>
      <c r="O277" s="44">
        <v>0</v>
      </c>
      <c r="P277" s="41">
        <v>2</v>
      </c>
      <c r="Q277" s="48">
        <v>1</v>
      </c>
      <c r="R277" s="48">
        <v>6</v>
      </c>
      <c r="S277" s="44">
        <v>0</v>
      </c>
      <c r="T277" s="41">
        <v>2</v>
      </c>
      <c r="U277" s="48">
        <v>1</v>
      </c>
      <c r="V277" s="48">
        <v>8</v>
      </c>
      <c r="W277" s="44">
        <v>0</v>
      </c>
      <c r="X277" s="41">
        <v>2</v>
      </c>
      <c r="Y277" s="48">
        <v>1</v>
      </c>
      <c r="Z277" s="48">
        <v>8</v>
      </c>
      <c r="AA277" s="44">
        <v>0</v>
      </c>
      <c r="AB277" s="41">
        <v>2</v>
      </c>
      <c r="AC277" s="48">
        <v>1</v>
      </c>
      <c r="AD277" s="48">
        <v>9</v>
      </c>
      <c r="AE277" s="44">
        <v>0</v>
      </c>
      <c r="AF277" s="41">
        <v>2</v>
      </c>
      <c r="AG277" s="48">
        <v>1</v>
      </c>
      <c r="AH277" s="48">
        <v>10</v>
      </c>
      <c r="AI277" s="44">
        <v>0</v>
      </c>
      <c r="AJ277" s="41">
        <v>0</v>
      </c>
      <c r="AK277" s="48">
        <v>1</v>
      </c>
      <c r="AL277" s="48">
        <v>10</v>
      </c>
      <c r="AM277" s="44">
        <v>0</v>
      </c>
      <c r="AN277" s="41">
        <v>0</v>
      </c>
      <c r="AO277" s="48">
        <v>1</v>
      </c>
      <c r="AP277" s="48">
        <v>10</v>
      </c>
      <c r="AQ277" s="44">
        <v>0</v>
      </c>
      <c r="AR277" s="41">
        <v>1</v>
      </c>
      <c r="AS277" s="48">
        <v>10</v>
      </c>
      <c r="AT277" s="44">
        <v>0</v>
      </c>
      <c r="AU277" s="41">
        <v>1</v>
      </c>
      <c r="AV277" s="48">
        <v>10</v>
      </c>
      <c r="AW277" s="51">
        <v>0</v>
      </c>
    </row>
    <row r="278" spans="3:49">
      <c r="C278" s="26" t="s">
        <v>12</v>
      </c>
      <c r="D278" s="41">
        <v>3</v>
      </c>
      <c r="E278" s="48">
        <v>3</v>
      </c>
      <c r="F278" s="48">
        <v>16</v>
      </c>
      <c r="G278" s="44">
        <v>1</v>
      </c>
      <c r="H278" s="41">
        <v>3</v>
      </c>
      <c r="I278" s="48">
        <v>3</v>
      </c>
      <c r="J278" s="48">
        <v>16</v>
      </c>
      <c r="K278" s="44">
        <v>1</v>
      </c>
      <c r="L278" s="41">
        <v>3</v>
      </c>
      <c r="M278" s="48">
        <v>3</v>
      </c>
      <c r="N278" s="48">
        <v>16</v>
      </c>
      <c r="O278" s="44">
        <v>1</v>
      </c>
      <c r="P278" s="41">
        <v>3</v>
      </c>
      <c r="Q278" s="48">
        <v>3</v>
      </c>
      <c r="R278" s="48">
        <v>16</v>
      </c>
      <c r="S278" s="44">
        <v>1</v>
      </c>
      <c r="T278" s="41">
        <v>3</v>
      </c>
      <c r="U278" s="48">
        <v>3</v>
      </c>
      <c r="V278" s="48">
        <v>19</v>
      </c>
      <c r="W278" s="44">
        <v>1</v>
      </c>
      <c r="X278" s="41">
        <v>3</v>
      </c>
      <c r="Y278" s="48">
        <v>3</v>
      </c>
      <c r="Z278" s="48">
        <v>20</v>
      </c>
      <c r="AA278" s="44">
        <v>1</v>
      </c>
      <c r="AB278" s="41">
        <v>3</v>
      </c>
      <c r="AC278" s="48">
        <v>3</v>
      </c>
      <c r="AD278" s="48">
        <v>25</v>
      </c>
      <c r="AE278" s="44">
        <v>1</v>
      </c>
      <c r="AF278" s="41">
        <v>3</v>
      </c>
      <c r="AG278" s="48">
        <v>3</v>
      </c>
      <c r="AH278" s="48">
        <v>26</v>
      </c>
      <c r="AI278" s="44">
        <v>1</v>
      </c>
      <c r="AJ278" s="41">
        <v>1</v>
      </c>
      <c r="AK278" s="48">
        <v>3</v>
      </c>
      <c r="AL278" s="48">
        <v>27</v>
      </c>
      <c r="AM278" s="44">
        <v>1</v>
      </c>
      <c r="AN278" s="41">
        <v>1</v>
      </c>
      <c r="AO278" s="48">
        <v>3</v>
      </c>
      <c r="AP278" s="48">
        <v>27</v>
      </c>
      <c r="AQ278" s="44">
        <v>1</v>
      </c>
      <c r="AR278" s="41">
        <v>3</v>
      </c>
      <c r="AS278" s="48">
        <v>27</v>
      </c>
      <c r="AT278" s="44">
        <v>1</v>
      </c>
      <c r="AU278" s="41">
        <v>3</v>
      </c>
      <c r="AV278" s="48">
        <v>27</v>
      </c>
      <c r="AW278" s="51">
        <v>1</v>
      </c>
    </row>
    <row r="279" spans="3:49">
      <c r="C279" s="26" t="s">
        <v>13</v>
      </c>
      <c r="D279" s="41">
        <v>5</v>
      </c>
      <c r="E279" s="48">
        <v>5</v>
      </c>
      <c r="F279" s="48">
        <v>14</v>
      </c>
      <c r="G279" s="44">
        <v>1</v>
      </c>
      <c r="H279" s="41">
        <v>5</v>
      </c>
      <c r="I279" s="48">
        <v>5</v>
      </c>
      <c r="J279" s="48">
        <v>16</v>
      </c>
      <c r="K279" s="44">
        <v>1</v>
      </c>
      <c r="L279" s="41">
        <v>5</v>
      </c>
      <c r="M279" s="48">
        <v>5</v>
      </c>
      <c r="N279" s="48">
        <v>16</v>
      </c>
      <c r="O279" s="44">
        <v>1</v>
      </c>
      <c r="P279" s="41">
        <v>5</v>
      </c>
      <c r="Q279" s="48">
        <v>5</v>
      </c>
      <c r="R279" s="48">
        <v>20</v>
      </c>
      <c r="S279" s="44">
        <v>1</v>
      </c>
      <c r="T279" s="41">
        <v>5</v>
      </c>
      <c r="U279" s="48">
        <v>5</v>
      </c>
      <c r="V279" s="48">
        <v>20</v>
      </c>
      <c r="W279" s="44">
        <v>1</v>
      </c>
      <c r="X279" s="41">
        <v>5</v>
      </c>
      <c r="Y279" s="48">
        <v>5</v>
      </c>
      <c r="Z279" s="48">
        <v>20</v>
      </c>
      <c r="AA279" s="44">
        <v>1</v>
      </c>
      <c r="AB279" s="41">
        <v>5</v>
      </c>
      <c r="AC279" s="48">
        <v>5</v>
      </c>
      <c r="AD279" s="48">
        <v>22</v>
      </c>
      <c r="AE279" s="44">
        <v>1</v>
      </c>
      <c r="AF279" s="41">
        <v>5</v>
      </c>
      <c r="AG279" s="48">
        <v>5</v>
      </c>
      <c r="AH279" s="48">
        <v>22</v>
      </c>
      <c r="AI279" s="44">
        <v>1</v>
      </c>
      <c r="AJ279" s="41">
        <v>0</v>
      </c>
      <c r="AK279" s="48">
        <v>5</v>
      </c>
      <c r="AL279" s="48">
        <v>23</v>
      </c>
      <c r="AM279" s="44">
        <v>1</v>
      </c>
      <c r="AN279" s="41">
        <v>0</v>
      </c>
      <c r="AO279" s="48">
        <v>5</v>
      </c>
      <c r="AP279" s="48">
        <v>23</v>
      </c>
      <c r="AQ279" s="44">
        <v>1</v>
      </c>
      <c r="AR279" s="41">
        <v>5</v>
      </c>
      <c r="AS279" s="48">
        <v>24</v>
      </c>
      <c r="AT279" s="44">
        <v>1</v>
      </c>
      <c r="AU279" s="41">
        <v>5</v>
      </c>
      <c r="AV279" s="48">
        <v>27</v>
      </c>
      <c r="AW279" s="51">
        <v>2</v>
      </c>
    </row>
    <row r="280" spans="3:49">
      <c r="C280" s="26" t="s">
        <v>14</v>
      </c>
      <c r="D280" s="41">
        <v>5</v>
      </c>
      <c r="E280" s="48">
        <v>5</v>
      </c>
      <c r="F280" s="48">
        <v>18</v>
      </c>
      <c r="G280" s="44">
        <v>2</v>
      </c>
      <c r="H280" s="41">
        <v>5</v>
      </c>
      <c r="I280" s="48">
        <v>5</v>
      </c>
      <c r="J280" s="48">
        <v>18</v>
      </c>
      <c r="K280" s="44">
        <v>2</v>
      </c>
      <c r="L280" s="41">
        <v>5</v>
      </c>
      <c r="M280" s="48">
        <v>5</v>
      </c>
      <c r="N280" s="48">
        <v>18</v>
      </c>
      <c r="O280" s="44">
        <v>2</v>
      </c>
      <c r="P280" s="41">
        <v>5</v>
      </c>
      <c r="Q280" s="48">
        <v>5</v>
      </c>
      <c r="R280" s="48">
        <v>18</v>
      </c>
      <c r="S280" s="44">
        <v>2</v>
      </c>
      <c r="T280" s="41">
        <v>5</v>
      </c>
      <c r="U280" s="48">
        <v>5</v>
      </c>
      <c r="V280" s="48">
        <v>18</v>
      </c>
      <c r="W280" s="44">
        <v>2</v>
      </c>
      <c r="X280" s="41">
        <v>5</v>
      </c>
      <c r="Y280" s="48">
        <v>5</v>
      </c>
      <c r="Z280" s="48">
        <v>19</v>
      </c>
      <c r="AA280" s="44">
        <v>2</v>
      </c>
      <c r="AB280" s="41">
        <v>5</v>
      </c>
      <c r="AC280" s="48">
        <v>5</v>
      </c>
      <c r="AD280" s="48">
        <v>20</v>
      </c>
      <c r="AE280" s="44">
        <v>2</v>
      </c>
      <c r="AF280" s="41">
        <v>5</v>
      </c>
      <c r="AG280" s="48">
        <v>5</v>
      </c>
      <c r="AH280" s="48">
        <v>21</v>
      </c>
      <c r="AI280" s="44">
        <v>2</v>
      </c>
      <c r="AJ280" s="41">
        <v>0</v>
      </c>
      <c r="AK280" s="48">
        <v>5</v>
      </c>
      <c r="AL280" s="48">
        <v>22</v>
      </c>
      <c r="AM280" s="44">
        <v>2</v>
      </c>
      <c r="AN280" s="41">
        <v>0</v>
      </c>
      <c r="AO280" s="48">
        <v>5</v>
      </c>
      <c r="AP280" s="48">
        <v>22</v>
      </c>
      <c r="AQ280" s="44">
        <v>2</v>
      </c>
      <c r="AR280" s="41">
        <v>5</v>
      </c>
      <c r="AS280" s="48">
        <v>24</v>
      </c>
      <c r="AT280" s="44">
        <v>2</v>
      </c>
      <c r="AU280" s="41">
        <v>5</v>
      </c>
      <c r="AV280" s="48">
        <v>25</v>
      </c>
      <c r="AW280" s="51">
        <v>2</v>
      </c>
    </row>
    <row r="281" spans="3:49">
      <c r="C281" s="26" t="s">
        <v>15</v>
      </c>
      <c r="D281" s="41">
        <v>4</v>
      </c>
      <c r="E281" s="48">
        <v>4</v>
      </c>
      <c r="F281" s="48">
        <v>15</v>
      </c>
      <c r="G281" s="44">
        <v>0</v>
      </c>
      <c r="H281" s="41">
        <v>4</v>
      </c>
      <c r="I281" s="48">
        <v>4</v>
      </c>
      <c r="J281" s="48">
        <v>15</v>
      </c>
      <c r="K281" s="44">
        <v>0</v>
      </c>
      <c r="L281" s="41">
        <v>4</v>
      </c>
      <c r="M281" s="48">
        <v>4</v>
      </c>
      <c r="N281" s="48">
        <v>15</v>
      </c>
      <c r="O281" s="44">
        <v>0</v>
      </c>
      <c r="P281" s="41">
        <v>4</v>
      </c>
      <c r="Q281" s="48">
        <v>4</v>
      </c>
      <c r="R281" s="48">
        <v>16</v>
      </c>
      <c r="S281" s="44">
        <v>0</v>
      </c>
      <c r="T281" s="41">
        <v>4</v>
      </c>
      <c r="U281" s="48">
        <v>4</v>
      </c>
      <c r="V281" s="48">
        <v>16</v>
      </c>
      <c r="W281" s="44">
        <v>0</v>
      </c>
      <c r="X281" s="41">
        <v>4</v>
      </c>
      <c r="Y281" s="48">
        <v>4</v>
      </c>
      <c r="Z281" s="48">
        <v>16</v>
      </c>
      <c r="AA281" s="44">
        <v>0</v>
      </c>
      <c r="AB281" s="41">
        <v>4</v>
      </c>
      <c r="AC281" s="48">
        <v>4</v>
      </c>
      <c r="AD281" s="48">
        <v>17</v>
      </c>
      <c r="AE281" s="44">
        <v>0</v>
      </c>
      <c r="AF281" s="41">
        <v>4</v>
      </c>
      <c r="AG281" s="48">
        <v>4</v>
      </c>
      <c r="AH281" s="48">
        <v>18</v>
      </c>
      <c r="AI281" s="44">
        <v>0</v>
      </c>
      <c r="AJ281" s="41">
        <v>0</v>
      </c>
      <c r="AK281" s="48">
        <v>4</v>
      </c>
      <c r="AL281" s="48">
        <v>22</v>
      </c>
      <c r="AM281" s="44">
        <v>0</v>
      </c>
      <c r="AN281" s="41">
        <v>0</v>
      </c>
      <c r="AO281" s="48">
        <v>4</v>
      </c>
      <c r="AP281" s="48">
        <v>22</v>
      </c>
      <c r="AQ281" s="44">
        <v>0</v>
      </c>
      <c r="AR281" s="41">
        <v>4</v>
      </c>
      <c r="AS281" s="48">
        <v>26</v>
      </c>
      <c r="AT281" s="44">
        <v>0</v>
      </c>
      <c r="AU281" s="41">
        <v>4</v>
      </c>
      <c r="AV281" s="48">
        <v>26</v>
      </c>
      <c r="AW281" s="51">
        <v>0</v>
      </c>
    </row>
    <row r="282" spans="3:49">
      <c r="C282" s="26" t="s">
        <v>16</v>
      </c>
      <c r="D282" s="41">
        <v>2</v>
      </c>
      <c r="E282" s="48">
        <v>0</v>
      </c>
      <c r="F282" s="48">
        <v>3</v>
      </c>
      <c r="G282" s="44">
        <v>0</v>
      </c>
      <c r="H282" s="41">
        <v>2</v>
      </c>
      <c r="I282" s="48">
        <v>0</v>
      </c>
      <c r="J282" s="48">
        <v>3</v>
      </c>
      <c r="K282" s="44">
        <v>0</v>
      </c>
      <c r="L282" s="41">
        <v>2</v>
      </c>
      <c r="M282" s="48">
        <v>0</v>
      </c>
      <c r="N282" s="48">
        <v>3</v>
      </c>
      <c r="O282" s="44">
        <v>0</v>
      </c>
      <c r="P282" s="41">
        <v>2</v>
      </c>
      <c r="Q282" s="48">
        <v>0</v>
      </c>
      <c r="R282" s="48">
        <v>3</v>
      </c>
      <c r="S282" s="44">
        <v>0</v>
      </c>
      <c r="T282" s="41">
        <v>2</v>
      </c>
      <c r="U282" s="48">
        <v>0</v>
      </c>
      <c r="V282" s="48">
        <v>3</v>
      </c>
      <c r="W282" s="44">
        <v>0</v>
      </c>
      <c r="X282" s="41">
        <v>2</v>
      </c>
      <c r="Y282" s="48">
        <v>0</v>
      </c>
      <c r="Z282" s="48">
        <v>3</v>
      </c>
      <c r="AA282" s="44">
        <v>0</v>
      </c>
      <c r="AB282" s="41">
        <v>2</v>
      </c>
      <c r="AC282" s="48">
        <v>0</v>
      </c>
      <c r="AD282" s="48">
        <v>3</v>
      </c>
      <c r="AE282" s="44">
        <v>0</v>
      </c>
      <c r="AF282" s="41">
        <v>2</v>
      </c>
      <c r="AG282" s="48">
        <v>0</v>
      </c>
      <c r="AH282" s="48">
        <v>3</v>
      </c>
      <c r="AI282" s="44">
        <v>0</v>
      </c>
      <c r="AJ282" s="41">
        <v>0</v>
      </c>
      <c r="AK282" s="48">
        <v>0</v>
      </c>
      <c r="AL282" s="48">
        <v>3</v>
      </c>
      <c r="AM282" s="44">
        <v>0</v>
      </c>
      <c r="AN282" s="41">
        <v>0</v>
      </c>
      <c r="AO282" s="48">
        <v>0</v>
      </c>
      <c r="AP282" s="48">
        <v>4</v>
      </c>
      <c r="AQ282" s="44">
        <v>0</v>
      </c>
      <c r="AR282" s="41">
        <v>0</v>
      </c>
      <c r="AS282" s="48">
        <v>4</v>
      </c>
      <c r="AT282" s="44">
        <v>0</v>
      </c>
      <c r="AU282" s="41">
        <v>0</v>
      </c>
      <c r="AV282" s="48">
        <v>4</v>
      </c>
      <c r="AW282" s="51">
        <v>0</v>
      </c>
    </row>
    <row r="283" spans="3:49">
      <c r="C283" s="26" t="s">
        <v>17</v>
      </c>
      <c r="D283" s="41">
        <v>63</v>
      </c>
      <c r="E283" s="48">
        <v>68</v>
      </c>
      <c r="F283" s="48">
        <v>153</v>
      </c>
      <c r="G283" s="44">
        <v>11</v>
      </c>
      <c r="H283" s="41">
        <v>63</v>
      </c>
      <c r="I283" s="48">
        <v>68</v>
      </c>
      <c r="J283" s="48">
        <v>153</v>
      </c>
      <c r="K283" s="44">
        <v>11</v>
      </c>
      <c r="L283" s="41">
        <v>63</v>
      </c>
      <c r="M283" s="48">
        <v>68</v>
      </c>
      <c r="N283" s="48">
        <v>153</v>
      </c>
      <c r="O283" s="44">
        <v>11</v>
      </c>
      <c r="P283" s="41">
        <v>63</v>
      </c>
      <c r="Q283" s="48">
        <v>68</v>
      </c>
      <c r="R283" s="48">
        <v>156</v>
      </c>
      <c r="S283" s="44">
        <v>11</v>
      </c>
      <c r="T283" s="41">
        <v>63</v>
      </c>
      <c r="U283" s="48">
        <v>68</v>
      </c>
      <c r="V283" s="48">
        <v>157</v>
      </c>
      <c r="W283" s="44">
        <v>11</v>
      </c>
      <c r="X283" s="41">
        <v>63</v>
      </c>
      <c r="Y283" s="48">
        <v>68</v>
      </c>
      <c r="Z283" s="48">
        <v>160</v>
      </c>
      <c r="AA283" s="44">
        <v>11</v>
      </c>
      <c r="AB283" s="41">
        <v>22</v>
      </c>
      <c r="AC283" s="48">
        <v>68</v>
      </c>
      <c r="AD283" s="48">
        <v>163</v>
      </c>
      <c r="AE283" s="44">
        <v>11</v>
      </c>
      <c r="AF283" s="41">
        <v>22</v>
      </c>
      <c r="AG283" s="48">
        <v>68</v>
      </c>
      <c r="AH283" s="48">
        <v>168</v>
      </c>
      <c r="AI283" s="44">
        <v>11</v>
      </c>
      <c r="AJ283" s="41">
        <v>2</v>
      </c>
      <c r="AK283" s="48">
        <v>68</v>
      </c>
      <c r="AL283" s="48">
        <v>172</v>
      </c>
      <c r="AM283" s="44">
        <v>11</v>
      </c>
      <c r="AN283" s="41">
        <v>2</v>
      </c>
      <c r="AO283" s="48">
        <v>68</v>
      </c>
      <c r="AP283" s="48">
        <v>175</v>
      </c>
      <c r="AQ283" s="44">
        <v>11</v>
      </c>
      <c r="AR283" s="41">
        <v>68</v>
      </c>
      <c r="AS283" s="48">
        <v>177</v>
      </c>
      <c r="AT283" s="44">
        <v>11</v>
      </c>
      <c r="AU283" s="41">
        <v>68</v>
      </c>
      <c r="AV283" s="48">
        <v>186</v>
      </c>
      <c r="AW283" s="51">
        <v>11</v>
      </c>
    </row>
    <row r="284" spans="3:49">
      <c r="C284" s="26" t="s">
        <v>18</v>
      </c>
      <c r="D284" s="41">
        <v>3</v>
      </c>
      <c r="E284" s="48">
        <v>3</v>
      </c>
      <c r="F284" s="48">
        <v>12</v>
      </c>
      <c r="G284" s="44">
        <v>1</v>
      </c>
      <c r="H284" s="41">
        <v>3</v>
      </c>
      <c r="I284" s="48">
        <v>3</v>
      </c>
      <c r="J284" s="48">
        <v>12</v>
      </c>
      <c r="K284" s="44">
        <v>1</v>
      </c>
      <c r="L284" s="41">
        <v>3</v>
      </c>
      <c r="M284" s="48">
        <v>3</v>
      </c>
      <c r="N284" s="48">
        <v>12</v>
      </c>
      <c r="O284" s="44">
        <v>1</v>
      </c>
      <c r="P284" s="41">
        <v>3</v>
      </c>
      <c r="Q284" s="48">
        <v>3</v>
      </c>
      <c r="R284" s="48">
        <v>12</v>
      </c>
      <c r="S284" s="44">
        <v>1</v>
      </c>
      <c r="T284" s="41">
        <v>3</v>
      </c>
      <c r="U284" s="48">
        <v>3</v>
      </c>
      <c r="V284" s="48">
        <v>12</v>
      </c>
      <c r="W284" s="44">
        <v>1</v>
      </c>
      <c r="X284" s="41">
        <v>3</v>
      </c>
      <c r="Y284" s="48">
        <v>3</v>
      </c>
      <c r="Z284" s="48">
        <v>12</v>
      </c>
      <c r="AA284" s="44">
        <v>1</v>
      </c>
      <c r="AB284" s="41">
        <v>3</v>
      </c>
      <c r="AC284" s="48">
        <v>3</v>
      </c>
      <c r="AD284" s="48">
        <v>13</v>
      </c>
      <c r="AE284" s="44">
        <v>1</v>
      </c>
      <c r="AF284" s="41">
        <v>3</v>
      </c>
      <c r="AG284" s="48">
        <v>3</v>
      </c>
      <c r="AH284" s="48">
        <v>13</v>
      </c>
      <c r="AI284" s="44">
        <v>1</v>
      </c>
      <c r="AJ284" s="41">
        <v>0</v>
      </c>
      <c r="AK284" s="48">
        <v>3</v>
      </c>
      <c r="AL284" s="48">
        <v>13</v>
      </c>
      <c r="AM284" s="44">
        <v>1</v>
      </c>
      <c r="AN284" s="41">
        <v>0</v>
      </c>
      <c r="AO284" s="48">
        <v>3</v>
      </c>
      <c r="AP284" s="48">
        <v>13</v>
      </c>
      <c r="AQ284" s="44">
        <v>1</v>
      </c>
      <c r="AR284" s="41">
        <v>3</v>
      </c>
      <c r="AS284" s="48">
        <v>12</v>
      </c>
      <c r="AT284" s="44">
        <v>1</v>
      </c>
      <c r="AU284" s="41">
        <v>3</v>
      </c>
      <c r="AV284" s="48">
        <v>12</v>
      </c>
      <c r="AW284" s="51">
        <v>1</v>
      </c>
    </row>
    <row r="285" spans="3:49">
      <c r="C285" s="26" t="s">
        <v>19</v>
      </c>
      <c r="D285" s="41">
        <v>1</v>
      </c>
      <c r="E285" s="48">
        <v>1</v>
      </c>
      <c r="F285" s="48">
        <v>15</v>
      </c>
      <c r="G285" s="44">
        <v>0</v>
      </c>
      <c r="H285" s="41">
        <v>1</v>
      </c>
      <c r="I285" s="48">
        <v>1</v>
      </c>
      <c r="J285" s="48">
        <v>15</v>
      </c>
      <c r="K285" s="44">
        <v>0</v>
      </c>
      <c r="L285" s="41">
        <v>1</v>
      </c>
      <c r="M285" s="48">
        <v>1</v>
      </c>
      <c r="N285" s="48">
        <v>15</v>
      </c>
      <c r="O285" s="44">
        <v>0</v>
      </c>
      <c r="P285" s="41">
        <v>1</v>
      </c>
      <c r="Q285" s="48">
        <v>1</v>
      </c>
      <c r="R285" s="48">
        <v>17</v>
      </c>
      <c r="S285" s="44">
        <v>0</v>
      </c>
      <c r="T285" s="41">
        <v>1</v>
      </c>
      <c r="U285" s="48">
        <v>1</v>
      </c>
      <c r="V285" s="48">
        <v>17</v>
      </c>
      <c r="W285" s="44">
        <v>0</v>
      </c>
      <c r="X285" s="41">
        <v>1</v>
      </c>
      <c r="Y285" s="48">
        <v>1</v>
      </c>
      <c r="Z285" s="48">
        <v>17</v>
      </c>
      <c r="AA285" s="44">
        <v>0</v>
      </c>
      <c r="AB285" s="41">
        <v>1</v>
      </c>
      <c r="AC285" s="48">
        <v>1</v>
      </c>
      <c r="AD285" s="48">
        <v>19</v>
      </c>
      <c r="AE285" s="44">
        <v>0</v>
      </c>
      <c r="AF285" s="41">
        <v>1</v>
      </c>
      <c r="AG285" s="48">
        <v>1</v>
      </c>
      <c r="AH285" s="48">
        <v>20</v>
      </c>
      <c r="AI285" s="44">
        <v>0</v>
      </c>
      <c r="AJ285" s="41">
        <v>0</v>
      </c>
      <c r="AK285" s="48">
        <v>1</v>
      </c>
      <c r="AL285" s="48">
        <v>20</v>
      </c>
      <c r="AM285" s="44">
        <v>0</v>
      </c>
      <c r="AN285" s="41">
        <v>0</v>
      </c>
      <c r="AO285" s="48">
        <v>1</v>
      </c>
      <c r="AP285" s="48">
        <v>20</v>
      </c>
      <c r="AQ285" s="44">
        <v>0</v>
      </c>
      <c r="AR285" s="41">
        <v>1</v>
      </c>
      <c r="AS285" s="48">
        <v>20</v>
      </c>
      <c r="AT285" s="44">
        <v>0</v>
      </c>
      <c r="AU285" s="41">
        <v>1</v>
      </c>
      <c r="AV285" s="48">
        <v>20</v>
      </c>
      <c r="AW285" s="51">
        <v>0</v>
      </c>
    </row>
    <row r="286" spans="3:49">
      <c r="C286" s="26" t="s">
        <v>20</v>
      </c>
      <c r="D286" s="41">
        <v>3</v>
      </c>
      <c r="E286" s="48">
        <v>3</v>
      </c>
      <c r="F286" s="48">
        <v>19</v>
      </c>
      <c r="G286" s="44">
        <v>0</v>
      </c>
      <c r="H286" s="41">
        <v>3</v>
      </c>
      <c r="I286" s="48">
        <v>3</v>
      </c>
      <c r="J286" s="48">
        <v>19</v>
      </c>
      <c r="K286" s="44">
        <v>0</v>
      </c>
      <c r="L286" s="41">
        <v>3</v>
      </c>
      <c r="M286" s="48">
        <v>3</v>
      </c>
      <c r="N286" s="48">
        <v>19</v>
      </c>
      <c r="O286" s="44">
        <v>0</v>
      </c>
      <c r="P286" s="41">
        <v>3</v>
      </c>
      <c r="Q286" s="48">
        <v>3</v>
      </c>
      <c r="R286" s="48">
        <v>22</v>
      </c>
      <c r="S286" s="44">
        <v>0</v>
      </c>
      <c r="T286" s="41">
        <v>3</v>
      </c>
      <c r="U286" s="48">
        <v>3</v>
      </c>
      <c r="V286" s="48">
        <v>23</v>
      </c>
      <c r="W286" s="44">
        <v>0</v>
      </c>
      <c r="X286" s="41">
        <v>3</v>
      </c>
      <c r="Y286" s="48">
        <v>3</v>
      </c>
      <c r="Z286" s="48">
        <v>23</v>
      </c>
      <c r="AA286" s="44">
        <v>0</v>
      </c>
      <c r="AB286" s="41">
        <v>3</v>
      </c>
      <c r="AC286" s="48">
        <v>3</v>
      </c>
      <c r="AD286" s="48">
        <v>24</v>
      </c>
      <c r="AE286" s="44">
        <v>0</v>
      </c>
      <c r="AF286" s="41">
        <v>3</v>
      </c>
      <c r="AG286" s="48">
        <v>3</v>
      </c>
      <c r="AH286" s="48">
        <v>25</v>
      </c>
      <c r="AI286" s="44">
        <v>0</v>
      </c>
      <c r="AJ286" s="41">
        <v>0</v>
      </c>
      <c r="AK286" s="48">
        <v>3</v>
      </c>
      <c r="AL286" s="48">
        <v>26</v>
      </c>
      <c r="AM286" s="44">
        <v>0</v>
      </c>
      <c r="AN286" s="41">
        <v>0</v>
      </c>
      <c r="AO286" s="48">
        <v>3</v>
      </c>
      <c r="AP286" s="48">
        <v>26</v>
      </c>
      <c r="AQ286" s="44">
        <v>0</v>
      </c>
      <c r="AR286" s="41">
        <v>3</v>
      </c>
      <c r="AS286" s="48">
        <v>26</v>
      </c>
      <c r="AT286" s="44">
        <v>0</v>
      </c>
      <c r="AU286" s="41">
        <v>3</v>
      </c>
      <c r="AV286" s="48">
        <v>27</v>
      </c>
      <c r="AW286" s="51">
        <v>0</v>
      </c>
    </row>
    <row r="287" spans="3:49">
      <c r="C287" s="26" t="s">
        <v>21</v>
      </c>
      <c r="D287" s="41">
        <v>17</v>
      </c>
      <c r="E287" s="48">
        <v>16</v>
      </c>
      <c r="F287" s="48">
        <v>64</v>
      </c>
      <c r="G287" s="44">
        <v>1</v>
      </c>
      <c r="H287" s="41">
        <v>17</v>
      </c>
      <c r="I287" s="48">
        <v>16</v>
      </c>
      <c r="J287" s="48">
        <v>64</v>
      </c>
      <c r="K287" s="44">
        <v>1</v>
      </c>
      <c r="L287" s="41">
        <v>17</v>
      </c>
      <c r="M287" s="48">
        <v>16</v>
      </c>
      <c r="N287" s="48">
        <v>65</v>
      </c>
      <c r="O287" s="44">
        <v>1</v>
      </c>
      <c r="P287" s="41">
        <v>17</v>
      </c>
      <c r="Q287" s="48">
        <v>16</v>
      </c>
      <c r="R287" s="48">
        <v>66</v>
      </c>
      <c r="S287" s="44">
        <v>1</v>
      </c>
      <c r="T287" s="41">
        <v>17</v>
      </c>
      <c r="U287" s="48">
        <v>16</v>
      </c>
      <c r="V287" s="48">
        <v>66</v>
      </c>
      <c r="W287" s="44">
        <v>1</v>
      </c>
      <c r="X287" s="41">
        <v>17</v>
      </c>
      <c r="Y287" s="48">
        <v>16</v>
      </c>
      <c r="Z287" s="48">
        <v>68</v>
      </c>
      <c r="AA287" s="44">
        <v>1</v>
      </c>
      <c r="AB287" s="41">
        <v>17</v>
      </c>
      <c r="AC287" s="48">
        <v>16</v>
      </c>
      <c r="AD287" s="48">
        <v>72</v>
      </c>
      <c r="AE287" s="44">
        <v>1</v>
      </c>
      <c r="AF287" s="41">
        <v>17</v>
      </c>
      <c r="AG287" s="48">
        <v>16</v>
      </c>
      <c r="AH287" s="48">
        <v>75</v>
      </c>
      <c r="AI287" s="44">
        <v>1</v>
      </c>
      <c r="AJ287" s="41">
        <v>0</v>
      </c>
      <c r="AK287" s="48">
        <v>16</v>
      </c>
      <c r="AL287" s="48">
        <v>80</v>
      </c>
      <c r="AM287" s="44">
        <v>1</v>
      </c>
      <c r="AN287" s="41">
        <v>0</v>
      </c>
      <c r="AO287" s="48">
        <v>16</v>
      </c>
      <c r="AP287" s="48">
        <v>82</v>
      </c>
      <c r="AQ287" s="44">
        <v>1</v>
      </c>
      <c r="AR287" s="41">
        <v>16</v>
      </c>
      <c r="AS287" s="48">
        <v>80</v>
      </c>
      <c r="AT287" s="44">
        <v>1</v>
      </c>
      <c r="AU287" s="41">
        <v>16</v>
      </c>
      <c r="AV287" s="48">
        <v>83</v>
      </c>
      <c r="AW287" s="51">
        <v>1</v>
      </c>
    </row>
    <row r="288" spans="3:49" ht="22.5">
      <c r="C288" s="26" t="s">
        <v>22</v>
      </c>
      <c r="D288" s="41">
        <v>0</v>
      </c>
      <c r="E288" s="48">
        <v>0</v>
      </c>
      <c r="F288" s="48">
        <v>1</v>
      </c>
      <c r="G288" s="44">
        <v>0</v>
      </c>
      <c r="H288" s="41">
        <v>0</v>
      </c>
      <c r="I288" s="48">
        <v>0</v>
      </c>
      <c r="J288" s="48">
        <v>1</v>
      </c>
      <c r="K288" s="44">
        <v>0</v>
      </c>
      <c r="L288" s="41">
        <v>0</v>
      </c>
      <c r="M288" s="48">
        <v>0</v>
      </c>
      <c r="N288" s="48">
        <v>1</v>
      </c>
      <c r="O288" s="44">
        <v>0</v>
      </c>
      <c r="P288" s="41">
        <v>0</v>
      </c>
      <c r="Q288" s="48">
        <v>0</v>
      </c>
      <c r="R288" s="48">
        <v>1</v>
      </c>
      <c r="S288" s="44">
        <v>0</v>
      </c>
      <c r="T288" s="41">
        <v>0</v>
      </c>
      <c r="U288" s="48">
        <v>0</v>
      </c>
      <c r="V288" s="48">
        <v>1</v>
      </c>
      <c r="W288" s="44">
        <v>0</v>
      </c>
      <c r="X288" s="41">
        <v>0</v>
      </c>
      <c r="Y288" s="48">
        <v>0</v>
      </c>
      <c r="Z288" s="48">
        <v>1</v>
      </c>
      <c r="AA288" s="44">
        <v>0</v>
      </c>
      <c r="AB288" s="41">
        <v>0</v>
      </c>
      <c r="AC288" s="48">
        <v>0</v>
      </c>
      <c r="AD288" s="48">
        <v>2</v>
      </c>
      <c r="AE288" s="44">
        <v>0</v>
      </c>
      <c r="AF288" s="41">
        <v>0</v>
      </c>
      <c r="AG288" s="48">
        <v>0</v>
      </c>
      <c r="AH288" s="48">
        <v>2</v>
      </c>
      <c r="AI288" s="44">
        <v>0</v>
      </c>
      <c r="AJ288" s="41">
        <v>0</v>
      </c>
      <c r="AK288" s="48">
        <v>0</v>
      </c>
      <c r="AL288" s="48">
        <v>2</v>
      </c>
      <c r="AM288" s="44">
        <v>0</v>
      </c>
      <c r="AN288" s="41">
        <v>0</v>
      </c>
      <c r="AO288" s="48">
        <v>0</v>
      </c>
      <c r="AP288" s="48">
        <v>2</v>
      </c>
      <c r="AQ288" s="44">
        <v>0</v>
      </c>
      <c r="AR288" s="41">
        <v>0</v>
      </c>
      <c r="AS288" s="48">
        <v>2</v>
      </c>
      <c r="AT288" s="44">
        <v>0</v>
      </c>
      <c r="AU288" s="41">
        <v>0</v>
      </c>
      <c r="AV288" s="48">
        <v>2</v>
      </c>
      <c r="AW288" s="51">
        <v>0</v>
      </c>
    </row>
    <row r="289" spans="3:56">
      <c r="C289" s="26" t="s">
        <v>23</v>
      </c>
      <c r="D289" s="41">
        <v>2</v>
      </c>
      <c r="E289" s="48">
        <v>2</v>
      </c>
      <c r="F289" s="48">
        <v>10</v>
      </c>
      <c r="G289" s="44">
        <v>0</v>
      </c>
      <c r="H289" s="41">
        <v>2</v>
      </c>
      <c r="I289" s="48">
        <v>2</v>
      </c>
      <c r="J289" s="48">
        <v>10</v>
      </c>
      <c r="K289" s="44">
        <v>0</v>
      </c>
      <c r="L289" s="41">
        <v>2</v>
      </c>
      <c r="M289" s="48">
        <v>2</v>
      </c>
      <c r="N289" s="48">
        <v>10</v>
      </c>
      <c r="O289" s="44">
        <v>0</v>
      </c>
      <c r="P289" s="41">
        <v>2</v>
      </c>
      <c r="Q289" s="48">
        <v>2</v>
      </c>
      <c r="R289" s="48">
        <v>10</v>
      </c>
      <c r="S289" s="44">
        <v>0</v>
      </c>
      <c r="T289" s="41">
        <v>2</v>
      </c>
      <c r="U289" s="48">
        <v>2</v>
      </c>
      <c r="V289" s="48">
        <v>10</v>
      </c>
      <c r="W289" s="44">
        <v>0</v>
      </c>
      <c r="X289" s="41">
        <v>2</v>
      </c>
      <c r="Y289" s="48">
        <v>2</v>
      </c>
      <c r="Z289" s="48">
        <v>10</v>
      </c>
      <c r="AA289" s="44">
        <v>0</v>
      </c>
      <c r="AB289" s="41">
        <v>2</v>
      </c>
      <c r="AC289" s="48">
        <v>2</v>
      </c>
      <c r="AD289" s="48">
        <v>10</v>
      </c>
      <c r="AE289" s="44">
        <v>0</v>
      </c>
      <c r="AF289" s="41">
        <v>2</v>
      </c>
      <c r="AG289" s="48">
        <v>2</v>
      </c>
      <c r="AH289" s="48">
        <v>10</v>
      </c>
      <c r="AI289" s="44">
        <v>0</v>
      </c>
      <c r="AJ289" s="41">
        <v>0</v>
      </c>
      <c r="AK289" s="48">
        <v>2</v>
      </c>
      <c r="AL289" s="48">
        <v>11</v>
      </c>
      <c r="AM289" s="44">
        <v>0</v>
      </c>
      <c r="AN289" s="41">
        <v>0</v>
      </c>
      <c r="AO289" s="48">
        <v>2</v>
      </c>
      <c r="AP289" s="48">
        <v>11</v>
      </c>
      <c r="AQ289" s="44">
        <v>0</v>
      </c>
      <c r="AR289" s="41">
        <v>2</v>
      </c>
      <c r="AS289" s="48">
        <v>12</v>
      </c>
      <c r="AT289" s="44">
        <v>0</v>
      </c>
      <c r="AU289" s="41">
        <v>2</v>
      </c>
      <c r="AV289" s="48">
        <v>12</v>
      </c>
      <c r="AW289" s="51">
        <v>1</v>
      </c>
    </row>
    <row r="290" spans="3:56">
      <c r="C290" s="26" t="s">
        <v>24</v>
      </c>
      <c r="D290" s="41">
        <v>1</v>
      </c>
      <c r="E290" s="48">
        <v>1</v>
      </c>
      <c r="F290" s="48">
        <v>8</v>
      </c>
      <c r="G290" s="44">
        <v>0</v>
      </c>
      <c r="H290" s="41">
        <v>1</v>
      </c>
      <c r="I290" s="48">
        <v>1</v>
      </c>
      <c r="J290" s="48">
        <v>8</v>
      </c>
      <c r="K290" s="44">
        <v>0</v>
      </c>
      <c r="L290" s="41">
        <v>1</v>
      </c>
      <c r="M290" s="48">
        <v>1</v>
      </c>
      <c r="N290" s="48">
        <v>8</v>
      </c>
      <c r="O290" s="44">
        <v>0</v>
      </c>
      <c r="P290" s="41">
        <v>1</v>
      </c>
      <c r="Q290" s="48">
        <v>1</v>
      </c>
      <c r="R290" s="48">
        <v>8</v>
      </c>
      <c r="S290" s="44">
        <v>0</v>
      </c>
      <c r="T290" s="41">
        <v>1</v>
      </c>
      <c r="U290" s="48">
        <v>1</v>
      </c>
      <c r="V290" s="48">
        <v>8</v>
      </c>
      <c r="W290" s="44">
        <v>0</v>
      </c>
      <c r="X290" s="41">
        <v>1</v>
      </c>
      <c r="Y290" s="48">
        <v>1</v>
      </c>
      <c r="Z290" s="48">
        <v>8</v>
      </c>
      <c r="AA290" s="44">
        <v>0</v>
      </c>
      <c r="AB290" s="41">
        <v>1</v>
      </c>
      <c r="AC290" s="48">
        <v>1</v>
      </c>
      <c r="AD290" s="48">
        <v>8</v>
      </c>
      <c r="AE290" s="44">
        <v>0</v>
      </c>
      <c r="AF290" s="41">
        <v>1</v>
      </c>
      <c r="AG290" s="48">
        <v>1</v>
      </c>
      <c r="AH290" s="48">
        <v>9</v>
      </c>
      <c r="AI290" s="44">
        <v>0</v>
      </c>
      <c r="AJ290" s="41">
        <v>1</v>
      </c>
      <c r="AK290" s="48">
        <v>1</v>
      </c>
      <c r="AL290" s="48">
        <v>9</v>
      </c>
      <c r="AM290" s="44">
        <v>0</v>
      </c>
      <c r="AN290" s="41">
        <v>1</v>
      </c>
      <c r="AO290" s="48">
        <v>1</v>
      </c>
      <c r="AP290" s="48">
        <v>10</v>
      </c>
      <c r="AQ290" s="44">
        <v>0</v>
      </c>
      <c r="AR290" s="41">
        <v>1</v>
      </c>
      <c r="AS290" s="48">
        <v>11</v>
      </c>
      <c r="AT290" s="44">
        <v>0</v>
      </c>
      <c r="AU290" s="41">
        <v>1</v>
      </c>
      <c r="AV290" s="48">
        <v>11</v>
      </c>
      <c r="AW290" s="51">
        <v>0</v>
      </c>
    </row>
    <row r="291" spans="3:56">
      <c r="C291" s="26" t="s">
        <v>25</v>
      </c>
      <c r="D291" s="41">
        <v>1</v>
      </c>
      <c r="E291" s="48">
        <v>1</v>
      </c>
      <c r="F291" s="48">
        <v>5</v>
      </c>
      <c r="G291" s="44">
        <v>0</v>
      </c>
      <c r="H291" s="41">
        <v>1</v>
      </c>
      <c r="I291" s="48">
        <v>1</v>
      </c>
      <c r="J291" s="48">
        <v>5</v>
      </c>
      <c r="K291" s="44">
        <v>0</v>
      </c>
      <c r="L291" s="41">
        <v>1</v>
      </c>
      <c r="M291" s="48">
        <v>1</v>
      </c>
      <c r="N291" s="48">
        <v>5</v>
      </c>
      <c r="O291" s="44">
        <v>0</v>
      </c>
      <c r="P291" s="41">
        <v>1</v>
      </c>
      <c r="Q291" s="48">
        <v>1</v>
      </c>
      <c r="R291" s="48">
        <v>5</v>
      </c>
      <c r="S291" s="44">
        <v>0</v>
      </c>
      <c r="T291" s="41">
        <v>1</v>
      </c>
      <c r="U291" s="48">
        <v>1</v>
      </c>
      <c r="V291" s="48">
        <v>5</v>
      </c>
      <c r="W291" s="44">
        <v>0</v>
      </c>
      <c r="X291" s="41">
        <v>1</v>
      </c>
      <c r="Y291" s="48">
        <v>1</v>
      </c>
      <c r="Z291" s="48">
        <v>6</v>
      </c>
      <c r="AA291" s="44">
        <v>0</v>
      </c>
      <c r="AB291" s="41">
        <v>1</v>
      </c>
      <c r="AC291" s="48">
        <v>1</v>
      </c>
      <c r="AD291" s="48">
        <v>6</v>
      </c>
      <c r="AE291" s="44">
        <v>0</v>
      </c>
      <c r="AF291" s="41">
        <v>1</v>
      </c>
      <c r="AG291" s="48">
        <v>1</v>
      </c>
      <c r="AH291" s="48">
        <v>6</v>
      </c>
      <c r="AI291" s="44">
        <v>0</v>
      </c>
      <c r="AJ291" s="41">
        <v>0</v>
      </c>
      <c r="AK291" s="48">
        <v>1</v>
      </c>
      <c r="AL291" s="48">
        <v>6</v>
      </c>
      <c r="AM291" s="44">
        <v>0</v>
      </c>
      <c r="AN291" s="41">
        <v>0</v>
      </c>
      <c r="AO291" s="48">
        <v>1</v>
      </c>
      <c r="AP291" s="48">
        <v>6</v>
      </c>
      <c r="AQ291" s="44">
        <v>0</v>
      </c>
      <c r="AR291" s="41">
        <v>1</v>
      </c>
      <c r="AS291" s="48">
        <v>5</v>
      </c>
      <c r="AT291" s="44">
        <v>0</v>
      </c>
      <c r="AU291" s="41">
        <v>1</v>
      </c>
      <c r="AV291" s="48">
        <v>5</v>
      </c>
      <c r="AW291" s="51">
        <v>0</v>
      </c>
    </row>
    <row r="292" spans="3:56">
      <c r="C292" s="26" t="s">
        <v>26</v>
      </c>
      <c r="D292" s="41">
        <v>81</v>
      </c>
      <c r="E292" s="48">
        <v>86</v>
      </c>
      <c r="F292" s="48">
        <v>276</v>
      </c>
      <c r="G292" s="44">
        <v>74</v>
      </c>
      <c r="H292" s="41">
        <v>81</v>
      </c>
      <c r="I292" s="48">
        <v>86</v>
      </c>
      <c r="J292" s="48">
        <v>276</v>
      </c>
      <c r="K292" s="44">
        <v>74</v>
      </c>
      <c r="L292" s="41">
        <v>81</v>
      </c>
      <c r="M292" s="48">
        <v>86</v>
      </c>
      <c r="N292" s="48">
        <v>277</v>
      </c>
      <c r="O292" s="44">
        <v>74</v>
      </c>
      <c r="P292" s="41">
        <v>81</v>
      </c>
      <c r="Q292" s="48">
        <v>86</v>
      </c>
      <c r="R292" s="48">
        <v>280</v>
      </c>
      <c r="S292" s="44">
        <v>74</v>
      </c>
      <c r="T292" s="41">
        <v>81</v>
      </c>
      <c r="U292" s="48">
        <v>86</v>
      </c>
      <c r="V292" s="48">
        <v>280</v>
      </c>
      <c r="W292" s="44">
        <v>74</v>
      </c>
      <c r="X292" s="41">
        <v>81</v>
      </c>
      <c r="Y292" s="48">
        <v>86</v>
      </c>
      <c r="Z292" s="48">
        <v>283</v>
      </c>
      <c r="AA292" s="44">
        <v>74</v>
      </c>
      <c r="AB292" s="41">
        <v>12</v>
      </c>
      <c r="AC292" s="48">
        <v>86</v>
      </c>
      <c r="AD292" s="48">
        <v>288</v>
      </c>
      <c r="AE292" s="44">
        <v>74</v>
      </c>
      <c r="AF292" s="41">
        <v>12</v>
      </c>
      <c r="AG292" s="48">
        <v>86</v>
      </c>
      <c r="AH292" s="48">
        <v>290</v>
      </c>
      <c r="AI292" s="44">
        <v>74</v>
      </c>
      <c r="AJ292" s="41">
        <v>0</v>
      </c>
      <c r="AK292" s="48">
        <v>86</v>
      </c>
      <c r="AL292" s="48">
        <v>311</v>
      </c>
      <c r="AM292" s="44">
        <v>74</v>
      </c>
      <c r="AN292" s="41">
        <v>0</v>
      </c>
      <c r="AO292" s="48">
        <v>86</v>
      </c>
      <c r="AP292" s="48">
        <v>314</v>
      </c>
      <c r="AQ292" s="44">
        <v>74</v>
      </c>
      <c r="AR292" s="41">
        <v>86</v>
      </c>
      <c r="AS292" s="48">
        <v>313</v>
      </c>
      <c r="AT292" s="44">
        <v>74</v>
      </c>
      <c r="AU292" s="41">
        <v>86</v>
      </c>
      <c r="AV292" s="48">
        <v>323</v>
      </c>
      <c r="AW292" s="51">
        <v>80</v>
      </c>
    </row>
    <row r="293" spans="3:56">
      <c r="C293" s="26" t="s">
        <v>27</v>
      </c>
      <c r="D293" s="41">
        <v>3</v>
      </c>
      <c r="E293" s="48">
        <v>3</v>
      </c>
      <c r="F293" s="48">
        <v>12</v>
      </c>
      <c r="G293" s="44">
        <v>0</v>
      </c>
      <c r="H293" s="41">
        <v>3</v>
      </c>
      <c r="I293" s="48">
        <v>3</v>
      </c>
      <c r="J293" s="48">
        <v>12</v>
      </c>
      <c r="K293" s="44">
        <v>0</v>
      </c>
      <c r="L293" s="41">
        <v>3</v>
      </c>
      <c r="M293" s="48">
        <v>3</v>
      </c>
      <c r="N293" s="48">
        <v>12</v>
      </c>
      <c r="O293" s="44">
        <v>0</v>
      </c>
      <c r="P293" s="41">
        <v>3</v>
      </c>
      <c r="Q293" s="48">
        <v>3</v>
      </c>
      <c r="R293" s="48">
        <v>12</v>
      </c>
      <c r="S293" s="44">
        <v>0</v>
      </c>
      <c r="T293" s="41">
        <v>3</v>
      </c>
      <c r="U293" s="48">
        <v>3</v>
      </c>
      <c r="V293" s="48">
        <v>12</v>
      </c>
      <c r="W293" s="44">
        <v>0</v>
      </c>
      <c r="X293" s="41">
        <v>3</v>
      </c>
      <c r="Y293" s="48">
        <v>3</v>
      </c>
      <c r="Z293" s="48">
        <v>12</v>
      </c>
      <c r="AA293" s="44">
        <v>0</v>
      </c>
      <c r="AB293" s="41">
        <v>3</v>
      </c>
      <c r="AC293" s="48">
        <v>3</v>
      </c>
      <c r="AD293" s="48">
        <v>12</v>
      </c>
      <c r="AE293" s="44">
        <v>0</v>
      </c>
      <c r="AF293" s="41">
        <v>3</v>
      </c>
      <c r="AG293" s="48">
        <v>3</v>
      </c>
      <c r="AH293" s="48">
        <v>12</v>
      </c>
      <c r="AI293" s="44">
        <v>0</v>
      </c>
      <c r="AJ293" s="41">
        <v>2</v>
      </c>
      <c r="AK293" s="48">
        <v>3</v>
      </c>
      <c r="AL293" s="48">
        <v>12</v>
      </c>
      <c r="AM293" s="44">
        <v>0</v>
      </c>
      <c r="AN293" s="41">
        <v>2</v>
      </c>
      <c r="AO293" s="48">
        <v>3</v>
      </c>
      <c r="AP293" s="48">
        <v>12</v>
      </c>
      <c r="AQ293" s="44">
        <v>0</v>
      </c>
      <c r="AR293" s="41">
        <v>3</v>
      </c>
      <c r="AS293" s="48">
        <v>12</v>
      </c>
      <c r="AT293" s="44">
        <v>0</v>
      </c>
      <c r="AU293" s="41">
        <v>3</v>
      </c>
      <c r="AV293" s="48">
        <v>12</v>
      </c>
      <c r="AW293" s="51">
        <v>0</v>
      </c>
    </row>
    <row r="294" spans="3:56">
      <c r="C294" s="26" t="s">
        <v>28</v>
      </c>
      <c r="D294" s="41">
        <v>5</v>
      </c>
      <c r="E294" s="48">
        <v>6</v>
      </c>
      <c r="F294" s="48">
        <v>20</v>
      </c>
      <c r="G294" s="44">
        <v>6</v>
      </c>
      <c r="H294" s="41">
        <v>5</v>
      </c>
      <c r="I294" s="48">
        <v>6</v>
      </c>
      <c r="J294" s="48">
        <v>20</v>
      </c>
      <c r="K294" s="44">
        <v>6</v>
      </c>
      <c r="L294" s="41">
        <v>5</v>
      </c>
      <c r="M294" s="48">
        <v>6</v>
      </c>
      <c r="N294" s="48">
        <v>20</v>
      </c>
      <c r="O294" s="44">
        <v>6</v>
      </c>
      <c r="P294" s="41">
        <v>5</v>
      </c>
      <c r="Q294" s="48">
        <v>6</v>
      </c>
      <c r="R294" s="48">
        <v>21</v>
      </c>
      <c r="S294" s="44">
        <v>6</v>
      </c>
      <c r="T294" s="41">
        <v>5</v>
      </c>
      <c r="U294" s="48">
        <v>6</v>
      </c>
      <c r="V294" s="48">
        <v>22</v>
      </c>
      <c r="W294" s="44">
        <v>6</v>
      </c>
      <c r="X294" s="41">
        <v>5</v>
      </c>
      <c r="Y294" s="48">
        <v>6</v>
      </c>
      <c r="Z294" s="48">
        <v>24</v>
      </c>
      <c r="AA294" s="44">
        <v>6</v>
      </c>
      <c r="AB294" s="41">
        <v>5</v>
      </c>
      <c r="AC294" s="48">
        <v>6</v>
      </c>
      <c r="AD294" s="48">
        <v>26</v>
      </c>
      <c r="AE294" s="44">
        <v>6</v>
      </c>
      <c r="AF294" s="41">
        <v>5</v>
      </c>
      <c r="AG294" s="48">
        <v>6</v>
      </c>
      <c r="AH294" s="48">
        <v>28</v>
      </c>
      <c r="AI294" s="44">
        <v>6</v>
      </c>
      <c r="AJ294" s="41">
        <v>0</v>
      </c>
      <c r="AK294" s="48">
        <v>6</v>
      </c>
      <c r="AL294" s="48">
        <v>28</v>
      </c>
      <c r="AM294" s="44">
        <v>6</v>
      </c>
      <c r="AN294" s="41">
        <v>0</v>
      </c>
      <c r="AO294" s="48">
        <v>6</v>
      </c>
      <c r="AP294" s="48">
        <v>28</v>
      </c>
      <c r="AQ294" s="44">
        <v>6</v>
      </c>
      <c r="AR294" s="41">
        <v>6</v>
      </c>
      <c r="AS294" s="48">
        <v>29</v>
      </c>
      <c r="AT294" s="44">
        <v>6</v>
      </c>
      <c r="AU294" s="41">
        <v>6</v>
      </c>
      <c r="AV294" s="48">
        <v>29</v>
      </c>
      <c r="AW294" s="51">
        <v>6</v>
      </c>
    </row>
    <row r="295" spans="3:56" ht="23.25" thickBot="1">
      <c r="C295" s="27" t="s">
        <v>29</v>
      </c>
      <c r="D295" s="42">
        <v>0</v>
      </c>
      <c r="E295" s="49">
        <v>0</v>
      </c>
      <c r="F295" s="49">
        <v>2</v>
      </c>
      <c r="G295" s="45">
        <v>0</v>
      </c>
      <c r="H295" s="42">
        <v>0</v>
      </c>
      <c r="I295" s="49">
        <v>0</v>
      </c>
      <c r="J295" s="49">
        <v>2</v>
      </c>
      <c r="K295" s="45">
        <v>0</v>
      </c>
      <c r="L295" s="42">
        <v>0</v>
      </c>
      <c r="M295" s="49">
        <v>0</v>
      </c>
      <c r="N295" s="49">
        <v>2</v>
      </c>
      <c r="O295" s="45">
        <v>0</v>
      </c>
      <c r="P295" s="42">
        <v>0</v>
      </c>
      <c r="Q295" s="49">
        <v>0</v>
      </c>
      <c r="R295" s="49">
        <v>2</v>
      </c>
      <c r="S295" s="45">
        <v>0</v>
      </c>
      <c r="T295" s="42">
        <v>0</v>
      </c>
      <c r="U295" s="49">
        <v>0</v>
      </c>
      <c r="V295" s="49">
        <v>2</v>
      </c>
      <c r="W295" s="45">
        <v>0</v>
      </c>
      <c r="X295" s="42">
        <v>0</v>
      </c>
      <c r="Y295" s="49">
        <v>0</v>
      </c>
      <c r="Z295" s="49">
        <v>2</v>
      </c>
      <c r="AA295" s="45">
        <v>0</v>
      </c>
      <c r="AB295" s="42">
        <v>0</v>
      </c>
      <c r="AC295" s="49">
        <v>0</v>
      </c>
      <c r="AD295" s="49">
        <v>2</v>
      </c>
      <c r="AE295" s="45">
        <v>0</v>
      </c>
      <c r="AF295" s="42">
        <v>0</v>
      </c>
      <c r="AG295" s="49">
        <v>0</v>
      </c>
      <c r="AH295" s="49">
        <v>2</v>
      </c>
      <c r="AI295" s="45">
        <v>0</v>
      </c>
      <c r="AJ295" s="42">
        <v>0</v>
      </c>
      <c r="AK295" s="49">
        <v>0</v>
      </c>
      <c r="AL295" s="49">
        <v>2</v>
      </c>
      <c r="AM295" s="45">
        <v>0</v>
      </c>
      <c r="AN295" s="42">
        <v>0</v>
      </c>
      <c r="AO295" s="49">
        <v>0</v>
      </c>
      <c r="AP295" s="49">
        <v>2</v>
      </c>
      <c r="AQ295" s="45">
        <v>0</v>
      </c>
      <c r="AR295" s="42">
        <v>0</v>
      </c>
      <c r="AS295" s="49">
        <v>2</v>
      </c>
      <c r="AT295" s="45">
        <v>0</v>
      </c>
      <c r="AU295" s="42">
        <v>0</v>
      </c>
      <c r="AV295" s="49">
        <v>2</v>
      </c>
      <c r="AW295" s="52">
        <v>0</v>
      </c>
    </row>
    <row r="297" spans="3:56" ht="21" thickBot="1">
      <c r="C297" s="56"/>
      <c r="AR297" s="151"/>
    </row>
    <row r="298" spans="3:56" ht="23.25" thickBot="1">
      <c r="C298" s="557" t="s">
        <v>34</v>
      </c>
      <c r="D298" s="558"/>
      <c r="E298" s="558"/>
      <c r="F298" s="558"/>
      <c r="G298" s="558"/>
      <c r="H298" s="558"/>
      <c r="I298" s="558"/>
      <c r="J298" s="558"/>
      <c r="K298" s="558"/>
      <c r="L298" s="558"/>
      <c r="M298" s="558"/>
      <c r="N298" s="558"/>
      <c r="O298" s="558"/>
      <c r="P298" s="558"/>
      <c r="Q298" s="558"/>
      <c r="R298" s="558"/>
      <c r="S298" s="558"/>
      <c r="T298" s="558"/>
      <c r="U298" s="558"/>
      <c r="V298" s="558"/>
      <c r="W298" s="558"/>
      <c r="X298" s="558"/>
      <c r="Y298" s="558"/>
      <c r="Z298" s="558"/>
      <c r="AA298" s="558"/>
      <c r="AB298" s="558"/>
      <c r="AC298" s="558"/>
      <c r="AD298" s="558"/>
      <c r="AE298" s="558"/>
      <c r="AF298" s="558"/>
      <c r="AG298" s="558"/>
      <c r="AH298" s="558"/>
      <c r="AI298" s="558"/>
      <c r="AJ298" s="558"/>
      <c r="AK298" s="558"/>
      <c r="AL298" s="558"/>
      <c r="AM298" s="558"/>
      <c r="AN298" s="558"/>
      <c r="AO298" s="558"/>
      <c r="AP298" s="558"/>
      <c r="AQ298" s="559"/>
      <c r="AR298" s="151"/>
      <c r="AS298" s="434"/>
      <c r="AT298" s="434"/>
      <c r="AU298" s="434"/>
      <c r="AV298" s="434"/>
      <c r="AW298" s="434"/>
      <c r="AX298" s="434"/>
      <c r="AY298" s="434"/>
      <c r="AZ298" s="434"/>
      <c r="BA298" s="434"/>
      <c r="BB298" s="68"/>
      <c r="BC298" s="68"/>
      <c r="BD298" s="68"/>
    </row>
    <row r="299" spans="3:56" ht="23.25" thickBot="1">
      <c r="C299" s="581" t="s">
        <v>36</v>
      </c>
      <c r="D299" s="560">
        <v>39814</v>
      </c>
      <c r="E299" s="575"/>
      <c r="F299" s="576"/>
      <c r="G299" s="560">
        <v>39845</v>
      </c>
      <c r="H299" s="575"/>
      <c r="I299" s="576"/>
      <c r="J299" s="560">
        <v>39873</v>
      </c>
      <c r="K299" s="575"/>
      <c r="L299" s="576"/>
      <c r="M299" s="560">
        <v>39904</v>
      </c>
      <c r="N299" s="575"/>
      <c r="O299" s="576"/>
      <c r="P299" s="560">
        <v>39934</v>
      </c>
      <c r="Q299" s="575"/>
      <c r="R299" s="576"/>
      <c r="S299" s="560">
        <v>39965</v>
      </c>
      <c r="T299" s="575"/>
      <c r="U299" s="576"/>
      <c r="V299" s="560">
        <v>39995</v>
      </c>
      <c r="W299" s="575"/>
      <c r="X299" s="576"/>
      <c r="Y299" s="560">
        <v>40026</v>
      </c>
      <c r="Z299" s="575"/>
      <c r="AA299" s="576"/>
      <c r="AB299" s="560">
        <v>40057</v>
      </c>
      <c r="AC299" s="575"/>
      <c r="AD299" s="575"/>
      <c r="AE299" s="576"/>
      <c r="AF299" s="560">
        <v>40087</v>
      </c>
      <c r="AG299" s="575"/>
      <c r="AH299" s="575"/>
      <c r="AI299" s="576"/>
      <c r="AJ299" s="560">
        <v>40118</v>
      </c>
      <c r="AK299" s="575"/>
      <c r="AL299" s="575"/>
      <c r="AM299" s="576"/>
      <c r="AN299" s="560">
        <v>40148</v>
      </c>
      <c r="AO299" s="584"/>
      <c r="AP299" s="584"/>
      <c r="AQ299" s="561"/>
      <c r="AR299" s="151"/>
      <c r="AS299" s="434"/>
      <c r="AT299" s="434"/>
      <c r="AU299" s="434"/>
      <c r="AV299" s="434"/>
      <c r="AW299" s="434"/>
      <c r="AX299" s="434"/>
      <c r="AY299" s="434"/>
      <c r="AZ299" s="434"/>
      <c r="BA299" s="434"/>
    </row>
    <row r="300" spans="3:56" ht="13.5" thickBot="1">
      <c r="C300" s="583"/>
      <c r="D300" s="178" t="s">
        <v>4</v>
      </c>
      <c r="E300" s="385" t="s">
        <v>5</v>
      </c>
      <c r="F300" s="177" t="s">
        <v>3</v>
      </c>
      <c r="G300" s="178" t="s">
        <v>4</v>
      </c>
      <c r="H300" s="385" t="s">
        <v>5</v>
      </c>
      <c r="I300" s="177" t="s">
        <v>3</v>
      </c>
      <c r="J300" s="178" t="s">
        <v>4</v>
      </c>
      <c r="K300" s="385" t="s">
        <v>5</v>
      </c>
      <c r="L300" s="177" t="s">
        <v>3</v>
      </c>
      <c r="M300" s="178" t="s">
        <v>4</v>
      </c>
      <c r="N300" s="385" t="s">
        <v>5</v>
      </c>
      <c r="O300" s="177" t="s">
        <v>3</v>
      </c>
      <c r="P300" s="178" t="s">
        <v>4</v>
      </c>
      <c r="Q300" s="385" t="s">
        <v>5</v>
      </c>
      <c r="R300" s="177" t="s">
        <v>3</v>
      </c>
      <c r="S300" s="178" t="s">
        <v>4</v>
      </c>
      <c r="T300" s="385" t="s">
        <v>2</v>
      </c>
      <c r="U300" s="177" t="s">
        <v>3</v>
      </c>
      <c r="V300" s="178" t="s">
        <v>4</v>
      </c>
      <c r="W300" s="385" t="s">
        <v>2</v>
      </c>
      <c r="X300" s="177" t="s">
        <v>3</v>
      </c>
      <c r="Y300" s="178" t="s">
        <v>4</v>
      </c>
      <c r="Z300" s="385" t="s">
        <v>2</v>
      </c>
      <c r="AA300" s="177" t="s">
        <v>3</v>
      </c>
      <c r="AB300" s="178" t="s">
        <v>4</v>
      </c>
      <c r="AC300" s="385" t="s">
        <v>2</v>
      </c>
      <c r="AD300" s="389" t="s">
        <v>3</v>
      </c>
      <c r="AE300" s="177" t="s">
        <v>33</v>
      </c>
      <c r="AF300" s="178" t="s">
        <v>4</v>
      </c>
      <c r="AG300" s="385" t="s">
        <v>2</v>
      </c>
      <c r="AH300" s="389" t="s">
        <v>3</v>
      </c>
      <c r="AI300" s="177" t="s">
        <v>33</v>
      </c>
      <c r="AJ300" s="178" t="s">
        <v>4</v>
      </c>
      <c r="AK300" s="385" t="s">
        <v>2</v>
      </c>
      <c r="AL300" s="389" t="s">
        <v>3</v>
      </c>
      <c r="AM300" s="177" t="s">
        <v>33</v>
      </c>
      <c r="AN300" s="178" t="s">
        <v>4</v>
      </c>
      <c r="AO300" s="385" t="s">
        <v>5</v>
      </c>
      <c r="AP300" s="389" t="s">
        <v>3</v>
      </c>
      <c r="AQ300" s="177" t="s">
        <v>33</v>
      </c>
      <c r="AS300" s="434"/>
      <c r="AT300" s="434"/>
      <c r="AU300" s="434"/>
      <c r="AV300" s="434"/>
      <c r="AW300" s="434"/>
      <c r="AX300" s="434"/>
      <c r="AY300" s="434"/>
      <c r="AZ300" s="434"/>
      <c r="BA300" s="434"/>
    </row>
    <row r="301" spans="3:56">
      <c r="C301" s="57" t="s">
        <v>8</v>
      </c>
      <c r="D301" s="46">
        <v>9</v>
      </c>
      <c r="E301" s="60">
        <v>54</v>
      </c>
      <c r="F301" s="61">
        <v>13</v>
      </c>
      <c r="G301" s="46">
        <v>9</v>
      </c>
      <c r="H301" s="60">
        <v>54</v>
      </c>
      <c r="I301" s="61">
        <v>13</v>
      </c>
      <c r="J301" s="46">
        <v>9</v>
      </c>
      <c r="K301" s="60">
        <v>54</v>
      </c>
      <c r="L301" s="61">
        <v>13</v>
      </c>
      <c r="M301" s="46">
        <v>9</v>
      </c>
      <c r="N301" s="60">
        <v>55</v>
      </c>
      <c r="O301" s="61">
        <v>13</v>
      </c>
      <c r="P301" s="46">
        <v>9</v>
      </c>
      <c r="Q301" s="60">
        <v>55</v>
      </c>
      <c r="R301" s="61">
        <v>13</v>
      </c>
      <c r="S301" s="46">
        <v>9</v>
      </c>
      <c r="T301" s="60">
        <v>55</v>
      </c>
      <c r="U301" s="61">
        <v>13</v>
      </c>
      <c r="V301" s="46">
        <v>9</v>
      </c>
      <c r="W301" s="60">
        <v>57</v>
      </c>
      <c r="X301" s="61">
        <v>13</v>
      </c>
      <c r="Y301" s="46">
        <v>9</v>
      </c>
      <c r="Z301" s="60">
        <v>58</v>
      </c>
      <c r="AA301" s="61">
        <v>13</v>
      </c>
      <c r="AB301" s="40">
        <v>9</v>
      </c>
      <c r="AC301" s="66">
        <v>59</v>
      </c>
      <c r="AD301" s="66">
        <v>13</v>
      </c>
      <c r="AE301" s="61">
        <v>15</v>
      </c>
      <c r="AF301" s="40">
        <v>9</v>
      </c>
      <c r="AG301" s="66">
        <v>60</v>
      </c>
      <c r="AH301" s="66">
        <v>13</v>
      </c>
      <c r="AI301" s="61">
        <v>15</v>
      </c>
      <c r="AJ301" s="40">
        <v>9</v>
      </c>
      <c r="AK301" s="66">
        <v>61</v>
      </c>
      <c r="AL301" s="66">
        <v>13</v>
      </c>
      <c r="AM301" s="61">
        <v>15</v>
      </c>
      <c r="AN301" s="40">
        <v>9</v>
      </c>
      <c r="AO301" s="66">
        <v>61</v>
      </c>
      <c r="AP301" s="66">
        <v>14</v>
      </c>
      <c r="AQ301" s="61">
        <v>15</v>
      </c>
      <c r="AS301" s="434"/>
      <c r="AT301" s="434"/>
      <c r="AU301" s="434"/>
      <c r="AV301" s="434"/>
      <c r="AW301" s="434"/>
      <c r="AX301" s="434"/>
      <c r="AY301" s="434"/>
      <c r="AZ301" s="434"/>
      <c r="BA301" s="434"/>
    </row>
    <row r="302" spans="3:56">
      <c r="C302" s="58" t="s">
        <v>9</v>
      </c>
      <c r="D302" s="41">
        <v>0</v>
      </c>
      <c r="E302" s="62">
        <v>6</v>
      </c>
      <c r="F302" s="63">
        <v>0</v>
      </c>
      <c r="G302" s="41">
        <v>0</v>
      </c>
      <c r="H302" s="62">
        <v>6</v>
      </c>
      <c r="I302" s="63">
        <v>0</v>
      </c>
      <c r="J302" s="41">
        <v>0</v>
      </c>
      <c r="K302" s="62">
        <v>6</v>
      </c>
      <c r="L302" s="63">
        <v>0</v>
      </c>
      <c r="M302" s="41">
        <v>0</v>
      </c>
      <c r="N302" s="62">
        <v>6</v>
      </c>
      <c r="O302" s="63">
        <v>0</v>
      </c>
      <c r="P302" s="41">
        <v>0</v>
      </c>
      <c r="Q302" s="62">
        <v>6</v>
      </c>
      <c r="R302" s="63">
        <v>0</v>
      </c>
      <c r="S302" s="41">
        <v>0</v>
      </c>
      <c r="T302" s="62">
        <v>6</v>
      </c>
      <c r="U302" s="63">
        <v>0</v>
      </c>
      <c r="V302" s="41">
        <v>0</v>
      </c>
      <c r="W302" s="62">
        <v>6</v>
      </c>
      <c r="X302" s="63">
        <v>0</v>
      </c>
      <c r="Y302" s="41">
        <v>0</v>
      </c>
      <c r="Z302" s="62">
        <v>6</v>
      </c>
      <c r="AA302" s="63">
        <v>0</v>
      </c>
      <c r="AB302" s="41">
        <v>0</v>
      </c>
      <c r="AC302" s="48">
        <v>6</v>
      </c>
      <c r="AD302" s="48">
        <v>0</v>
      </c>
      <c r="AE302" s="63">
        <v>0</v>
      </c>
      <c r="AF302" s="41">
        <v>0</v>
      </c>
      <c r="AG302" s="48">
        <v>6</v>
      </c>
      <c r="AH302" s="48">
        <v>0</v>
      </c>
      <c r="AI302" s="63">
        <v>0</v>
      </c>
      <c r="AJ302" s="41">
        <v>0</v>
      </c>
      <c r="AK302" s="48">
        <v>6</v>
      </c>
      <c r="AL302" s="48">
        <v>0</v>
      </c>
      <c r="AM302" s="63">
        <v>0</v>
      </c>
      <c r="AN302" s="41">
        <v>0</v>
      </c>
      <c r="AO302" s="48">
        <v>6</v>
      </c>
      <c r="AP302" s="48">
        <v>0</v>
      </c>
      <c r="AQ302" s="63">
        <v>0</v>
      </c>
      <c r="AS302" s="434"/>
      <c r="AT302" s="434"/>
      <c r="AU302" s="434"/>
      <c r="AV302" s="434"/>
      <c r="AW302" s="434"/>
      <c r="AX302" s="434"/>
      <c r="AY302" s="434"/>
      <c r="AZ302" s="434"/>
      <c r="BA302" s="434"/>
    </row>
    <row r="303" spans="3:56">
      <c r="C303" s="58" t="s">
        <v>10</v>
      </c>
      <c r="D303" s="41">
        <v>5</v>
      </c>
      <c r="E303" s="62">
        <v>27</v>
      </c>
      <c r="F303" s="63">
        <v>4</v>
      </c>
      <c r="G303" s="41">
        <v>5</v>
      </c>
      <c r="H303" s="62">
        <v>27</v>
      </c>
      <c r="I303" s="63">
        <v>4</v>
      </c>
      <c r="J303" s="41">
        <v>5</v>
      </c>
      <c r="K303" s="62">
        <v>27</v>
      </c>
      <c r="L303" s="63">
        <v>4</v>
      </c>
      <c r="M303" s="41">
        <v>4</v>
      </c>
      <c r="N303" s="62">
        <v>27</v>
      </c>
      <c r="O303" s="63">
        <v>4</v>
      </c>
      <c r="P303" s="41">
        <v>4</v>
      </c>
      <c r="Q303" s="62">
        <v>27</v>
      </c>
      <c r="R303" s="63">
        <v>4</v>
      </c>
      <c r="S303" s="41">
        <v>4</v>
      </c>
      <c r="T303" s="62">
        <v>25</v>
      </c>
      <c r="U303" s="63">
        <v>4</v>
      </c>
      <c r="V303" s="41">
        <v>4</v>
      </c>
      <c r="W303" s="62">
        <v>25</v>
      </c>
      <c r="X303" s="63">
        <v>4</v>
      </c>
      <c r="Y303" s="41">
        <v>5</v>
      </c>
      <c r="Z303" s="62">
        <v>26</v>
      </c>
      <c r="AA303" s="63">
        <v>4</v>
      </c>
      <c r="AB303" s="41">
        <v>5</v>
      </c>
      <c r="AC303" s="48">
        <v>27</v>
      </c>
      <c r="AD303" s="48">
        <v>4</v>
      </c>
      <c r="AE303" s="63">
        <v>0</v>
      </c>
      <c r="AF303" s="41">
        <v>5</v>
      </c>
      <c r="AG303" s="48">
        <v>27</v>
      </c>
      <c r="AH303" s="48">
        <v>4</v>
      </c>
      <c r="AI303" s="63">
        <v>0</v>
      </c>
      <c r="AJ303" s="41">
        <v>5</v>
      </c>
      <c r="AK303" s="48">
        <v>28</v>
      </c>
      <c r="AL303" s="48">
        <v>4</v>
      </c>
      <c r="AM303" s="63">
        <v>0</v>
      </c>
      <c r="AN303" s="41">
        <v>5</v>
      </c>
      <c r="AO303" s="48">
        <v>26</v>
      </c>
      <c r="AP303" s="48">
        <v>4</v>
      </c>
      <c r="AQ303" s="63">
        <v>0</v>
      </c>
      <c r="AS303" s="434"/>
      <c r="AT303" s="434"/>
      <c r="AU303" s="434"/>
      <c r="AV303" s="434"/>
      <c r="AW303" s="434"/>
      <c r="AX303" s="434"/>
      <c r="AY303" s="434"/>
      <c r="AZ303" s="434"/>
      <c r="BA303" s="434"/>
    </row>
    <row r="304" spans="3:56">
      <c r="C304" s="58" t="s">
        <v>11</v>
      </c>
      <c r="D304" s="41">
        <v>1</v>
      </c>
      <c r="E304" s="62">
        <v>10</v>
      </c>
      <c r="F304" s="63">
        <v>0</v>
      </c>
      <c r="G304" s="41">
        <v>1</v>
      </c>
      <c r="H304" s="62">
        <v>10</v>
      </c>
      <c r="I304" s="63">
        <v>0</v>
      </c>
      <c r="J304" s="41">
        <v>1</v>
      </c>
      <c r="K304" s="62">
        <v>10</v>
      </c>
      <c r="L304" s="63">
        <v>0</v>
      </c>
      <c r="M304" s="41">
        <v>1</v>
      </c>
      <c r="N304" s="62">
        <v>10</v>
      </c>
      <c r="O304" s="63">
        <v>0</v>
      </c>
      <c r="P304" s="41">
        <v>1</v>
      </c>
      <c r="Q304" s="62">
        <v>10</v>
      </c>
      <c r="R304" s="63">
        <v>0</v>
      </c>
      <c r="S304" s="41">
        <v>1</v>
      </c>
      <c r="T304" s="62">
        <v>10</v>
      </c>
      <c r="U304" s="63">
        <v>0</v>
      </c>
      <c r="V304" s="41">
        <v>1</v>
      </c>
      <c r="W304" s="62">
        <v>10</v>
      </c>
      <c r="X304" s="63">
        <v>0</v>
      </c>
      <c r="Y304" s="41">
        <v>1</v>
      </c>
      <c r="Z304" s="62">
        <v>10</v>
      </c>
      <c r="AA304" s="63">
        <v>0</v>
      </c>
      <c r="AB304" s="41">
        <v>1</v>
      </c>
      <c r="AC304" s="48">
        <v>10</v>
      </c>
      <c r="AD304" s="48">
        <v>0</v>
      </c>
      <c r="AE304" s="63">
        <v>0</v>
      </c>
      <c r="AF304" s="41">
        <v>1</v>
      </c>
      <c r="AG304" s="48">
        <v>10</v>
      </c>
      <c r="AH304" s="48">
        <v>0</v>
      </c>
      <c r="AI304" s="63">
        <v>0</v>
      </c>
      <c r="AJ304" s="41">
        <v>1</v>
      </c>
      <c r="AK304" s="48">
        <v>10</v>
      </c>
      <c r="AL304" s="48">
        <v>0</v>
      </c>
      <c r="AM304" s="63">
        <v>0</v>
      </c>
      <c r="AN304" s="41">
        <v>1</v>
      </c>
      <c r="AO304" s="48">
        <v>10</v>
      </c>
      <c r="AP304" s="48">
        <v>0</v>
      </c>
      <c r="AQ304" s="63">
        <v>0</v>
      </c>
      <c r="AS304" s="434"/>
      <c r="AT304" s="434"/>
      <c r="AU304" s="434"/>
      <c r="AV304" s="434"/>
      <c r="AW304" s="434"/>
      <c r="AX304" s="434"/>
      <c r="AY304" s="434"/>
      <c r="AZ304" s="434"/>
      <c r="BA304" s="434"/>
    </row>
    <row r="305" spans="3:53">
      <c r="C305" s="58" t="s">
        <v>12</v>
      </c>
      <c r="D305" s="41">
        <v>3</v>
      </c>
      <c r="E305" s="62">
        <v>27</v>
      </c>
      <c r="F305" s="63">
        <v>1</v>
      </c>
      <c r="G305" s="41">
        <v>3</v>
      </c>
      <c r="H305" s="62">
        <v>27</v>
      </c>
      <c r="I305" s="63">
        <v>1</v>
      </c>
      <c r="J305" s="41">
        <v>3</v>
      </c>
      <c r="K305" s="62">
        <v>27</v>
      </c>
      <c r="L305" s="63">
        <v>1</v>
      </c>
      <c r="M305" s="41">
        <v>3</v>
      </c>
      <c r="N305" s="62">
        <v>27</v>
      </c>
      <c r="O305" s="63">
        <v>1</v>
      </c>
      <c r="P305" s="41">
        <v>3</v>
      </c>
      <c r="Q305" s="62">
        <v>27</v>
      </c>
      <c r="R305" s="63">
        <v>1</v>
      </c>
      <c r="S305" s="41">
        <v>3</v>
      </c>
      <c r="T305" s="62">
        <v>27</v>
      </c>
      <c r="U305" s="63">
        <v>1</v>
      </c>
      <c r="V305" s="41">
        <v>3</v>
      </c>
      <c r="W305" s="62">
        <v>27</v>
      </c>
      <c r="X305" s="63">
        <v>1</v>
      </c>
      <c r="Y305" s="41">
        <v>3</v>
      </c>
      <c r="Z305" s="62">
        <v>27</v>
      </c>
      <c r="AA305" s="63">
        <v>1</v>
      </c>
      <c r="AB305" s="41">
        <v>3</v>
      </c>
      <c r="AC305" s="48">
        <v>28</v>
      </c>
      <c r="AD305" s="48">
        <v>1</v>
      </c>
      <c r="AE305" s="63">
        <v>0</v>
      </c>
      <c r="AF305" s="41">
        <v>3</v>
      </c>
      <c r="AG305" s="48">
        <v>29</v>
      </c>
      <c r="AH305" s="48">
        <v>1</v>
      </c>
      <c r="AI305" s="63">
        <v>0</v>
      </c>
      <c r="AJ305" s="41">
        <v>3</v>
      </c>
      <c r="AK305" s="48">
        <v>29</v>
      </c>
      <c r="AL305" s="48">
        <v>1</v>
      </c>
      <c r="AM305" s="63">
        <v>0</v>
      </c>
      <c r="AN305" s="41">
        <v>3</v>
      </c>
      <c r="AO305" s="48">
        <v>29</v>
      </c>
      <c r="AP305" s="48">
        <v>1</v>
      </c>
      <c r="AQ305" s="63">
        <v>0</v>
      </c>
      <c r="AS305" s="434"/>
      <c r="AT305" s="434"/>
      <c r="AU305" s="434"/>
      <c r="AV305" s="434"/>
      <c r="AW305" s="434"/>
      <c r="AX305" s="434"/>
      <c r="AY305" s="434"/>
      <c r="AZ305" s="434"/>
      <c r="BA305" s="434"/>
    </row>
    <row r="306" spans="3:53">
      <c r="C306" s="58" t="s">
        <v>13</v>
      </c>
      <c r="D306" s="41">
        <v>5</v>
      </c>
      <c r="E306" s="62">
        <v>27</v>
      </c>
      <c r="F306" s="63">
        <v>2</v>
      </c>
      <c r="G306" s="41">
        <v>5</v>
      </c>
      <c r="H306" s="62">
        <v>27</v>
      </c>
      <c r="I306" s="63">
        <v>2</v>
      </c>
      <c r="J306" s="41">
        <v>5</v>
      </c>
      <c r="K306" s="62">
        <v>27</v>
      </c>
      <c r="L306" s="63">
        <v>2</v>
      </c>
      <c r="M306" s="41">
        <v>5</v>
      </c>
      <c r="N306" s="62">
        <v>27</v>
      </c>
      <c r="O306" s="63">
        <v>2</v>
      </c>
      <c r="P306" s="41">
        <v>5</v>
      </c>
      <c r="Q306" s="62">
        <v>27</v>
      </c>
      <c r="R306" s="63">
        <v>2</v>
      </c>
      <c r="S306" s="41">
        <v>5</v>
      </c>
      <c r="T306" s="62">
        <v>27</v>
      </c>
      <c r="U306" s="63">
        <v>2</v>
      </c>
      <c r="V306" s="41">
        <v>5</v>
      </c>
      <c r="W306" s="62">
        <v>27</v>
      </c>
      <c r="X306" s="63">
        <v>2</v>
      </c>
      <c r="Y306" s="41">
        <v>5</v>
      </c>
      <c r="Z306" s="62">
        <v>27</v>
      </c>
      <c r="AA306" s="63">
        <v>2</v>
      </c>
      <c r="AB306" s="41">
        <v>5</v>
      </c>
      <c r="AC306" s="48">
        <v>29</v>
      </c>
      <c r="AD306" s="48">
        <v>3</v>
      </c>
      <c r="AE306" s="63">
        <v>0</v>
      </c>
      <c r="AF306" s="41">
        <v>5</v>
      </c>
      <c r="AG306" s="48">
        <v>29</v>
      </c>
      <c r="AH306" s="48">
        <v>3</v>
      </c>
      <c r="AI306" s="63">
        <v>0</v>
      </c>
      <c r="AJ306" s="41">
        <v>5</v>
      </c>
      <c r="AK306" s="48">
        <v>31</v>
      </c>
      <c r="AL306" s="48">
        <v>5</v>
      </c>
      <c r="AM306" s="63">
        <v>0</v>
      </c>
      <c r="AN306" s="41">
        <v>5</v>
      </c>
      <c r="AO306" s="48">
        <v>31</v>
      </c>
      <c r="AP306" s="48">
        <v>5</v>
      </c>
      <c r="AQ306" s="63">
        <v>0</v>
      </c>
      <c r="AS306" s="434"/>
      <c r="AT306" s="434"/>
      <c r="AU306" s="434"/>
      <c r="AV306" s="434"/>
      <c r="AW306" s="434"/>
      <c r="AX306" s="434"/>
      <c r="AY306" s="434"/>
      <c r="AZ306" s="434"/>
      <c r="BA306" s="434"/>
    </row>
    <row r="307" spans="3:53">
      <c r="C307" s="58" t="s">
        <v>14</v>
      </c>
      <c r="D307" s="41">
        <v>5</v>
      </c>
      <c r="E307" s="62">
        <v>25</v>
      </c>
      <c r="F307" s="63">
        <v>2</v>
      </c>
      <c r="G307" s="41">
        <v>5</v>
      </c>
      <c r="H307" s="62">
        <v>25</v>
      </c>
      <c r="I307" s="63">
        <v>2</v>
      </c>
      <c r="J307" s="41">
        <v>5</v>
      </c>
      <c r="K307" s="62">
        <v>25</v>
      </c>
      <c r="L307" s="63">
        <v>2</v>
      </c>
      <c r="M307" s="41">
        <v>9</v>
      </c>
      <c r="N307" s="62">
        <v>27</v>
      </c>
      <c r="O307" s="63">
        <v>2</v>
      </c>
      <c r="P307" s="41">
        <v>9</v>
      </c>
      <c r="Q307" s="62">
        <v>27</v>
      </c>
      <c r="R307" s="63">
        <v>2</v>
      </c>
      <c r="S307" s="41">
        <v>9</v>
      </c>
      <c r="T307" s="62">
        <v>27</v>
      </c>
      <c r="U307" s="63">
        <v>2</v>
      </c>
      <c r="V307" s="41">
        <v>9</v>
      </c>
      <c r="W307" s="62">
        <v>27</v>
      </c>
      <c r="X307" s="63">
        <v>2</v>
      </c>
      <c r="Y307" s="41">
        <v>9</v>
      </c>
      <c r="Z307" s="62">
        <v>27</v>
      </c>
      <c r="AA307" s="63">
        <v>2</v>
      </c>
      <c r="AB307" s="41">
        <v>9</v>
      </c>
      <c r="AC307" s="48">
        <v>27</v>
      </c>
      <c r="AD307" s="48">
        <v>2</v>
      </c>
      <c r="AE307" s="63">
        <v>0</v>
      </c>
      <c r="AF307" s="41">
        <v>9</v>
      </c>
      <c r="AG307" s="48">
        <v>27</v>
      </c>
      <c r="AH307" s="48">
        <v>2</v>
      </c>
      <c r="AI307" s="63">
        <v>0</v>
      </c>
      <c r="AJ307" s="41">
        <v>9</v>
      </c>
      <c r="AK307" s="48">
        <v>27</v>
      </c>
      <c r="AL307" s="48">
        <v>2</v>
      </c>
      <c r="AM307" s="63">
        <v>0</v>
      </c>
      <c r="AN307" s="41">
        <v>9</v>
      </c>
      <c r="AO307" s="48">
        <v>28</v>
      </c>
      <c r="AP307" s="48">
        <v>2</v>
      </c>
      <c r="AQ307" s="63">
        <v>0</v>
      </c>
      <c r="AS307" s="434"/>
      <c r="AT307" s="434"/>
      <c r="AU307" s="434"/>
      <c r="AV307" s="434"/>
      <c r="AW307" s="434"/>
      <c r="AX307" s="434"/>
      <c r="AY307" s="434"/>
      <c r="AZ307" s="434"/>
      <c r="BA307" s="434"/>
    </row>
    <row r="308" spans="3:53">
      <c r="C308" s="58" t="s">
        <v>15</v>
      </c>
      <c r="D308" s="41">
        <v>4</v>
      </c>
      <c r="E308" s="62">
        <v>26</v>
      </c>
      <c r="F308" s="63">
        <v>0</v>
      </c>
      <c r="G308" s="41">
        <v>4</v>
      </c>
      <c r="H308" s="62">
        <v>26</v>
      </c>
      <c r="I308" s="63">
        <v>0</v>
      </c>
      <c r="J308" s="41">
        <v>4</v>
      </c>
      <c r="K308" s="62">
        <v>26</v>
      </c>
      <c r="L308" s="63">
        <v>0</v>
      </c>
      <c r="M308" s="41">
        <v>5</v>
      </c>
      <c r="N308" s="62">
        <v>27</v>
      </c>
      <c r="O308" s="63">
        <v>0</v>
      </c>
      <c r="P308" s="41">
        <v>5</v>
      </c>
      <c r="Q308" s="62">
        <v>27</v>
      </c>
      <c r="R308" s="63">
        <v>0</v>
      </c>
      <c r="S308" s="41">
        <v>5</v>
      </c>
      <c r="T308" s="62">
        <v>27</v>
      </c>
      <c r="U308" s="63">
        <v>0</v>
      </c>
      <c r="V308" s="41">
        <v>5</v>
      </c>
      <c r="W308" s="62">
        <v>27</v>
      </c>
      <c r="X308" s="63">
        <v>0</v>
      </c>
      <c r="Y308" s="41">
        <v>6</v>
      </c>
      <c r="Z308" s="62">
        <v>31</v>
      </c>
      <c r="AA308" s="63">
        <v>1</v>
      </c>
      <c r="AB308" s="41">
        <v>6</v>
      </c>
      <c r="AC308" s="48">
        <v>31</v>
      </c>
      <c r="AD308" s="48">
        <v>1</v>
      </c>
      <c r="AE308" s="63">
        <v>0</v>
      </c>
      <c r="AF308" s="41">
        <v>6</v>
      </c>
      <c r="AG308" s="48">
        <v>31</v>
      </c>
      <c r="AH308" s="48">
        <v>1</v>
      </c>
      <c r="AI308" s="63">
        <v>0</v>
      </c>
      <c r="AJ308" s="41">
        <v>6</v>
      </c>
      <c r="AK308" s="48">
        <v>32</v>
      </c>
      <c r="AL308" s="48">
        <v>1</v>
      </c>
      <c r="AM308" s="63">
        <v>0</v>
      </c>
      <c r="AN308" s="41">
        <v>6</v>
      </c>
      <c r="AO308" s="48">
        <v>32</v>
      </c>
      <c r="AP308" s="48">
        <v>1</v>
      </c>
      <c r="AQ308" s="63">
        <v>0</v>
      </c>
      <c r="AS308" s="434"/>
      <c r="AT308" s="434"/>
      <c r="AU308" s="434"/>
      <c r="AV308" s="434"/>
      <c r="AW308" s="434"/>
      <c r="AX308" s="434"/>
      <c r="AY308" s="434"/>
      <c r="AZ308" s="434"/>
      <c r="BA308" s="434"/>
    </row>
    <row r="309" spans="3:53">
      <c r="C309" s="58" t="s">
        <v>16</v>
      </c>
      <c r="D309" s="41">
        <v>0</v>
      </c>
      <c r="E309" s="62">
        <v>4</v>
      </c>
      <c r="F309" s="63">
        <v>0</v>
      </c>
      <c r="G309" s="41">
        <v>0</v>
      </c>
      <c r="H309" s="62">
        <v>4</v>
      </c>
      <c r="I309" s="63">
        <v>0</v>
      </c>
      <c r="J309" s="41">
        <v>0</v>
      </c>
      <c r="K309" s="62">
        <v>4</v>
      </c>
      <c r="L309" s="63">
        <v>0</v>
      </c>
      <c r="M309" s="41">
        <v>0</v>
      </c>
      <c r="N309" s="62">
        <v>4</v>
      </c>
      <c r="O309" s="63">
        <v>0</v>
      </c>
      <c r="P309" s="41">
        <v>0</v>
      </c>
      <c r="Q309" s="62">
        <v>4</v>
      </c>
      <c r="R309" s="63">
        <v>0</v>
      </c>
      <c r="S309" s="41">
        <v>0</v>
      </c>
      <c r="T309" s="62">
        <v>4</v>
      </c>
      <c r="U309" s="63">
        <v>0</v>
      </c>
      <c r="V309" s="41">
        <v>0</v>
      </c>
      <c r="W309" s="62">
        <v>5</v>
      </c>
      <c r="X309" s="63">
        <v>1</v>
      </c>
      <c r="Y309" s="41">
        <v>0</v>
      </c>
      <c r="Z309" s="62">
        <v>5</v>
      </c>
      <c r="AA309" s="63">
        <v>1</v>
      </c>
      <c r="AB309" s="41">
        <v>0</v>
      </c>
      <c r="AC309" s="48">
        <v>5</v>
      </c>
      <c r="AD309" s="48">
        <v>1</v>
      </c>
      <c r="AE309" s="63">
        <v>0</v>
      </c>
      <c r="AF309" s="41">
        <v>0</v>
      </c>
      <c r="AG309" s="48">
        <v>5</v>
      </c>
      <c r="AH309" s="48">
        <v>1</v>
      </c>
      <c r="AI309" s="63">
        <v>0</v>
      </c>
      <c r="AJ309" s="41">
        <v>0</v>
      </c>
      <c r="AK309" s="48">
        <v>5</v>
      </c>
      <c r="AL309" s="48">
        <v>1</v>
      </c>
      <c r="AM309" s="63">
        <v>0</v>
      </c>
      <c r="AN309" s="41">
        <v>0</v>
      </c>
      <c r="AO309" s="48">
        <v>5</v>
      </c>
      <c r="AP309" s="48">
        <v>1</v>
      </c>
      <c r="AQ309" s="63">
        <v>0</v>
      </c>
      <c r="AS309" s="434"/>
      <c r="AT309" s="434"/>
      <c r="AU309" s="434"/>
      <c r="AV309" s="434"/>
      <c r="AW309" s="434"/>
      <c r="AX309" s="434"/>
      <c r="AY309" s="434"/>
      <c r="AZ309" s="434"/>
      <c r="BA309" s="434"/>
    </row>
    <row r="310" spans="3:53">
      <c r="C310" s="58" t="s">
        <v>17</v>
      </c>
      <c r="D310" s="41">
        <v>68</v>
      </c>
      <c r="E310" s="62">
        <v>186</v>
      </c>
      <c r="F310" s="63">
        <v>11</v>
      </c>
      <c r="G310" s="41">
        <v>68</v>
      </c>
      <c r="H310" s="62">
        <v>186</v>
      </c>
      <c r="I310" s="63">
        <v>11</v>
      </c>
      <c r="J310" s="41">
        <v>68</v>
      </c>
      <c r="K310" s="62">
        <v>186</v>
      </c>
      <c r="L310" s="63">
        <v>11</v>
      </c>
      <c r="M310" s="41">
        <v>63</v>
      </c>
      <c r="N310" s="62">
        <v>170</v>
      </c>
      <c r="O310" s="63">
        <v>11</v>
      </c>
      <c r="P310" s="41">
        <v>63</v>
      </c>
      <c r="Q310" s="62">
        <v>170</v>
      </c>
      <c r="R310" s="63">
        <v>11</v>
      </c>
      <c r="S310" s="41">
        <v>63</v>
      </c>
      <c r="T310" s="62">
        <v>165</v>
      </c>
      <c r="U310" s="63">
        <v>11</v>
      </c>
      <c r="V310" s="41">
        <v>63</v>
      </c>
      <c r="W310" s="62">
        <v>166</v>
      </c>
      <c r="X310" s="63">
        <v>11</v>
      </c>
      <c r="Y310" s="41">
        <v>62</v>
      </c>
      <c r="Z310" s="62">
        <v>175</v>
      </c>
      <c r="AA310" s="63">
        <v>12</v>
      </c>
      <c r="AB310" s="41">
        <v>62</v>
      </c>
      <c r="AC310" s="48">
        <v>176</v>
      </c>
      <c r="AD310" s="48">
        <v>12</v>
      </c>
      <c r="AE310" s="63">
        <v>75</v>
      </c>
      <c r="AF310" s="41">
        <v>62</v>
      </c>
      <c r="AG310" s="48">
        <v>180</v>
      </c>
      <c r="AH310" s="48">
        <v>12</v>
      </c>
      <c r="AI310" s="63">
        <v>77</v>
      </c>
      <c r="AJ310" s="41">
        <v>62</v>
      </c>
      <c r="AK310" s="48">
        <v>186</v>
      </c>
      <c r="AL310" s="48">
        <v>14</v>
      </c>
      <c r="AM310" s="63">
        <v>73</v>
      </c>
      <c r="AN310" s="41">
        <v>62</v>
      </c>
      <c r="AO310" s="48">
        <v>194</v>
      </c>
      <c r="AP310" s="48">
        <v>14</v>
      </c>
      <c r="AQ310" s="63">
        <v>77</v>
      </c>
      <c r="AS310" s="434"/>
      <c r="AT310" s="434"/>
      <c r="AU310" s="434"/>
      <c r="AV310" s="434"/>
      <c r="AW310" s="434"/>
      <c r="AX310" s="434"/>
      <c r="AY310" s="434"/>
      <c r="AZ310" s="434"/>
      <c r="BA310" s="434"/>
    </row>
    <row r="311" spans="3:53">
      <c r="C311" s="58" t="s">
        <v>18</v>
      </c>
      <c r="D311" s="41">
        <v>3</v>
      </c>
      <c r="E311" s="62">
        <v>12</v>
      </c>
      <c r="F311" s="63">
        <v>1</v>
      </c>
      <c r="G311" s="41">
        <v>3</v>
      </c>
      <c r="H311" s="62">
        <v>12</v>
      </c>
      <c r="I311" s="63">
        <v>1</v>
      </c>
      <c r="J311" s="41">
        <v>3</v>
      </c>
      <c r="K311" s="62">
        <v>12</v>
      </c>
      <c r="L311" s="63">
        <v>1</v>
      </c>
      <c r="M311" s="41">
        <v>3</v>
      </c>
      <c r="N311" s="62">
        <v>12</v>
      </c>
      <c r="O311" s="63">
        <v>1</v>
      </c>
      <c r="P311" s="41">
        <v>3</v>
      </c>
      <c r="Q311" s="62">
        <v>12</v>
      </c>
      <c r="R311" s="63">
        <v>1</v>
      </c>
      <c r="S311" s="41">
        <v>3</v>
      </c>
      <c r="T311" s="62">
        <v>12</v>
      </c>
      <c r="U311" s="63">
        <v>1</v>
      </c>
      <c r="V311" s="41">
        <v>3</v>
      </c>
      <c r="W311" s="62">
        <v>12</v>
      </c>
      <c r="X311" s="63">
        <v>1</v>
      </c>
      <c r="Y311" s="41">
        <v>3</v>
      </c>
      <c r="Z311" s="62">
        <v>13</v>
      </c>
      <c r="AA311" s="63">
        <v>1</v>
      </c>
      <c r="AB311" s="41">
        <v>3</v>
      </c>
      <c r="AC311" s="48">
        <v>14</v>
      </c>
      <c r="AD311" s="48">
        <v>1</v>
      </c>
      <c r="AE311" s="63">
        <v>0</v>
      </c>
      <c r="AF311" s="41">
        <v>3</v>
      </c>
      <c r="AG311" s="48">
        <v>14</v>
      </c>
      <c r="AH311" s="48">
        <v>1</v>
      </c>
      <c r="AI311" s="63">
        <v>0</v>
      </c>
      <c r="AJ311" s="41">
        <v>3</v>
      </c>
      <c r="AK311" s="48">
        <v>15</v>
      </c>
      <c r="AL311" s="48">
        <v>1</v>
      </c>
      <c r="AM311" s="63">
        <v>0</v>
      </c>
      <c r="AN311" s="41">
        <v>3</v>
      </c>
      <c r="AO311" s="48">
        <v>15</v>
      </c>
      <c r="AP311" s="48">
        <v>1</v>
      </c>
      <c r="AQ311" s="63">
        <v>0</v>
      </c>
      <c r="AS311" s="434"/>
      <c r="AT311" s="434"/>
      <c r="AU311" s="434"/>
      <c r="AV311" s="434"/>
      <c r="AW311" s="434"/>
      <c r="AX311" s="434"/>
      <c r="AY311" s="434"/>
      <c r="AZ311" s="434"/>
      <c r="BA311" s="434"/>
    </row>
    <row r="312" spans="3:53">
      <c r="C312" s="58" t="s">
        <v>19</v>
      </c>
      <c r="D312" s="41">
        <v>1</v>
      </c>
      <c r="E312" s="62">
        <v>20</v>
      </c>
      <c r="F312" s="63">
        <v>0</v>
      </c>
      <c r="G312" s="41">
        <v>1</v>
      </c>
      <c r="H312" s="62">
        <v>20</v>
      </c>
      <c r="I312" s="63">
        <v>0</v>
      </c>
      <c r="J312" s="41">
        <v>1</v>
      </c>
      <c r="K312" s="62">
        <v>20</v>
      </c>
      <c r="L312" s="63">
        <v>0</v>
      </c>
      <c r="M312" s="41">
        <v>1</v>
      </c>
      <c r="N312" s="62">
        <v>20</v>
      </c>
      <c r="O312" s="63">
        <v>0</v>
      </c>
      <c r="P312" s="41">
        <v>1</v>
      </c>
      <c r="Q312" s="62">
        <v>20</v>
      </c>
      <c r="R312" s="63">
        <v>0</v>
      </c>
      <c r="S312" s="41">
        <v>1</v>
      </c>
      <c r="T312" s="62">
        <v>20</v>
      </c>
      <c r="U312" s="63">
        <v>0</v>
      </c>
      <c r="V312" s="41">
        <v>1</v>
      </c>
      <c r="W312" s="62">
        <v>20</v>
      </c>
      <c r="X312" s="63">
        <v>0</v>
      </c>
      <c r="Y312" s="41">
        <v>1</v>
      </c>
      <c r="Z312" s="62">
        <v>21</v>
      </c>
      <c r="AA312" s="63">
        <v>0</v>
      </c>
      <c r="AB312" s="41">
        <v>1</v>
      </c>
      <c r="AC312" s="48">
        <v>21</v>
      </c>
      <c r="AD312" s="48">
        <v>0</v>
      </c>
      <c r="AE312" s="63">
        <v>0</v>
      </c>
      <c r="AF312" s="41">
        <v>1</v>
      </c>
      <c r="AG312" s="48">
        <v>21</v>
      </c>
      <c r="AH312" s="48">
        <v>0</v>
      </c>
      <c r="AI312" s="63">
        <v>0</v>
      </c>
      <c r="AJ312" s="41">
        <v>1</v>
      </c>
      <c r="AK312" s="48">
        <v>21</v>
      </c>
      <c r="AL312" s="48">
        <v>0</v>
      </c>
      <c r="AM312" s="63">
        <v>0</v>
      </c>
      <c r="AN312" s="41">
        <v>1</v>
      </c>
      <c r="AO312" s="48">
        <v>22</v>
      </c>
      <c r="AP312" s="48">
        <v>0</v>
      </c>
      <c r="AQ312" s="63">
        <v>0</v>
      </c>
      <c r="AS312" s="434"/>
      <c r="AT312" s="434"/>
      <c r="AU312" s="434"/>
      <c r="AV312" s="434"/>
      <c r="AW312" s="434"/>
      <c r="AX312" s="434"/>
      <c r="AY312" s="434"/>
      <c r="AZ312" s="434"/>
      <c r="BA312" s="434"/>
    </row>
    <row r="313" spans="3:53">
      <c r="C313" s="58" t="s">
        <v>20</v>
      </c>
      <c r="D313" s="41">
        <v>3</v>
      </c>
      <c r="E313" s="62">
        <v>27</v>
      </c>
      <c r="F313" s="63">
        <v>0</v>
      </c>
      <c r="G313" s="41">
        <v>3</v>
      </c>
      <c r="H313" s="62">
        <v>27</v>
      </c>
      <c r="I313" s="63">
        <v>0</v>
      </c>
      <c r="J313" s="41">
        <v>3</v>
      </c>
      <c r="K313" s="62">
        <v>27</v>
      </c>
      <c r="L313" s="63">
        <v>0</v>
      </c>
      <c r="M313" s="41">
        <v>4</v>
      </c>
      <c r="N313" s="62">
        <v>28</v>
      </c>
      <c r="O313" s="63">
        <v>0</v>
      </c>
      <c r="P313" s="41">
        <v>4</v>
      </c>
      <c r="Q313" s="62">
        <v>28</v>
      </c>
      <c r="R313" s="63">
        <v>0</v>
      </c>
      <c r="S313" s="41">
        <v>4</v>
      </c>
      <c r="T313" s="62">
        <v>30</v>
      </c>
      <c r="U313" s="63">
        <v>0</v>
      </c>
      <c r="V313" s="41">
        <v>4</v>
      </c>
      <c r="W313" s="62">
        <v>30</v>
      </c>
      <c r="X313" s="63">
        <v>0</v>
      </c>
      <c r="Y313" s="41">
        <v>4</v>
      </c>
      <c r="Z313" s="62">
        <v>32</v>
      </c>
      <c r="AA313" s="63">
        <v>0</v>
      </c>
      <c r="AB313" s="41">
        <v>4</v>
      </c>
      <c r="AC313" s="48">
        <v>32</v>
      </c>
      <c r="AD313" s="48">
        <v>0</v>
      </c>
      <c r="AE313" s="63">
        <v>0</v>
      </c>
      <c r="AF313" s="41">
        <v>4</v>
      </c>
      <c r="AG313" s="48">
        <v>32</v>
      </c>
      <c r="AH313" s="48">
        <v>0</v>
      </c>
      <c r="AI313" s="63">
        <v>0</v>
      </c>
      <c r="AJ313" s="41">
        <v>4</v>
      </c>
      <c r="AK313" s="48">
        <v>33</v>
      </c>
      <c r="AL313" s="48">
        <v>0</v>
      </c>
      <c r="AM313" s="63">
        <v>0</v>
      </c>
      <c r="AN313" s="41">
        <v>4</v>
      </c>
      <c r="AO313" s="48">
        <v>33</v>
      </c>
      <c r="AP313" s="48">
        <v>0</v>
      </c>
      <c r="AQ313" s="63">
        <v>0</v>
      </c>
      <c r="AS313" s="434"/>
      <c r="AT313" s="434"/>
      <c r="AU313" s="434"/>
      <c r="AV313" s="434"/>
      <c r="AW313" s="434"/>
      <c r="AX313" s="434"/>
      <c r="AY313" s="434"/>
      <c r="AZ313" s="434"/>
      <c r="BA313" s="434"/>
    </row>
    <row r="314" spans="3:53">
      <c r="C314" s="58" t="s">
        <v>21</v>
      </c>
      <c r="D314" s="41">
        <v>16</v>
      </c>
      <c r="E314" s="62">
        <v>88</v>
      </c>
      <c r="F314" s="63">
        <v>1</v>
      </c>
      <c r="G314" s="41">
        <v>16</v>
      </c>
      <c r="H314" s="62">
        <v>88</v>
      </c>
      <c r="I314" s="63">
        <v>1</v>
      </c>
      <c r="J314" s="41">
        <v>16</v>
      </c>
      <c r="K314" s="62">
        <v>88</v>
      </c>
      <c r="L314" s="63">
        <v>1</v>
      </c>
      <c r="M314" s="41">
        <v>11</v>
      </c>
      <c r="N314" s="62">
        <v>85</v>
      </c>
      <c r="O314" s="63">
        <v>1</v>
      </c>
      <c r="P314" s="41">
        <v>11</v>
      </c>
      <c r="Q314" s="62">
        <v>85</v>
      </c>
      <c r="R314" s="63">
        <v>1</v>
      </c>
      <c r="S314" s="41">
        <v>11</v>
      </c>
      <c r="T314" s="62">
        <v>84</v>
      </c>
      <c r="U314" s="63">
        <v>1</v>
      </c>
      <c r="V314" s="41">
        <v>11</v>
      </c>
      <c r="W314" s="62">
        <v>87</v>
      </c>
      <c r="X314" s="63">
        <v>1</v>
      </c>
      <c r="Y314" s="41">
        <v>11</v>
      </c>
      <c r="Z314" s="62">
        <v>86</v>
      </c>
      <c r="AA314" s="63">
        <v>1</v>
      </c>
      <c r="AB314" s="41">
        <v>11</v>
      </c>
      <c r="AC314" s="48">
        <v>87</v>
      </c>
      <c r="AD314" s="48">
        <v>1</v>
      </c>
      <c r="AE314" s="63">
        <v>0</v>
      </c>
      <c r="AF314" s="41">
        <v>11</v>
      </c>
      <c r="AG314" s="48">
        <v>87</v>
      </c>
      <c r="AH314" s="48">
        <v>1</v>
      </c>
      <c r="AI314" s="63">
        <v>0</v>
      </c>
      <c r="AJ314" s="41">
        <v>11</v>
      </c>
      <c r="AK314" s="48">
        <v>87</v>
      </c>
      <c r="AL314" s="48">
        <v>1</v>
      </c>
      <c r="AM314" s="63">
        <v>0</v>
      </c>
      <c r="AN314" s="41">
        <v>11</v>
      </c>
      <c r="AO314" s="48">
        <v>87</v>
      </c>
      <c r="AP314" s="48">
        <v>1</v>
      </c>
      <c r="AQ314" s="63">
        <v>0</v>
      </c>
      <c r="AS314" s="434"/>
      <c r="AT314" s="434"/>
      <c r="AU314" s="434"/>
      <c r="AV314" s="434"/>
      <c r="AW314" s="434"/>
      <c r="AX314" s="434"/>
      <c r="AY314" s="434"/>
      <c r="AZ314" s="434"/>
      <c r="BA314" s="434"/>
    </row>
    <row r="315" spans="3:53" ht="22.5">
      <c r="C315" s="58" t="s">
        <v>22</v>
      </c>
      <c r="D315" s="41">
        <v>0</v>
      </c>
      <c r="E315" s="62">
        <v>2</v>
      </c>
      <c r="F315" s="63">
        <v>0</v>
      </c>
      <c r="G315" s="41">
        <v>0</v>
      </c>
      <c r="H315" s="62">
        <v>2</v>
      </c>
      <c r="I315" s="63">
        <v>0</v>
      </c>
      <c r="J315" s="41">
        <v>0</v>
      </c>
      <c r="K315" s="62">
        <v>2</v>
      </c>
      <c r="L315" s="63">
        <v>0</v>
      </c>
      <c r="M315" s="41">
        <v>0</v>
      </c>
      <c r="N315" s="62">
        <v>2</v>
      </c>
      <c r="O315" s="63">
        <v>0</v>
      </c>
      <c r="P315" s="41">
        <v>0</v>
      </c>
      <c r="Q315" s="62">
        <v>2</v>
      </c>
      <c r="R315" s="63">
        <v>0</v>
      </c>
      <c r="S315" s="41">
        <v>0</v>
      </c>
      <c r="T315" s="62">
        <v>2</v>
      </c>
      <c r="U315" s="63">
        <v>0</v>
      </c>
      <c r="V315" s="41">
        <v>0</v>
      </c>
      <c r="W315" s="62">
        <v>2</v>
      </c>
      <c r="X315" s="63">
        <v>0</v>
      </c>
      <c r="Y315" s="41">
        <v>0</v>
      </c>
      <c r="Z315" s="62">
        <v>3</v>
      </c>
      <c r="AA315" s="63">
        <v>0</v>
      </c>
      <c r="AB315" s="41">
        <v>0</v>
      </c>
      <c r="AC315" s="48">
        <v>3</v>
      </c>
      <c r="AD315" s="48">
        <v>0</v>
      </c>
      <c r="AE315" s="63">
        <v>0</v>
      </c>
      <c r="AF315" s="41">
        <v>0</v>
      </c>
      <c r="AG315" s="48">
        <v>3</v>
      </c>
      <c r="AH315" s="48">
        <v>0</v>
      </c>
      <c r="AI315" s="63">
        <v>0</v>
      </c>
      <c r="AJ315" s="41">
        <v>0</v>
      </c>
      <c r="AK315" s="48">
        <v>4</v>
      </c>
      <c r="AL315" s="48">
        <v>0</v>
      </c>
      <c r="AM315" s="63">
        <v>0</v>
      </c>
      <c r="AN315" s="41">
        <v>0</v>
      </c>
      <c r="AO315" s="48">
        <v>4</v>
      </c>
      <c r="AP315" s="48">
        <v>0</v>
      </c>
      <c r="AQ315" s="63">
        <v>0</v>
      </c>
      <c r="AS315" s="434"/>
      <c r="AT315" s="434"/>
      <c r="AU315" s="434"/>
      <c r="AV315" s="434"/>
      <c r="AW315" s="434"/>
      <c r="AX315" s="434"/>
      <c r="AY315" s="434"/>
      <c r="AZ315" s="434"/>
      <c r="BA315" s="434"/>
    </row>
    <row r="316" spans="3:53">
      <c r="C316" s="58" t="s">
        <v>23</v>
      </c>
      <c r="D316" s="41">
        <v>2</v>
      </c>
      <c r="E316" s="62">
        <v>12</v>
      </c>
      <c r="F316" s="63">
        <v>1</v>
      </c>
      <c r="G316" s="41">
        <v>2</v>
      </c>
      <c r="H316" s="62">
        <v>12</v>
      </c>
      <c r="I316" s="63">
        <v>1</v>
      </c>
      <c r="J316" s="41">
        <v>2</v>
      </c>
      <c r="K316" s="62">
        <v>12</v>
      </c>
      <c r="L316" s="63">
        <v>1</v>
      </c>
      <c r="M316" s="41">
        <v>2</v>
      </c>
      <c r="N316" s="62">
        <v>11</v>
      </c>
      <c r="O316" s="63">
        <v>1</v>
      </c>
      <c r="P316" s="41">
        <v>2</v>
      </c>
      <c r="Q316" s="62">
        <v>11</v>
      </c>
      <c r="R316" s="63">
        <v>1</v>
      </c>
      <c r="S316" s="41">
        <v>2</v>
      </c>
      <c r="T316" s="62">
        <v>11</v>
      </c>
      <c r="U316" s="63">
        <v>1</v>
      </c>
      <c r="V316" s="41">
        <v>2</v>
      </c>
      <c r="W316" s="62">
        <v>11</v>
      </c>
      <c r="X316" s="63">
        <v>1</v>
      </c>
      <c r="Y316" s="41">
        <v>2</v>
      </c>
      <c r="Z316" s="62">
        <v>10</v>
      </c>
      <c r="AA316" s="63">
        <v>1</v>
      </c>
      <c r="AB316" s="41">
        <v>2</v>
      </c>
      <c r="AC316" s="48">
        <v>10</v>
      </c>
      <c r="AD316" s="48">
        <v>1</v>
      </c>
      <c r="AE316" s="63">
        <v>0</v>
      </c>
      <c r="AF316" s="41">
        <v>2</v>
      </c>
      <c r="AG316" s="48">
        <v>10</v>
      </c>
      <c r="AH316" s="48">
        <v>1</v>
      </c>
      <c r="AI316" s="63">
        <v>0</v>
      </c>
      <c r="AJ316" s="41">
        <v>2</v>
      </c>
      <c r="AK316" s="48">
        <v>11</v>
      </c>
      <c r="AL316" s="48">
        <v>1</v>
      </c>
      <c r="AM316" s="63">
        <v>0</v>
      </c>
      <c r="AN316" s="41">
        <v>2</v>
      </c>
      <c r="AO316" s="48">
        <v>11</v>
      </c>
      <c r="AP316" s="48">
        <v>1</v>
      </c>
      <c r="AQ316" s="63">
        <v>1</v>
      </c>
      <c r="AS316" s="434"/>
      <c r="AT316" s="434"/>
      <c r="AU316" s="434"/>
      <c r="AV316" s="434"/>
      <c r="AW316" s="434"/>
      <c r="AX316" s="434"/>
      <c r="AY316" s="434"/>
      <c r="AZ316" s="434"/>
      <c r="BA316" s="434"/>
    </row>
    <row r="317" spans="3:53">
      <c r="C317" s="58" t="s">
        <v>24</v>
      </c>
      <c r="D317" s="41">
        <v>1</v>
      </c>
      <c r="E317" s="62">
        <v>11</v>
      </c>
      <c r="F317" s="63">
        <v>0</v>
      </c>
      <c r="G317" s="41">
        <v>1</v>
      </c>
      <c r="H317" s="62">
        <v>11</v>
      </c>
      <c r="I317" s="63">
        <v>0</v>
      </c>
      <c r="J317" s="41">
        <v>1</v>
      </c>
      <c r="K317" s="62">
        <v>11</v>
      </c>
      <c r="L317" s="63">
        <v>0</v>
      </c>
      <c r="M317" s="41">
        <v>1</v>
      </c>
      <c r="N317" s="62">
        <v>11</v>
      </c>
      <c r="O317" s="63">
        <v>0</v>
      </c>
      <c r="P317" s="41">
        <v>1</v>
      </c>
      <c r="Q317" s="62">
        <v>11</v>
      </c>
      <c r="R317" s="63">
        <v>0</v>
      </c>
      <c r="S317" s="41">
        <v>1</v>
      </c>
      <c r="T317" s="62">
        <v>11</v>
      </c>
      <c r="U317" s="63">
        <v>0</v>
      </c>
      <c r="V317" s="41">
        <v>1</v>
      </c>
      <c r="W317" s="62">
        <v>11</v>
      </c>
      <c r="X317" s="63">
        <v>0</v>
      </c>
      <c r="Y317" s="41">
        <v>1</v>
      </c>
      <c r="Z317" s="62">
        <v>11</v>
      </c>
      <c r="AA317" s="63">
        <v>0</v>
      </c>
      <c r="AB317" s="41">
        <v>1</v>
      </c>
      <c r="AC317" s="48">
        <v>11</v>
      </c>
      <c r="AD317" s="48">
        <v>0</v>
      </c>
      <c r="AE317" s="63">
        <v>0</v>
      </c>
      <c r="AF317" s="41">
        <v>1</v>
      </c>
      <c r="AG317" s="48">
        <v>11</v>
      </c>
      <c r="AH317" s="48">
        <v>0</v>
      </c>
      <c r="AI317" s="63">
        <v>0</v>
      </c>
      <c r="AJ317" s="41">
        <v>1</v>
      </c>
      <c r="AK317" s="48">
        <v>11</v>
      </c>
      <c r="AL317" s="48">
        <v>0</v>
      </c>
      <c r="AM317" s="63">
        <v>0</v>
      </c>
      <c r="AN317" s="41">
        <v>1</v>
      </c>
      <c r="AO317" s="48">
        <v>11</v>
      </c>
      <c r="AP317" s="48">
        <v>0</v>
      </c>
      <c r="AQ317" s="63">
        <v>0</v>
      </c>
      <c r="AS317" s="434"/>
      <c r="AT317" s="434"/>
      <c r="AU317" s="434"/>
      <c r="AV317" s="434"/>
      <c r="AW317" s="434"/>
      <c r="AX317" s="434"/>
      <c r="AY317" s="434"/>
      <c r="AZ317" s="434"/>
      <c r="BA317" s="434"/>
    </row>
    <row r="318" spans="3:53">
      <c r="C318" s="58" t="s">
        <v>25</v>
      </c>
      <c r="D318" s="41">
        <v>1</v>
      </c>
      <c r="E318" s="62">
        <v>5</v>
      </c>
      <c r="F318" s="63">
        <v>0</v>
      </c>
      <c r="G318" s="41">
        <v>1</v>
      </c>
      <c r="H318" s="62">
        <v>5</v>
      </c>
      <c r="I318" s="63">
        <v>0</v>
      </c>
      <c r="J318" s="41">
        <v>1</v>
      </c>
      <c r="K318" s="62">
        <v>5</v>
      </c>
      <c r="L318" s="63">
        <v>0</v>
      </c>
      <c r="M318" s="41">
        <v>1</v>
      </c>
      <c r="N318" s="62">
        <v>6</v>
      </c>
      <c r="O318" s="63">
        <v>0</v>
      </c>
      <c r="P318" s="41">
        <v>1</v>
      </c>
      <c r="Q318" s="62">
        <v>6</v>
      </c>
      <c r="R318" s="63">
        <v>0</v>
      </c>
      <c r="S318" s="41">
        <v>1</v>
      </c>
      <c r="T318" s="62">
        <v>6</v>
      </c>
      <c r="U318" s="63">
        <v>0</v>
      </c>
      <c r="V318" s="41">
        <v>1</v>
      </c>
      <c r="W318" s="62">
        <v>6</v>
      </c>
      <c r="X318" s="63">
        <v>0</v>
      </c>
      <c r="Y318" s="41">
        <v>1</v>
      </c>
      <c r="Z318" s="62">
        <v>6</v>
      </c>
      <c r="AA318" s="63">
        <v>0</v>
      </c>
      <c r="AB318" s="41">
        <v>1</v>
      </c>
      <c r="AC318" s="48">
        <v>6</v>
      </c>
      <c r="AD318" s="48">
        <v>0</v>
      </c>
      <c r="AE318" s="63">
        <v>0</v>
      </c>
      <c r="AF318" s="41">
        <v>1</v>
      </c>
      <c r="AG318" s="48">
        <v>6</v>
      </c>
      <c r="AH318" s="48">
        <v>0</v>
      </c>
      <c r="AI318" s="63">
        <v>0</v>
      </c>
      <c r="AJ318" s="41">
        <v>1</v>
      </c>
      <c r="AK318" s="48">
        <v>6</v>
      </c>
      <c r="AL318" s="48">
        <v>0</v>
      </c>
      <c r="AM318" s="63">
        <v>0</v>
      </c>
      <c r="AN318" s="41">
        <v>1</v>
      </c>
      <c r="AO318" s="48">
        <v>6</v>
      </c>
      <c r="AP318" s="48">
        <v>0</v>
      </c>
      <c r="AQ318" s="63">
        <v>0</v>
      </c>
      <c r="AS318" s="434"/>
      <c r="AT318" s="434"/>
      <c r="AU318" s="434"/>
      <c r="AV318" s="434"/>
      <c r="AW318" s="434"/>
      <c r="AX318" s="434"/>
      <c r="AY318" s="434"/>
      <c r="AZ318" s="434"/>
      <c r="BA318" s="434"/>
    </row>
    <row r="319" spans="3:53">
      <c r="C319" s="58" t="s">
        <v>26</v>
      </c>
      <c r="D319" s="41">
        <v>86</v>
      </c>
      <c r="E319" s="62">
        <v>323</v>
      </c>
      <c r="F319" s="63">
        <v>80</v>
      </c>
      <c r="G319" s="41">
        <v>86</v>
      </c>
      <c r="H319" s="62">
        <v>323</v>
      </c>
      <c r="I319" s="63">
        <v>80</v>
      </c>
      <c r="J319" s="41">
        <v>86</v>
      </c>
      <c r="K319" s="62">
        <v>323</v>
      </c>
      <c r="L319" s="63">
        <v>80</v>
      </c>
      <c r="M319" s="41">
        <v>83</v>
      </c>
      <c r="N319" s="62">
        <v>304</v>
      </c>
      <c r="O319" s="63">
        <v>80</v>
      </c>
      <c r="P319" s="41">
        <v>83</v>
      </c>
      <c r="Q319" s="62">
        <v>304</v>
      </c>
      <c r="R319" s="63">
        <v>80</v>
      </c>
      <c r="S319" s="41">
        <v>83</v>
      </c>
      <c r="T319" s="62">
        <v>297</v>
      </c>
      <c r="U319" s="63">
        <v>81</v>
      </c>
      <c r="V319" s="41">
        <v>83</v>
      </c>
      <c r="W319" s="62">
        <v>300</v>
      </c>
      <c r="X319" s="63">
        <v>82</v>
      </c>
      <c r="Y319" s="41">
        <v>82</v>
      </c>
      <c r="Z319" s="62">
        <v>304</v>
      </c>
      <c r="AA319" s="63">
        <v>84</v>
      </c>
      <c r="AB319" s="41">
        <v>82</v>
      </c>
      <c r="AC319" s="48">
        <v>304</v>
      </c>
      <c r="AD319" s="48">
        <v>85</v>
      </c>
      <c r="AE319" s="63">
        <v>121</v>
      </c>
      <c r="AF319" s="41">
        <v>82</v>
      </c>
      <c r="AG319" s="48">
        <v>307</v>
      </c>
      <c r="AH319" s="48">
        <v>87</v>
      </c>
      <c r="AI319" s="63">
        <v>122</v>
      </c>
      <c r="AJ319" s="41">
        <v>82</v>
      </c>
      <c r="AK319" s="48">
        <v>311</v>
      </c>
      <c r="AL319" s="48">
        <v>95</v>
      </c>
      <c r="AM319" s="63">
        <v>122</v>
      </c>
      <c r="AN319" s="41">
        <v>82</v>
      </c>
      <c r="AO319" s="48">
        <v>312</v>
      </c>
      <c r="AP319" s="48">
        <v>95</v>
      </c>
      <c r="AQ319" s="63">
        <v>130</v>
      </c>
      <c r="AS319" s="434"/>
      <c r="AT319" s="434"/>
      <c r="AU319" s="434"/>
      <c r="AV319" s="434"/>
      <c r="AW319" s="434"/>
      <c r="AX319" s="434"/>
      <c r="AY319" s="434"/>
      <c r="AZ319" s="434"/>
      <c r="BA319" s="434"/>
    </row>
    <row r="320" spans="3:53">
      <c r="C320" s="58" t="s">
        <v>39</v>
      </c>
      <c r="D320" s="41">
        <v>0</v>
      </c>
      <c r="E320" s="62">
        <v>0</v>
      </c>
      <c r="F320" s="63">
        <v>0</v>
      </c>
      <c r="G320" s="41">
        <v>0</v>
      </c>
      <c r="H320" s="62">
        <v>0</v>
      </c>
      <c r="I320" s="63">
        <v>0</v>
      </c>
      <c r="J320" s="41">
        <v>0</v>
      </c>
      <c r="K320" s="62">
        <v>0</v>
      </c>
      <c r="L320" s="63">
        <v>0</v>
      </c>
      <c r="M320" s="41">
        <v>5</v>
      </c>
      <c r="N320" s="62">
        <v>15</v>
      </c>
      <c r="O320" s="63">
        <v>0</v>
      </c>
      <c r="P320" s="41">
        <v>5</v>
      </c>
      <c r="Q320" s="62">
        <v>15</v>
      </c>
      <c r="R320" s="63">
        <v>0</v>
      </c>
      <c r="S320" s="41">
        <v>5</v>
      </c>
      <c r="T320" s="62">
        <v>14</v>
      </c>
      <c r="U320" s="63">
        <v>0</v>
      </c>
      <c r="V320" s="41">
        <v>5</v>
      </c>
      <c r="W320" s="62">
        <v>14</v>
      </c>
      <c r="X320" s="63">
        <v>0</v>
      </c>
      <c r="Y320" s="41">
        <v>5</v>
      </c>
      <c r="Z320" s="62">
        <v>14</v>
      </c>
      <c r="AA320" s="63">
        <v>0</v>
      </c>
      <c r="AB320" s="41">
        <v>5</v>
      </c>
      <c r="AC320" s="48">
        <v>14</v>
      </c>
      <c r="AD320" s="48">
        <v>0</v>
      </c>
      <c r="AE320" s="63">
        <v>0</v>
      </c>
      <c r="AF320" s="41">
        <v>5</v>
      </c>
      <c r="AG320" s="48">
        <v>14</v>
      </c>
      <c r="AH320" s="48">
        <v>0</v>
      </c>
      <c r="AI320" s="63">
        <v>0</v>
      </c>
      <c r="AJ320" s="41">
        <v>5</v>
      </c>
      <c r="AK320" s="48">
        <v>14</v>
      </c>
      <c r="AL320" s="48">
        <v>0</v>
      </c>
      <c r="AM320" s="63">
        <v>0</v>
      </c>
      <c r="AN320" s="41">
        <v>5</v>
      </c>
      <c r="AO320" s="48">
        <v>14</v>
      </c>
      <c r="AP320" s="48">
        <v>0</v>
      </c>
      <c r="AQ320" s="63">
        <v>0</v>
      </c>
      <c r="AS320" s="434"/>
      <c r="AT320" s="434"/>
      <c r="AU320" s="434"/>
      <c r="AV320" s="434"/>
      <c r="AW320" s="434"/>
      <c r="AX320" s="434"/>
      <c r="AY320" s="434"/>
      <c r="AZ320" s="434"/>
      <c r="BA320" s="434"/>
    </row>
    <row r="321" spans="3:53" ht="33.75">
      <c r="C321" s="58" t="s">
        <v>1191</v>
      </c>
      <c r="D321" s="41">
        <v>0</v>
      </c>
      <c r="E321" s="62">
        <v>0</v>
      </c>
      <c r="F321" s="63">
        <v>0</v>
      </c>
      <c r="G321" s="41">
        <v>0</v>
      </c>
      <c r="H321" s="62">
        <v>0</v>
      </c>
      <c r="I321" s="63">
        <v>0</v>
      </c>
      <c r="J321" s="41">
        <v>0</v>
      </c>
      <c r="K321" s="62">
        <v>0</v>
      </c>
      <c r="L321" s="63">
        <v>0</v>
      </c>
      <c r="M321" s="41">
        <v>3</v>
      </c>
      <c r="N321" s="62">
        <v>18</v>
      </c>
      <c r="O321" s="63">
        <v>0</v>
      </c>
      <c r="P321" s="41">
        <v>3</v>
      </c>
      <c r="Q321" s="62">
        <v>18</v>
      </c>
      <c r="R321" s="63">
        <v>0</v>
      </c>
      <c r="S321" s="41">
        <v>3</v>
      </c>
      <c r="T321" s="62">
        <v>18</v>
      </c>
      <c r="U321" s="63">
        <v>0</v>
      </c>
      <c r="V321" s="41">
        <v>3</v>
      </c>
      <c r="W321" s="62">
        <v>18</v>
      </c>
      <c r="X321" s="63">
        <v>0</v>
      </c>
      <c r="Y321" s="41">
        <v>3</v>
      </c>
      <c r="Z321" s="62">
        <v>17</v>
      </c>
      <c r="AA321" s="63">
        <v>0</v>
      </c>
      <c r="AB321" s="41">
        <v>3</v>
      </c>
      <c r="AC321" s="48">
        <v>18</v>
      </c>
      <c r="AD321" s="48">
        <v>0</v>
      </c>
      <c r="AE321" s="63">
        <v>0</v>
      </c>
      <c r="AF321" s="41">
        <v>3</v>
      </c>
      <c r="AG321" s="48">
        <v>20</v>
      </c>
      <c r="AH321" s="48">
        <v>0</v>
      </c>
      <c r="AI321" s="63">
        <v>0</v>
      </c>
      <c r="AJ321" s="41">
        <v>3</v>
      </c>
      <c r="AK321" s="48">
        <v>21</v>
      </c>
      <c r="AL321" s="48">
        <v>0</v>
      </c>
      <c r="AM321" s="63">
        <v>0</v>
      </c>
      <c r="AN321" s="41">
        <v>3</v>
      </c>
      <c r="AO321" s="48">
        <v>21</v>
      </c>
      <c r="AP321" s="48">
        <v>0</v>
      </c>
      <c r="AQ321" s="63">
        <v>0</v>
      </c>
      <c r="AS321" s="434"/>
      <c r="AT321" s="434"/>
      <c r="AU321" s="434"/>
      <c r="AV321" s="434"/>
      <c r="AW321" s="434"/>
      <c r="AX321" s="434"/>
      <c r="AY321" s="434"/>
      <c r="AZ321" s="434"/>
      <c r="BA321" s="434"/>
    </row>
    <row r="322" spans="3:53">
      <c r="C322" s="58" t="s">
        <v>27</v>
      </c>
      <c r="D322" s="41">
        <v>3</v>
      </c>
      <c r="E322" s="62">
        <v>12</v>
      </c>
      <c r="F322" s="63">
        <v>0</v>
      </c>
      <c r="G322" s="41">
        <v>3</v>
      </c>
      <c r="H322" s="62">
        <v>12</v>
      </c>
      <c r="I322" s="63">
        <v>0</v>
      </c>
      <c r="J322" s="41">
        <v>3</v>
      </c>
      <c r="K322" s="62">
        <v>12</v>
      </c>
      <c r="L322" s="63">
        <v>0</v>
      </c>
      <c r="M322" s="41">
        <v>3</v>
      </c>
      <c r="N322" s="62">
        <v>12</v>
      </c>
      <c r="O322" s="63">
        <v>0</v>
      </c>
      <c r="P322" s="41">
        <v>3</v>
      </c>
      <c r="Q322" s="62">
        <v>12</v>
      </c>
      <c r="R322" s="63">
        <v>0</v>
      </c>
      <c r="S322" s="41">
        <v>3</v>
      </c>
      <c r="T322" s="62">
        <v>12</v>
      </c>
      <c r="U322" s="63">
        <v>0</v>
      </c>
      <c r="V322" s="41">
        <v>3</v>
      </c>
      <c r="W322" s="62">
        <v>12</v>
      </c>
      <c r="X322" s="63">
        <v>0</v>
      </c>
      <c r="Y322" s="41">
        <v>3</v>
      </c>
      <c r="Z322" s="62">
        <v>12</v>
      </c>
      <c r="AA322" s="63">
        <v>0</v>
      </c>
      <c r="AB322" s="41">
        <v>3</v>
      </c>
      <c r="AC322" s="48">
        <v>13</v>
      </c>
      <c r="AD322" s="48">
        <v>0</v>
      </c>
      <c r="AE322" s="63">
        <v>0</v>
      </c>
      <c r="AF322" s="41">
        <v>3</v>
      </c>
      <c r="AG322" s="48">
        <v>13</v>
      </c>
      <c r="AH322" s="48">
        <v>0</v>
      </c>
      <c r="AI322" s="63">
        <v>0</v>
      </c>
      <c r="AJ322" s="41">
        <v>3</v>
      </c>
      <c r="AK322" s="48">
        <v>13</v>
      </c>
      <c r="AL322" s="48">
        <v>0</v>
      </c>
      <c r="AM322" s="63">
        <v>0</v>
      </c>
      <c r="AN322" s="41">
        <v>3</v>
      </c>
      <c r="AO322" s="48">
        <v>14</v>
      </c>
      <c r="AP322" s="48">
        <v>0</v>
      </c>
      <c r="AQ322" s="63">
        <v>0</v>
      </c>
      <c r="AS322" s="434"/>
      <c r="AT322" s="434"/>
      <c r="AU322" s="434"/>
      <c r="AV322" s="434"/>
      <c r="AW322" s="434"/>
      <c r="AX322" s="434"/>
      <c r="AY322" s="434"/>
      <c r="AZ322" s="434"/>
      <c r="BA322" s="434"/>
    </row>
    <row r="323" spans="3:53">
      <c r="C323" s="58" t="s">
        <v>28</v>
      </c>
      <c r="D323" s="41">
        <v>6</v>
      </c>
      <c r="E323" s="62">
        <v>29</v>
      </c>
      <c r="F323" s="63">
        <v>6</v>
      </c>
      <c r="G323" s="41">
        <v>6</v>
      </c>
      <c r="H323" s="62">
        <v>29</v>
      </c>
      <c r="I323" s="63">
        <v>6</v>
      </c>
      <c r="J323" s="41">
        <v>6</v>
      </c>
      <c r="K323" s="62">
        <v>29</v>
      </c>
      <c r="L323" s="63">
        <v>6</v>
      </c>
      <c r="M323" s="41">
        <v>6</v>
      </c>
      <c r="N323" s="62">
        <v>29</v>
      </c>
      <c r="O323" s="63">
        <v>6</v>
      </c>
      <c r="P323" s="41">
        <v>6</v>
      </c>
      <c r="Q323" s="62">
        <v>29</v>
      </c>
      <c r="R323" s="63">
        <v>6</v>
      </c>
      <c r="S323" s="41">
        <v>6</v>
      </c>
      <c r="T323" s="62">
        <v>28</v>
      </c>
      <c r="U323" s="63">
        <v>6</v>
      </c>
      <c r="V323" s="41">
        <v>6</v>
      </c>
      <c r="W323" s="62">
        <v>28</v>
      </c>
      <c r="X323" s="63">
        <v>6</v>
      </c>
      <c r="Y323" s="41">
        <v>6</v>
      </c>
      <c r="Z323" s="62">
        <v>29</v>
      </c>
      <c r="AA323" s="63">
        <v>7</v>
      </c>
      <c r="AB323" s="41">
        <v>6</v>
      </c>
      <c r="AC323" s="48">
        <v>31</v>
      </c>
      <c r="AD323" s="48">
        <v>7</v>
      </c>
      <c r="AE323" s="63">
        <v>0</v>
      </c>
      <c r="AF323" s="41">
        <v>6</v>
      </c>
      <c r="AG323" s="48">
        <v>35</v>
      </c>
      <c r="AH323" s="48">
        <v>7</v>
      </c>
      <c r="AI323" s="63">
        <v>0</v>
      </c>
      <c r="AJ323" s="41">
        <v>6</v>
      </c>
      <c r="AK323" s="48">
        <v>36</v>
      </c>
      <c r="AL323" s="48">
        <v>8</v>
      </c>
      <c r="AM323" s="63">
        <v>0</v>
      </c>
      <c r="AN323" s="41">
        <v>6</v>
      </c>
      <c r="AO323" s="48">
        <v>36</v>
      </c>
      <c r="AP323" s="48">
        <v>8</v>
      </c>
      <c r="AQ323" s="63">
        <v>0</v>
      </c>
      <c r="AS323" s="434"/>
      <c r="AT323" s="434"/>
      <c r="AU323" s="434"/>
      <c r="AV323" s="434"/>
      <c r="AW323" s="434"/>
      <c r="AX323" s="434"/>
      <c r="AY323" s="434"/>
      <c r="AZ323" s="434"/>
      <c r="BA323" s="434"/>
    </row>
    <row r="324" spans="3:53" ht="23.25" thickBot="1">
      <c r="C324" s="59" t="s">
        <v>29</v>
      </c>
      <c r="D324" s="42">
        <v>0</v>
      </c>
      <c r="E324" s="64">
        <v>2</v>
      </c>
      <c r="F324" s="65">
        <v>0</v>
      </c>
      <c r="G324" s="42">
        <v>0</v>
      </c>
      <c r="H324" s="64">
        <v>2</v>
      </c>
      <c r="I324" s="65">
        <v>0</v>
      </c>
      <c r="J324" s="42">
        <v>0</v>
      </c>
      <c r="K324" s="64">
        <v>2</v>
      </c>
      <c r="L324" s="65">
        <v>0</v>
      </c>
      <c r="M324" s="42">
        <v>0</v>
      </c>
      <c r="N324" s="64">
        <v>2</v>
      </c>
      <c r="O324" s="65">
        <v>0</v>
      </c>
      <c r="P324" s="42">
        <v>0</v>
      </c>
      <c r="Q324" s="64">
        <v>2</v>
      </c>
      <c r="R324" s="65">
        <v>0</v>
      </c>
      <c r="S324" s="42">
        <v>0</v>
      </c>
      <c r="T324" s="64">
        <v>2</v>
      </c>
      <c r="U324" s="65">
        <v>0</v>
      </c>
      <c r="V324" s="42">
        <v>0</v>
      </c>
      <c r="W324" s="64">
        <v>2</v>
      </c>
      <c r="X324" s="65">
        <v>0</v>
      </c>
      <c r="Y324" s="42">
        <v>0</v>
      </c>
      <c r="Z324" s="64">
        <v>2</v>
      </c>
      <c r="AA324" s="65">
        <v>0</v>
      </c>
      <c r="AB324" s="42">
        <v>0</v>
      </c>
      <c r="AC324" s="49">
        <v>2</v>
      </c>
      <c r="AD324" s="49">
        <v>0</v>
      </c>
      <c r="AE324" s="65">
        <v>0</v>
      </c>
      <c r="AF324" s="42">
        <v>0</v>
      </c>
      <c r="AG324" s="49">
        <v>2</v>
      </c>
      <c r="AH324" s="49">
        <v>0</v>
      </c>
      <c r="AI324" s="65">
        <v>0</v>
      </c>
      <c r="AJ324" s="42">
        <v>0</v>
      </c>
      <c r="AK324" s="49">
        <v>2</v>
      </c>
      <c r="AL324" s="49">
        <v>0</v>
      </c>
      <c r="AM324" s="65">
        <v>0</v>
      </c>
      <c r="AN324" s="42">
        <v>0</v>
      </c>
      <c r="AO324" s="49">
        <v>2</v>
      </c>
      <c r="AP324" s="49">
        <v>0</v>
      </c>
      <c r="AQ324" s="65">
        <v>0</v>
      </c>
      <c r="AS324" s="434"/>
      <c r="AT324" s="434"/>
      <c r="AU324" s="434"/>
      <c r="AV324" s="434"/>
      <c r="AW324" s="434"/>
      <c r="AX324" s="434"/>
      <c r="AY324" s="434"/>
      <c r="AZ324" s="434"/>
      <c r="BA324" s="434"/>
    </row>
    <row r="326" spans="3:53" ht="13.5" thickBot="1"/>
    <row r="327" spans="3:53" ht="23.25" thickBot="1">
      <c r="C327" s="557" t="s">
        <v>43</v>
      </c>
      <c r="D327" s="558"/>
      <c r="E327" s="558"/>
      <c r="F327" s="558"/>
      <c r="G327" s="558"/>
      <c r="H327" s="558"/>
      <c r="I327" s="558"/>
      <c r="J327" s="558"/>
      <c r="K327" s="558"/>
      <c r="L327" s="558"/>
      <c r="M327" s="558"/>
      <c r="N327" s="558"/>
      <c r="O327" s="558"/>
      <c r="P327" s="558"/>
      <c r="Q327" s="558"/>
      <c r="R327" s="558"/>
      <c r="S327" s="558"/>
      <c r="T327" s="558"/>
      <c r="U327" s="558"/>
      <c r="V327" s="558"/>
      <c r="W327" s="558"/>
      <c r="X327" s="558"/>
      <c r="Y327" s="558"/>
      <c r="Z327" s="558"/>
      <c r="AA327" s="558"/>
      <c r="AB327" s="558"/>
      <c r="AC327" s="558"/>
      <c r="AD327" s="558"/>
      <c r="AE327" s="558"/>
      <c r="AF327" s="558"/>
      <c r="AG327" s="558"/>
      <c r="AH327" s="558"/>
      <c r="AI327" s="558"/>
      <c r="AJ327" s="558"/>
      <c r="AK327" s="558"/>
      <c r="AL327" s="558"/>
      <c r="AM327" s="558"/>
      <c r="AN327" s="558"/>
      <c r="AO327" s="558"/>
      <c r="AP327" s="558"/>
      <c r="AQ327" s="558"/>
      <c r="AR327" s="558"/>
      <c r="AS327" s="558"/>
      <c r="AT327" s="558"/>
      <c r="AU327" s="558"/>
      <c r="AV327" s="558"/>
      <c r="AW327" s="558"/>
      <c r="AX327" s="558"/>
      <c r="AY327" s="559"/>
      <c r="AZ327" s="151"/>
      <c r="BA327" s="151"/>
    </row>
    <row r="328" spans="3:53" ht="23.25" thickBot="1">
      <c r="C328" s="581" t="s">
        <v>36</v>
      </c>
      <c r="D328" s="560">
        <v>40179</v>
      </c>
      <c r="E328" s="575"/>
      <c r="F328" s="575"/>
      <c r="G328" s="576"/>
      <c r="H328" s="560">
        <v>40210</v>
      </c>
      <c r="I328" s="575"/>
      <c r="J328" s="575"/>
      <c r="K328" s="576"/>
      <c r="L328" s="560">
        <v>40238</v>
      </c>
      <c r="M328" s="575"/>
      <c r="N328" s="575"/>
      <c r="O328" s="576"/>
      <c r="P328" s="560">
        <v>40269</v>
      </c>
      <c r="Q328" s="575"/>
      <c r="R328" s="575"/>
      <c r="S328" s="576"/>
      <c r="T328" s="560">
        <v>40299</v>
      </c>
      <c r="U328" s="575"/>
      <c r="V328" s="575"/>
      <c r="W328" s="576"/>
      <c r="X328" s="560">
        <v>40330</v>
      </c>
      <c r="Y328" s="575"/>
      <c r="Z328" s="575"/>
      <c r="AA328" s="576"/>
      <c r="AB328" s="560">
        <v>40360</v>
      </c>
      <c r="AC328" s="575"/>
      <c r="AD328" s="575"/>
      <c r="AE328" s="576"/>
      <c r="AF328" s="560">
        <v>40391</v>
      </c>
      <c r="AG328" s="575"/>
      <c r="AH328" s="575"/>
      <c r="AI328" s="576"/>
      <c r="AJ328" s="560">
        <v>40422</v>
      </c>
      <c r="AK328" s="575"/>
      <c r="AL328" s="575"/>
      <c r="AM328" s="576"/>
      <c r="AN328" s="560">
        <v>40452</v>
      </c>
      <c r="AO328" s="575"/>
      <c r="AP328" s="575"/>
      <c r="AQ328" s="576"/>
      <c r="AR328" s="560">
        <v>40483</v>
      </c>
      <c r="AS328" s="575"/>
      <c r="AT328" s="575"/>
      <c r="AU328" s="576"/>
      <c r="AV328" s="560">
        <v>40513</v>
      </c>
      <c r="AW328" s="584"/>
      <c r="AX328" s="584"/>
      <c r="AY328" s="561"/>
      <c r="AZ328" s="151"/>
      <c r="BA328" s="151"/>
    </row>
    <row r="329" spans="3:53" ht="13.5" thickBot="1">
      <c r="C329" s="583"/>
      <c r="D329" s="178" t="s">
        <v>4</v>
      </c>
      <c r="E329" s="385" t="s">
        <v>2</v>
      </c>
      <c r="F329" s="389" t="s">
        <v>3</v>
      </c>
      <c r="G329" s="177" t="s">
        <v>33</v>
      </c>
      <c r="H329" s="178" t="s">
        <v>4</v>
      </c>
      <c r="I329" s="385" t="s">
        <v>2</v>
      </c>
      <c r="J329" s="389" t="s">
        <v>3</v>
      </c>
      <c r="K329" s="177" t="s">
        <v>33</v>
      </c>
      <c r="L329" s="178" t="s">
        <v>4</v>
      </c>
      <c r="M329" s="385" t="s">
        <v>2</v>
      </c>
      <c r="N329" s="389" t="s">
        <v>3</v>
      </c>
      <c r="O329" s="177" t="s">
        <v>33</v>
      </c>
      <c r="P329" s="178" t="s">
        <v>4</v>
      </c>
      <c r="Q329" s="385" t="s">
        <v>5</v>
      </c>
      <c r="R329" s="389" t="s">
        <v>3</v>
      </c>
      <c r="S329" s="177" t="s">
        <v>33</v>
      </c>
      <c r="T329" s="178" t="s">
        <v>4</v>
      </c>
      <c r="U329" s="385" t="s">
        <v>5</v>
      </c>
      <c r="V329" s="389" t="s">
        <v>3</v>
      </c>
      <c r="W329" s="177" t="s">
        <v>33</v>
      </c>
      <c r="X329" s="178" t="s">
        <v>4</v>
      </c>
      <c r="Y329" s="385" t="s">
        <v>5</v>
      </c>
      <c r="Z329" s="389" t="s">
        <v>3</v>
      </c>
      <c r="AA329" s="177" t="s">
        <v>33</v>
      </c>
      <c r="AB329" s="178" t="s">
        <v>4</v>
      </c>
      <c r="AC329" s="385" t="s">
        <v>5</v>
      </c>
      <c r="AD329" s="389" t="s">
        <v>3</v>
      </c>
      <c r="AE329" s="177" t="s">
        <v>33</v>
      </c>
      <c r="AF329" s="178" t="s">
        <v>4</v>
      </c>
      <c r="AG329" s="385" t="s">
        <v>5</v>
      </c>
      <c r="AH329" s="389" t="s">
        <v>3</v>
      </c>
      <c r="AI329" s="177" t="s">
        <v>33</v>
      </c>
      <c r="AJ329" s="178" t="s">
        <v>4</v>
      </c>
      <c r="AK329" s="385" t="s">
        <v>5</v>
      </c>
      <c r="AL329" s="389" t="s">
        <v>3</v>
      </c>
      <c r="AM329" s="177" t="s">
        <v>33</v>
      </c>
      <c r="AN329" s="178" t="s">
        <v>4</v>
      </c>
      <c r="AO329" s="385" t="s">
        <v>5</v>
      </c>
      <c r="AP329" s="389" t="s">
        <v>3</v>
      </c>
      <c r="AQ329" s="177" t="s">
        <v>33</v>
      </c>
      <c r="AR329" s="178" t="s">
        <v>4</v>
      </c>
      <c r="AS329" s="385" t="s">
        <v>5</v>
      </c>
      <c r="AT329" s="389" t="s">
        <v>3</v>
      </c>
      <c r="AU329" s="177" t="s">
        <v>33</v>
      </c>
      <c r="AV329" s="178" t="s">
        <v>4</v>
      </c>
      <c r="AW329" s="385" t="s">
        <v>5</v>
      </c>
      <c r="AX329" s="389" t="s">
        <v>3</v>
      </c>
      <c r="AY329" s="177" t="s">
        <v>33</v>
      </c>
      <c r="AZ329" s="151"/>
      <c r="BA329" s="151"/>
    </row>
    <row r="330" spans="3:53">
      <c r="C330" s="57" t="s">
        <v>8</v>
      </c>
      <c r="D330" s="40">
        <v>9</v>
      </c>
      <c r="E330" s="66">
        <v>62</v>
      </c>
      <c r="F330" s="66">
        <v>14</v>
      </c>
      <c r="G330" s="61">
        <v>15</v>
      </c>
      <c r="H330" s="40">
        <v>9</v>
      </c>
      <c r="I330" s="66">
        <v>64</v>
      </c>
      <c r="J330" s="66">
        <v>14</v>
      </c>
      <c r="K330" s="61">
        <v>24</v>
      </c>
      <c r="L330" s="40">
        <v>9</v>
      </c>
      <c r="M330" s="66">
        <v>64</v>
      </c>
      <c r="N330" s="66">
        <v>13</v>
      </c>
      <c r="O330" s="61">
        <v>24</v>
      </c>
      <c r="P330" s="40">
        <v>9</v>
      </c>
      <c r="Q330" s="66">
        <v>64</v>
      </c>
      <c r="R330" s="66">
        <v>13</v>
      </c>
      <c r="S330" s="61">
        <v>24</v>
      </c>
      <c r="T330" s="40">
        <v>9</v>
      </c>
      <c r="U330" s="66">
        <v>66</v>
      </c>
      <c r="V330" s="66">
        <v>13</v>
      </c>
      <c r="W330" s="61">
        <v>24</v>
      </c>
      <c r="X330" s="40">
        <v>9</v>
      </c>
      <c r="Y330" s="66">
        <v>68</v>
      </c>
      <c r="Z330" s="66">
        <v>14</v>
      </c>
      <c r="AA330" s="61">
        <v>24</v>
      </c>
      <c r="AB330" s="40">
        <v>9</v>
      </c>
      <c r="AC330" s="66">
        <v>68</v>
      </c>
      <c r="AD330" s="66">
        <v>14</v>
      </c>
      <c r="AE330" s="61">
        <v>24</v>
      </c>
      <c r="AF330" s="40">
        <v>9</v>
      </c>
      <c r="AG330" s="66">
        <v>68</v>
      </c>
      <c r="AH330" s="66">
        <v>14</v>
      </c>
      <c r="AI330" s="61">
        <v>24</v>
      </c>
      <c r="AJ330" s="40">
        <v>9</v>
      </c>
      <c r="AK330" s="66">
        <v>68</v>
      </c>
      <c r="AL330" s="66">
        <v>14</v>
      </c>
      <c r="AM330" s="61">
        <v>24</v>
      </c>
      <c r="AN330" s="40">
        <v>9</v>
      </c>
      <c r="AO330" s="66">
        <v>69</v>
      </c>
      <c r="AP330" s="66">
        <v>14</v>
      </c>
      <c r="AQ330" s="61">
        <v>24</v>
      </c>
      <c r="AR330" s="40">
        <v>9</v>
      </c>
      <c r="AS330" s="66">
        <v>69</v>
      </c>
      <c r="AT330" s="66">
        <v>14</v>
      </c>
      <c r="AU330" s="61">
        <v>24</v>
      </c>
      <c r="AV330" s="40">
        <v>9</v>
      </c>
      <c r="AW330" s="66">
        <v>70</v>
      </c>
      <c r="AX330" s="66">
        <v>14</v>
      </c>
      <c r="AY330" s="61">
        <v>28</v>
      </c>
    </row>
    <row r="331" spans="3:53">
      <c r="C331" s="58" t="s">
        <v>9</v>
      </c>
      <c r="D331" s="41">
        <v>0</v>
      </c>
      <c r="E331" s="48">
        <v>7</v>
      </c>
      <c r="F331" s="48">
        <v>0</v>
      </c>
      <c r="G331" s="63">
        <v>0</v>
      </c>
      <c r="H331" s="41">
        <v>0</v>
      </c>
      <c r="I331" s="48">
        <v>8</v>
      </c>
      <c r="J331" s="48">
        <v>0</v>
      </c>
      <c r="K331" s="63">
        <v>0</v>
      </c>
      <c r="L331" s="41">
        <v>0</v>
      </c>
      <c r="M331" s="48">
        <v>8</v>
      </c>
      <c r="N331" s="48">
        <v>0</v>
      </c>
      <c r="O331" s="63">
        <v>0</v>
      </c>
      <c r="P331" s="41">
        <v>0</v>
      </c>
      <c r="Q331" s="48">
        <v>8</v>
      </c>
      <c r="R331" s="48">
        <v>0</v>
      </c>
      <c r="S331" s="63">
        <v>0</v>
      </c>
      <c r="T331" s="41">
        <v>0</v>
      </c>
      <c r="U331" s="48">
        <v>9</v>
      </c>
      <c r="V331" s="48">
        <v>0</v>
      </c>
      <c r="W331" s="63">
        <v>0</v>
      </c>
      <c r="X331" s="41">
        <v>0</v>
      </c>
      <c r="Y331" s="48">
        <v>12</v>
      </c>
      <c r="Z331" s="48">
        <v>0</v>
      </c>
      <c r="AA331" s="63">
        <v>0</v>
      </c>
      <c r="AB331" s="41">
        <v>0</v>
      </c>
      <c r="AC331" s="48">
        <v>12</v>
      </c>
      <c r="AD331" s="48">
        <v>0</v>
      </c>
      <c r="AE331" s="63">
        <v>0</v>
      </c>
      <c r="AF331" s="41">
        <v>0</v>
      </c>
      <c r="AG331" s="48">
        <v>12</v>
      </c>
      <c r="AH331" s="48">
        <v>0</v>
      </c>
      <c r="AI331" s="63">
        <v>0</v>
      </c>
      <c r="AJ331" s="41">
        <v>0</v>
      </c>
      <c r="AK331" s="48">
        <v>12</v>
      </c>
      <c r="AL331" s="48">
        <v>0</v>
      </c>
      <c r="AM331" s="63">
        <v>0</v>
      </c>
      <c r="AN331" s="41">
        <v>0</v>
      </c>
      <c r="AO331" s="48">
        <v>12</v>
      </c>
      <c r="AP331" s="48">
        <v>0</v>
      </c>
      <c r="AQ331" s="63">
        <v>0</v>
      </c>
      <c r="AR331" s="41">
        <v>0</v>
      </c>
      <c r="AS331" s="48">
        <v>12</v>
      </c>
      <c r="AT331" s="48">
        <v>0</v>
      </c>
      <c r="AU331" s="63">
        <v>0</v>
      </c>
      <c r="AV331" s="41">
        <v>0</v>
      </c>
      <c r="AW331" s="48">
        <v>12</v>
      </c>
      <c r="AX331" s="48">
        <v>0</v>
      </c>
      <c r="AY331" s="63">
        <v>0</v>
      </c>
    </row>
    <row r="332" spans="3:53">
      <c r="C332" s="58" t="s">
        <v>10</v>
      </c>
      <c r="D332" s="41">
        <v>5</v>
      </c>
      <c r="E332" s="48">
        <v>26</v>
      </c>
      <c r="F332" s="48">
        <v>4</v>
      </c>
      <c r="G332" s="63">
        <v>0</v>
      </c>
      <c r="H332" s="41">
        <v>5</v>
      </c>
      <c r="I332" s="48">
        <v>26</v>
      </c>
      <c r="J332" s="48">
        <v>4</v>
      </c>
      <c r="K332" s="63">
        <v>0</v>
      </c>
      <c r="L332" s="41">
        <v>5</v>
      </c>
      <c r="M332" s="48">
        <v>26</v>
      </c>
      <c r="N332" s="48">
        <v>4</v>
      </c>
      <c r="O332" s="63">
        <v>0</v>
      </c>
      <c r="P332" s="41">
        <v>5</v>
      </c>
      <c r="Q332" s="48">
        <v>26</v>
      </c>
      <c r="R332" s="48">
        <v>4</v>
      </c>
      <c r="S332" s="63">
        <v>0</v>
      </c>
      <c r="T332" s="41">
        <v>5</v>
      </c>
      <c r="U332" s="48">
        <v>26</v>
      </c>
      <c r="V332" s="48">
        <v>4</v>
      </c>
      <c r="W332" s="63">
        <v>0</v>
      </c>
      <c r="X332" s="41">
        <v>5</v>
      </c>
      <c r="Y332" s="48">
        <v>27</v>
      </c>
      <c r="Z332" s="48">
        <v>4</v>
      </c>
      <c r="AA332" s="63">
        <v>0</v>
      </c>
      <c r="AB332" s="41">
        <v>5</v>
      </c>
      <c r="AC332" s="48">
        <v>27</v>
      </c>
      <c r="AD332" s="48">
        <v>4</v>
      </c>
      <c r="AE332" s="63">
        <v>0</v>
      </c>
      <c r="AF332" s="41">
        <v>5</v>
      </c>
      <c r="AG332" s="48">
        <v>27</v>
      </c>
      <c r="AH332" s="48">
        <v>4</v>
      </c>
      <c r="AI332" s="63">
        <v>0</v>
      </c>
      <c r="AJ332" s="41">
        <v>5</v>
      </c>
      <c r="AK332" s="48">
        <v>27</v>
      </c>
      <c r="AL332" s="48">
        <v>4</v>
      </c>
      <c r="AM332" s="63">
        <v>0</v>
      </c>
      <c r="AN332" s="41">
        <v>5</v>
      </c>
      <c r="AO332" s="48">
        <v>28</v>
      </c>
      <c r="AP332" s="48">
        <v>4</v>
      </c>
      <c r="AQ332" s="63">
        <v>0</v>
      </c>
      <c r="AR332" s="41">
        <v>5</v>
      </c>
      <c r="AS332" s="48">
        <v>28</v>
      </c>
      <c r="AT332" s="48">
        <v>4</v>
      </c>
      <c r="AU332" s="63">
        <v>0</v>
      </c>
      <c r="AV332" s="41">
        <v>5</v>
      </c>
      <c r="AW332" s="48">
        <v>28</v>
      </c>
      <c r="AX332" s="48">
        <v>4</v>
      </c>
      <c r="AY332" s="63">
        <v>0</v>
      </c>
    </row>
    <row r="333" spans="3:53">
      <c r="C333" s="58" t="s">
        <v>11</v>
      </c>
      <c r="D333" s="41">
        <v>1</v>
      </c>
      <c r="E333" s="48">
        <v>11</v>
      </c>
      <c r="F333" s="48">
        <v>0</v>
      </c>
      <c r="G333" s="63">
        <v>0</v>
      </c>
      <c r="H333" s="41">
        <v>1</v>
      </c>
      <c r="I333" s="48">
        <v>13</v>
      </c>
      <c r="J333" s="48">
        <v>0</v>
      </c>
      <c r="K333" s="63">
        <v>0</v>
      </c>
      <c r="L333" s="41">
        <v>1</v>
      </c>
      <c r="M333" s="48">
        <v>13</v>
      </c>
      <c r="N333" s="48">
        <v>0</v>
      </c>
      <c r="O333" s="63">
        <v>0</v>
      </c>
      <c r="P333" s="41">
        <v>1</v>
      </c>
      <c r="Q333" s="48">
        <v>13</v>
      </c>
      <c r="R333" s="48">
        <v>0</v>
      </c>
      <c r="S333" s="63">
        <v>0</v>
      </c>
      <c r="T333" s="41">
        <v>1</v>
      </c>
      <c r="U333" s="48">
        <v>14</v>
      </c>
      <c r="V333" s="48">
        <v>0</v>
      </c>
      <c r="W333" s="63">
        <v>0</v>
      </c>
      <c r="X333" s="41">
        <v>1</v>
      </c>
      <c r="Y333" s="48">
        <v>14</v>
      </c>
      <c r="Z333" s="48">
        <v>0</v>
      </c>
      <c r="AA333" s="63">
        <v>0</v>
      </c>
      <c r="AB333" s="41">
        <v>1</v>
      </c>
      <c r="AC333" s="48">
        <v>15</v>
      </c>
      <c r="AD333" s="48">
        <v>0</v>
      </c>
      <c r="AE333" s="63">
        <v>0</v>
      </c>
      <c r="AF333" s="41">
        <v>1</v>
      </c>
      <c r="AG333" s="48">
        <v>15</v>
      </c>
      <c r="AH333" s="48">
        <v>0</v>
      </c>
      <c r="AI333" s="63">
        <v>0</v>
      </c>
      <c r="AJ333" s="41">
        <v>1</v>
      </c>
      <c r="AK333" s="48">
        <v>15</v>
      </c>
      <c r="AL333" s="48">
        <v>0</v>
      </c>
      <c r="AM333" s="63">
        <v>0</v>
      </c>
      <c r="AN333" s="41">
        <v>1</v>
      </c>
      <c r="AO333" s="48">
        <v>15</v>
      </c>
      <c r="AP333" s="48">
        <v>0</v>
      </c>
      <c r="AQ333" s="63">
        <v>0</v>
      </c>
      <c r="AR333" s="41">
        <v>1</v>
      </c>
      <c r="AS333" s="48">
        <v>15</v>
      </c>
      <c r="AT333" s="48">
        <v>0</v>
      </c>
      <c r="AU333" s="63">
        <v>0</v>
      </c>
      <c r="AV333" s="41">
        <v>1</v>
      </c>
      <c r="AW333" s="48">
        <v>15</v>
      </c>
      <c r="AX333" s="48">
        <v>0</v>
      </c>
      <c r="AY333" s="63">
        <v>0</v>
      </c>
    </row>
    <row r="334" spans="3:53">
      <c r="C334" s="58" t="s">
        <v>12</v>
      </c>
      <c r="D334" s="41">
        <v>3</v>
      </c>
      <c r="E334" s="48">
        <v>31</v>
      </c>
      <c r="F334" s="48">
        <v>1</v>
      </c>
      <c r="G334" s="63">
        <v>0</v>
      </c>
      <c r="H334" s="41">
        <v>3</v>
      </c>
      <c r="I334" s="48">
        <v>32</v>
      </c>
      <c r="J334" s="48">
        <v>1</v>
      </c>
      <c r="K334" s="63">
        <v>0</v>
      </c>
      <c r="L334" s="41">
        <v>3</v>
      </c>
      <c r="M334" s="48">
        <v>32</v>
      </c>
      <c r="N334" s="48">
        <v>1</v>
      </c>
      <c r="O334" s="63">
        <v>0</v>
      </c>
      <c r="P334" s="41">
        <v>3</v>
      </c>
      <c r="Q334" s="48">
        <v>32</v>
      </c>
      <c r="R334" s="48">
        <v>1</v>
      </c>
      <c r="S334" s="63">
        <v>0</v>
      </c>
      <c r="T334" s="41">
        <v>3</v>
      </c>
      <c r="U334" s="48">
        <v>34</v>
      </c>
      <c r="V334" s="48">
        <v>1</v>
      </c>
      <c r="W334" s="63">
        <v>0</v>
      </c>
      <c r="X334" s="41">
        <v>3</v>
      </c>
      <c r="Y334" s="48">
        <v>38</v>
      </c>
      <c r="Z334" s="48">
        <v>1</v>
      </c>
      <c r="AA334" s="63">
        <v>0</v>
      </c>
      <c r="AB334" s="41">
        <v>3</v>
      </c>
      <c r="AC334" s="48">
        <v>38</v>
      </c>
      <c r="AD334" s="48">
        <v>1</v>
      </c>
      <c r="AE334" s="63">
        <v>0</v>
      </c>
      <c r="AF334" s="41">
        <v>3</v>
      </c>
      <c r="AG334" s="48">
        <v>39</v>
      </c>
      <c r="AH334" s="48">
        <v>1</v>
      </c>
      <c r="AI334" s="63">
        <v>0</v>
      </c>
      <c r="AJ334" s="41">
        <v>3</v>
      </c>
      <c r="AK334" s="48">
        <v>39</v>
      </c>
      <c r="AL334" s="48">
        <v>1</v>
      </c>
      <c r="AM334" s="63">
        <v>0</v>
      </c>
      <c r="AN334" s="41">
        <v>3</v>
      </c>
      <c r="AO334" s="48">
        <v>40</v>
      </c>
      <c r="AP334" s="48">
        <v>1</v>
      </c>
      <c r="AQ334" s="63">
        <v>0</v>
      </c>
      <c r="AR334" s="41">
        <v>3</v>
      </c>
      <c r="AS334" s="48">
        <v>40</v>
      </c>
      <c r="AT334" s="48">
        <v>1</v>
      </c>
      <c r="AU334" s="63">
        <v>0</v>
      </c>
      <c r="AV334" s="41">
        <v>3</v>
      </c>
      <c r="AW334" s="48">
        <v>42</v>
      </c>
      <c r="AX334" s="48">
        <v>1</v>
      </c>
      <c r="AY334" s="63">
        <v>0</v>
      </c>
    </row>
    <row r="335" spans="3:53">
      <c r="C335" s="58" t="s">
        <v>13</v>
      </c>
      <c r="D335" s="41">
        <v>5</v>
      </c>
      <c r="E335" s="48">
        <v>32</v>
      </c>
      <c r="F335" s="48">
        <v>5</v>
      </c>
      <c r="G335" s="63">
        <v>0</v>
      </c>
      <c r="H335" s="41">
        <v>5</v>
      </c>
      <c r="I335" s="48">
        <v>32</v>
      </c>
      <c r="J335" s="48">
        <v>5</v>
      </c>
      <c r="K335" s="63">
        <v>0</v>
      </c>
      <c r="L335" s="41">
        <v>5</v>
      </c>
      <c r="M335" s="48">
        <v>32</v>
      </c>
      <c r="N335" s="48">
        <v>5</v>
      </c>
      <c r="O335" s="63">
        <v>0</v>
      </c>
      <c r="P335" s="41">
        <v>5</v>
      </c>
      <c r="Q335" s="48">
        <v>32</v>
      </c>
      <c r="R335" s="48">
        <v>5</v>
      </c>
      <c r="S335" s="63">
        <v>0</v>
      </c>
      <c r="T335" s="41">
        <v>5</v>
      </c>
      <c r="U335" s="48">
        <v>32</v>
      </c>
      <c r="V335" s="48">
        <v>5</v>
      </c>
      <c r="W335" s="63">
        <v>0</v>
      </c>
      <c r="X335" s="41">
        <v>5</v>
      </c>
      <c r="Y335" s="48">
        <v>35</v>
      </c>
      <c r="Z335" s="48">
        <v>5</v>
      </c>
      <c r="AA335" s="63">
        <v>0</v>
      </c>
      <c r="AB335" s="41">
        <v>5</v>
      </c>
      <c r="AC335" s="48">
        <v>35</v>
      </c>
      <c r="AD335" s="48">
        <v>5</v>
      </c>
      <c r="AE335" s="63">
        <v>0</v>
      </c>
      <c r="AF335" s="41">
        <v>5</v>
      </c>
      <c r="AG335" s="48">
        <v>35</v>
      </c>
      <c r="AH335" s="48">
        <v>5</v>
      </c>
      <c r="AI335" s="63">
        <v>0</v>
      </c>
      <c r="AJ335" s="41">
        <v>5</v>
      </c>
      <c r="AK335" s="48">
        <v>35</v>
      </c>
      <c r="AL335" s="48">
        <v>5</v>
      </c>
      <c r="AM335" s="63">
        <v>0</v>
      </c>
      <c r="AN335" s="41">
        <v>5</v>
      </c>
      <c r="AO335" s="48">
        <v>38</v>
      </c>
      <c r="AP335" s="48">
        <v>6</v>
      </c>
      <c r="AQ335" s="63">
        <v>0</v>
      </c>
      <c r="AR335" s="41">
        <v>5</v>
      </c>
      <c r="AS335" s="48">
        <v>38</v>
      </c>
      <c r="AT335" s="48">
        <v>6</v>
      </c>
      <c r="AU335" s="63">
        <v>0</v>
      </c>
      <c r="AV335" s="41">
        <v>5</v>
      </c>
      <c r="AW335" s="48">
        <v>38</v>
      </c>
      <c r="AX335" s="48">
        <v>6</v>
      </c>
      <c r="AY335" s="63">
        <v>0</v>
      </c>
    </row>
    <row r="336" spans="3:53">
      <c r="C336" s="58" t="s">
        <v>14</v>
      </c>
      <c r="D336" s="41">
        <v>9</v>
      </c>
      <c r="E336" s="48">
        <v>28</v>
      </c>
      <c r="F336" s="48">
        <v>2</v>
      </c>
      <c r="G336" s="63">
        <v>0</v>
      </c>
      <c r="H336" s="41">
        <v>9</v>
      </c>
      <c r="I336" s="48">
        <v>28</v>
      </c>
      <c r="J336" s="48">
        <v>2</v>
      </c>
      <c r="K336" s="63">
        <v>5</v>
      </c>
      <c r="L336" s="41">
        <v>9</v>
      </c>
      <c r="M336" s="48">
        <v>28</v>
      </c>
      <c r="N336" s="48">
        <v>2</v>
      </c>
      <c r="O336" s="63">
        <v>5</v>
      </c>
      <c r="P336" s="41">
        <v>9</v>
      </c>
      <c r="Q336" s="48">
        <v>28</v>
      </c>
      <c r="R336" s="48">
        <v>2</v>
      </c>
      <c r="S336" s="63">
        <v>5</v>
      </c>
      <c r="T336" s="41">
        <v>9</v>
      </c>
      <c r="U336" s="48">
        <v>35</v>
      </c>
      <c r="V336" s="48">
        <v>4</v>
      </c>
      <c r="W336" s="63">
        <v>5</v>
      </c>
      <c r="X336" s="41">
        <v>9</v>
      </c>
      <c r="Y336" s="48">
        <v>36</v>
      </c>
      <c r="Z336" s="48">
        <v>4</v>
      </c>
      <c r="AA336" s="63">
        <v>5</v>
      </c>
      <c r="AB336" s="41">
        <v>9</v>
      </c>
      <c r="AC336" s="48">
        <v>37</v>
      </c>
      <c r="AD336" s="48">
        <v>4</v>
      </c>
      <c r="AE336" s="63">
        <v>5</v>
      </c>
      <c r="AF336" s="41">
        <v>9</v>
      </c>
      <c r="AG336" s="48">
        <v>39</v>
      </c>
      <c r="AH336" s="48">
        <v>4</v>
      </c>
      <c r="AI336" s="63">
        <v>5</v>
      </c>
      <c r="AJ336" s="41">
        <v>9</v>
      </c>
      <c r="AK336" s="48">
        <v>39</v>
      </c>
      <c r="AL336" s="48">
        <v>4</v>
      </c>
      <c r="AM336" s="63">
        <v>5</v>
      </c>
      <c r="AN336" s="41">
        <v>9</v>
      </c>
      <c r="AO336" s="48">
        <v>39</v>
      </c>
      <c r="AP336" s="48">
        <v>4</v>
      </c>
      <c r="AQ336" s="63">
        <v>5</v>
      </c>
      <c r="AR336" s="41">
        <v>9</v>
      </c>
      <c r="AS336" s="48">
        <v>39</v>
      </c>
      <c r="AT336" s="48">
        <v>4</v>
      </c>
      <c r="AU336" s="63">
        <v>5</v>
      </c>
      <c r="AV336" s="41">
        <v>9</v>
      </c>
      <c r="AW336" s="48">
        <v>41</v>
      </c>
      <c r="AX336" s="48">
        <v>5</v>
      </c>
      <c r="AY336" s="63">
        <v>7</v>
      </c>
    </row>
    <row r="337" spans="3:51">
      <c r="C337" s="58" t="s">
        <v>15</v>
      </c>
      <c r="D337" s="41">
        <v>6</v>
      </c>
      <c r="E337" s="48">
        <v>39</v>
      </c>
      <c r="F337" s="48">
        <v>2</v>
      </c>
      <c r="G337" s="63">
        <v>0</v>
      </c>
      <c r="H337" s="41">
        <v>6</v>
      </c>
      <c r="I337" s="48">
        <v>39</v>
      </c>
      <c r="J337" s="48">
        <v>2</v>
      </c>
      <c r="K337" s="63">
        <v>3</v>
      </c>
      <c r="L337" s="41">
        <v>6</v>
      </c>
      <c r="M337" s="48">
        <v>39</v>
      </c>
      <c r="N337" s="48">
        <v>2</v>
      </c>
      <c r="O337" s="63">
        <v>3</v>
      </c>
      <c r="P337" s="41">
        <v>6</v>
      </c>
      <c r="Q337" s="48">
        <v>39</v>
      </c>
      <c r="R337" s="48">
        <v>2</v>
      </c>
      <c r="S337" s="63">
        <v>3</v>
      </c>
      <c r="T337" s="41">
        <v>6</v>
      </c>
      <c r="U337" s="48">
        <v>40</v>
      </c>
      <c r="V337" s="48">
        <v>2</v>
      </c>
      <c r="W337" s="63">
        <v>3</v>
      </c>
      <c r="X337" s="41">
        <v>6</v>
      </c>
      <c r="Y337" s="48">
        <v>41</v>
      </c>
      <c r="Z337" s="48">
        <v>2</v>
      </c>
      <c r="AA337" s="63">
        <v>3</v>
      </c>
      <c r="AB337" s="41">
        <v>6</v>
      </c>
      <c r="AC337" s="48">
        <v>42</v>
      </c>
      <c r="AD337" s="48">
        <v>2</v>
      </c>
      <c r="AE337" s="63">
        <v>3</v>
      </c>
      <c r="AF337" s="41">
        <v>6</v>
      </c>
      <c r="AG337" s="48">
        <v>42</v>
      </c>
      <c r="AH337" s="48">
        <v>2</v>
      </c>
      <c r="AI337" s="63">
        <v>3</v>
      </c>
      <c r="AJ337" s="41">
        <v>6</v>
      </c>
      <c r="AK337" s="48">
        <v>42</v>
      </c>
      <c r="AL337" s="48">
        <v>2</v>
      </c>
      <c r="AM337" s="63">
        <v>3</v>
      </c>
      <c r="AN337" s="41">
        <v>6</v>
      </c>
      <c r="AO337" s="48">
        <v>42</v>
      </c>
      <c r="AP337" s="48">
        <v>2</v>
      </c>
      <c r="AQ337" s="63">
        <v>3</v>
      </c>
      <c r="AR337" s="41">
        <v>6</v>
      </c>
      <c r="AS337" s="48">
        <v>42</v>
      </c>
      <c r="AT337" s="48">
        <v>2</v>
      </c>
      <c r="AU337" s="63">
        <v>3</v>
      </c>
      <c r="AV337" s="41">
        <v>6</v>
      </c>
      <c r="AW337" s="48">
        <v>43</v>
      </c>
      <c r="AX337" s="48">
        <v>2</v>
      </c>
      <c r="AY337" s="63">
        <v>3</v>
      </c>
    </row>
    <row r="338" spans="3:51">
      <c r="C338" s="58" t="s">
        <v>16</v>
      </c>
      <c r="D338" s="41">
        <v>0</v>
      </c>
      <c r="E338" s="48">
        <v>5</v>
      </c>
      <c r="F338" s="48">
        <v>1</v>
      </c>
      <c r="G338" s="63">
        <v>0</v>
      </c>
      <c r="H338" s="41">
        <v>0</v>
      </c>
      <c r="I338" s="48">
        <v>5</v>
      </c>
      <c r="J338" s="48">
        <v>1</v>
      </c>
      <c r="K338" s="63">
        <v>0</v>
      </c>
      <c r="L338" s="41">
        <v>0</v>
      </c>
      <c r="M338" s="48">
        <v>5</v>
      </c>
      <c r="N338" s="48">
        <v>1</v>
      </c>
      <c r="O338" s="63">
        <v>0</v>
      </c>
      <c r="P338" s="41">
        <v>0</v>
      </c>
      <c r="Q338" s="48">
        <v>5</v>
      </c>
      <c r="R338" s="48">
        <v>1</v>
      </c>
      <c r="S338" s="63">
        <v>0</v>
      </c>
      <c r="T338" s="41">
        <v>0</v>
      </c>
      <c r="U338" s="48">
        <v>5</v>
      </c>
      <c r="V338" s="48">
        <v>1</v>
      </c>
      <c r="W338" s="63">
        <v>0</v>
      </c>
      <c r="X338" s="41">
        <v>0</v>
      </c>
      <c r="Y338" s="48">
        <v>6</v>
      </c>
      <c r="Z338" s="48">
        <v>1</v>
      </c>
      <c r="AA338" s="63">
        <v>0</v>
      </c>
      <c r="AB338" s="41">
        <v>0</v>
      </c>
      <c r="AC338" s="48">
        <v>6</v>
      </c>
      <c r="AD338" s="48">
        <v>1</v>
      </c>
      <c r="AE338" s="63">
        <v>0</v>
      </c>
      <c r="AF338" s="41">
        <v>0</v>
      </c>
      <c r="AG338" s="48">
        <v>6</v>
      </c>
      <c r="AH338" s="48">
        <v>1</v>
      </c>
      <c r="AI338" s="63">
        <v>0</v>
      </c>
      <c r="AJ338" s="41">
        <v>0</v>
      </c>
      <c r="AK338" s="48">
        <v>6</v>
      </c>
      <c r="AL338" s="48">
        <v>1</v>
      </c>
      <c r="AM338" s="63">
        <v>0</v>
      </c>
      <c r="AN338" s="41">
        <v>0</v>
      </c>
      <c r="AO338" s="48">
        <v>6</v>
      </c>
      <c r="AP338" s="48">
        <v>1</v>
      </c>
      <c r="AQ338" s="63">
        <v>0</v>
      </c>
      <c r="AR338" s="41">
        <v>0</v>
      </c>
      <c r="AS338" s="48">
        <v>6</v>
      </c>
      <c r="AT338" s="48">
        <v>1</v>
      </c>
      <c r="AU338" s="63">
        <v>0</v>
      </c>
      <c r="AV338" s="41">
        <v>0</v>
      </c>
      <c r="AW338" s="48">
        <v>6</v>
      </c>
      <c r="AX338" s="48">
        <v>1</v>
      </c>
      <c r="AY338" s="63">
        <v>0</v>
      </c>
    </row>
    <row r="339" spans="3:51">
      <c r="C339" s="58" t="s">
        <v>17</v>
      </c>
      <c r="D339" s="41">
        <v>62</v>
      </c>
      <c r="E339" s="48">
        <v>196</v>
      </c>
      <c r="F339" s="48">
        <v>14</v>
      </c>
      <c r="G339" s="63">
        <v>86</v>
      </c>
      <c r="H339" s="41">
        <v>62</v>
      </c>
      <c r="I339" s="48">
        <v>199</v>
      </c>
      <c r="J339" s="48">
        <v>15</v>
      </c>
      <c r="K339" s="63">
        <v>102</v>
      </c>
      <c r="L339" s="41">
        <v>62</v>
      </c>
      <c r="M339" s="48">
        <v>199</v>
      </c>
      <c r="N339" s="48">
        <v>15</v>
      </c>
      <c r="O339" s="63">
        <v>103</v>
      </c>
      <c r="P339" s="41">
        <v>62</v>
      </c>
      <c r="Q339" s="48">
        <v>199</v>
      </c>
      <c r="R339" s="48">
        <v>15</v>
      </c>
      <c r="S339" s="63">
        <v>103</v>
      </c>
      <c r="T339" s="41">
        <v>62</v>
      </c>
      <c r="U339" s="48">
        <v>200</v>
      </c>
      <c r="V339" s="48">
        <v>35</v>
      </c>
      <c r="W339" s="63">
        <v>103</v>
      </c>
      <c r="X339" s="41">
        <v>62</v>
      </c>
      <c r="Y339" s="48">
        <v>201</v>
      </c>
      <c r="Z339" s="48">
        <v>53</v>
      </c>
      <c r="AA339" s="63">
        <v>103</v>
      </c>
      <c r="AB339" s="41">
        <v>62</v>
      </c>
      <c r="AC339" s="48">
        <v>204</v>
      </c>
      <c r="AD339" s="48">
        <v>54</v>
      </c>
      <c r="AE339" s="63">
        <v>100</v>
      </c>
      <c r="AF339" s="41">
        <v>62</v>
      </c>
      <c r="AG339" s="48">
        <v>204</v>
      </c>
      <c r="AH339" s="48">
        <v>54</v>
      </c>
      <c r="AI339" s="63">
        <v>100</v>
      </c>
      <c r="AJ339" s="41">
        <v>62</v>
      </c>
      <c r="AK339" s="48">
        <v>209</v>
      </c>
      <c r="AL339" s="48">
        <v>55</v>
      </c>
      <c r="AM339" s="63">
        <v>100</v>
      </c>
      <c r="AN339" s="41">
        <v>62</v>
      </c>
      <c r="AO339" s="48">
        <v>206</v>
      </c>
      <c r="AP339" s="48">
        <v>55</v>
      </c>
      <c r="AQ339" s="63">
        <v>99</v>
      </c>
      <c r="AR339" s="41">
        <v>62</v>
      </c>
      <c r="AS339" s="48">
        <v>207</v>
      </c>
      <c r="AT339" s="48">
        <v>55</v>
      </c>
      <c r="AU339" s="63">
        <v>99</v>
      </c>
      <c r="AV339" s="41">
        <v>62</v>
      </c>
      <c r="AW339" s="48">
        <v>211</v>
      </c>
      <c r="AX339" s="48">
        <v>56</v>
      </c>
      <c r="AY339" s="63">
        <v>113</v>
      </c>
    </row>
    <row r="340" spans="3:51">
      <c r="C340" s="58" t="s">
        <v>18</v>
      </c>
      <c r="D340" s="41">
        <v>3</v>
      </c>
      <c r="E340" s="48">
        <v>17</v>
      </c>
      <c r="F340" s="48">
        <v>1</v>
      </c>
      <c r="G340" s="63">
        <v>0</v>
      </c>
      <c r="H340" s="41">
        <v>3</v>
      </c>
      <c r="I340" s="48">
        <v>17</v>
      </c>
      <c r="J340" s="48">
        <v>1</v>
      </c>
      <c r="K340" s="63">
        <v>0</v>
      </c>
      <c r="L340" s="41">
        <v>3</v>
      </c>
      <c r="M340" s="48">
        <v>17</v>
      </c>
      <c r="N340" s="48">
        <v>1</v>
      </c>
      <c r="O340" s="63">
        <v>0</v>
      </c>
      <c r="P340" s="41">
        <v>3</v>
      </c>
      <c r="Q340" s="48">
        <v>17</v>
      </c>
      <c r="R340" s="48">
        <v>1</v>
      </c>
      <c r="S340" s="63">
        <v>0</v>
      </c>
      <c r="T340" s="41">
        <v>3</v>
      </c>
      <c r="U340" s="48">
        <v>18</v>
      </c>
      <c r="V340" s="48">
        <v>1</v>
      </c>
      <c r="W340" s="63">
        <v>0</v>
      </c>
      <c r="X340" s="41">
        <v>3</v>
      </c>
      <c r="Y340" s="48">
        <v>19</v>
      </c>
      <c r="Z340" s="48">
        <v>1</v>
      </c>
      <c r="AA340" s="63">
        <v>0</v>
      </c>
      <c r="AB340" s="41">
        <v>3</v>
      </c>
      <c r="AC340" s="48">
        <v>20</v>
      </c>
      <c r="AD340" s="48">
        <v>1</v>
      </c>
      <c r="AE340" s="63">
        <v>0</v>
      </c>
      <c r="AF340" s="41">
        <v>3</v>
      </c>
      <c r="AG340" s="48">
        <v>21</v>
      </c>
      <c r="AH340" s="48">
        <v>1</v>
      </c>
      <c r="AI340" s="63">
        <v>0</v>
      </c>
      <c r="AJ340" s="41">
        <v>3</v>
      </c>
      <c r="AK340" s="48">
        <v>21</v>
      </c>
      <c r="AL340" s="48">
        <v>1</v>
      </c>
      <c r="AM340" s="63">
        <v>0</v>
      </c>
      <c r="AN340" s="41">
        <v>3</v>
      </c>
      <c r="AO340" s="48">
        <v>21</v>
      </c>
      <c r="AP340" s="48">
        <v>1</v>
      </c>
      <c r="AQ340" s="63">
        <v>0</v>
      </c>
      <c r="AR340" s="41">
        <v>3</v>
      </c>
      <c r="AS340" s="48">
        <v>21</v>
      </c>
      <c r="AT340" s="48">
        <v>1</v>
      </c>
      <c r="AU340" s="63">
        <v>0</v>
      </c>
      <c r="AV340" s="41">
        <v>3</v>
      </c>
      <c r="AW340" s="48">
        <v>21</v>
      </c>
      <c r="AX340" s="48">
        <v>1</v>
      </c>
      <c r="AY340" s="63">
        <v>0</v>
      </c>
    </row>
    <row r="341" spans="3:51">
      <c r="C341" s="58" t="s">
        <v>19</v>
      </c>
      <c r="D341" s="41">
        <v>1</v>
      </c>
      <c r="E341" s="48">
        <v>24</v>
      </c>
      <c r="F341" s="48">
        <v>0</v>
      </c>
      <c r="G341" s="63">
        <v>0</v>
      </c>
      <c r="H341" s="41">
        <v>1</v>
      </c>
      <c r="I341" s="48">
        <v>25</v>
      </c>
      <c r="J341" s="48">
        <v>0</v>
      </c>
      <c r="K341" s="63">
        <v>0</v>
      </c>
      <c r="L341" s="41">
        <v>1</v>
      </c>
      <c r="M341" s="48">
        <v>25</v>
      </c>
      <c r="N341" s="48">
        <v>0</v>
      </c>
      <c r="O341" s="63">
        <v>0</v>
      </c>
      <c r="P341" s="41">
        <v>1</v>
      </c>
      <c r="Q341" s="48">
        <v>25</v>
      </c>
      <c r="R341" s="48">
        <v>0</v>
      </c>
      <c r="S341" s="63">
        <v>0</v>
      </c>
      <c r="T341" s="41">
        <v>1</v>
      </c>
      <c r="U341" s="48">
        <v>25</v>
      </c>
      <c r="V341" s="48">
        <v>0</v>
      </c>
      <c r="W341" s="63">
        <v>0</v>
      </c>
      <c r="X341" s="41">
        <v>1</v>
      </c>
      <c r="Y341" s="48">
        <v>26</v>
      </c>
      <c r="Z341" s="48">
        <v>0</v>
      </c>
      <c r="AA341" s="63">
        <v>0</v>
      </c>
      <c r="AB341" s="41">
        <v>1</v>
      </c>
      <c r="AC341" s="48">
        <v>26</v>
      </c>
      <c r="AD341" s="48">
        <v>0</v>
      </c>
      <c r="AE341" s="63">
        <v>0</v>
      </c>
      <c r="AF341" s="41">
        <v>1</v>
      </c>
      <c r="AG341" s="48">
        <v>27</v>
      </c>
      <c r="AH341" s="48">
        <v>0</v>
      </c>
      <c r="AI341" s="63">
        <v>0</v>
      </c>
      <c r="AJ341" s="41">
        <v>1</v>
      </c>
      <c r="AK341" s="48">
        <v>27</v>
      </c>
      <c r="AL341" s="48">
        <v>0</v>
      </c>
      <c r="AM341" s="63">
        <v>0</v>
      </c>
      <c r="AN341" s="41">
        <v>1</v>
      </c>
      <c r="AO341" s="48">
        <v>27</v>
      </c>
      <c r="AP341" s="48">
        <v>0</v>
      </c>
      <c r="AQ341" s="63">
        <v>0</v>
      </c>
      <c r="AR341" s="41">
        <v>1</v>
      </c>
      <c r="AS341" s="48">
        <v>27</v>
      </c>
      <c r="AT341" s="48">
        <v>0</v>
      </c>
      <c r="AU341" s="63">
        <v>0</v>
      </c>
      <c r="AV341" s="41">
        <v>1</v>
      </c>
      <c r="AW341" s="48">
        <v>27</v>
      </c>
      <c r="AX341" s="48">
        <v>0</v>
      </c>
      <c r="AY341" s="63">
        <v>0</v>
      </c>
    </row>
    <row r="342" spans="3:51">
      <c r="C342" s="58" t="s">
        <v>20</v>
      </c>
      <c r="D342" s="41">
        <v>4</v>
      </c>
      <c r="E342" s="48">
        <v>37</v>
      </c>
      <c r="F342" s="48">
        <v>0</v>
      </c>
      <c r="G342" s="63">
        <v>0</v>
      </c>
      <c r="H342" s="41">
        <v>4</v>
      </c>
      <c r="I342" s="48">
        <v>38</v>
      </c>
      <c r="J342" s="48">
        <v>0</v>
      </c>
      <c r="K342" s="63">
        <v>0</v>
      </c>
      <c r="L342" s="41">
        <v>4</v>
      </c>
      <c r="M342" s="48">
        <v>38</v>
      </c>
      <c r="N342" s="48">
        <v>0</v>
      </c>
      <c r="O342" s="63">
        <v>0</v>
      </c>
      <c r="P342" s="41">
        <v>4</v>
      </c>
      <c r="Q342" s="48">
        <v>38</v>
      </c>
      <c r="R342" s="48">
        <v>0</v>
      </c>
      <c r="S342" s="63">
        <v>0</v>
      </c>
      <c r="T342" s="41">
        <v>4</v>
      </c>
      <c r="U342" s="48">
        <v>42</v>
      </c>
      <c r="V342" s="48">
        <v>0</v>
      </c>
      <c r="W342" s="63">
        <v>0</v>
      </c>
      <c r="X342" s="41">
        <v>4</v>
      </c>
      <c r="Y342" s="48">
        <v>42</v>
      </c>
      <c r="Z342" s="48">
        <v>0</v>
      </c>
      <c r="AA342" s="63">
        <v>0</v>
      </c>
      <c r="AB342" s="41">
        <v>4</v>
      </c>
      <c r="AC342" s="48">
        <v>42</v>
      </c>
      <c r="AD342" s="48">
        <v>0</v>
      </c>
      <c r="AE342" s="63">
        <v>0</v>
      </c>
      <c r="AF342" s="41">
        <v>4</v>
      </c>
      <c r="AG342" s="48">
        <v>42</v>
      </c>
      <c r="AH342" s="48">
        <v>0</v>
      </c>
      <c r="AI342" s="63">
        <v>0</v>
      </c>
      <c r="AJ342" s="41">
        <v>4</v>
      </c>
      <c r="AK342" s="48">
        <v>42</v>
      </c>
      <c r="AL342" s="48">
        <v>0</v>
      </c>
      <c r="AM342" s="63">
        <v>0</v>
      </c>
      <c r="AN342" s="41">
        <v>4</v>
      </c>
      <c r="AO342" s="48">
        <v>42</v>
      </c>
      <c r="AP342" s="48">
        <v>0</v>
      </c>
      <c r="AQ342" s="63">
        <v>0</v>
      </c>
      <c r="AR342" s="41">
        <v>4</v>
      </c>
      <c r="AS342" s="48">
        <v>43</v>
      </c>
      <c r="AT342" s="48">
        <v>0</v>
      </c>
      <c r="AU342" s="63">
        <v>0</v>
      </c>
      <c r="AV342" s="41">
        <v>4</v>
      </c>
      <c r="AW342" s="48">
        <v>43</v>
      </c>
      <c r="AX342" s="48">
        <v>0</v>
      </c>
      <c r="AY342" s="63">
        <v>0</v>
      </c>
    </row>
    <row r="343" spans="3:51">
      <c r="C343" s="58" t="s">
        <v>21</v>
      </c>
      <c r="D343" s="41">
        <v>11</v>
      </c>
      <c r="E343" s="48">
        <v>90</v>
      </c>
      <c r="F343" s="48">
        <v>1</v>
      </c>
      <c r="G343" s="63">
        <v>9</v>
      </c>
      <c r="H343" s="41">
        <v>11</v>
      </c>
      <c r="I343" s="48">
        <v>92</v>
      </c>
      <c r="J343" s="48">
        <v>2</v>
      </c>
      <c r="K343" s="63">
        <v>12</v>
      </c>
      <c r="L343" s="41">
        <v>11</v>
      </c>
      <c r="M343" s="48">
        <v>92</v>
      </c>
      <c r="N343" s="48">
        <v>2</v>
      </c>
      <c r="O343" s="63">
        <v>11</v>
      </c>
      <c r="P343" s="41">
        <v>11</v>
      </c>
      <c r="Q343" s="48">
        <v>92</v>
      </c>
      <c r="R343" s="48">
        <v>2</v>
      </c>
      <c r="S343" s="63">
        <v>11</v>
      </c>
      <c r="T343" s="41">
        <v>11</v>
      </c>
      <c r="U343" s="48">
        <v>97</v>
      </c>
      <c r="V343" s="48">
        <v>2</v>
      </c>
      <c r="W343" s="63">
        <v>11</v>
      </c>
      <c r="X343" s="41">
        <v>11</v>
      </c>
      <c r="Y343" s="48">
        <v>100</v>
      </c>
      <c r="Z343" s="48">
        <v>14</v>
      </c>
      <c r="AA343" s="63">
        <v>11</v>
      </c>
      <c r="AB343" s="41">
        <v>11</v>
      </c>
      <c r="AC343" s="48">
        <v>100</v>
      </c>
      <c r="AD343" s="48">
        <v>14</v>
      </c>
      <c r="AE343" s="63">
        <v>12</v>
      </c>
      <c r="AF343" s="41">
        <v>11</v>
      </c>
      <c r="AG343" s="48">
        <v>101</v>
      </c>
      <c r="AH343" s="48">
        <v>14</v>
      </c>
      <c r="AI343" s="63">
        <v>12</v>
      </c>
      <c r="AJ343" s="41">
        <v>11</v>
      </c>
      <c r="AK343" s="48">
        <v>102</v>
      </c>
      <c r="AL343" s="48">
        <v>14</v>
      </c>
      <c r="AM343" s="63">
        <v>12</v>
      </c>
      <c r="AN343" s="41">
        <v>11</v>
      </c>
      <c r="AO343" s="48">
        <v>102</v>
      </c>
      <c r="AP343" s="48">
        <v>14</v>
      </c>
      <c r="AQ343" s="63">
        <v>12</v>
      </c>
      <c r="AR343" s="41">
        <v>11</v>
      </c>
      <c r="AS343" s="48">
        <v>102</v>
      </c>
      <c r="AT343" s="48">
        <v>14</v>
      </c>
      <c r="AU343" s="63">
        <v>12</v>
      </c>
      <c r="AV343" s="41">
        <v>11</v>
      </c>
      <c r="AW343" s="48">
        <v>106</v>
      </c>
      <c r="AX343" s="48">
        <v>14</v>
      </c>
      <c r="AY343" s="63">
        <v>17</v>
      </c>
    </row>
    <row r="344" spans="3:51" ht="22.5">
      <c r="C344" s="58" t="s">
        <v>22</v>
      </c>
      <c r="D344" s="41">
        <v>0</v>
      </c>
      <c r="E344" s="48">
        <v>4</v>
      </c>
      <c r="F344" s="48">
        <v>0</v>
      </c>
      <c r="G344" s="63">
        <v>0</v>
      </c>
      <c r="H344" s="41">
        <v>0</v>
      </c>
      <c r="I344" s="48">
        <v>4</v>
      </c>
      <c r="J344" s="48">
        <v>0</v>
      </c>
      <c r="K344" s="63">
        <v>0</v>
      </c>
      <c r="L344" s="41">
        <v>0</v>
      </c>
      <c r="M344" s="48">
        <v>4</v>
      </c>
      <c r="N344" s="48">
        <v>0</v>
      </c>
      <c r="O344" s="63">
        <v>0</v>
      </c>
      <c r="P344" s="41">
        <v>0</v>
      </c>
      <c r="Q344" s="48">
        <v>4</v>
      </c>
      <c r="R344" s="48">
        <v>0</v>
      </c>
      <c r="S344" s="63">
        <v>0</v>
      </c>
      <c r="T344" s="41">
        <v>0</v>
      </c>
      <c r="U344" s="48">
        <v>4</v>
      </c>
      <c r="V344" s="48">
        <v>0</v>
      </c>
      <c r="W344" s="63">
        <v>0</v>
      </c>
      <c r="X344" s="41">
        <v>0</v>
      </c>
      <c r="Y344" s="48">
        <v>8</v>
      </c>
      <c r="Z344" s="48">
        <v>0</v>
      </c>
      <c r="AA344" s="63">
        <v>0</v>
      </c>
      <c r="AB344" s="41">
        <v>0</v>
      </c>
      <c r="AC344" s="48">
        <v>8</v>
      </c>
      <c r="AD344" s="48">
        <v>0</v>
      </c>
      <c r="AE344" s="63">
        <v>0</v>
      </c>
      <c r="AF344" s="41">
        <v>0</v>
      </c>
      <c r="AG344" s="48">
        <v>8</v>
      </c>
      <c r="AH344" s="48">
        <v>0</v>
      </c>
      <c r="AI344" s="63">
        <v>0</v>
      </c>
      <c r="AJ344" s="41">
        <v>0</v>
      </c>
      <c r="AK344" s="48">
        <v>8</v>
      </c>
      <c r="AL344" s="48">
        <v>0</v>
      </c>
      <c r="AM344" s="63">
        <v>0</v>
      </c>
      <c r="AN344" s="41">
        <v>0</v>
      </c>
      <c r="AO344" s="48">
        <v>8</v>
      </c>
      <c r="AP344" s="48">
        <v>0</v>
      </c>
      <c r="AQ344" s="63">
        <v>0</v>
      </c>
      <c r="AR344" s="41">
        <v>0</v>
      </c>
      <c r="AS344" s="48">
        <v>7</v>
      </c>
      <c r="AT344" s="48">
        <v>0</v>
      </c>
      <c r="AU344" s="63">
        <v>0</v>
      </c>
      <c r="AV344" s="41">
        <v>0</v>
      </c>
      <c r="AW344" s="48">
        <v>7</v>
      </c>
      <c r="AX344" s="48">
        <v>0</v>
      </c>
      <c r="AY344" s="63">
        <v>0</v>
      </c>
    </row>
    <row r="345" spans="3:51">
      <c r="C345" s="58" t="s">
        <v>23</v>
      </c>
      <c r="D345" s="41">
        <v>2</v>
      </c>
      <c r="E345" s="48">
        <v>13</v>
      </c>
      <c r="F345" s="48">
        <v>1</v>
      </c>
      <c r="G345" s="63">
        <v>1</v>
      </c>
      <c r="H345" s="41">
        <v>2</v>
      </c>
      <c r="I345" s="48">
        <v>13</v>
      </c>
      <c r="J345" s="48">
        <v>1</v>
      </c>
      <c r="K345" s="63">
        <v>1</v>
      </c>
      <c r="L345" s="41">
        <v>2</v>
      </c>
      <c r="M345" s="48">
        <v>13</v>
      </c>
      <c r="N345" s="48">
        <v>1</v>
      </c>
      <c r="O345" s="63">
        <v>1</v>
      </c>
      <c r="P345" s="41">
        <v>2</v>
      </c>
      <c r="Q345" s="48">
        <v>13</v>
      </c>
      <c r="R345" s="48">
        <v>1</v>
      </c>
      <c r="S345" s="63">
        <v>1</v>
      </c>
      <c r="T345" s="41">
        <v>2</v>
      </c>
      <c r="U345" s="48">
        <v>13</v>
      </c>
      <c r="V345" s="48">
        <v>1</v>
      </c>
      <c r="W345" s="63">
        <v>1</v>
      </c>
      <c r="X345" s="41">
        <v>2</v>
      </c>
      <c r="Y345" s="48">
        <v>13</v>
      </c>
      <c r="Z345" s="48">
        <v>1</v>
      </c>
      <c r="AA345" s="63">
        <v>1</v>
      </c>
      <c r="AB345" s="41">
        <v>2</v>
      </c>
      <c r="AC345" s="48">
        <v>14</v>
      </c>
      <c r="AD345" s="48">
        <v>1</v>
      </c>
      <c r="AE345" s="63">
        <v>1</v>
      </c>
      <c r="AF345" s="41">
        <v>2</v>
      </c>
      <c r="AG345" s="48">
        <v>14</v>
      </c>
      <c r="AH345" s="48">
        <v>1</v>
      </c>
      <c r="AI345" s="63">
        <v>1</v>
      </c>
      <c r="AJ345" s="41">
        <v>2</v>
      </c>
      <c r="AK345" s="48">
        <v>14</v>
      </c>
      <c r="AL345" s="48">
        <v>1</v>
      </c>
      <c r="AM345" s="63">
        <v>1</v>
      </c>
      <c r="AN345" s="41">
        <v>2</v>
      </c>
      <c r="AO345" s="48">
        <v>14</v>
      </c>
      <c r="AP345" s="48">
        <v>1</v>
      </c>
      <c r="AQ345" s="63">
        <v>1</v>
      </c>
      <c r="AR345" s="41">
        <v>2</v>
      </c>
      <c r="AS345" s="48">
        <v>14</v>
      </c>
      <c r="AT345" s="48">
        <v>1</v>
      </c>
      <c r="AU345" s="63">
        <v>1</v>
      </c>
      <c r="AV345" s="41">
        <v>2</v>
      </c>
      <c r="AW345" s="48">
        <v>14</v>
      </c>
      <c r="AX345" s="48">
        <v>1</v>
      </c>
      <c r="AY345" s="63">
        <v>1</v>
      </c>
    </row>
    <row r="346" spans="3:51">
      <c r="C346" s="58" t="s">
        <v>24</v>
      </c>
      <c r="D346" s="41">
        <v>1</v>
      </c>
      <c r="E346" s="48">
        <v>11</v>
      </c>
      <c r="F346" s="48">
        <v>0</v>
      </c>
      <c r="G346" s="63">
        <v>0</v>
      </c>
      <c r="H346" s="41">
        <v>1</v>
      </c>
      <c r="I346" s="48">
        <v>11</v>
      </c>
      <c r="J346" s="48">
        <v>0</v>
      </c>
      <c r="K346" s="63">
        <v>0</v>
      </c>
      <c r="L346" s="41">
        <v>1</v>
      </c>
      <c r="M346" s="48">
        <v>11</v>
      </c>
      <c r="N346" s="48">
        <v>0</v>
      </c>
      <c r="O346" s="63">
        <v>0</v>
      </c>
      <c r="P346" s="41">
        <v>1</v>
      </c>
      <c r="Q346" s="48">
        <v>11</v>
      </c>
      <c r="R346" s="48">
        <v>0</v>
      </c>
      <c r="S346" s="63">
        <v>0</v>
      </c>
      <c r="T346" s="41">
        <v>1</v>
      </c>
      <c r="U346" s="48">
        <v>11</v>
      </c>
      <c r="V346" s="48">
        <v>0</v>
      </c>
      <c r="W346" s="63">
        <v>0</v>
      </c>
      <c r="X346" s="41">
        <v>1</v>
      </c>
      <c r="Y346" s="48">
        <v>15</v>
      </c>
      <c r="Z346" s="48">
        <v>0</v>
      </c>
      <c r="AA346" s="63">
        <v>0</v>
      </c>
      <c r="AB346" s="41">
        <v>1</v>
      </c>
      <c r="AC346" s="48">
        <v>16</v>
      </c>
      <c r="AD346" s="48">
        <v>0</v>
      </c>
      <c r="AE346" s="63">
        <v>0</v>
      </c>
      <c r="AF346" s="41">
        <v>1</v>
      </c>
      <c r="AG346" s="48">
        <v>16</v>
      </c>
      <c r="AH346" s="48">
        <v>0</v>
      </c>
      <c r="AI346" s="63">
        <v>0</v>
      </c>
      <c r="AJ346" s="41">
        <v>1</v>
      </c>
      <c r="AK346" s="48">
        <v>16</v>
      </c>
      <c r="AL346" s="48">
        <v>0</v>
      </c>
      <c r="AM346" s="63">
        <v>0</v>
      </c>
      <c r="AN346" s="41">
        <v>1</v>
      </c>
      <c r="AO346" s="48">
        <v>16</v>
      </c>
      <c r="AP346" s="48">
        <v>0</v>
      </c>
      <c r="AQ346" s="63">
        <v>0</v>
      </c>
      <c r="AR346" s="41">
        <v>1</v>
      </c>
      <c r="AS346" s="48">
        <v>16</v>
      </c>
      <c r="AT346" s="48">
        <v>0</v>
      </c>
      <c r="AU346" s="63">
        <v>0</v>
      </c>
      <c r="AV346" s="41">
        <v>1</v>
      </c>
      <c r="AW346" s="48">
        <v>16</v>
      </c>
      <c r="AX346" s="48">
        <v>0</v>
      </c>
      <c r="AY346" s="63">
        <v>0</v>
      </c>
    </row>
    <row r="347" spans="3:51">
      <c r="C347" s="58" t="s">
        <v>25</v>
      </c>
      <c r="D347" s="41">
        <v>1</v>
      </c>
      <c r="E347" s="48">
        <v>6</v>
      </c>
      <c r="F347" s="48">
        <v>0</v>
      </c>
      <c r="G347" s="63">
        <v>0</v>
      </c>
      <c r="H347" s="41">
        <v>1</v>
      </c>
      <c r="I347" s="48">
        <v>6</v>
      </c>
      <c r="J347" s="48">
        <v>0</v>
      </c>
      <c r="K347" s="63">
        <v>0</v>
      </c>
      <c r="L347" s="41">
        <v>1</v>
      </c>
      <c r="M347" s="48">
        <v>6</v>
      </c>
      <c r="N347" s="48">
        <v>0</v>
      </c>
      <c r="O347" s="63">
        <v>0</v>
      </c>
      <c r="P347" s="41">
        <v>1</v>
      </c>
      <c r="Q347" s="48">
        <v>6</v>
      </c>
      <c r="R347" s="48">
        <v>0</v>
      </c>
      <c r="S347" s="63">
        <v>0</v>
      </c>
      <c r="T347" s="41">
        <v>1</v>
      </c>
      <c r="U347" s="48">
        <v>6</v>
      </c>
      <c r="V347" s="48">
        <v>0</v>
      </c>
      <c r="W347" s="63">
        <v>0</v>
      </c>
      <c r="X347" s="41">
        <v>1</v>
      </c>
      <c r="Y347" s="48">
        <v>6</v>
      </c>
      <c r="Z347" s="48">
        <v>0</v>
      </c>
      <c r="AA347" s="63">
        <v>0</v>
      </c>
      <c r="AB347" s="41">
        <v>1</v>
      </c>
      <c r="AC347" s="48">
        <v>6</v>
      </c>
      <c r="AD347" s="48">
        <v>0</v>
      </c>
      <c r="AE347" s="63">
        <v>0</v>
      </c>
      <c r="AF347" s="41">
        <v>1</v>
      </c>
      <c r="AG347" s="48">
        <v>6</v>
      </c>
      <c r="AH347" s="48">
        <v>0</v>
      </c>
      <c r="AI347" s="63">
        <v>0</v>
      </c>
      <c r="AJ347" s="41">
        <v>1</v>
      </c>
      <c r="AK347" s="48">
        <v>6</v>
      </c>
      <c r="AL347" s="48">
        <v>0</v>
      </c>
      <c r="AM347" s="63">
        <v>0</v>
      </c>
      <c r="AN347" s="41">
        <v>1</v>
      </c>
      <c r="AO347" s="48">
        <v>6</v>
      </c>
      <c r="AP347" s="48">
        <v>0</v>
      </c>
      <c r="AQ347" s="63">
        <v>0</v>
      </c>
      <c r="AR347" s="41">
        <v>1</v>
      </c>
      <c r="AS347" s="48">
        <v>6</v>
      </c>
      <c r="AT347" s="48">
        <v>0</v>
      </c>
      <c r="AU347" s="63">
        <v>0</v>
      </c>
      <c r="AV347" s="41">
        <v>1</v>
      </c>
      <c r="AW347" s="48">
        <v>7</v>
      </c>
      <c r="AX347" s="48">
        <v>1</v>
      </c>
      <c r="AY347" s="63">
        <v>0</v>
      </c>
    </row>
    <row r="348" spans="3:51">
      <c r="C348" s="58" t="s">
        <v>26</v>
      </c>
      <c r="D348" s="41">
        <v>82</v>
      </c>
      <c r="E348" s="48">
        <v>317</v>
      </c>
      <c r="F348" s="48">
        <v>95</v>
      </c>
      <c r="G348" s="63">
        <v>155</v>
      </c>
      <c r="H348" s="41">
        <v>82</v>
      </c>
      <c r="I348" s="48">
        <v>319</v>
      </c>
      <c r="J348" s="48">
        <v>98</v>
      </c>
      <c r="K348" s="63">
        <v>174</v>
      </c>
      <c r="L348" s="41">
        <v>82</v>
      </c>
      <c r="M348" s="48">
        <v>319</v>
      </c>
      <c r="N348" s="48">
        <v>98</v>
      </c>
      <c r="O348" s="63">
        <v>174</v>
      </c>
      <c r="P348" s="41">
        <v>82</v>
      </c>
      <c r="Q348" s="48">
        <v>319</v>
      </c>
      <c r="R348" s="48">
        <v>98</v>
      </c>
      <c r="S348" s="63">
        <v>174</v>
      </c>
      <c r="T348" s="41">
        <v>82</v>
      </c>
      <c r="U348" s="48">
        <v>326</v>
      </c>
      <c r="V348" s="48">
        <v>111</v>
      </c>
      <c r="W348" s="63">
        <v>174</v>
      </c>
      <c r="X348" s="41">
        <v>82</v>
      </c>
      <c r="Y348" s="48">
        <v>326</v>
      </c>
      <c r="Z348" s="48">
        <v>122</v>
      </c>
      <c r="AA348" s="63">
        <v>174</v>
      </c>
      <c r="AB348" s="41">
        <v>82</v>
      </c>
      <c r="AC348" s="48">
        <v>331</v>
      </c>
      <c r="AD348" s="48">
        <v>125</v>
      </c>
      <c r="AE348" s="63">
        <v>174</v>
      </c>
      <c r="AF348" s="41">
        <v>82</v>
      </c>
      <c r="AG348" s="48">
        <v>331</v>
      </c>
      <c r="AH348" s="48">
        <v>134</v>
      </c>
      <c r="AI348" s="63">
        <v>174</v>
      </c>
      <c r="AJ348" s="41">
        <v>82</v>
      </c>
      <c r="AK348" s="48">
        <v>335</v>
      </c>
      <c r="AL348" s="48">
        <v>144</v>
      </c>
      <c r="AM348" s="63">
        <v>174</v>
      </c>
      <c r="AN348" s="41">
        <v>82</v>
      </c>
      <c r="AO348" s="48">
        <v>331</v>
      </c>
      <c r="AP348" s="48">
        <v>145</v>
      </c>
      <c r="AQ348" s="63">
        <v>174</v>
      </c>
      <c r="AR348" s="41">
        <v>82</v>
      </c>
      <c r="AS348" s="48">
        <v>330</v>
      </c>
      <c r="AT348" s="48">
        <v>148</v>
      </c>
      <c r="AU348" s="63">
        <v>174</v>
      </c>
      <c r="AV348" s="41">
        <v>82</v>
      </c>
      <c r="AW348" s="48">
        <v>332</v>
      </c>
      <c r="AX348" s="48">
        <v>157</v>
      </c>
      <c r="AY348" s="63">
        <v>192</v>
      </c>
    </row>
    <row r="349" spans="3:51">
      <c r="C349" s="58" t="s">
        <v>39</v>
      </c>
      <c r="D349" s="41">
        <v>5</v>
      </c>
      <c r="E349" s="48">
        <v>14</v>
      </c>
      <c r="F349" s="48">
        <v>0</v>
      </c>
      <c r="G349" s="63">
        <v>0</v>
      </c>
      <c r="H349" s="41">
        <v>5</v>
      </c>
      <c r="I349" s="48">
        <v>16</v>
      </c>
      <c r="J349" s="48">
        <v>0</v>
      </c>
      <c r="K349" s="63">
        <v>6</v>
      </c>
      <c r="L349" s="41">
        <v>5</v>
      </c>
      <c r="M349" s="48">
        <v>16</v>
      </c>
      <c r="N349" s="48">
        <v>0</v>
      </c>
      <c r="O349" s="63">
        <v>6</v>
      </c>
      <c r="P349" s="41">
        <v>5</v>
      </c>
      <c r="Q349" s="48">
        <v>16</v>
      </c>
      <c r="R349" s="48">
        <v>0</v>
      </c>
      <c r="S349" s="63">
        <v>6</v>
      </c>
      <c r="T349" s="41">
        <v>5</v>
      </c>
      <c r="U349" s="48">
        <v>17</v>
      </c>
      <c r="V349" s="48">
        <v>0</v>
      </c>
      <c r="W349" s="63">
        <v>6</v>
      </c>
      <c r="X349" s="41">
        <v>5</v>
      </c>
      <c r="Y349" s="48">
        <v>17</v>
      </c>
      <c r="Z349" s="48">
        <v>0</v>
      </c>
      <c r="AA349" s="63">
        <v>6</v>
      </c>
      <c r="AB349" s="41">
        <v>5</v>
      </c>
      <c r="AC349" s="48">
        <v>17</v>
      </c>
      <c r="AD349" s="48">
        <v>0</v>
      </c>
      <c r="AE349" s="63">
        <v>6</v>
      </c>
      <c r="AF349" s="41">
        <v>5</v>
      </c>
      <c r="AG349" s="48">
        <v>17</v>
      </c>
      <c r="AH349" s="48">
        <v>0</v>
      </c>
      <c r="AI349" s="63">
        <v>6</v>
      </c>
      <c r="AJ349" s="41">
        <v>5</v>
      </c>
      <c r="AK349" s="48">
        <v>17</v>
      </c>
      <c r="AL349" s="48">
        <v>0</v>
      </c>
      <c r="AM349" s="63">
        <v>6</v>
      </c>
      <c r="AN349" s="41">
        <v>5</v>
      </c>
      <c r="AO349" s="48">
        <v>17</v>
      </c>
      <c r="AP349" s="48">
        <v>0</v>
      </c>
      <c r="AQ349" s="63">
        <v>6</v>
      </c>
      <c r="AR349" s="41">
        <v>5</v>
      </c>
      <c r="AS349" s="48">
        <v>17</v>
      </c>
      <c r="AT349" s="48">
        <v>0</v>
      </c>
      <c r="AU349" s="63">
        <v>6</v>
      </c>
      <c r="AV349" s="41">
        <v>5</v>
      </c>
      <c r="AW349" s="48">
        <v>17</v>
      </c>
      <c r="AX349" s="48">
        <v>0</v>
      </c>
      <c r="AY349" s="63">
        <v>7</v>
      </c>
    </row>
    <row r="350" spans="3:51" ht="33.75">
      <c r="C350" s="58" t="s">
        <v>1191</v>
      </c>
      <c r="D350" s="41">
        <v>3</v>
      </c>
      <c r="E350" s="48">
        <v>23</v>
      </c>
      <c r="F350" s="48">
        <v>0</v>
      </c>
      <c r="G350" s="63">
        <v>0</v>
      </c>
      <c r="H350" s="41">
        <v>3</v>
      </c>
      <c r="I350" s="48">
        <v>23</v>
      </c>
      <c r="J350" s="48">
        <v>0</v>
      </c>
      <c r="K350" s="63">
        <v>0</v>
      </c>
      <c r="L350" s="41">
        <v>3</v>
      </c>
      <c r="M350" s="48">
        <v>23</v>
      </c>
      <c r="N350" s="48">
        <v>0</v>
      </c>
      <c r="O350" s="63">
        <v>0</v>
      </c>
      <c r="P350" s="41">
        <v>3</v>
      </c>
      <c r="Q350" s="48">
        <v>23</v>
      </c>
      <c r="R350" s="48">
        <v>0</v>
      </c>
      <c r="S350" s="63">
        <v>0</v>
      </c>
      <c r="T350" s="41">
        <v>3</v>
      </c>
      <c r="U350" s="48">
        <v>23</v>
      </c>
      <c r="V350" s="48">
        <v>0</v>
      </c>
      <c r="W350" s="63">
        <v>0</v>
      </c>
      <c r="X350" s="41">
        <v>3</v>
      </c>
      <c r="Y350" s="48">
        <v>25</v>
      </c>
      <c r="Z350" s="48">
        <v>0</v>
      </c>
      <c r="AA350" s="63">
        <v>0</v>
      </c>
      <c r="AB350" s="41">
        <v>3</v>
      </c>
      <c r="AC350" s="48">
        <v>25</v>
      </c>
      <c r="AD350" s="48">
        <v>0</v>
      </c>
      <c r="AE350" s="63">
        <v>0</v>
      </c>
      <c r="AF350" s="41">
        <v>3</v>
      </c>
      <c r="AG350" s="48">
        <v>26</v>
      </c>
      <c r="AH350" s="48">
        <v>0</v>
      </c>
      <c r="AI350" s="63">
        <v>0</v>
      </c>
      <c r="AJ350" s="41">
        <v>3</v>
      </c>
      <c r="AK350" s="48">
        <v>26</v>
      </c>
      <c r="AL350" s="48">
        <v>0</v>
      </c>
      <c r="AM350" s="63">
        <v>0</v>
      </c>
      <c r="AN350" s="41">
        <v>3</v>
      </c>
      <c r="AO350" s="48">
        <v>26</v>
      </c>
      <c r="AP350" s="48">
        <v>0</v>
      </c>
      <c r="AQ350" s="63">
        <v>0</v>
      </c>
      <c r="AR350" s="41">
        <v>3</v>
      </c>
      <c r="AS350" s="48">
        <v>26</v>
      </c>
      <c r="AT350" s="48">
        <v>0</v>
      </c>
      <c r="AU350" s="63">
        <v>0</v>
      </c>
      <c r="AV350" s="41">
        <v>3</v>
      </c>
      <c r="AW350" s="48">
        <v>27</v>
      </c>
      <c r="AX350" s="48">
        <v>0</v>
      </c>
      <c r="AY350" s="63">
        <v>0</v>
      </c>
    </row>
    <row r="351" spans="3:51">
      <c r="C351" s="58" t="s">
        <v>27</v>
      </c>
      <c r="D351" s="41">
        <v>3</v>
      </c>
      <c r="E351" s="48">
        <v>17</v>
      </c>
      <c r="F351" s="48">
        <v>0</v>
      </c>
      <c r="G351" s="63">
        <v>0</v>
      </c>
      <c r="H351" s="41">
        <v>3</v>
      </c>
      <c r="I351" s="48">
        <v>17</v>
      </c>
      <c r="J351" s="48">
        <v>0</v>
      </c>
      <c r="K351" s="63">
        <v>0</v>
      </c>
      <c r="L351" s="41">
        <v>3</v>
      </c>
      <c r="M351" s="48">
        <v>17</v>
      </c>
      <c r="N351" s="48">
        <v>0</v>
      </c>
      <c r="O351" s="63">
        <v>0</v>
      </c>
      <c r="P351" s="41">
        <v>3</v>
      </c>
      <c r="Q351" s="48">
        <v>17</v>
      </c>
      <c r="R351" s="48">
        <v>0</v>
      </c>
      <c r="S351" s="63">
        <v>0</v>
      </c>
      <c r="T351" s="41">
        <v>3</v>
      </c>
      <c r="U351" s="48">
        <v>17</v>
      </c>
      <c r="V351" s="48">
        <v>0</v>
      </c>
      <c r="W351" s="63">
        <v>0</v>
      </c>
      <c r="X351" s="41">
        <v>3</v>
      </c>
      <c r="Y351" s="48">
        <v>18</v>
      </c>
      <c r="Z351" s="48">
        <v>0</v>
      </c>
      <c r="AA351" s="63">
        <v>0</v>
      </c>
      <c r="AB351" s="41">
        <v>3</v>
      </c>
      <c r="AC351" s="48">
        <v>18</v>
      </c>
      <c r="AD351" s="48">
        <v>0</v>
      </c>
      <c r="AE351" s="63">
        <v>0</v>
      </c>
      <c r="AF351" s="41">
        <v>3</v>
      </c>
      <c r="AG351" s="48">
        <v>18</v>
      </c>
      <c r="AH351" s="48">
        <v>0</v>
      </c>
      <c r="AI351" s="63">
        <v>0</v>
      </c>
      <c r="AJ351" s="41">
        <v>3</v>
      </c>
      <c r="AK351" s="48">
        <v>18</v>
      </c>
      <c r="AL351" s="48">
        <v>0</v>
      </c>
      <c r="AM351" s="63">
        <v>0</v>
      </c>
      <c r="AN351" s="41">
        <v>3</v>
      </c>
      <c r="AO351" s="48">
        <v>18</v>
      </c>
      <c r="AP351" s="48">
        <v>0</v>
      </c>
      <c r="AQ351" s="63">
        <v>0</v>
      </c>
      <c r="AR351" s="41">
        <v>3</v>
      </c>
      <c r="AS351" s="48">
        <v>18</v>
      </c>
      <c r="AT351" s="48">
        <v>0</v>
      </c>
      <c r="AU351" s="63">
        <v>0</v>
      </c>
      <c r="AV351" s="41">
        <v>3</v>
      </c>
      <c r="AW351" s="48">
        <v>18</v>
      </c>
      <c r="AX351" s="48">
        <v>0</v>
      </c>
      <c r="AY351" s="63">
        <v>0</v>
      </c>
    </row>
    <row r="352" spans="3:51">
      <c r="C352" s="58" t="s">
        <v>28</v>
      </c>
      <c r="D352" s="41">
        <v>6</v>
      </c>
      <c r="E352" s="48">
        <v>36</v>
      </c>
      <c r="F352" s="48">
        <v>8</v>
      </c>
      <c r="G352" s="63">
        <v>12</v>
      </c>
      <c r="H352" s="41">
        <v>6</v>
      </c>
      <c r="I352" s="48">
        <v>37</v>
      </c>
      <c r="J352" s="48">
        <v>8</v>
      </c>
      <c r="K352" s="63">
        <v>15</v>
      </c>
      <c r="L352" s="41">
        <v>6</v>
      </c>
      <c r="M352" s="48">
        <v>37</v>
      </c>
      <c r="N352" s="48">
        <v>8</v>
      </c>
      <c r="O352" s="63">
        <v>15</v>
      </c>
      <c r="P352" s="41">
        <v>6</v>
      </c>
      <c r="Q352" s="48">
        <v>37</v>
      </c>
      <c r="R352" s="48">
        <v>8</v>
      </c>
      <c r="S352" s="63">
        <v>15</v>
      </c>
      <c r="T352" s="41">
        <v>6</v>
      </c>
      <c r="U352" s="48">
        <v>41</v>
      </c>
      <c r="V352" s="48">
        <v>9</v>
      </c>
      <c r="W352" s="63">
        <v>15</v>
      </c>
      <c r="X352" s="41">
        <v>6</v>
      </c>
      <c r="Y352" s="48">
        <v>41</v>
      </c>
      <c r="Z352" s="48">
        <v>9</v>
      </c>
      <c r="AA352" s="63">
        <v>15</v>
      </c>
      <c r="AB352" s="41">
        <v>6</v>
      </c>
      <c r="AC352" s="48">
        <v>43</v>
      </c>
      <c r="AD352" s="48">
        <v>9</v>
      </c>
      <c r="AE352" s="63">
        <v>15</v>
      </c>
      <c r="AF352" s="41">
        <v>6</v>
      </c>
      <c r="AG352" s="48">
        <v>44</v>
      </c>
      <c r="AH352" s="48">
        <v>9</v>
      </c>
      <c r="AI352" s="63">
        <v>15</v>
      </c>
      <c r="AJ352" s="41">
        <v>6</v>
      </c>
      <c r="AK352" s="48">
        <v>44</v>
      </c>
      <c r="AL352" s="48">
        <v>9</v>
      </c>
      <c r="AM352" s="63">
        <v>15</v>
      </c>
      <c r="AN352" s="41">
        <v>6</v>
      </c>
      <c r="AO352" s="48">
        <v>44</v>
      </c>
      <c r="AP352" s="48">
        <v>9</v>
      </c>
      <c r="AQ352" s="63">
        <v>15</v>
      </c>
      <c r="AR352" s="41">
        <v>6</v>
      </c>
      <c r="AS352" s="48">
        <v>44</v>
      </c>
      <c r="AT352" s="48">
        <v>9</v>
      </c>
      <c r="AU352" s="63">
        <v>15</v>
      </c>
      <c r="AV352" s="41">
        <v>6</v>
      </c>
      <c r="AW352" s="48">
        <v>45</v>
      </c>
      <c r="AX352" s="48">
        <v>9</v>
      </c>
      <c r="AY352" s="63">
        <v>17</v>
      </c>
    </row>
    <row r="353" spans="3:55" ht="23.25" thickBot="1">
      <c r="C353" s="59" t="s">
        <v>29</v>
      </c>
      <c r="D353" s="42">
        <v>0</v>
      </c>
      <c r="E353" s="49">
        <v>2</v>
      </c>
      <c r="F353" s="49">
        <v>0</v>
      </c>
      <c r="G353" s="65">
        <v>0</v>
      </c>
      <c r="H353" s="42">
        <v>0</v>
      </c>
      <c r="I353" s="49">
        <v>2</v>
      </c>
      <c r="J353" s="49">
        <v>0</v>
      </c>
      <c r="K353" s="65">
        <v>0</v>
      </c>
      <c r="L353" s="42">
        <v>0</v>
      </c>
      <c r="M353" s="49">
        <v>2</v>
      </c>
      <c r="N353" s="49">
        <v>0</v>
      </c>
      <c r="O353" s="65">
        <v>0</v>
      </c>
      <c r="P353" s="42">
        <v>0</v>
      </c>
      <c r="Q353" s="49">
        <v>2</v>
      </c>
      <c r="R353" s="49">
        <v>0</v>
      </c>
      <c r="S353" s="65">
        <v>0</v>
      </c>
      <c r="T353" s="42">
        <v>0</v>
      </c>
      <c r="U353" s="49">
        <v>2</v>
      </c>
      <c r="V353" s="49">
        <v>0</v>
      </c>
      <c r="W353" s="65">
        <v>0</v>
      </c>
      <c r="X353" s="42">
        <v>0</v>
      </c>
      <c r="Y353" s="49">
        <v>6</v>
      </c>
      <c r="Z353" s="49">
        <v>0</v>
      </c>
      <c r="AA353" s="65">
        <v>0</v>
      </c>
      <c r="AB353" s="42">
        <v>0</v>
      </c>
      <c r="AC353" s="49">
        <v>6</v>
      </c>
      <c r="AD353" s="49">
        <v>0</v>
      </c>
      <c r="AE353" s="65">
        <v>0</v>
      </c>
      <c r="AF353" s="42">
        <v>0</v>
      </c>
      <c r="AG353" s="49">
        <v>6</v>
      </c>
      <c r="AH353" s="49">
        <v>0</v>
      </c>
      <c r="AI353" s="65">
        <v>0</v>
      </c>
      <c r="AJ353" s="42">
        <v>0</v>
      </c>
      <c r="AK353" s="49">
        <v>6</v>
      </c>
      <c r="AL353" s="49">
        <v>0</v>
      </c>
      <c r="AM353" s="65">
        <v>0</v>
      </c>
      <c r="AN353" s="42">
        <v>0</v>
      </c>
      <c r="AO353" s="49">
        <v>6</v>
      </c>
      <c r="AP353" s="49">
        <v>0</v>
      </c>
      <c r="AQ353" s="65">
        <v>0</v>
      </c>
      <c r="AR353" s="42">
        <v>0</v>
      </c>
      <c r="AS353" s="49">
        <v>7</v>
      </c>
      <c r="AT353" s="49">
        <v>0</v>
      </c>
      <c r="AU353" s="65">
        <v>0</v>
      </c>
      <c r="AV353" s="42">
        <v>0</v>
      </c>
      <c r="AW353" s="49">
        <v>7</v>
      </c>
      <c r="AX353" s="49">
        <v>0</v>
      </c>
      <c r="AY353" s="65">
        <v>0</v>
      </c>
    </row>
    <row r="354" spans="3:55">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row>
    <row r="355" spans="3:55" ht="13.5" thickBot="1">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row>
    <row r="356" spans="3:55" ht="23.25" thickBot="1">
      <c r="C356" s="557" t="s">
        <v>46</v>
      </c>
      <c r="D356" s="558"/>
      <c r="E356" s="558"/>
      <c r="F356" s="558"/>
      <c r="G356" s="558"/>
      <c r="H356" s="558"/>
      <c r="I356" s="558"/>
      <c r="J356" s="558"/>
      <c r="K356" s="558"/>
      <c r="L356" s="558"/>
      <c r="M356" s="558"/>
      <c r="N356" s="558"/>
      <c r="O356" s="558"/>
      <c r="P356" s="558"/>
      <c r="Q356" s="558"/>
      <c r="R356" s="558"/>
      <c r="S356" s="558"/>
      <c r="T356" s="558"/>
      <c r="U356" s="558"/>
      <c r="V356" s="558"/>
      <c r="W356" s="558"/>
      <c r="X356" s="558"/>
      <c r="Y356" s="558"/>
      <c r="Z356" s="558"/>
      <c r="AA356" s="558"/>
      <c r="AB356" s="558"/>
      <c r="AC356" s="558"/>
      <c r="AD356" s="558"/>
      <c r="AE356" s="558"/>
      <c r="AF356" s="558"/>
      <c r="AG356" s="558"/>
      <c r="AH356" s="558"/>
      <c r="AI356" s="558"/>
      <c r="AJ356" s="558"/>
      <c r="AK356" s="558"/>
      <c r="AL356" s="558"/>
      <c r="AM356" s="558"/>
      <c r="AN356" s="558"/>
      <c r="AO356" s="558"/>
      <c r="AP356" s="558"/>
      <c r="AQ356" s="558"/>
      <c r="AR356" s="558"/>
      <c r="AS356" s="558"/>
      <c r="AT356" s="558"/>
      <c r="AU356" s="558"/>
      <c r="AV356" s="558"/>
      <c r="AW356" s="558"/>
      <c r="AX356" s="558"/>
      <c r="AY356" s="559"/>
      <c r="AZ356" s="151"/>
    </row>
    <row r="357" spans="3:55" ht="23.25" thickBot="1">
      <c r="C357" s="581" t="s">
        <v>36</v>
      </c>
      <c r="D357" s="560">
        <v>40544</v>
      </c>
      <c r="E357" s="575"/>
      <c r="F357" s="575"/>
      <c r="G357" s="576"/>
      <c r="H357" s="560">
        <v>40575</v>
      </c>
      <c r="I357" s="575"/>
      <c r="J357" s="575"/>
      <c r="K357" s="576"/>
      <c r="L357" s="560">
        <v>40603</v>
      </c>
      <c r="M357" s="575"/>
      <c r="N357" s="575"/>
      <c r="O357" s="576"/>
      <c r="P357" s="560">
        <v>40634</v>
      </c>
      <c r="Q357" s="575"/>
      <c r="R357" s="575"/>
      <c r="S357" s="576"/>
      <c r="T357" s="560">
        <v>40664</v>
      </c>
      <c r="U357" s="575"/>
      <c r="V357" s="575"/>
      <c r="W357" s="576"/>
      <c r="X357" s="560">
        <v>40695</v>
      </c>
      <c r="Y357" s="575"/>
      <c r="Z357" s="575"/>
      <c r="AA357" s="576"/>
      <c r="AB357" s="560">
        <v>40725</v>
      </c>
      <c r="AC357" s="575"/>
      <c r="AD357" s="575"/>
      <c r="AE357" s="576"/>
      <c r="AF357" s="560">
        <v>40756</v>
      </c>
      <c r="AG357" s="575"/>
      <c r="AH357" s="575"/>
      <c r="AI357" s="576"/>
      <c r="AJ357" s="560">
        <v>40787</v>
      </c>
      <c r="AK357" s="575"/>
      <c r="AL357" s="575"/>
      <c r="AM357" s="576"/>
      <c r="AN357" s="560">
        <v>40817</v>
      </c>
      <c r="AO357" s="575"/>
      <c r="AP357" s="575"/>
      <c r="AQ357" s="576"/>
      <c r="AR357" s="560">
        <v>40848</v>
      </c>
      <c r="AS357" s="575"/>
      <c r="AT357" s="575"/>
      <c r="AU357" s="576"/>
      <c r="AV357" s="560">
        <v>40878</v>
      </c>
      <c r="AW357" s="575"/>
      <c r="AX357" s="575"/>
      <c r="AY357" s="576"/>
    </row>
    <row r="358" spans="3:55" ht="13.5" thickBot="1">
      <c r="C358" s="583"/>
      <c r="D358" s="178" t="s">
        <v>4</v>
      </c>
      <c r="E358" s="385" t="s">
        <v>2</v>
      </c>
      <c r="F358" s="389" t="s">
        <v>3</v>
      </c>
      <c r="G358" s="177" t="s">
        <v>33</v>
      </c>
      <c r="H358" s="178" t="s">
        <v>4</v>
      </c>
      <c r="I358" s="385" t="s">
        <v>2</v>
      </c>
      <c r="J358" s="389" t="s">
        <v>3</v>
      </c>
      <c r="K358" s="177" t="s">
        <v>33</v>
      </c>
      <c r="L358" s="178" t="s">
        <v>4</v>
      </c>
      <c r="M358" s="385" t="s">
        <v>2</v>
      </c>
      <c r="N358" s="389" t="s">
        <v>3</v>
      </c>
      <c r="O358" s="177" t="s">
        <v>33</v>
      </c>
      <c r="P358" s="178" t="s">
        <v>4</v>
      </c>
      <c r="Q358" s="385" t="s">
        <v>5</v>
      </c>
      <c r="R358" s="389" t="s">
        <v>3</v>
      </c>
      <c r="S358" s="177" t="s">
        <v>33</v>
      </c>
      <c r="T358" s="178" t="s">
        <v>4</v>
      </c>
      <c r="U358" s="385" t="s">
        <v>5</v>
      </c>
      <c r="V358" s="389" t="s">
        <v>3</v>
      </c>
      <c r="W358" s="177" t="s">
        <v>33</v>
      </c>
      <c r="X358" s="178" t="s">
        <v>4</v>
      </c>
      <c r="Y358" s="385" t="s">
        <v>2</v>
      </c>
      <c r="Z358" s="389" t="s">
        <v>3</v>
      </c>
      <c r="AA358" s="177" t="s">
        <v>33</v>
      </c>
      <c r="AB358" s="178" t="s">
        <v>4</v>
      </c>
      <c r="AC358" s="385" t="s">
        <v>5</v>
      </c>
      <c r="AD358" s="389" t="s">
        <v>3</v>
      </c>
      <c r="AE358" s="177" t="s">
        <v>33</v>
      </c>
      <c r="AF358" s="178" t="s">
        <v>4</v>
      </c>
      <c r="AG358" s="385" t="s">
        <v>5</v>
      </c>
      <c r="AH358" s="389" t="s">
        <v>3</v>
      </c>
      <c r="AI358" s="177" t="s">
        <v>33</v>
      </c>
      <c r="AJ358" s="178" t="s">
        <v>4</v>
      </c>
      <c r="AK358" s="385" t="s">
        <v>5</v>
      </c>
      <c r="AL358" s="389" t="s">
        <v>3</v>
      </c>
      <c r="AM358" s="177" t="s">
        <v>33</v>
      </c>
      <c r="AN358" s="178" t="s">
        <v>4</v>
      </c>
      <c r="AO358" s="385" t="s">
        <v>5</v>
      </c>
      <c r="AP358" s="389" t="s">
        <v>3</v>
      </c>
      <c r="AQ358" s="177" t="s">
        <v>33</v>
      </c>
      <c r="AR358" s="178" t="s">
        <v>4</v>
      </c>
      <c r="AS358" s="385" t="s">
        <v>5</v>
      </c>
      <c r="AT358" s="389" t="s">
        <v>3</v>
      </c>
      <c r="AU358" s="177" t="s">
        <v>33</v>
      </c>
      <c r="AV358" s="178" t="s">
        <v>4</v>
      </c>
      <c r="AW358" s="385" t="s">
        <v>5</v>
      </c>
      <c r="AX358" s="389" t="s">
        <v>3</v>
      </c>
      <c r="AY358" s="177" t="s">
        <v>33</v>
      </c>
    </row>
    <row r="359" spans="3:55">
      <c r="C359" s="57" t="s">
        <v>8</v>
      </c>
      <c r="D359" s="40">
        <v>9</v>
      </c>
      <c r="E359" s="66">
        <v>70</v>
      </c>
      <c r="F359" s="66">
        <v>14</v>
      </c>
      <c r="G359" s="61">
        <v>28</v>
      </c>
      <c r="H359" s="40">
        <v>9</v>
      </c>
      <c r="I359" s="66">
        <v>70</v>
      </c>
      <c r="J359" s="66">
        <v>18</v>
      </c>
      <c r="K359" s="61">
        <v>28</v>
      </c>
      <c r="L359" s="40">
        <v>9</v>
      </c>
      <c r="M359" s="66">
        <v>70</v>
      </c>
      <c r="N359" s="66">
        <v>18</v>
      </c>
      <c r="O359" s="61">
        <v>28</v>
      </c>
      <c r="P359" s="40">
        <v>9</v>
      </c>
      <c r="Q359" s="66">
        <v>70</v>
      </c>
      <c r="R359" s="66">
        <v>18</v>
      </c>
      <c r="S359" s="61">
        <v>28</v>
      </c>
      <c r="T359" s="40">
        <v>9</v>
      </c>
      <c r="U359" s="66">
        <v>71</v>
      </c>
      <c r="V359" s="66">
        <v>18</v>
      </c>
      <c r="W359" s="61">
        <v>29</v>
      </c>
      <c r="X359" s="40">
        <v>9</v>
      </c>
      <c r="Y359" s="66">
        <v>73</v>
      </c>
      <c r="Z359" s="66">
        <v>20</v>
      </c>
      <c r="AA359" s="61">
        <v>29</v>
      </c>
      <c r="AB359" s="40">
        <v>9</v>
      </c>
      <c r="AC359" s="66">
        <v>76</v>
      </c>
      <c r="AD359" s="66">
        <v>20</v>
      </c>
      <c r="AE359" s="61">
        <v>29</v>
      </c>
      <c r="AF359" s="40">
        <v>9</v>
      </c>
      <c r="AG359" s="66">
        <v>77</v>
      </c>
      <c r="AH359" s="66">
        <v>22</v>
      </c>
      <c r="AI359" s="61">
        <v>29</v>
      </c>
      <c r="AJ359" s="40">
        <v>9</v>
      </c>
      <c r="AK359" s="66">
        <v>78</v>
      </c>
      <c r="AL359" s="66">
        <v>26</v>
      </c>
      <c r="AM359" s="61">
        <v>30</v>
      </c>
      <c r="AN359" s="40">
        <v>9</v>
      </c>
      <c r="AO359" s="66">
        <v>71</v>
      </c>
      <c r="AP359" s="66">
        <v>33</v>
      </c>
      <c r="AQ359" s="61">
        <v>30</v>
      </c>
      <c r="AR359" s="40">
        <v>9</v>
      </c>
      <c r="AS359" s="66">
        <v>69</v>
      </c>
      <c r="AT359" s="66">
        <v>33</v>
      </c>
      <c r="AU359" s="61">
        <v>30</v>
      </c>
      <c r="AV359" s="40">
        <v>9</v>
      </c>
      <c r="AW359" s="66">
        <v>69</v>
      </c>
      <c r="AX359" s="66">
        <v>33</v>
      </c>
      <c r="AY359" s="61">
        <v>30</v>
      </c>
    </row>
    <row r="360" spans="3:55">
      <c r="C360" s="58" t="s">
        <v>9</v>
      </c>
      <c r="D360" s="41">
        <v>0</v>
      </c>
      <c r="E360" s="48">
        <v>12</v>
      </c>
      <c r="F360" s="48">
        <v>0</v>
      </c>
      <c r="G360" s="63">
        <v>0</v>
      </c>
      <c r="H360" s="41">
        <v>0</v>
      </c>
      <c r="I360" s="48">
        <v>12</v>
      </c>
      <c r="J360" s="48">
        <v>0</v>
      </c>
      <c r="K360" s="63">
        <v>0</v>
      </c>
      <c r="L360" s="41">
        <v>0</v>
      </c>
      <c r="M360" s="48">
        <v>12</v>
      </c>
      <c r="N360" s="48">
        <v>0</v>
      </c>
      <c r="O360" s="63">
        <v>0</v>
      </c>
      <c r="P360" s="41">
        <v>0</v>
      </c>
      <c r="Q360" s="48">
        <v>12</v>
      </c>
      <c r="R360" s="48">
        <v>0</v>
      </c>
      <c r="S360" s="63">
        <v>0</v>
      </c>
      <c r="T360" s="41">
        <v>0</v>
      </c>
      <c r="U360" s="48">
        <v>12</v>
      </c>
      <c r="V360" s="48">
        <v>0</v>
      </c>
      <c r="W360" s="63">
        <v>0</v>
      </c>
      <c r="X360" s="41">
        <v>0</v>
      </c>
      <c r="Y360" s="48">
        <v>12</v>
      </c>
      <c r="Z360" s="48">
        <v>0</v>
      </c>
      <c r="AA360" s="63">
        <v>0</v>
      </c>
      <c r="AB360" s="41">
        <v>0</v>
      </c>
      <c r="AC360" s="48">
        <v>12</v>
      </c>
      <c r="AD360" s="48">
        <v>0</v>
      </c>
      <c r="AE360" s="63">
        <v>0</v>
      </c>
      <c r="AF360" s="41">
        <v>0</v>
      </c>
      <c r="AG360" s="48">
        <v>12</v>
      </c>
      <c r="AH360" s="48">
        <v>0</v>
      </c>
      <c r="AI360" s="63">
        <v>0</v>
      </c>
      <c r="AJ360" s="41">
        <v>0</v>
      </c>
      <c r="AK360" s="48">
        <v>12</v>
      </c>
      <c r="AL360" s="48">
        <v>0</v>
      </c>
      <c r="AM360" s="63">
        <v>2</v>
      </c>
      <c r="AN360" s="41">
        <v>0</v>
      </c>
      <c r="AO360" s="48">
        <v>12</v>
      </c>
      <c r="AP360" s="48">
        <v>0</v>
      </c>
      <c r="AQ360" s="63">
        <v>8</v>
      </c>
      <c r="AR360" s="41">
        <v>0</v>
      </c>
      <c r="AS360" s="48">
        <v>12</v>
      </c>
      <c r="AT360" s="48">
        <v>0</v>
      </c>
      <c r="AU360" s="63">
        <v>8</v>
      </c>
      <c r="AV360" s="41">
        <v>0</v>
      </c>
      <c r="AW360" s="48">
        <v>12</v>
      </c>
      <c r="AX360" s="48">
        <v>0</v>
      </c>
      <c r="AY360" s="63">
        <v>8</v>
      </c>
    </row>
    <row r="361" spans="3:55">
      <c r="C361" s="58" t="s">
        <v>10</v>
      </c>
      <c r="D361" s="41">
        <v>5</v>
      </c>
      <c r="E361" s="48">
        <v>28</v>
      </c>
      <c r="F361" s="48">
        <v>4</v>
      </c>
      <c r="G361" s="63">
        <v>0</v>
      </c>
      <c r="H361" s="41">
        <v>5</v>
      </c>
      <c r="I361" s="48">
        <v>29</v>
      </c>
      <c r="J361" s="48">
        <v>4</v>
      </c>
      <c r="K361" s="63">
        <v>0</v>
      </c>
      <c r="L361" s="41">
        <v>5</v>
      </c>
      <c r="M361" s="48">
        <v>29</v>
      </c>
      <c r="N361" s="48">
        <v>4</v>
      </c>
      <c r="O361" s="63">
        <v>0</v>
      </c>
      <c r="P361" s="41">
        <v>5</v>
      </c>
      <c r="Q361" s="48">
        <v>29</v>
      </c>
      <c r="R361" s="48">
        <v>4</v>
      </c>
      <c r="S361" s="63">
        <v>0</v>
      </c>
      <c r="T361" s="41">
        <v>5</v>
      </c>
      <c r="U361" s="48">
        <v>30</v>
      </c>
      <c r="V361" s="48">
        <v>4</v>
      </c>
      <c r="W361" s="63">
        <v>0</v>
      </c>
      <c r="X361" s="41">
        <v>5</v>
      </c>
      <c r="Y361" s="48">
        <v>30</v>
      </c>
      <c r="Z361" s="48">
        <v>4</v>
      </c>
      <c r="AA361" s="63">
        <v>0</v>
      </c>
      <c r="AB361" s="41">
        <v>5</v>
      </c>
      <c r="AC361" s="48">
        <v>29</v>
      </c>
      <c r="AD361" s="48">
        <v>4</v>
      </c>
      <c r="AE361" s="63">
        <v>0</v>
      </c>
      <c r="AF361" s="41">
        <v>5</v>
      </c>
      <c r="AG361" s="48">
        <v>32</v>
      </c>
      <c r="AH361" s="48">
        <v>8</v>
      </c>
      <c r="AI361" s="63">
        <v>0</v>
      </c>
      <c r="AJ361" s="41">
        <v>5</v>
      </c>
      <c r="AK361" s="48">
        <v>32</v>
      </c>
      <c r="AL361" s="48">
        <v>8</v>
      </c>
      <c r="AM361" s="63">
        <v>2</v>
      </c>
      <c r="AN361" s="41">
        <v>5</v>
      </c>
      <c r="AO361" s="48">
        <v>31</v>
      </c>
      <c r="AP361" s="48">
        <v>8</v>
      </c>
      <c r="AQ361" s="63">
        <v>8</v>
      </c>
      <c r="AR361" s="41">
        <v>5</v>
      </c>
      <c r="AS361" s="48">
        <v>31</v>
      </c>
      <c r="AT361" s="48">
        <v>8</v>
      </c>
      <c r="AU361" s="63">
        <v>12</v>
      </c>
      <c r="AV361" s="41">
        <v>5</v>
      </c>
      <c r="AW361" s="48">
        <v>31</v>
      </c>
      <c r="AX361" s="48">
        <v>8</v>
      </c>
      <c r="AY361" s="63">
        <v>12</v>
      </c>
    </row>
    <row r="362" spans="3:55">
      <c r="C362" s="58" t="s">
        <v>11</v>
      </c>
      <c r="D362" s="41">
        <v>1</v>
      </c>
      <c r="E362" s="48">
        <v>15</v>
      </c>
      <c r="F362" s="48">
        <v>0</v>
      </c>
      <c r="G362" s="63">
        <v>0</v>
      </c>
      <c r="H362" s="41">
        <v>1</v>
      </c>
      <c r="I362" s="48">
        <v>15</v>
      </c>
      <c r="J362" s="48">
        <v>0</v>
      </c>
      <c r="K362" s="63">
        <v>0</v>
      </c>
      <c r="L362" s="41">
        <v>1</v>
      </c>
      <c r="M362" s="48">
        <v>15</v>
      </c>
      <c r="N362" s="48">
        <v>0</v>
      </c>
      <c r="O362" s="63">
        <v>0</v>
      </c>
      <c r="P362" s="41">
        <v>1</v>
      </c>
      <c r="Q362" s="48">
        <v>15</v>
      </c>
      <c r="R362" s="48">
        <v>0</v>
      </c>
      <c r="S362" s="63">
        <v>0</v>
      </c>
      <c r="T362" s="41">
        <v>1</v>
      </c>
      <c r="U362" s="48">
        <v>16</v>
      </c>
      <c r="V362" s="48">
        <v>0</v>
      </c>
      <c r="W362" s="63">
        <v>0</v>
      </c>
      <c r="X362" s="41">
        <v>1</v>
      </c>
      <c r="Y362" s="48">
        <v>16</v>
      </c>
      <c r="Z362" s="48">
        <v>0</v>
      </c>
      <c r="AA362" s="63">
        <v>0</v>
      </c>
      <c r="AB362" s="41">
        <v>1</v>
      </c>
      <c r="AC362" s="48">
        <v>16</v>
      </c>
      <c r="AD362" s="48">
        <v>0</v>
      </c>
      <c r="AE362" s="63">
        <v>0</v>
      </c>
      <c r="AF362" s="41">
        <v>1</v>
      </c>
      <c r="AG362" s="48">
        <v>17</v>
      </c>
      <c r="AH362" s="48">
        <v>0</v>
      </c>
      <c r="AI362" s="63">
        <v>0</v>
      </c>
      <c r="AJ362" s="41">
        <v>1</v>
      </c>
      <c r="AK362" s="48">
        <v>17</v>
      </c>
      <c r="AL362" s="48">
        <v>0</v>
      </c>
      <c r="AM362" s="63">
        <v>4</v>
      </c>
      <c r="AN362" s="41">
        <v>1</v>
      </c>
      <c r="AO362" s="48">
        <v>17</v>
      </c>
      <c r="AP362" s="48">
        <v>0</v>
      </c>
      <c r="AQ362" s="63">
        <v>10</v>
      </c>
      <c r="AR362" s="41">
        <v>1</v>
      </c>
      <c r="AS362" s="48">
        <v>17</v>
      </c>
      <c r="AT362" s="48">
        <v>0</v>
      </c>
      <c r="AU362" s="63">
        <v>10</v>
      </c>
      <c r="AV362" s="41">
        <v>1</v>
      </c>
      <c r="AW362" s="48">
        <v>17</v>
      </c>
      <c r="AX362" s="48">
        <v>0</v>
      </c>
      <c r="AY362" s="63">
        <v>10</v>
      </c>
    </row>
    <row r="363" spans="3:55">
      <c r="C363" s="58" t="s">
        <v>12</v>
      </c>
      <c r="D363" s="41">
        <v>3</v>
      </c>
      <c r="E363" s="48">
        <v>42</v>
      </c>
      <c r="F363" s="48">
        <v>1</v>
      </c>
      <c r="G363" s="63">
        <v>0</v>
      </c>
      <c r="H363" s="41">
        <v>3</v>
      </c>
      <c r="I363" s="48">
        <v>42</v>
      </c>
      <c r="J363" s="48">
        <v>1</v>
      </c>
      <c r="K363" s="63">
        <v>0</v>
      </c>
      <c r="L363" s="41">
        <v>3</v>
      </c>
      <c r="M363" s="48">
        <v>42</v>
      </c>
      <c r="N363" s="48">
        <v>1</v>
      </c>
      <c r="O363" s="63">
        <v>0</v>
      </c>
      <c r="P363" s="41">
        <v>3</v>
      </c>
      <c r="Q363" s="48">
        <v>42</v>
      </c>
      <c r="R363" s="48">
        <v>1</v>
      </c>
      <c r="S363" s="63">
        <v>0</v>
      </c>
      <c r="T363" s="41">
        <v>3</v>
      </c>
      <c r="U363" s="48">
        <v>43</v>
      </c>
      <c r="V363" s="48">
        <v>1</v>
      </c>
      <c r="W363" s="63">
        <v>0</v>
      </c>
      <c r="X363" s="41">
        <v>3</v>
      </c>
      <c r="Y363" s="48">
        <v>44</v>
      </c>
      <c r="Z363" s="48">
        <v>1</v>
      </c>
      <c r="AA363" s="63">
        <v>0</v>
      </c>
      <c r="AB363" s="41">
        <v>3</v>
      </c>
      <c r="AC363" s="48">
        <v>45</v>
      </c>
      <c r="AD363" s="48">
        <v>2</v>
      </c>
      <c r="AE363" s="63">
        <v>11</v>
      </c>
      <c r="AF363" s="41">
        <v>3</v>
      </c>
      <c r="AG363" s="48">
        <v>48</v>
      </c>
      <c r="AH363" s="48">
        <v>3</v>
      </c>
      <c r="AI363" s="63">
        <v>11</v>
      </c>
      <c r="AJ363" s="41">
        <v>3</v>
      </c>
      <c r="AK363" s="48">
        <v>49</v>
      </c>
      <c r="AL363" s="48">
        <v>7</v>
      </c>
      <c r="AM363" s="63">
        <v>11</v>
      </c>
      <c r="AN363" s="41">
        <v>3</v>
      </c>
      <c r="AO363" s="48">
        <v>48</v>
      </c>
      <c r="AP363" s="48">
        <v>19</v>
      </c>
      <c r="AQ363" s="63">
        <v>26</v>
      </c>
      <c r="AR363" s="41">
        <v>3</v>
      </c>
      <c r="AS363" s="48">
        <v>48</v>
      </c>
      <c r="AT363" s="48">
        <v>19</v>
      </c>
      <c r="AU363" s="63">
        <v>27</v>
      </c>
      <c r="AV363" s="41">
        <v>3</v>
      </c>
      <c r="AW363" s="48">
        <v>48</v>
      </c>
      <c r="AX363" s="48">
        <v>19</v>
      </c>
      <c r="AY363" s="63">
        <v>27</v>
      </c>
    </row>
    <row r="364" spans="3:55">
      <c r="C364" s="58" t="s">
        <v>13</v>
      </c>
      <c r="D364" s="41">
        <v>5</v>
      </c>
      <c r="E364" s="48">
        <v>38</v>
      </c>
      <c r="F364" s="48">
        <v>7</v>
      </c>
      <c r="G364" s="63">
        <v>0</v>
      </c>
      <c r="H364" s="41">
        <v>5</v>
      </c>
      <c r="I364" s="48">
        <v>38</v>
      </c>
      <c r="J364" s="48">
        <v>7</v>
      </c>
      <c r="K364" s="63">
        <v>0</v>
      </c>
      <c r="L364" s="41">
        <v>5</v>
      </c>
      <c r="M364" s="48">
        <v>38</v>
      </c>
      <c r="N364" s="48">
        <v>7</v>
      </c>
      <c r="O364" s="63">
        <v>0</v>
      </c>
      <c r="P364" s="41">
        <v>5</v>
      </c>
      <c r="Q364" s="48">
        <v>38</v>
      </c>
      <c r="R364" s="48">
        <v>7</v>
      </c>
      <c r="S364" s="63">
        <v>0</v>
      </c>
      <c r="T364" s="41">
        <v>5</v>
      </c>
      <c r="U364" s="48">
        <v>38</v>
      </c>
      <c r="V364" s="48">
        <v>7</v>
      </c>
      <c r="W364" s="63">
        <v>0</v>
      </c>
      <c r="X364" s="41">
        <v>5</v>
      </c>
      <c r="Y364" s="48">
        <v>41</v>
      </c>
      <c r="Z364" s="48">
        <v>7</v>
      </c>
      <c r="AA364" s="63">
        <v>0</v>
      </c>
      <c r="AB364" s="41">
        <v>5</v>
      </c>
      <c r="AC364" s="48">
        <v>43</v>
      </c>
      <c r="AD364" s="48">
        <v>7</v>
      </c>
      <c r="AE364" s="63">
        <v>0</v>
      </c>
      <c r="AF364" s="41">
        <v>5</v>
      </c>
      <c r="AG364" s="48">
        <v>44</v>
      </c>
      <c r="AH364" s="48">
        <v>8</v>
      </c>
      <c r="AI364" s="63">
        <v>0</v>
      </c>
      <c r="AJ364" s="41">
        <v>5</v>
      </c>
      <c r="AK364" s="48">
        <v>44</v>
      </c>
      <c r="AL364" s="48">
        <v>12</v>
      </c>
      <c r="AM364" s="63">
        <v>11</v>
      </c>
      <c r="AN364" s="41">
        <v>5</v>
      </c>
      <c r="AO364" s="48">
        <v>45</v>
      </c>
      <c r="AP364" s="48">
        <v>17</v>
      </c>
      <c r="AQ364" s="63">
        <v>13</v>
      </c>
      <c r="AR364" s="41">
        <v>5</v>
      </c>
      <c r="AS364" s="48">
        <v>44</v>
      </c>
      <c r="AT364" s="48">
        <v>16</v>
      </c>
      <c r="AU364" s="63">
        <v>21</v>
      </c>
      <c r="AV364" s="41">
        <v>5</v>
      </c>
      <c r="AW364" s="48">
        <v>44</v>
      </c>
      <c r="AX364" s="48">
        <v>16</v>
      </c>
      <c r="AY364" s="63">
        <v>21</v>
      </c>
    </row>
    <row r="365" spans="3:55">
      <c r="C365" s="58" t="s">
        <v>14</v>
      </c>
      <c r="D365" s="41">
        <v>9</v>
      </c>
      <c r="E365" s="48">
        <v>42</v>
      </c>
      <c r="F365" s="48">
        <v>5</v>
      </c>
      <c r="G365" s="63">
        <v>7</v>
      </c>
      <c r="H365" s="41">
        <v>9</v>
      </c>
      <c r="I365" s="48">
        <v>42</v>
      </c>
      <c r="J365" s="48">
        <v>5</v>
      </c>
      <c r="K365" s="63">
        <v>7</v>
      </c>
      <c r="L365" s="41">
        <v>9</v>
      </c>
      <c r="M365" s="48">
        <v>42</v>
      </c>
      <c r="N365" s="48">
        <v>5</v>
      </c>
      <c r="O365" s="63">
        <v>7</v>
      </c>
      <c r="P365" s="41">
        <v>9</v>
      </c>
      <c r="Q365" s="48">
        <v>42</v>
      </c>
      <c r="R365" s="48">
        <v>5</v>
      </c>
      <c r="S365" s="63">
        <v>7</v>
      </c>
      <c r="T365" s="41">
        <v>9</v>
      </c>
      <c r="U365" s="48">
        <v>45</v>
      </c>
      <c r="V365" s="48">
        <v>5</v>
      </c>
      <c r="W365" s="63">
        <v>8</v>
      </c>
      <c r="X365" s="41">
        <v>9</v>
      </c>
      <c r="Y365" s="48">
        <v>45</v>
      </c>
      <c r="Z365" s="48">
        <v>5</v>
      </c>
      <c r="AA365" s="63">
        <v>8</v>
      </c>
      <c r="AB365" s="41">
        <v>9</v>
      </c>
      <c r="AC365" s="48">
        <v>46</v>
      </c>
      <c r="AD365" s="48">
        <v>5</v>
      </c>
      <c r="AE365" s="63">
        <v>8</v>
      </c>
      <c r="AF365" s="41">
        <v>9</v>
      </c>
      <c r="AG365" s="48">
        <v>48</v>
      </c>
      <c r="AH365" s="48">
        <v>6</v>
      </c>
      <c r="AI365" s="63">
        <v>8</v>
      </c>
      <c r="AJ365" s="41">
        <v>9</v>
      </c>
      <c r="AK365" s="48">
        <v>48</v>
      </c>
      <c r="AL365" s="48">
        <v>8</v>
      </c>
      <c r="AM365" s="63">
        <v>8</v>
      </c>
      <c r="AN365" s="41">
        <v>9</v>
      </c>
      <c r="AO365" s="48">
        <v>45</v>
      </c>
      <c r="AP365" s="48">
        <v>9</v>
      </c>
      <c r="AQ365" s="63">
        <v>8</v>
      </c>
      <c r="AR365" s="41">
        <v>9</v>
      </c>
      <c r="AS365" s="48">
        <v>44</v>
      </c>
      <c r="AT365" s="48">
        <v>10</v>
      </c>
      <c r="AU365" s="63">
        <v>12</v>
      </c>
      <c r="AV365" s="41">
        <v>9</v>
      </c>
      <c r="AW365" s="48">
        <v>44</v>
      </c>
      <c r="AX365" s="48">
        <v>10</v>
      </c>
      <c r="AY365" s="63">
        <v>12</v>
      </c>
    </row>
    <row r="366" spans="3:55">
      <c r="C366" s="58" t="s">
        <v>15</v>
      </c>
      <c r="D366" s="41">
        <v>6</v>
      </c>
      <c r="E366" s="48">
        <v>43</v>
      </c>
      <c r="F366" s="48">
        <v>2</v>
      </c>
      <c r="G366" s="63">
        <v>3</v>
      </c>
      <c r="H366" s="41">
        <v>6</v>
      </c>
      <c r="I366" s="48">
        <v>43</v>
      </c>
      <c r="J366" s="48">
        <v>2</v>
      </c>
      <c r="K366" s="63">
        <v>3</v>
      </c>
      <c r="L366" s="41">
        <v>6</v>
      </c>
      <c r="M366" s="48">
        <v>43</v>
      </c>
      <c r="N366" s="48">
        <v>2</v>
      </c>
      <c r="O366" s="63">
        <v>3</v>
      </c>
      <c r="P366" s="41">
        <v>6</v>
      </c>
      <c r="Q366" s="48">
        <v>43</v>
      </c>
      <c r="R366" s="48">
        <v>2</v>
      </c>
      <c r="S366" s="63">
        <v>3</v>
      </c>
      <c r="T366" s="41">
        <v>6</v>
      </c>
      <c r="U366" s="48">
        <v>45</v>
      </c>
      <c r="V366" s="48">
        <v>2</v>
      </c>
      <c r="W366" s="63">
        <v>3</v>
      </c>
      <c r="X366" s="41">
        <v>6</v>
      </c>
      <c r="Y366" s="48">
        <v>45</v>
      </c>
      <c r="Z366" s="48">
        <v>2</v>
      </c>
      <c r="AA366" s="63">
        <v>3</v>
      </c>
      <c r="AB366" s="41">
        <v>6</v>
      </c>
      <c r="AC366" s="48">
        <v>45</v>
      </c>
      <c r="AD366" s="48">
        <v>2</v>
      </c>
      <c r="AE366" s="63">
        <v>4</v>
      </c>
      <c r="AF366" s="41">
        <v>6</v>
      </c>
      <c r="AG366" s="48">
        <v>46</v>
      </c>
      <c r="AH366" s="48">
        <v>2</v>
      </c>
      <c r="AI366" s="63">
        <v>4</v>
      </c>
      <c r="AJ366" s="41">
        <v>6</v>
      </c>
      <c r="AK366" s="48">
        <v>46</v>
      </c>
      <c r="AL366" s="48">
        <v>2</v>
      </c>
      <c r="AM366" s="63">
        <v>4</v>
      </c>
      <c r="AN366" s="41">
        <v>6</v>
      </c>
      <c r="AO366" s="48">
        <v>41</v>
      </c>
      <c r="AP366" s="48">
        <v>6</v>
      </c>
      <c r="AQ366" s="63">
        <v>9</v>
      </c>
      <c r="AR366" s="41">
        <v>6</v>
      </c>
      <c r="AS366" s="48">
        <v>41</v>
      </c>
      <c r="AT366" s="48">
        <v>6</v>
      </c>
      <c r="AU366" s="63">
        <v>22</v>
      </c>
      <c r="AV366" s="41">
        <v>6</v>
      </c>
      <c r="AW366" s="48">
        <v>41</v>
      </c>
      <c r="AX366" s="48">
        <v>6</v>
      </c>
      <c r="AY366" s="63">
        <v>22</v>
      </c>
    </row>
    <row r="367" spans="3:55">
      <c r="C367" s="58" t="s">
        <v>16</v>
      </c>
      <c r="D367" s="41">
        <v>0</v>
      </c>
      <c r="E367" s="48">
        <v>6</v>
      </c>
      <c r="F367" s="48">
        <v>1</v>
      </c>
      <c r="G367" s="63">
        <v>0</v>
      </c>
      <c r="H367" s="41">
        <v>0</v>
      </c>
      <c r="I367" s="48">
        <v>6</v>
      </c>
      <c r="J367" s="48">
        <v>1</v>
      </c>
      <c r="K367" s="63">
        <v>0</v>
      </c>
      <c r="L367" s="41">
        <v>0</v>
      </c>
      <c r="M367" s="48">
        <v>6</v>
      </c>
      <c r="N367" s="48">
        <v>1</v>
      </c>
      <c r="O367" s="63">
        <v>0</v>
      </c>
      <c r="P367" s="41">
        <v>0</v>
      </c>
      <c r="Q367" s="48">
        <v>6</v>
      </c>
      <c r="R367" s="48">
        <v>1</v>
      </c>
      <c r="S367" s="63">
        <v>0</v>
      </c>
      <c r="T367" s="41">
        <v>0</v>
      </c>
      <c r="U367" s="48">
        <v>6</v>
      </c>
      <c r="V367" s="48">
        <v>1</v>
      </c>
      <c r="W367" s="63">
        <v>0</v>
      </c>
      <c r="X367" s="41">
        <v>0</v>
      </c>
      <c r="Y367" s="48">
        <v>6</v>
      </c>
      <c r="Z367" s="48">
        <v>1</v>
      </c>
      <c r="AA367" s="63">
        <v>0</v>
      </c>
      <c r="AB367" s="41">
        <v>0</v>
      </c>
      <c r="AC367" s="48">
        <v>6</v>
      </c>
      <c r="AD367" s="48">
        <v>1</v>
      </c>
      <c r="AE367" s="63">
        <v>0</v>
      </c>
      <c r="AF367" s="41">
        <v>0</v>
      </c>
      <c r="AG367" s="48">
        <v>6</v>
      </c>
      <c r="AH367" s="48">
        <v>1</v>
      </c>
      <c r="AI367" s="63">
        <v>0</v>
      </c>
      <c r="AJ367" s="41">
        <v>0</v>
      </c>
      <c r="AK367" s="48">
        <v>6</v>
      </c>
      <c r="AL367" s="48">
        <v>1</v>
      </c>
      <c r="AM367" s="63">
        <v>0</v>
      </c>
      <c r="AN367" s="41">
        <v>0</v>
      </c>
      <c r="AO367" s="48">
        <v>6</v>
      </c>
      <c r="AP367" s="48">
        <v>5</v>
      </c>
      <c r="AQ367" s="63">
        <v>0</v>
      </c>
      <c r="AR367" s="41">
        <v>0</v>
      </c>
      <c r="AS367" s="48">
        <v>6</v>
      </c>
      <c r="AT367" s="48">
        <v>5</v>
      </c>
      <c r="AU367" s="63">
        <v>0</v>
      </c>
      <c r="AV367" s="41">
        <v>0</v>
      </c>
      <c r="AW367" s="48">
        <v>6</v>
      </c>
      <c r="AX367" s="48">
        <v>5</v>
      </c>
      <c r="AY367" s="63">
        <v>0</v>
      </c>
    </row>
    <row r="368" spans="3:55">
      <c r="C368" s="58" t="s">
        <v>17</v>
      </c>
      <c r="D368" s="41">
        <v>62</v>
      </c>
      <c r="E368" s="48">
        <v>211</v>
      </c>
      <c r="F368" s="48">
        <v>56</v>
      </c>
      <c r="G368" s="63">
        <v>113</v>
      </c>
      <c r="H368" s="41">
        <v>62</v>
      </c>
      <c r="I368" s="48">
        <v>213</v>
      </c>
      <c r="J368" s="48">
        <v>63</v>
      </c>
      <c r="K368" s="63">
        <v>114</v>
      </c>
      <c r="L368" s="41">
        <v>62</v>
      </c>
      <c r="M368" s="48">
        <v>222</v>
      </c>
      <c r="N368" s="48">
        <v>64</v>
      </c>
      <c r="O368" s="63">
        <v>124</v>
      </c>
      <c r="P368" s="41">
        <v>62</v>
      </c>
      <c r="Q368" s="48">
        <v>221</v>
      </c>
      <c r="R368" s="48">
        <v>64</v>
      </c>
      <c r="S368" s="63">
        <v>123</v>
      </c>
      <c r="T368" s="41">
        <v>62</v>
      </c>
      <c r="U368" s="48">
        <v>215</v>
      </c>
      <c r="V368" s="48">
        <v>63</v>
      </c>
      <c r="W368" s="63">
        <v>120</v>
      </c>
      <c r="X368" s="41">
        <v>61</v>
      </c>
      <c r="Y368" s="48">
        <v>215</v>
      </c>
      <c r="Z368" s="48">
        <v>63</v>
      </c>
      <c r="AA368" s="63">
        <v>120</v>
      </c>
      <c r="AB368" s="41">
        <v>61</v>
      </c>
      <c r="AC368" s="48">
        <v>229</v>
      </c>
      <c r="AD368" s="48">
        <v>95</v>
      </c>
      <c r="AE368" s="63">
        <v>120</v>
      </c>
      <c r="AF368" s="41">
        <v>61</v>
      </c>
      <c r="AG368" s="48">
        <v>223</v>
      </c>
      <c r="AH368" s="48">
        <v>98</v>
      </c>
      <c r="AI368" s="63">
        <v>120</v>
      </c>
      <c r="AJ368" s="41">
        <v>61</v>
      </c>
      <c r="AK368" s="48">
        <v>229</v>
      </c>
      <c r="AL368" s="48">
        <v>103</v>
      </c>
      <c r="AM368" s="63">
        <v>123</v>
      </c>
      <c r="AN368" s="41">
        <v>61</v>
      </c>
      <c r="AO368" s="48">
        <v>230</v>
      </c>
      <c r="AP368" s="48">
        <v>107</v>
      </c>
      <c r="AQ368" s="63">
        <v>129</v>
      </c>
      <c r="AR368" s="41">
        <v>61</v>
      </c>
      <c r="AS368" s="48">
        <v>230</v>
      </c>
      <c r="AT368" s="48">
        <v>108</v>
      </c>
      <c r="AU368" s="63">
        <v>153</v>
      </c>
      <c r="AV368" s="41">
        <v>59</v>
      </c>
      <c r="AW368" s="48">
        <v>230</v>
      </c>
      <c r="AX368" s="48">
        <v>108</v>
      </c>
      <c r="AY368" s="63">
        <v>153</v>
      </c>
    </row>
    <row r="369" spans="3:56">
      <c r="C369" s="58" t="s">
        <v>18</v>
      </c>
      <c r="D369" s="41">
        <v>3</v>
      </c>
      <c r="E369" s="48">
        <v>21</v>
      </c>
      <c r="F369" s="48">
        <v>1</v>
      </c>
      <c r="G369" s="63">
        <v>0</v>
      </c>
      <c r="H369" s="41">
        <v>3</v>
      </c>
      <c r="I369" s="48">
        <v>22</v>
      </c>
      <c r="J369" s="48">
        <v>1</v>
      </c>
      <c r="K369" s="63">
        <v>0</v>
      </c>
      <c r="L369" s="41">
        <v>3</v>
      </c>
      <c r="M369" s="48">
        <v>22</v>
      </c>
      <c r="N369" s="48">
        <v>1</v>
      </c>
      <c r="O369" s="63">
        <v>0</v>
      </c>
      <c r="P369" s="41">
        <v>3</v>
      </c>
      <c r="Q369" s="48">
        <v>22</v>
      </c>
      <c r="R369" s="48">
        <v>1</v>
      </c>
      <c r="S369" s="63">
        <v>0</v>
      </c>
      <c r="T369" s="41">
        <v>3</v>
      </c>
      <c r="U369" s="48">
        <v>24</v>
      </c>
      <c r="V369" s="48">
        <v>1</v>
      </c>
      <c r="W369" s="63">
        <v>0</v>
      </c>
      <c r="X369" s="41">
        <v>3</v>
      </c>
      <c r="Y369" s="48">
        <v>24</v>
      </c>
      <c r="Z369" s="48">
        <v>1</v>
      </c>
      <c r="AA369" s="63">
        <v>0</v>
      </c>
      <c r="AB369" s="41">
        <v>3</v>
      </c>
      <c r="AC369" s="48">
        <v>22</v>
      </c>
      <c r="AD369" s="48">
        <v>1</v>
      </c>
      <c r="AE369" s="63">
        <v>0</v>
      </c>
      <c r="AF369" s="41">
        <v>3</v>
      </c>
      <c r="AG369" s="48">
        <v>23</v>
      </c>
      <c r="AH369" s="48">
        <v>3</v>
      </c>
      <c r="AI369" s="63">
        <v>0</v>
      </c>
      <c r="AJ369" s="41">
        <v>3</v>
      </c>
      <c r="AK369" s="48">
        <v>23</v>
      </c>
      <c r="AL369" s="48">
        <v>6</v>
      </c>
      <c r="AM369" s="63">
        <v>10</v>
      </c>
      <c r="AN369" s="41">
        <v>3</v>
      </c>
      <c r="AO369" s="48">
        <v>23</v>
      </c>
      <c r="AP369" s="48">
        <v>6</v>
      </c>
      <c r="AQ369" s="63">
        <v>11</v>
      </c>
      <c r="AR369" s="41">
        <v>3</v>
      </c>
      <c r="AS369" s="48">
        <v>22</v>
      </c>
      <c r="AT369" s="48">
        <v>6</v>
      </c>
      <c r="AU369" s="63">
        <v>16</v>
      </c>
      <c r="AV369" s="41">
        <v>3</v>
      </c>
      <c r="AW369" s="48">
        <v>22</v>
      </c>
      <c r="AX369" s="48">
        <v>6</v>
      </c>
      <c r="AY369" s="63">
        <v>16</v>
      </c>
    </row>
    <row r="370" spans="3:56">
      <c r="C370" s="58" t="s">
        <v>19</v>
      </c>
      <c r="D370" s="41">
        <v>1</v>
      </c>
      <c r="E370" s="48">
        <v>27</v>
      </c>
      <c r="F370" s="48">
        <v>0</v>
      </c>
      <c r="G370" s="63">
        <v>0</v>
      </c>
      <c r="H370" s="41">
        <v>1</v>
      </c>
      <c r="I370" s="48">
        <v>29</v>
      </c>
      <c r="J370" s="48">
        <v>0</v>
      </c>
      <c r="K370" s="63">
        <v>0</v>
      </c>
      <c r="L370" s="41">
        <v>1</v>
      </c>
      <c r="M370" s="48">
        <v>29</v>
      </c>
      <c r="N370" s="48">
        <v>0</v>
      </c>
      <c r="O370" s="63">
        <v>0</v>
      </c>
      <c r="P370" s="41">
        <v>1</v>
      </c>
      <c r="Q370" s="48">
        <v>29</v>
      </c>
      <c r="R370" s="48">
        <v>0</v>
      </c>
      <c r="S370" s="63">
        <v>0</v>
      </c>
      <c r="T370" s="41">
        <v>1</v>
      </c>
      <c r="U370" s="48">
        <v>29</v>
      </c>
      <c r="V370" s="48">
        <v>0</v>
      </c>
      <c r="W370" s="63">
        <v>7</v>
      </c>
      <c r="X370" s="41">
        <v>1</v>
      </c>
      <c r="Y370" s="48">
        <v>29</v>
      </c>
      <c r="Z370" s="48">
        <v>0</v>
      </c>
      <c r="AA370" s="63">
        <v>7</v>
      </c>
      <c r="AB370" s="41">
        <v>1</v>
      </c>
      <c r="AC370" s="48">
        <v>29</v>
      </c>
      <c r="AD370" s="48">
        <v>0</v>
      </c>
      <c r="AE370" s="63">
        <v>7</v>
      </c>
      <c r="AF370" s="41">
        <v>1</v>
      </c>
      <c r="AG370" s="48">
        <v>29</v>
      </c>
      <c r="AH370" s="48">
        <v>1</v>
      </c>
      <c r="AI370" s="63">
        <v>7</v>
      </c>
      <c r="AJ370" s="41">
        <v>1</v>
      </c>
      <c r="AK370" s="48">
        <v>32</v>
      </c>
      <c r="AL370" s="48">
        <v>4</v>
      </c>
      <c r="AM370" s="63">
        <v>7</v>
      </c>
      <c r="AN370" s="41">
        <v>1</v>
      </c>
      <c r="AO370" s="48">
        <v>28</v>
      </c>
      <c r="AP370" s="48">
        <v>11</v>
      </c>
      <c r="AQ370" s="63">
        <v>7</v>
      </c>
      <c r="AR370" s="41">
        <v>1</v>
      </c>
      <c r="AS370" s="48">
        <v>28</v>
      </c>
      <c r="AT370" s="48">
        <v>11</v>
      </c>
      <c r="AU370" s="63">
        <v>7</v>
      </c>
      <c r="AV370" s="41">
        <v>1</v>
      </c>
      <c r="AW370" s="48">
        <v>28</v>
      </c>
      <c r="AX370" s="48">
        <v>11</v>
      </c>
      <c r="AY370" s="63">
        <v>7</v>
      </c>
    </row>
    <row r="371" spans="3:56">
      <c r="C371" s="58" t="s">
        <v>20</v>
      </c>
      <c r="D371" s="41">
        <v>4</v>
      </c>
      <c r="E371" s="48">
        <v>43</v>
      </c>
      <c r="F371" s="48">
        <v>0</v>
      </c>
      <c r="G371" s="63">
        <v>0</v>
      </c>
      <c r="H371" s="41">
        <v>4</v>
      </c>
      <c r="I371" s="48">
        <v>43</v>
      </c>
      <c r="J371" s="48">
        <v>0</v>
      </c>
      <c r="K371" s="63">
        <v>0</v>
      </c>
      <c r="L371" s="41">
        <v>4</v>
      </c>
      <c r="M371" s="48">
        <v>43</v>
      </c>
      <c r="N371" s="48">
        <v>0</v>
      </c>
      <c r="O371" s="63">
        <v>0</v>
      </c>
      <c r="P371" s="41">
        <v>4</v>
      </c>
      <c r="Q371" s="48">
        <v>43</v>
      </c>
      <c r="R371" s="48">
        <v>0</v>
      </c>
      <c r="S371" s="63">
        <v>0</v>
      </c>
      <c r="T371" s="41">
        <v>4</v>
      </c>
      <c r="U371" s="48">
        <v>43</v>
      </c>
      <c r="V371" s="48">
        <v>0</v>
      </c>
      <c r="W371" s="63">
        <v>0</v>
      </c>
      <c r="X371" s="41">
        <v>4</v>
      </c>
      <c r="Y371" s="48">
        <v>43</v>
      </c>
      <c r="Z371" s="48">
        <v>0</v>
      </c>
      <c r="AA371" s="63">
        <v>0</v>
      </c>
      <c r="AB371" s="41">
        <v>4</v>
      </c>
      <c r="AC371" s="48">
        <v>43</v>
      </c>
      <c r="AD371" s="48">
        <v>0</v>
      </c>
      <c r="AE371" s="63">
        <v>0</v>
      </c>
      <c r="AF371" s="41">
        <v>4</v>
      </c>
      <c r="AG371" s="48">
        <v>45</v>
      </c>
      <c r="AH371" s="48">
        <v>0</v>
      </c>
      <c r="AI371" s="63">
        <v>0</v>
      </c>
      <c r="AJ371" s="41">
        <v>4</v>
      </c>
      <c r="AK371" s="48">
        <v>44</v>
      </c>
      <c r="AL371" s="48">
        <v>0</v>
      </c>
      <c r="AM371" s="63">
        <v>8</v>
      </c>
      <c r="AN371" s="41">
        <v>4</v>
      </c>
      <c r="AO371" s="48">
        <v>43</v>
      </c>
      <c r="AP371" s="48">
        <v>0</v>
      </c>
      <c r="AQ371" s="63">
        <v>8</v>
      </c>
      <c r="AR371" s="41">
        <v>4</v>
      </c>
      <c r="AS371" s="48">
        <v>43</v>
      </c>
      <c r="AT371" s="48">
        <v>0</v>
      </c>
      <c r="AU371" s="63">
        <v>21</v>
      </c>
      <c r="AV371" s="41">
        <v>4</v>
      </c>
      <c r="AW371" s="48">
        <v>43</v>
      </c>
      <c r="AX371" s="48">
        <v>0</v>
      </c>
      <c r="AY371" s="63">
        <v>21</v>
      </c>
    </row>
    <row r="372" spans="3:56">
      <c r="C372" s="58" t="s">
        <v>21</v>
      </c>
      <c r="D372" s="41">
        <v>11</v>
      </c>
      <c r="E372" s="48">
        <v>107</v>
      </c>
      <c r="F372" s="48">
        <v>14</v>
      </c>
      <c r="G372" s="63">
        <v>17</v>
      </c>
      <c r="H372" s="41">
        <v>11</v>
      </c>
      <c r="I372" s="48">
        <v>107</v>
      </c>
      <c r="J372" s="48">
        <v>14</v>
      </c>
      <c r="K372" s="63">
        <v>17</v>
      </c>
      <c r="L372" s="41">
        <v>11</v>
      </c>
      <c r="M372" s="48">
        <v>107</v>
      </c>
      <c r="N372" s="48">
        <v>14</v>
      </c>
      <c r="O372" s="63">
        <v>17</v>
      </c>
      <c r="P372" s="41">
        <v>11</v>
      </c>
      <c r="Q372" s="48">
        <v>107</v>
      </c>
      <c r="R372" s="48">
        <v>14</v>
      </c>
      <c r="S372" s="63">
        <v>17</v>
      </c>
      <c r="T372" s="41">
        <v>11</v>
      </c>
      <c r="U372" s="48">
        <v>107</v>
      </c>
      <c r="V372" s="48">
        <v>14</v>
      </c>
      <c r="W372" s="63">
        <v>25</v>
      </c>
      <c r="X372" s="41">
        <v>11</v>
      </c>
      <c r="Y372" s="48">
        <v>107</v>
      </c>
      <c r="Z372" s="48">
        <v>14</v>
      </c>
      <c r="AA372" s="63">
        <v>25</v>
      </c>
      <c r="AB372" s="41">
        <v>11</v>
      </c>
      <c r="AC372" s="48">
        <v>108</v>
      </c>
      <c r="AD372" s="48">
        <v>16</v>
      </c>
      <c r="AE372" s="63">
        <v>25</v>
      </c>
      <c r="AF372" s="41">
        <v>11</v>
      </c>
      <c r="AG372" s="48">
        <v>107</v>
      </c>
      <c r="AH372" s="48">
        <v>14</v>
      </c>
      <c r="AI372" s="63">
        <v>26</v>
      </c>
      <c r="AJ372" s="41">
        <v>11</v>
      </c>
      <c r="AK372" s="48">
        <v>107</v>
      </c>
      <c r="AL372" s="48">
        <v>14</v>
      </c>
      <c r="AM372" s="63">
        <v>33</v>
      </c>
      <c r="AN372" s="41">
        <v>11</v>
      </c>
      <c r="AO372" s="48">
        <v>106</v>
      </c>
      <c r="AP372" s="48">
        <v>15</v>
      </c>
      <c r="AQ372" s="63">
        <v>33</v>
      </c>
      <c r="AR372" s="41">
        <v>11</v>
      </c>
      <c r="AS372" s="48">
        <v>106</v>
      </c>
      <c r="AT372" s="48">
        <v>15</v>
      </c>
      <c r="AU372" s="63">
        <v>34</v>
      </c>
      <c r="AV372" s="41">
        <v>11</v>
      </c>
      <c r="AW372" s="48">
        <v>106</v>
      </c>
      <c r="AX372" s="48">
        <v>15</v>
      </c>
      <c r="AY372" s="63">
        <v>34</v>
      </c>
    </row>
    <row r="373" spans="3:56" ht="22.5">
      <c r="C373" s="58" t="s">
        <v>22</v>
      </c>
      <c r="D373" s="41">
        <v>0</v>
      </c>
      <c r="E373" s="48">
        <v>7</v>
      </c>
      <c r="F373" s="48">
        <v>0</v>
      </c>
      <c r="G373" s="63">
        <v>0</v>
      </c>
      <c r="H373" s="41">
        <v>0</v>
      </c>
      <c r="I373" s="48">
        <v>7</v>
      </c>
      <c r="J373" s="48">
        <v>0</v>
      </c>
      <c r="K373" s="63">
        <v>0</v>
      </c>
      <c r="L373" s="41">
        <v>0</v>
      </c>
      <c r="M373" s="48">
        <v>7</v>
      </c>
      <c r="N373" s="48">
        <v>0</v>
      </c>
      <c r="O373" s="63">
        <v>0</v>
      </c>
      <c r="P373" s="41">
        <v>0</v>
      </c>
      <c r="Q373" s="48">
        <v>7</v>
      </c>
      <c r="R373" s="48">
        <v>0</v>
      </c>
      <c r="S373" s="63">
        <v>0</v>
      </c>
      <c r="T373" s="41">
        <v>0</v>
      </c>
      <c r="U373" s="48">
        <v>7</v>
      </c>
      <c r="V373" s="48">
        <v>0</v>
      </c>
      <c r="W373" s="63">
        <v>0</v>
      </c>
      <c r="X373" s="41">
        <v>0</v>
      </c>
      <c r="Y373" s="48">
        <v>7</v>
      </c>
      <c r="Z373" s="48">
        <v>0</v>
      </c>
      <c r="AA373" s="63">
        <v>0</v>
      </c>
      <c r="AB373" s="41">
        <v>0</v>
      </c>
      <c r="AC373" s="48">
        <v>7</v>
      </c>
      <c r="AD373" s="48">
        <v>0</v>
      </c>
      <c r="AE373" s="63">
        <v>0</v>
      </c>
      <c r="AF373" s="41">
        <v>0</v>
      </c>
      <c r="AG373" s="48">
        <v>8</v>
      </c>
      <c r="AH373" s="48">
        <v>0</v>
      </c>
      <c r="AI373" s="63">
        <v>0</v>
      </c>
      <c r="AJ373" s="41">
        <v>0</v>
      </c>
      <c r="AK373" s="48">
        <v>8</v>
      </c>
      <c r="AL373" s="48">
        <v>0</v>
      </c>
      <c r="AM373" s="63">
        <v>1</v>
      </c>
      <c r="AN373" s="41">
        <v>0</v>
      </c>
      <c r="AO373" s="48">
        <v>8</v>
      </c>
      <c r="AP373" s="48">
        <v>0</v>
      </c>
      <c r="AQ373" s="63">
        <v>1</v>
      </c>
      <c r="AR373" s="41">
        <v>0</v>
      </c>
      <c r="AS373" s="48">
        <v>8</v>
      </c>
      <c r="AT373" s="48">
        <v>0</v>
      </c>
      <c r="AU373" s="63">
        <v>1</v>
      </c>
      <c r="AV373" s="41">
        <v>0</v>
      </c>
      <c r="AW373" s="48">
        <v>8</v>
      </c>
      <c r="AX373" s="48">
        <v>0</v>
      </c>
      <c r="AY373" s="63">
        <v>1</v>
      </c>
    </row>
    <row r="374" spans="3:56">
      <c r="C374" s="58" t="s">
        <v>23</v>
      </c>
      <c r="D374" s="41">
        <v>2</v>
      </c>
      <c r="E374" s="48">
        <v>14</v>
      </c>
      <c r="F374" s="48">
        <v>1</v>
      </c>
      <c r="G374" s="63">
        <v>1</v>
      </c>
      <c r="H374" s="41">
        <v>2</v>
      </c>
      <c r="I374" s="48">
        <v>14</v>
      </c>
      <c r="J374" s="48">
        <v>1</v>
      </c>
      <c r="K374" s="63">
        <v>1</v>
      </c>
      <c r="L374" s="41">
        <v>2</v>
      </c>
      <c r="M374" s="48">
        <v>14</v>
      </c>
      <c r="N374" s="48">
        <v>1</v>
      </c>
      <c r="O374" s="63">
        <v>1</v>
      </c>
      <c r="P374" s="41">
        <v>2</v>
      </c>
      <c r="Q374" s="48">
        <v>14</v>
      </c>
      <c r="R374" s="48">
        <v>1</v>
      </c>
      <c r="S374" s="63">
        <v>1</v>
      </c>
      <c r="T374" s="41">
        <v>2</v>
      </c>
      <c r="U374" s="48">
        <v>14</v>
      </c>
      <c r="V374" s="48">
        <v>1</v>
      </c>
      <c r="W374" s="63">
        <v>1</v>
      </c>
      <c r="X374" s="41">
        <v>2</v>
      </c>
      <c r="Y374" s="48">
        <v>14</v>
      </c>
      <c r="Z374" s="48">
        <v>1</v>
      </c>
      <c r="AA374" s="63">
        <v>1</v>
      </c>
      <c r="AB374" s="41">
        <v>2</v>
      </c>
      <c r="AC374" s="48">
        <v>15</v>
      </c>
      <c r="AD374" s="48">
        <v>1</v>
      </c>
      <c r="AE374" s="63">
        <v>1</v>
      </c>
      <c r="AF374" s="41">
        <v>2</v>
      </c>
      <c r="AG374" s="48">
        <v>16</v>
      </c>
      <c r="AH374" s="48">
        <v>1</v>
      </c>
      <c r="AI374" s="63">
        <v>1</v>
      </c>
      <c r="AJ374" s="41">
        <v>2</v>
      </c>
      <c r="AK374" s="48">
        <v>16</v>
      </c>
      <c r="AL374" s="48">
        <v>1</v>
      </c>
      <c r="AM374" s="63">
        <v>5</v>
      </c>
      <c r="AN374" s="41">
        <v>2</v>
      </c>
      <c r="AO374" s="48">
        <v>15</v>
      </c>
      <c r="AP374" s="48">
        <v>1</v>
      </c>
      <c r="AQ374" s="63">
        <v>5</v>
      </c>
      <c r="AR374" s="41">
        <v>2</v>
      </c>
      <c r="AS374" s="48">
        <v>15</v>
      </c>
      <c r="AT374" s="48">
        <v>1</v>
      </c>
      <c r="AU374" s="63">
        <v>5</v>
      </c>
      <c r="AV374" s="41">
        <v>2</v>
      </c>
      <c r="AW374" s="48">
        <v>15</v>
      </c>
      <c r="AX374" s="48">
        <v>1</v>
      </c>
      <c r="AY374" s="63">
        <v>5</v>
      </c>
    </row>
    <row r="375" spans="3:56">
      <c r="C375" s="58" t="s">
        <v>24</v>
      </c>
      <c r="D375" s="41">
        <v>1</v>
      </c>
      <c r="E375" s="48">
        <v>17</v>
      </c>
      <c r="F375" s="48">
        <v>0</v>
      </c>
      <c r="G375" s="63">
        <v>0</v>
      </c>
      <c r="H375" s="41">
        <v>1</v>
      </c>
      <c r="I375" s="48">
        <v>17</v>
      </c>
      <c r="J375" s="48">
        <v>0</v>
      </c>
      <c r="K375" s="63">
        <v>0</v>
      </c>
      <c r="L375" s="41">
        <v>1</v>
      </c>
      <c r="M375" s="48">
        <v>17</v>
      </c>
      <c r="N375" s="48">
        <v>0</v>
      </c>
      <c r="O375" s="63">
        <v>0</v>
      </c>
      <c r="P375" s="41">
        <v>1</v>
      </c>
      <c r="Q375" s="48">
        <v>17</v>
      </c>
      <c r="R375" s="48">
        <v>0</v>
      </c>
      <c r="S375" s="63">
        <v>0</v>
      </c>
      <c r="T375" s="41">
        <v>1</v>
      </c>
      <c r="U375" s="48">
        <v>17</v>
      </c>
      <c r="V375" s="48">
        <v>0</v>
      </c>
      <c r="W375" s="63">
        <v>0</v>
      </c>
      <c r="X375" s="41">
        <v>1</v>
      </c>
      <c r="Y375" s="48">
        <v>17</v>
      </c>
      <c r="Z375" s="48">
        <v>0</v>
      </c>
      <c r="AA375" s="63">
        <v>0</v>
      </c>
      <c r="AB375" s="41">
        <v>1</v>
      </c>
      <c r="AC375" s="48">
        <v>17</v>
      </c>
      <c r="AD375" s="48">
        <v>0</v>
      </c>
      <c r="AE375" s="63">
        <v>0</v>
      </c>
      <c r="AF375" s="41">
        <v>1</v>
      </c>
      <c r="AG375" s="48">
        <v>17</v>
      </c>
      <c r="AH375" s="48">
        <v>0</v>
      </c>
      <c r="AI375" s="63">
        <v>0</v>
      </c>
      <c r="AJ375" s="41">
        <v>1</v>
      </c>
      <c r="AK375" s="48">
        <v>17</v>
      </c>
      <c r="AL375" s="48">
        <v>0</v>
      </c>
      <c r="AM375" s="63">
        <v>3</v>
      </c>
      <c r="AN375" s="41">
        <v>1</v>
      </c>
      <c r="AO375" s="48">
        <v>17</v>
      </c>
      <c r="AP375" s="48">
        <v>0</v>
      </c>
      <c r="AQ375" s="63">
        <v>3</v>
      </c>
      <c r="AR375" s="41">
        <v>1</v>
      </c>
      <c r="AS375" s="48">
        <v>17</v>
      </c>
      <c r="AT375" s="48">
        <v>0</v>
      </c>
      <c r="AU375" s="63">
        <v>3</v>
      </c>
      <c r="AV375" s="41">
        <v>1</v>
      </c>
      <c r="AW375" s="48">
        <v>17</v>
      </c>
      <c r="AX375" s="48">
        <v>0</v>
      </c>
      <c r="AY375" s="63">
        <v>3</v>
      </c>
    </row>
    <row r="376" spans="3:56">
      <c r="C376" s="58" t="s">
        <v>25</v>
      </c>
      <c r="D376" s="41">
        <v>1</v>
      </c>
      <c r="E376" s="48">
        <v>7</v>
      </c>
      <c r="F376" s="48">
        <v>1</v>
      </c>
      <c r="G376" s="63">
        <v>0</v>
      </c>
      <c r="H376" s="41">
        <v>1</v>
      </c>
      <c r="I376" s="48">
        <v>7</v>
      </c>
      <c r="J376" s="48">
        <v>1</v>
      </c>
      <c r="K376" s="63">
        <v>0</v>
      </c>
      <c r="L376" s="41">
        <v>1</v>
      </c>
      <c r="M376" s="48">
        <v>7</v>
      </c>
      <c r="N376" s="48">
        <v>1</v>
      </c>
      <c r="O376" s="63">
        <v>0</v>
      </c>
      <c r="P376" s="41">
        <v>1</v>
      </c>
      <c r="Q376" s="48">
        <v>7</v>
      </c>
      <c r="R376" s="48">
        <v>1</v>
      </c>
      <c r="S376" s="63">
        <v>0</v>
      </c>
      <c r="T376" s="41">
        <v>1</v>
      </c>
      <c r="U376" s="48">
        <v>7</v>
      </c>
      <c r="V376" s="48">
        <v>1</v>
      </c>
      <c r="W376" s="63">
        <v>0</v>
      </c>
      <c r="X376" s="41">
        <v>1</v>
      </c>
      <c r="Y376" s="48">
        <v>7</v>
      </c>
      <c r="Z376" s="48">
        <v>1</v>
      </c>
      <c r="AA376" s="63">
        <v>0</v>
      </c>
      <c r="AB376" s="41">
        <v>1</v>
      </c>
      <c r="AC376" s="48">
        <v>9</v>
      </c>
      <c r="AD376" s="48">
        <v>1</v>
      </c>
      <c r="AE376" s="63">
        <v>0</v>
      </c>
      <c r="AF376" s="41">
        <v>1</v>
      </c>
      <c r="AG376" s="48">
        <v>9</v>
      </c>
      <c r="AH376" s="48">
        <v>1</v>
      </c>
      <c r="AI376" s="63">
        <v>0</v>
      </c>
      <c r="AJ376" s="41">
        <v>1</v>
      </c>
      <c r="AK376" s="48">
        <v>9</v>
      </c>
      <c r="AL376" s="48">
        <v>1</v>
      </c>
      <c r="AM376" s="63">
        <v>2</v>
      </c>
      <c r="AN376" s="41">
        <v>1</v>
      </c>
      <c r="AO376" s="48">
        <v>9</v>
      </c>
      <c r="AP376" s="48">
        <v>1</v>
      </c>
      <c r="AQ376" s="63">
        <v>2</v>
      </c>
      <c r="AR376" s="41">
        <v>1</v>
      </c>
      <c r="AS376" s="48">
        <v>9</v>
      </c>
      <c r="AT376" s="48">
        <v>1</v>
      </c>
      <c r="AU376" s="63">
        <v>2</v>
      </c>
      <c r="AV376" s="41">
        <v>1</v>
      </c>
      <c r="AW376" s="48">
        <v>9</v>
      </c>
      <c r="AX376" s="48">
        <v>1</v>
      </c>
      <c r="AY376" s="63">
        <v>2</v>
      </c>
    </row>
    <row r="377" spans="3:56">
      <c r="C377" s="58" t="s">
        <v>26</v>
      </c>
      <c r="D377" s="41">
        <v>82</v>
      </c>
      <c r="E377" s="48">
        <v>332</v>
      </c>
      <c r="F377" s="48">
        <v>157</v>
      </c>
      <c r="G377" s="63">
        <v>192</v>
      </c>
      <c r="H377" s="41">
        <v>82</v>
      </c>
      <c r="I377" s="48">
        <v>333</v>
      </c>
      <c r="J377" s="48">
        <v>165</v>
      </c>
      <c r="K377" s="63">
        <v>194</v>
      </c>
      <c r="L377" s="41">
        <v>82</v>
      </c>
      <c r="M377" s="48">
        <v>342</v>
      </c>
      <c r="N377" s="48">
        <v>166</v>
      </c>
      <c r="O377" s="63">
        <v>204</v>
      </c>
      <c r="P377" s="41">
        <v>82</v>
      </c>
      <c r="Q377" s="48">
        <v>342</v>
      </c>
      <c r="R377" s="48">
        <v>166</v>
      </c>
      <c r="S377" s="63">
        <v>204</v>
      </c>
      <c r="T377" s="41">
        <v>82</v>
      </c>
      <c r="U377" s="48">
        <v>335</v>
      </c>
      <c r="V377" s="48">
        <v>167</v>
      </c>
      <c r="W377" s="63">
        <v>199</v>
      </c>
      <c r="X377" s="41">
        <v>82</v>
      </c>
      <c r="Y377" s="48">
        <v>335</v>
      </c>
      <c r="Z377" s="48">
        <v>168</v>
      </c>
      <c r="AA377" s="63">
        <v>199</v>
      </c>
      <c r="AB377" s="41">
        <v>82</v>
      </c>
      <c r="AC377" s="48">
        <v>350</v>
      </c>
      <c r="AD377" s="48">
        <v>231</v>
      </c>
      <c r="AE377" s="63">
        <v>201</v>
      </c>
      <c r="AF377" s="41">
        <v>82</v>
      </c>
      <c r="AG377" s="48">
        <v>338</v>
      </c>
      <c r="AH377" s="48">
        <v>262</v>
      </c>
      <c r="AI377" s="63">
        <v>199</v>
      </c>
      <c r="AJ377" s="41">
        <v>82</v>
      </c>
      <c r="AK377" s="48">
        <v>342</v>
      </c>
      <c r="AL377" s="48">
        <v>292</v>
      </c>
      <c r="AM377" s="63">
        <v>202</v>
      </c>
      <c r="AN377" s="41">
        <v>82</v>
      </c>
      <c r="AO377" s="48">
        <v>334</v>
      </c>
      <c r="AP377" s="48">
        <v>332</v>
      </c>
      <c r="AQ377" s="63">
        <v>206</v>
      </c>
      <c r="AR377" s="41">
        <v>82</v>
      </c>
      <c r="AS377" s="48">
        <v>332</v>
      </c>
      <c r="AT377" s="48">
        <v>332</v>
      </c>
      <c r="AU377" s="63">
        <v>226</v>
      </c>
      <c r="AV377" s="41">
        <v>82</v>
      </c>
      <c r="AW377" s="48">
        <v>332</v>
      </c>
      <c r="AX377" s="48">
        <v>332</v>
      </c>
      <c r="AY377" s="63">
        <v>226</v>
      </c>
    </row>
    <row r="378" spans="3:56">
      <c r="C378" s="58" t="s">
        <v>39</v>
      </c>
      <c r="D378" s="41">
        <v>5</v>
      </c>
      <c r="E378" s="48">
        <v>17</v>
      </c>
      <c r="F378" s="48">
        <v>0</v>
      </c>
      <c r="G378" s="63">
        <v>7</v>
      </c>
      <c r="H378" s="41">
        <v>5</v>
      </c>
      <c r="I378" s="48">
        <v>18</v>
      </c>
      <c r="J378" s="48">
        <v>0</v>
      </c>
      <c r="K378" s="63">
        <v>7</v>
      </c>
      <c r="L378" s="41">
        <v>5</v>
      </c>
      <c r="M378" s="48">
        <v>18</v>
      </c>
      <c r="N378" s="48">
        <v>0</v>
      </c>
      <c r="O378" s="63">
        <v>7</v>
      </c>
      <c r="P378" s="41">
        <v>5</v>
      </c>
      <c r="Q378" s="48">
        <v>18</v>
      </c>
      <c r="R378" s="48">
        <v>0</v>
      </c>
      <c r="S378" s="63">
        <v>7</v>
      </c>
      <c r="T378" s="41">
        <v>5</v>
      </c>
      <c r="U378" s="48">
        <v>18</v>
      </c>
      <c r="V378" s="48">
        <v>0</v>
      </c>
      <c r="W378" s="63">
        <v>7</v>
      </c>
      <c r="X378" s="41">
        <v>5</v>
      </c>
      <c r="Y378" s="48">
        <v>18</v>
      </c>
      <c r="Z378" s="48">
        <v>0</v>
      </c>
      <c r="AA378" s="63">
        <v>7</v>
      </c>
      <c r="AB378" s="41">
        <v>5</v>
      </c>
      <c r="AC378" s="48">
        <v>19</v>
      </c>
      <c r="AD378" s="48">
        <v>0</v>
      </c>
      <c r="AE378" s="63">
        <v>7</v>
      </c>
      <c r="AF378" s="41">
        <v>5</v>
      </c>
      <c r="AG378" s="48">
        <v>19</v>
      </c>
      <c r="AH378" s="48">
        <v>0</v>
      </c>
      <c r="AI378" s="63">
        <v>7</v>
      </c>
      <c r="AJ378" s="41">
        <v>5</v>
      </c>
      <c r="AK378" s="48">
        <v>19</v>
      </c>
      <c r="AL378" s="48">
        <v>0</v>
      </c>
      <c r="AM378" s="63">
        <v>7</v>
      </c>
      <c r="AN378" s="41">
        <v>5</v>
      </c>
      <c r="AO378" s="48">
        <v>20</v>
      </c>
      <c r="AP378" s="48">
        <v>1</v>
      </c>
      <c r="AQ378" s="63">
        <v>7</v>
      </c>
      <c r="AR378" s="41">
        <v>5</v>
      </c>
      <c r="AS378" s="48">
        <v>20</v>
      </c>
      <c r="AT378" s="48">
        <v>1</v>
      </c>
      <c r="AU378" s="63">
        <v>10</v>
      </c>
      <c r="AV378" s="41">
        <v>5</v>
      </c>
      <c r="AW378" s="48">
        <v>20</v>
      </c>
      <c r="AX378" s="48">
        <v>1</v>
      </c>
      <c r="AY378" s="63">
        <v>10</v>
      </c>
    </row>
    <row r="379" spans="3:56" ht="33.75">
      <c r="C379" s="58" t="s">
        <v>1191</v>
      </c>
      <c r="D379" s="41">
        <v>3</v>
      </c>
      <c r="E379" s="48">
        <v>27</v>
      </c>
      <c r="F379" s="48">
        <v>0</v>
      </c>
      <c r="G379" s="63">
        <v>0</v>
      </c>
      <c r="H379" s="41">
        <v>3</v>
      </c>
      <c r="I379" s="48">
        <v>27</v>
      </c>
      <c r="J379" s="48">
        <v>0</v>
      </c>
      <c r="K379" s="63">
        <v>0</v>
      </c>
      <c r="L379" s="41">
        <v>3</v>
      </c>
      <c r="M379" s="48">
        <v>27</v>
      </c>
      <c r="N379" s="48">
        <v>0</v>
      </c>
      <c r="O379" s="63">
        <v>0</v>
      </c>
      <c r="P379" s="41">
        <v>3</v>
      </c>
      <c r="Q379" s="48">
        <v>27</v>
      </c>
      <c r="R379" s="48">
        <v>0</v>
      </c>
      <c r="S379" s="63">
        <v>0</v>
      </c>
      <c r="T379" s="41">
        <v>3</v>
      </c>
      <c r="U379" s="48">
        <v>27</v>
      </c>
      <c r="V379" s="48">
        <v>0</v>
      </c>
      <c r="W379" s="63">
        <v>0</v>
      </c>
      <c r="X379" s="41">
        <v>3</v>
      </c>
      <c r="Y379" s="48">
        <v>27</v>
      </c>
      <c r="Z379" s="48">
        <v>0</v>
      </c>
      <c r="AA379" s="63">
        <v>0</v>
      </c>
      <c r="AB379" s="41">
        <v>3</v>
      </c>
      <c r="AC379" s="48">
        <v>27</v>
      </c>
      <c r="AD379" s="48">
        <v>0</v>
      </c>
      <c r="AE379" s="63">
        <v>9</v>
      </c>
      <c r="AF379" s="41">
        <v>3</v>
      </c>
      <c r="AG379" s="48">
        <v>28</v>
      </c>
      <c r="AH379" s="48">
        <v>0</v>
      </c>
      <c r="AI379" s="63">
        <v>9</v>
      </c>
      <c r="AJ379" s="41">
        <v>3</v>
      </c>
      <c r="AK379" s="48">
        <v>29</v>
      </c>
      <c r="AL379" s="48">
        <v>1</v>
      </c>
      <c r="AM379" s="63">
        <v>9</v>
      </c>
      <c r="AN379" s="41">
        <v>3</v>
      </c>
      <c r="AO379" s="48">
        <v>28</v>
      </c>
      <c r="AP379" s="48">
        <v>5</v>
      </c>
      <c r="AQ379" s="63">
        <v>11</v>
      </c>
      <c r="AR379" s="41">
        <v>3</v>
      </c>
      <c r="AS379" s="48">
        <v>27</v>
      </c>
      <c r="AT379" s="48">
        <v>5</v>
      </c>
      <c r="AU379" s="63">
        <v>15</v>
      </c>
      <c r="AV379" s="41">
        <v>3</v>
      </c>
      <c r="AW379" s="48">
        <v>27</v>
      </c>
      <c r="AX379" s="48">
        <v>5</v>
      </c>
      <c r="AY379" s="63">
        <v>15</v>
      </c>
    </row>
    <row r="380" spans="3:56">
      <c r="C380" s="58" t="s">
        <v>27</v>
      </c>
      <c r="D380" s="41">
        <v>3</v>
      </c>
      <c r="E380" s="48">
        <v>18</v>
      </c>
      <c r="F380" s="48">
        <v>0</v>
      </c>
      <c r="G380" s="63">
        <v>0</v>
      </c>
      <c r="H380" s="41">
        <v>3</v>
      </c>
      <c r="I380" s="48">
        <v>18</v>
      </c>
      <c r="J380" s="48">
        <v>0</v>
      </c>
      <c r="K380" s="63">
        <v>0</v>
      </c>
      <c r="L380" s="41">
        <v>3</v>
      </c>
      <c r="M380" s="48">
        <v>18</v>
      </c>
      <c r="N380" s="48">
        <v>0</v>
      </c>
      <c r="O380" s="63">
        <v>0</v>
      </c>
      <c r="P380" s="41">
        <v>3</v>
      </c>
      <c r="Q380" s="48">
        <v>18</v>
      </c>
      <c r="R380" s="48">
        <v>0</v>
      </c>
      <c r="S380" s="63">
        <v>0</v>
      </c>
      <c r="T380" s="41">
        <v>3</v>
      </c>
      <c r="U380" s="48">
        <v>18</v>
      </c>
      <c r="V380" s="48">
        <v>0</v>
      </c>
      <c r="W380" s="63">
        <v>0</v>
      </c>
      <c r="X380" s="41">
        <v>3</v>
      </c>
      <c r="Y380" s="48">
        <v>18</v>
      </c>
      <c r="Z380" s="48">
        <v>0</v>
      </c>
      <c r="AA380" s="63">
        <v>0</v>
      </c>
      <c r="AB380" s="41">
        <v>3</v>
      </c>
      <c r="AC380" s="48">
        <v>18</v>
      </c>
      <c r="AD380" s="48">
        <v>0</v>
      </c>
      <c r="AE380" s="63">
        <v>0</v>
      </c>
      <c r="AF380" s="41">
        <v>3</v>
      </c>
      <c r="AG380" s="48">
        <v>18</v>
      </c>
      <c r="AH380" s="48">
        <v>0</v>
      </c>
      <c r="AI380" s="63">
        <v>0</v>
      </c>
      <c r="AJ380" s="41">
        <v>3</v>
      </c>
      <c r="AK380" s="48">
        <v>18</v>
      </c>
      <c r="AL380" s="48">
        <v>0</v>
      </c>
      <c r="AM380" s="63">
        <v>2</v>
      </c>
      <c r="AN380" s="41">
        <v>3</v>
      </c>
      <c r="AO380" s="48">
        <v>16</v>
      </c>
      <c r="AP380" s="48">
        <v>0</v>
      </c>
      <c r="AQ380" s="63">
        <v>2</v>
      </c>
      <c r="AR380" s="41">
        <v>3</v>
      </c>
      <c r="AS380" s="48">
        <v>16</v>
      </c>
      <c r="AT380" s="48">
        <v>0</v>
      </c>
      <c r="AU380" s="63">
        <v>2</v>
      </c>
      <c r="AV380" s="41">
        <v>3</v>
      </c>
      <c r="AW380" s="48">
        <v>16</v>
      </c>
      <c r="AX380" s="48">
        <v>0</v>
      </c>
      <c r="AY380" s="63">
        <v>2</v>
      </c>
    </row>
    <row r="381" spans="3:56">
      <c r="C381" s="58" t="s">
        <v>28</v>
      </c>
      <c r="D381" s="41">
        <v>6</v>
      </c>
      <c r="E381" s="48">
        <v>45</v>
      </c>
      <c r="F381" s="48">
        <v>9</v>
      </c>
      <c r="G381" s="63">
        <v>17</v>
      </c>
      <c r="H381" s="41">
        <v>6</v>
      </c>
      <c r="I381" s="48">
        <v>45</v>
      </c>
      <c r="J381" s="48">
        <v>9</v>
      </c>
      <c r="K381" s="63">
        <v>17</v>
      </c>
      <c r="L381" s="41">
        <v>6</v>
      </c>
      <c r="M381" s="48">
        <v>45</v>
      </c>
      <c r="N381" s="48">
        <v>9</v>
      </c>
      <c r="O381" s="63">
        <v>17</v>
      </c>
      <c r="P381" s="41">
        <v>6</v>
      </c>
      <c r="Q381" s="48">
        <v>45</v>
      </c>
      <c r="R381" s="48">
        <v>9</v>
      </c>
      <c r="S381" s="63">
        <v>17</v>
      </c>
      <c r="T381" s="41">
        <v>6</v>
      </c>
      <c r="U381" s="48">
        <v>45</v>
      </c>
      <c r="V381" s="48">
        <v>9</v>
      </c>
      <c r="W381" s="63">
        <v>18</v>
      </c>
      <c r="X381" s="41">
        <v>6</v>
      </c>
      <c r="Y381" s="48">
        <v>46</v>
      </c>
      <c r="Z381" s="48">
        <v>9</v>
      </c>
      <c r="AA381" s="63">
        <v>18</v>
      </c>
      <c r="AB381" s="41">
        <v>6</v>
      </c>
      <c r="AC381" s="48">
        <v>49</v>
      </c>
      <c r="AD381" s="48">
        <v>12</v>
      </c>
      <c r="AE381" s="63">
        <v>17</v>
      </c>
      <c r="AF381" s="41">
        <v>6</v>
      </c>
      <c r="AG381" s="48">
        <v>51</v>
      </c>
      <c r="AH381" s="48">
        <v>13</v>
      </c>
      <c r="AI381" s="63">
        <v>18</v>
      </c>
      <c r="AJ381" s="41">
        <v>6</v>
      </c>
      <c r="AK381" s="48">
        <v>53</v>
      </c>
      <c r="AL381" s="48">
        <v>16</v>
      </c>
      <c r="AM381" s="63">
        <v>21</v>
      </c>
      <c r="AN381" s="41">
        <v>6</v>
      </c>
      <c r="AO381" s="48">
        <v>54</v>
      </c>
      <c r="AP381" s="48">
        <v>31</v>
      </c>
      <c r="AQ381" s="63">
        <v>31</v>
      </c>
      <c r="AR381" s="41">
        <v>6</v>
      </c>
      <c r="AS381" s="48">
        <v>54</v>
      </c>
      <c r="AT381" s="48">
        <v>31</v>
      </c>
      <c r="AU381" s="63">
        <v>33</v>
      </c>
      <c r="AV381" s="41">
        <v>6</v>
      </c>
      <c r="AW381" s="48">
        <v>54</v>
      </c>
      <c r="AX381" s="48">
        <v>31</v>
      </c>
      <c r="AY381" s="63">
        <v>33</v>
      </c>
    </row>
    <row r="382" spans="3:56" ht="23.25" thickBot="1">
      <c r="C382" s="59" t="s">
        <v>29</v>
      </c>
      <c r="D382" s="42">
        <v>0</v>
      </c>
      <c r="E382" s="49">
        <v>7</v>
      </c>
      <c r="F382" s="49">
        <v>0</v>
      </c>
      <c r="G382" s="65">
        <v>0</v>
      </c>
      <c r="H382" s="42">
        <v>0</v>
      </c>
      <c r="I382" s="49">
        <v>7</v>
      </c>
      <c r="J382" s="49">
        <v>0</v>
      </c>
      <c r="K382" s="65">
        <v>0</v>
      </c>
      <c r="L382" s="42">
        <v>0</v>
      </c>
      <c r="M382" s="49">
        <v>7</v>
      </c>
      <c r="N382" s="49">
        <v>0</v>
      </c>
      <c r="O382" s="65">
        <v>0</v>
      </c>
      <c r="P382" s="42">
        <v>0</v>
      </c>
      <c r="Q382" s="49">
        <v>7</v>
      </c>
      <c r="R382" s="49">
        <v>0</v>
      </c>
      <c r="S382" s="65">
        <v>0</v>
      </c>
      <c r="T382" s="42">
        <v>0</v>
      </c>
      <c r="U382" s="49">
        <v>8</v>
      </c>
      <c r="V382" s="49">
        <v>0</v>
      </c>
      <c r="W382" s="65">
        <v>0</v>
      </c>
      <c r="X382" s="42">
        <v>0</v>
      </c>
      <c r="Y382" s="49">
        <v>8</v>
      </c>
      <c r="Z382" s="49">
        <v>0</v>
      </c>
      <c r="AA382" s="65">
        <v>0</v>
      </c>
      <c r="AB382" s="42">
        <v>0</v>
      </c>
      <c r="AC382" s="49">
        <v>8</v>
      </c>
      <c r="AD382" s="49">
        <v>0</v>
      </c>
      <c r="AE382" s="65">
        <v>0</v>
      </c>
      <c r="AF382" s="42">
        <v>0</v>
      </c>
      <c r="AG382" s="49">
        <v>7</v>
      </c>
      <c r="AH382" s="49">
        <v>0</v>
      </c>
      <c r="AI382" s="65">
        <v>0</v>
      </c>
      <c r="AJ382" s="42">
        <v>0</v>
      </c>
      <c r="AK382" s="49">
        <v>7</v>
      </c>
      <c r="AL382" s="49">
        <v>0</v>
      </c>
      <c r="AM382" s="65">
        <v>1</v>
      </c>
      <c r="AN382" s="42">
        <v>0</v>
      </c>
      <c r="AO382" s="49">
        <v>7</v>
      </c>
      <c r="AP382" s="49">
        <v>0</v>
      </c>
      <c r="AQ382" s="65">
        <v>1</v>
      </c>
      <c r="AR382" s="42">
        <v>0</v>
      </c>
      <c r="AS382" s="49">
        <v>7</v>
      </c>
      <c r="AT382" s="49">
        <v>0</v>
      </c>
      <c r="AU382" s="65">
        <v>1</v>
      </c>
      <c r="AV382" s="42">
        <v>0</v>
      </c>
      <c r="AW382" s="49">
        <v>7</v>
      </c>
      <c r="AX382" s="49">
        <v>0</v>
      </c>
      <c r="AY382" s="65">
        <v>1</v>
      </c>
    </row>
    <row r="383" spans="3:56">
      <c r="BD383" s="67"/>
    </row>
    <row r="384" spans="3:56" ht="13.5" thickBot="1"/>
    <row r="385" spans="1:56" ht="23.25" thickBot="1">
      <c r="C385" s="557" t="s">
        <v>49</v>
      </c>
      <c r="D385" s="558"/>
      <c r="E385" s="558"/>
      <c r="F385" s="558"/>
      <c r="G385" s="558"/>
      <c r="H385" s="558"/>
      <c r="I385" s="558"/>
      <c r="J385" s="558"/>
      <c r="K385" s="558"/>
      <c r="L385" s="558"/>
      <c r="M385" s="558"/>
      <c r="N385" s="558"/>
      <c r="O385" s="558"/>
      <c r="P385" s="558"/>
      <c r="Q385" s="558"/>
      <c r="R385" s="558"/>
      <c r="S385" s="558"/>
      <c r="T385" s="558"/>
      <c r="U385" s="558"/>
      <c r="V385" s="558"/>
      <c r="W385" s="558"/>
      <c r="X385" s="558"/>
      <c r="Y385" s="558"/>
      <c r="Z385" s="558"/>
      <c r="AA385" s="558"/>
      <c r="AB385" s="558"/>
      <c r="AC385" s="558"/>
      <c r="AD385" s="558"/>
      <c r="AE385" s="558"/>
      <c r="AF385" s="558"/>
      <c r="AG385" s="558"/>
      <c r="AH385" s="558"/>
      <c r="AI385" s="558"/>
      <c r="AJ385" s="558"/>
      <c r="AK385" s="558"/>
      <c r="AL385" s="558"/>
      <c r="AM385" s="558"/>
      <c r="AN385" s="558"/>
      <c r="AO385" s="558"/>
      <c r="AP385" s="558"/>
      <c r="AQ385" s="558"/>
      <c r="AR385" s="558"/>
      <c r="AS385" s="558"/>
      <c r="AT385" s="558"/>
      <c r="AU385" s="558"/>
      <c r="AV385" s="558"/>
      <c r="AW385" s="558"/>
      <c r="AX385" s="558"/>
      <c r="AY385" s="558"/>
      <c r="AZ385" s="151"/>
      <c r="BA385" s="151"/>
      <c r="BB385" s="151"/>
      <c r="BC385" s="151"/>
      <c r="BD385" s="151"/>
    </row>
    <row r="386" spans="1:56" ht="23.25" thickBot="1">
      <c r="A386" s="15"/>
      <c r="B386" s="15"/>
      <c r="C386" s="581" t="s">
        <v>36</v>
      </c>
      <c r="D386" s="560">
        <v>40909</v>
      </c>
      <c r="E386" s="575"/>
      <c r="F386" s="575"/>
      <c r="G386" s="576"/>
      <c r="H386" s="560">
        <v>40940</v>
      </c>
      <c r="I386" s="575"/>
      <c r="J386" s="575"/>
      <c r="K386" s="576"/>
      <c r="L386" s="560">
        <v>40969</v>
      </c>
      <c r="M386" s="575"/>
      <c r="N386" s="575"/>
      <c r="O386" s="576"/>
      <c r="P386" s="560">
        <v>41000</v>
      </c>
      <c r="Q386" s="575"/>
      <c r="R386" s="575"/>
      <c r="S386" s="576"/>
      <c r="T386" s="560">
        <v>41030</v>
      </c>
      <c r="U386" s="575"/>
      <c r="V386" s="575"/>
      <c r="W386" s="576"/>
      <c r="X386" s="560">
        <v>41061</v>
      </c>
      <c r="Y386" s="575"/>
      <c r="Z386" s="575"/>
      <c r="AA386" s="576"/>
      <c r="AB386" s="560">
        <v>41091</v>
      </c>
      <c r="AC386" s="575"/>
      <c r="AD386" s="575"/>
      <c r="AE386" s="576"/>
      <c r="AF386" s="560">
        <v>41122</v>
      </c>
      <c r="AG386" s="575"/>
      <c r="AH386" s="575"/>
      <c r="AI386" s="576"/>
      <c r="AJ386" s="560">
        <v>41153</v>
      </c>
      <c r="AK386" s="575"/>
      <c r="AL386" s="575"/>
      <c r="AM386" s="576"/>
      <c r="AN386" s="560">
        <v>41183</v>
      </c>
      <c r="AO386" s="584"/>
      <c r="AP386" s="584"/>
      <c r="AQ386" s="584"/>
      <c r="AR386" s="560">
        <v>41214</v>
      </c>
      <c r="AS386" s="575"/>
      <c r="AT386" s="575"/>
      <c r="AU386" s="576"/>
      <c r="AV386" s="560">
        <v>41244</v>
      </c>
      <c r="AW386" s="584"/>
      <c r="AX386" s="584"/>
      <c r="AY386" s="561"/>
      <c r="AZ386" s="151"/>
      <c r="BA386" s="151"/>
      <c r="BB386" s="151"/>
      <c r="BC386" s="151"/>
      <c r="BD386" s="151"/>
    </row>
    <row r="387" spans="1:56" ht="13.5" thickBot="1">
      <c r="A387" s="15"/>
      <c r="B387" s="15"/>
      <c r="C387" s="583"/>
      <c r="D387" s="178" t="s">
        <v>4</v>
      </c>
      <c r="E387" s="385" t="s">
        <v>2</v>
      </c>
      <c r="F387" s="389" t="s">
        <v>3</v>
      </c>
      <c r="G387" s="177" t="s">
        <v>33</v>
      </c>
      <c r="H387" s="178" t="s">
        <v>4</v>
      </c>
      <c r="I387" s="385" t="s">
        <v>2</v>
      </c>
      <c r="J387" s="389" t="s">
        <v>3</v>
      </c>
      <c r="K387" s="177" t="s">
        <v>33</v>
      </c>
      <c r="L387" s="178" t="s">
        <v>4</v>
      </c>
      <c r="M387" s="385" t="s">
        <v>2</v>
      </c>
      <c r="N387" s="389" t="s">
        <v>3</v>
      </c>
      <c r="O387" s="177" t="s">
        <v>33</v>
      </c>
      <c r="P387" s="178" t="s">
        <v>4</v>
      </c>
      <c r="Q387" s="385" t="s">
        <v>5</v>
      </c>
      <c r="R387" s="389" t="s">
        <v>3</v>
      </c>
      <c r="S387" s="177" t="s">
        <v>33</v>
      </c>
      <c r="T387" s="178" t="s">
        <v>4</v>
      </c>
      <c r="U387" s="385" t="s">
        <v>5</v>
      </c>
      <c r="V387" s="389" t="s">
        <v>3</v>
      </c>
      <c r="W387" s="177" t="s">
        <v>33</v>
      </c>
      <c r="X387" s="178" t="s">
        <v>4</v>
      </c>
      <c r="Y387" s="385" t="s">
        <v>2</v>
      </c>
      <c r="Z387" s="389" t="s">
        <v>3</v>
      </c>
      <c r="AA387" s="177" t="s">
        <v>33</v>
      </c>
      <c r="AB387" s="178" t="s">
        <v>4</v>
      </c>
      <c r="AC387" s="385" t="s">
        <v>5</v>
      </c>
      <c r="AD387" s="389" t="s">
        <v>3</v>
      </c>
      <c r="AE387" s="177" t="s">
        <v>33</v>
      </c>
      <c r="AF387" s="178" t="s">
        <v>4</v>
      </c>
      <c r="AG387" s="385" t="s">
        <v>5</v>
      </c>
      <c r="AH387" s="389" t="s">
        <v>3</v>
      </c>
      <c r="AI387" s="177" t="s">
        <v>33</v>
      </c>
      <c r="AJ387" s="178" t="s">
        <v>4</v>
      </c>
      <c r="AK387" s="385" t="s">
        <v>5</v>
      </c>
      <c r="AL387" s="389" t="s">
        <v>3</v>
      </c>
      <c r="AM387" s="177" t="s">
        <v>33</v>
      </c>
      <c r="AN387" s="178" t="s">
        <v>4</v>
      </c>
      <c r="AO387" s="385" t="s">
        <v>5</v>
      </c>
      <c r="AP387" s="389" t="s">
        <v>3</v>
      </c>
      <c r="AQ387" s="177" t="s">
        <v>33</v>
      </c>
      <c r="AR387" s="178" t="s">
        <v>4</v>
      </c>
      <c r="AS387" s="385" t="s">
        <v>5</v>
      </c>
      <c r="AT387" s="389" t="s">
        <v>3</v>
      </c>
      <c r="AU387" s="177" t="s">
        <v>33</v>
      </c>
      <c r="AV387" s="178" t="s">
        <v>4</v>
      </c>
      <c r="AW387" s="385" t="s">
        <v>5</v>
      </c>
      <c r="AX387" s="389" t="s">
        <v>3</v>
      </c>
      <c r="AY387" s="177" t="s">
        <v>33</v>
      </c>
      <c r="AZ387" s="151"/>
      <c r="BA387" s="151"/>
      <c r="BB387" s="151"/>
      <c r="BC387" s="151"/>
      <c r="BD387" s="151"/>
    </row>
    <row r="388" spans="1:56">
      <c r="C388" s="57" t="s">
        <v>8</v>
      </c>
      <c r="D388" s="40">
        <v>9</v>
      </c>
      <c r="E388" s="66">
        <v>69</v>
      </c>
      <c r="F388" s="66">
        <v>35</v>
      </c>
      <c r="G388" s="61">
        <v>30</v>
      </c>
      <c r="H388" s="40">
        <v>9</v>
      </c>
      <c r="I388" s="66">
        <v>69</v>
      </c>
      <c r="J388" s="66">
        <v>35</v>
      </c>
      <c r="K388" s="61">
        <v>35</v>
      </c>
      <c r="L388" s="40">
        <v>0</v>
      </c>
      <c r="M388" s="66">
        <v>69</v>
      </c>
      <c r="N388" s="66">
        <v>35</v>
      </c>
      <c r="O388" s="61">
        <v>35</v>
      </c>
      <c r="P388" s="40">
        <v>0</v>
      </c>
      <c r="Q388" s="66">
        <v>69</v>
      </c>
      <c r="R388" s="66">
        <v>35</v>
      </c>
      <c r="S388" s="61">
        <v>35</v>
      </c>
      <c r="T388" s="40">
        <v>0</v>
      </c>
      <c r="U388" s="66">
        <v>71</v>
      </c>
      <c r="V388" s="66">
        <v>35</v>
      </c>
      <c r="W388" s="61">
        <v>35</v>
      </c>
      <c r="X388" s="40">
        <v>0</v>
      </c>
      <c r="Y388" s="66">
        <v>70</v>
      </c>
      <c r="Z388" s="66">
        <v>36</v>
      </c>
      <c r="AA388" s="61">
        <v>35</v>
      </c>
      <c r="AB388" s="40">
        <v>0</v>
      </c>
      <c r="AC388" s="66">
        <v>70</v>
      </c>
      <c r="AD388" s="66">
        <v>36</v>
      </c>
      <c r="AE388" s="61">
        <v>35</v>
      </c>
      <c r="AF388" s="40">
        <v>0</v>
      </c>
      <c r="AG388" s="66">
        <v>70</v>
      </c>
      <c r="AH388" s="66">
        <v>36</v>
      </c>
      <c r="AI388" s="61">
        <v>35</v>
      </c>
      <c r="AJ388" s="40">
        <v>0</v>
      </c>
      <c r="AK388" s="66">
        <v>70</v>
      </c>
      <c r="AL388" s="66">
        <v>36</v>
      </c>
      <c r="AM388" s="61">
        <v>35</v>
      </c>
      <c r="AN388" s="40">
        <v>0</v>
      </c>
      <c r="AO388" s="66">
        <v>70</v>
      </c>
      <c r="AP388" s="66">
        <v>36</v>
      </c>
      <c r="AQ388" s="61">
        <v>35</v>
      </c>
      <c r="AR388" s="40">
        <v>0</v>
      </c>
      <c r="AS388" s="66">
        <v>71</v>
      </c>
      <c r="AT388" s="66">
        <v>37</v>
      </c>
      <c r="AU388" s="61">
        <v>36</v>
      </c>
      <c r="AV388" s="40">
        <v>0</v>
      </c>
      <c r="AW388" s="66">
        <v>71</v>
      </c>
      <c r="AX388" s="66">
        <v>38</v>
      </c>
      <c r="AY388" s="61">
        <v>43</v>
      </c>
    </row>
    <row r="389" spans="1:56">
      <c r="C389" s="58" t="s">
        <v>9</v>
      </c>
      <c r="D389" s="41">
        <v>0</v>
      </c>
      <c r="E389" s="48">
        <v>12</v>
      </c>
      <c r="F389" s="48">
        <v>0</v>
      </c>
      <c r="G389" s="63">
        <v>8</v>
      </c>
      <c r="H389" s="41">
        <v>0</v>
      </c>
      <c r="I389" s="48">
        <v>12</v>
      </c>
      <c r="J389" s="48">
        <v>0</v>
      </c>
      <c r="K389" s="63">
        <v>8</v>
      </c>
      <c r="L389" s="41">
        <v>0</v>
      </c>
      <c r="M389" s="48">
        <v>12</v>
      </c>
      <c r="N389" s="48">
        <v>0</v>
      </c>
      <c r="O389" s="63">
        <v>8</v>
      </c>
      <c r="P389" s="41">
        <v>0</v>
      </c>
      <c r="Q389" s="48">
        <v>12</v>
      </c>
      <c r="R389" s="48">
        <v>0</v>
      </c>
      <c r="S389" s="63">
        <v>8</v>
      </c>
      <c r="T389" s="41">
        <v>0</v>
      </c>
      <c r="U389" s="48">
        <v>12</v>
      </c>
      <c r="V389" s="48">
        <v>0</v>
      </c>
      <c r="W389" s="63">
        <v>8</v>
      </c>
      <c r="X389" s="41">
        <v>0</v>
      </c>
      <c r="Y389" s="48">
        <v>12</v>
      </c>
      <c r="Z389" s="48">
        <v>0</v>
      </c>
      <c r="AA389" s="63">
        <v>8</v>
      </c>
      <c r="AB389" s="41">
        <v>0</v>
      </c>
      <c r="AC389" s="48">
        <v>12</v>
      </c>
      <c r="AD389" s="48">
        <v>0</v>
      </c>
      <c r="AE389" s="63">
        <v>8</v>
      </c>
      <c r="AF389" s="41">
        <v>0</v>
      </c>
      <c r="AG389" s="48">
        <v>12</v>
      </c>
      <c r="AH389" s="48">
        <v>0</v>
      </c>
      <c r="AI389" s="63">
        <v>8</v>
      </c>
      <c r="AJ389" s="41">
        <v>0</v>
      </c>
      <c r="AK389" s="48">
        <v>13</v>
      </c>
      <c r="AL389" s="48">
        <v>0</v>
      </c>
      <c r="AM389" s="63">
        <v>8</v>
      </c>
      <c r="AN389" s="41">
        <v>0</v>
      </c>
      <c r="AO389" s="48">
        <v>12</v>
      </c>
      <c r="AP389" s="48">
        <v>0</v>
      </c>
      <c r="AQ389" s="63">
        <v>8</v>
      </c>
      <c r="AR389" s="41">
        <v>0</v>
      </c>
      <c r="AS389" s="48">
        <v>12</v>
      </c>
      <c r="AT389" s="48">
        <v>0</v>
      </c>
      <c r="AU389" s="63">
        <v>8</v>
      </c>
      <c r="AV389" s="41">
        <v>0</v>
      </c>
      <c r="AW389" s="48">
        <v>12</v>
      </c>
      <c r="AX389" s="48">
        <v>0</v>
      </c>
      <c r="AY389" s="63">
        <v>8</v>
      </c>
    </row>
    <row r="390" spans="1:56">
      <c r="C390" s="58" t="s">
        <v>10</v>
      </c>
      <c r="D390" s="41">
        <v>5</v>
      </c>
      <c r="E390" s="48">
        <v>31</v>
      </c>
      <c r="F390" s="48">
        <v>8</v>
      </c>
      <c r="G390" s="63">
        <v>12</v>
      </c>
      <c r="H390" s="41">
        <v>5</v>
      </c>
      <c r="I390" s="48">
        <v>30</v>
      </c>
      <c r="J390" s="48">
        <v>8</v>
      </c>
      <c r="K390" s="63">
        <v>13</v>
      </c>
      <c r="L390" s="41">
        <v>0</v>
      </c>
      <c r="M390" s="48">
        <v>30</v>
      </c>
      <c r="N390" s="48">
        <v>8</v>
      </c>
      <c r="O390" s="63">
        <v>13</v>
      </c>
      <c r="P390" s="41">
        <v>0</v>
      </c>
      <c r="Q390" s="48">
        <v>30</v>
      </c>
      <c r="R390" s="48">
        <v>8</v>
      </c>
      <c r="S390" s="63">
        <v>13</v>
      </c>
      <c r="T390" s="41">
        <v>0</v>
      </c>
      <c r="U390" s="48">
        <v>29</v>
      </c>
      <c r="V390" s="48">
        <v>8</v>
      </c>
      <c r="W390" s="63">
        <v>13</v>
      </c>
      <c r="X390" s="41">
        <v>0</v>
      </c>
      <c r="Y390" s="48">
        <v>30</v>
      </c>
      <c r="Z390" s="48">
        <v>8</v>
      </c>
      <c r="AA390" s="63">
        <v>13</v>
      </c>
      <c r="AB390" s="41">
        <v>0</v>
      </c>
      <c r="AC390" s="48">
        <v>30</v>
      </c>
      <c r="AD390" s="48">
        <v>8</v>
      </c>
      <c r="AE390" s="63">
        <v>13</v>
      </c>
      <c r="AF390" s="41">
        <v>0</v>
      </c>
      <c r="AG390" s="48">
        <v>30</v>
      </c>
      <c r="AH390" s="48">
        <v>8</v>
      </c>
      <c r="AI390" s="63">
        <v>13</v>
      </c>
      <c r="AJ390" s="41">
        <v>0</v>
      </c>
      <c r="AK390" s="48">
        <v>26</v>
      </c>
      <c r="AL390" s="48">
        <v>8</v>
      </c>
      <c r="AM390" s="63">
        <v>13</v>
      </c>
      <c r="AN390" s="41">
        <v>0</v>
      </c>
      <c r="AO390" s="48">
        <v>26</v>
      </c>
      <c r="AP390" s="48">
        <v>8</v>
      </c>
      <c r="AQ390" s="63">
        <v>13</v>
      </c>
      <c r="AR390" s="41">
        <v>0</v>
      </c>
      <c r="AS390" s="48">
        <v>26</v>
      </c>
      <c r="AT390" s="48">
        <v>8</v>
      </c>
      <c r="AU390" s="63">
        <v>13</v>
      </c>
      <c r="AV390" s="41">
        <v>0</v>
      </c>
      <c r="AW390" s="48">
        <v>25</v>
      </c>
      <c r="AX390" s="48">
        <v>8</v>
      </c>
      <c r="AY390" s="63">
        <v>17</v>
      </c>
    </row>
    <row r="391" spans="1:56">
      <c r="C391" s="58" t="s">
        <v>11</v>
      </c>
      <c r="D391" s="41">
        <v>1</v>
      </c>
      <c r="E391" s="48">
        <v>17</v>
      </c>
      <c r="F391" s="48">
        <v>0</v>
      </c>
      <c r="G391" s="63">
        <v>10</v>
      </c>
      <c r="H391" s="41">
        <v>1</v>
      </c>
      <c r="I391" s="48">
        <v>16</v>
      </c>
      <c r="J391" s="48">
        <v>0</v>
      </c>
      <c r="K391" s="63">
        <v>10</v>
      </c>
      <c r="L391" s="41">
        <v>0</v>
      </c>
      <c r="M391" s="48">
        <v>16</v>
      </c>
      <c r="N391" s="48">
        <v>0</v>
      </c>
      <c r="O391" s="63">
        <v>10</v>
      </c>
      <c r="P391" s="41">
        <v>0</v>
      </c>
      <c r="Q391" s="48">
        <v>16</v>
      </c>
      <c r="R391" s="48">
        <v>0</v>
      </c>
      <c r="S391" s="63">
        <v>10</v>
      </c>
      <c r="T391" s="41">
        <v>0</v>
      </c>
      <c r="U391" s="48">
        <v>16</v>
      </c>
      <c r="V391" s="48">
        <v>0</v>
      </c>
      <c r="W391" s="63">
        <v>10</v>
      </c>
      <c r="X391" s="41">
        <v>0</v>
      </c>
      <c r="Y391" s="48">
        <v>16</v>
      </c>
      <c r="Z391" s="48">
        <v>0</v>
      </c>
      <c r="AA391" s="63">
        <v>10</v>
      </c>
      <c r="AB391" s="41">
        <v>0</v>
      </c>
      <c r="AC391" s="48">
        <v>16</v>
      </c>
      <c r="AD391" s="48">
        <v>0</v>
      </c>
      <c r="AE391" s="63">
        <v>10</v>
      </c>
      <c r="AF391" s="41">
        <v>0</v>
      </c>
      <c r="AG391" s="48">
        <v>16</v>
      </c>
      <c r="AH391" s="48">
        <v>0</v>
      </c>
      <c r="AI391" s="63">
        <v>10</v>
      </c>
      <c r="AJ391" s="41">
        <v>0</v>
      </c>
      <c r="AK391" s="48">
        <v>16</v>
      </c>
      <c r="AL391" s="48">
        <v>0</v>
      </c>
      <c r="AM391" s="63">
        <v>10</v>
      </c>
      <c r="AN391" s="41">
        <v>0</v>
      </c>
      <c r="AO391" s="48">
        <v>16</v>
      </c>
      <c r="AP391" s="48">
        <v>0</v>
      </c>
      <c r="AQ391" s="63">
        <v>10</v>
      </c>
      <c r="AR391" s="41">
        <v>0</v>
      </c>
      <c r="AS391" s="48">
        <v>16</v>
      </c>
      <c r="AT391" s="48">
        <v>0</v>
      </c>
      <c r="AU391" s="63">
        <v>10</v>
      </c>
      <c r="AV391" s="41">
        <v>0</v>
      </c>
      <c r="AW391" s="48">
        <v>16</v>
      </c>
      <c r="AX391" s="48">
        <v>0</v>
      </c>
      <c r="AY391" s="63">
        <v>10</v>
      </c>
    </row>
    <row r="392" spans="1:56">
      <c r="C392" s="58" t="s">
        <v>12</v>
      </c>
      <c r="D392" s="41">
        <v>3</v>
      </c>
      <c r="E392" s="48">
        <v>48</v>
      </c>
      <c r="F392" s="48">
        <v>22</v>
      </c>
      <c r="G392" s="63">
        <v>27</v>
      </c>
      <c r="H392" s="41">
        <v>3</v>
      </c>
      <c r="I392" s="48">
        <v>47</v>
      </c>
      <c r="J392" s="48">
        <v>23</v>
      </c>
      <c r="K392" s="63">
        <v>25</v>
      </c>
      <c r="L392" s="41">
        <v>0</v>
      </c>
      <c r="M392" s="48">
        <v>47</v>
      </c>
      <c r="N392" s="48">
        <v>23</v>
      </c>
      <c r="O392" s="63">
        <v>26</v>
      </c>
      <c r="P392" s="41">
        <v>0</v>
      </c>
      <c r="Q392" s="48">
        <v>47</v>
      </c>
      <c r="R392" s="48">
        <v>23</v>
      </c>
      <c r="S392" s="63">
        <v>26</v>
      </c>
      <c r="T392" s="41">
        <v>0</v>
      </c>
      <c r="U392" s="48">
        <v>47</v>
      </c>
      <c r="V392" s="48">
        <v>23</v>
      </c>
      <c r="W392" s="63">
        <v>26</v>
      </c>
      <c r="X392" s="41">
        <v>0</v>
      </c>
      <c r="Y392" s="48">
        <v>46</v>
      </c>
      <c r="Z392" s="48">
        <v>22</v>
      </c>
      <c r="AA392" s="63">
        <v>26</v>
      </c>
      <c r="AB392" s="41">
        <v>0</v>
      </c>
      <c r="AC392" s="48">
        <v>46</v>
      </c>
      <c r="AD392" s="48">
        <v>22</v>
      </c>
      <c r="AE392" s="63">
        <v>26</v>
      </c>
      <c r="AF392" s="41">
        <v>0</v>
      </c>
      <c r="AG392" s="48">
        <v>46</v>
      </c>
      <c r="AH392" s="48">
        <v>22</v>
      </c>
      <c r="AI392" s="63">
        <v>26</v>
      </c>
      <c r="AJ392" s="41">
        <v>0</v>
      </c>
      <c r="AK392" s="48">
        <v>46</v>
      </c>
      <c r="AL392" s="48">
        <v>23</v>
      </c>
      <c r="AM392" s="63">
        <v>26</v>
      </c>
      <c r="AN392" s="41">
        <v>0</v>
      </c>
      <c r="AO392" s="48">
        <v>46</v>
      </c>
      <c r="AP392" s="48">
        <v>23</v>
      </c>
      <c r="AQ392" s="63">
        <v>26</v>
      </c>
      <c r="AR392" s="41">
        <v>0</v>
      </c>
      <c r="AS392" s="48">
        <v>46</v>
      </c>
      <c r="AT392" s="48">
        <v>23</v>
      </c>
      <c r="AU392" s="63">
        <v>26</v>
      </c>
      <c r="AV392" s="41">
        <v>0</v>
      </c>
      <c r="AW392" s="48">
        <v>47</v>
      </c>
      <c r="AX392" s="48">
        <v>20</v>
      </c>
      <c r="AY392" s="63">
        <v>31</v>
      </c>
    </row>
    <row r="393" spans="1:56">
      <c r="C393" s="58" t="s">
        <v>13</v>
      </c>
      <c r="D393" s="41">
        <v>5</v>
      </c>
      <c r="E393" s="48">
        <v>44</v>
      </c>
      <c r="F393" s="48">
        <v>21</v>
      </c>
      <c r="G393" s="63">
        <v>21</v>
      </c>
      <c r="H393" s="41">
        <v>5</v>
      </c>
      <c r="I393" s="48">
        <v>44</v>
      </c>
      <c r="J393" s="48">
        <v>21</v>
      </c>
      <c r="K393" s="63">
        <v>21</v>
      </c>
      <c r="L393" s="41">
        <v>0</v>
      </c>
      <c r="M393" s="48">
        <v>43</v>
      </c>
      <c r="N393" s="48">
        <v>21</v>
      </c>
      <c r="O393" s="63">
        <v>21</v>
      </c>
      <c r="P393" s="41">
        <v>0</v>
      </c>
      <c r="Q393" s="48">
        <v>43</v>
      </c>
      <c r="R393" s="48">
        <v>21</v>
      </c>
      <c r="S393" s="63">
        <v>21</v>
      </c>
      <c r="T393" s="41">
        <v>0</v>
      </c>
      <c r="U393" s="48">
        <v>43</v>
      </c>
      <c r="V393" s="48">
        <v>21</v>
      </c>
      <c r="W393" s="63">
        <v>21</v>
      </c>
      <c r="X393" s="41">
        <v>0</v>
      </c>
      <c r="Y393" s="48">
        <v>43</v>
      </c>
      <c r="Z393" s="48">
        <v>21</v>
      </c>
      <c r="AA393" s="63">
        <v>21</v>
      </c>
      <c r="AB393" s="41">
        <v>0</v>
      </c>
      <c r="AC393" s="48">
        <v>43</v>
      </c>
      <c r="AD393" s="48">
        <v>21</v>
      </c>
      <c r="AE393" s="63">
        <v>21</v>
      </c>
      <c r="AF393" s="41">
        <v>0</v>
      </c>
      <c r="AG393" s="48">
        <v>43</v>
      </c>
      <c r="AH393" s="48">
        <v>21</v>
      </c>
      <c r="AI393" s="63">
        <v>21</v>
      </c>
      <c r="AJ393" s="41">
        <v>0</v>
      </c>
      <c r="AK393" s="48">
        <v>43</v>
      </c>
      <c r="AL393" s="48">
        <v>22</v>
      </c>
      <c r="AM393" s="63">
        <v>22</v>
      </c>
      <c r="AN393" s="41">
        <v>0</v>
      </c>
      <c r="AO393" s="48">
        <v>43</v>
      </c>
      <c r="AP393" s="48">
        <v>22</v>
      </c>
      <c r="AQ393" s="63">
        <v>22</v>
      </c>
      <c r="AR393" s="41">
        <v>0</v>
      </c>
      <c r="AS393" s="48">
        <v>43</v>
      </c>
      <c r="AT393" s="48">
        <v>22</v>
      </c>
      <c r="AU393" s="63">
        <v>22</v>
      </c>
      <c r="AV393" s="41">
        <v>0</v>
      </c>
      <c r="AW393" s="48">
        <v>44</v>
      </c>
      <c r="AX393" s="48">
        <v>23</v>
      </c>
      <c r="AY393" s="63">
        <v>22</v>
      </c>
    </row>
    <row r="394" spans="1:56">
      <c r="C394" s="58" t="s">
        <v>14</v>
      </c>
      <c r="D394" s="41">
        <v>9</v>
      </c>
      <c r="E394" s="48">
        <v>44</v>
      </c>
      <c r="F394" s="48">
        <v>10</v>
      </c>
      <c r="G394" s="63">
        <v>12</v>
      </c>
      <c r="H394" s="41">
        <v>9</v>
      </c>
      <c r="I394" s="48">
        <v>44</v>
      </c>
      <c r="J394" s="48">
        <v>10</v>
      </c>
      <c r="K394" s="63">
        <v>18</v>
      </c>
      <c r="L394" s="41">
        <v>0</v>
      </c>
      <c r="M394" s="48">
        <v>44</v>
      </c>
      <c r="N394" s="48">
        <v>10</v>
      </c>
      <c r="O394" s="63">
        <v>19</v>
      </c>
      <c r="P394" s="41">
        <v>0</v>
      </c>
      <c r="Q394" s="48">
        <v>44</v>
      </c>
      <c r="R394" s="48">
        <v>10</v>
      </c>
      <c r="S394" s="63">
        <v>19</v>
      </c>
      <c r="T394" s="41">
        <v>0</v>
      </c>
      <c r="U394" s="48">
        <v>44</v>
      </c>
      <c r="V394" s="48">
        <v>10</v>
      </c>
      <c r="W394" s="63">
        <v>19</v>
      </c>
      <c r="X394" s="41">
        <v>0</v>
      </c>
      <c r="Y394" s="48">
        <v>43</v>
      </c>
      <c r="Z394" s="48">
        <v>11</v>
      </c>
      <c r="AA394" s="63">
        <v>19</v>
      </c>
      <c r="AB394" s="41">
        <v>0</v>
      </c>
      <c r="AC394" s="48">
        <v>43</v>
      </c>
      <c r="AD394" s="48">
        <v>11</v>
      </c>
      <c r="AE394" s="63">
        <v>19</v>
      </c>
      <c r="AF394" s="41">
        <v>0</v>
      </c>
      <c r="AG394" s="48">
        <v>43</v>
      </c>
      <c r="AH394" s="48">
        <v>11</v>
      </c>
      <c r="AI394" s="63">
        <v>19</v>
      </c>
      <c r="AJ394" s="41">
        <v>0</v>
      </c>
      <c r="AK394" s="48">
        <v>43</v>
      </c>
      <c r="AL394" s="48">
        <v>11</v>
      </c>
      <c r="AM394" s="63">
        <v>21</v>
      </c>
      <c r="AN394" s="41">
        <v>0</v>
      </c>
      <c r="AO394" s="48">
        <v>43</v>
      </c>
      <c r="AP394" s="48">
        <v>11</v>
      </c>
      <c r="AQ394" s="63">
        <v>21</v>
      </c>
      <c r="AR394" s="41">
        <v>0</v>
      </c>
      <c r="AS394" s="48">
        <v>43</v>
      </c>
      <c r="AT394" s="48">
        <v>12</v>
      </c>
      <c r="AU394" s="63">
        <v>21</v>
      </c>
      <c r="AV394" s="41">
        <v>0</v>
      </c>
      <c r="AW394" s="48">
        <v>43</v>
      </c>
      <c r="AX394" s="48">
        <v>12</v>
      </c>
      <c r="AY394" s="63">
        <v>22</v>
      </c>
    </row>
    <row r="395" spans="1:56">
      <c r="C395" s="58" t="s">
        <v>15</v>
      </c>
      <c r="D395" s="41">
        <v>6</v>
      </c>
      <c r="E395" s="48">
        <v>41</v>
      </c>
      <c r="F395" s="48">
        <v>6</v>
      </c>
      <c r="G395" s="63">
        <v>22</v>
      </c>
      <c r="H395" s="41">
        <v>6</v>
      </c>
      <c r="I395" s="48">
        <v>41</v>
      </c>
      <c r="J395" s="48">
        <v>7</v>
      </c>
      <c r="K395" s="63">
        <v>21</v>
      </c>
      <c r="L395" s="41">
        <v>0</v>
      </c>
      <c r="M395" s="48">
        <v>39</v>
      </c>
      <c r="N395" s="48">
        <v>7</v>
      </c>
      <c r="O395" s="63">
        <v>21</v>
      </c>
      <c r="P395" s="41">
        <v>0</v>
      </c>
      <c r="Q395" s="48">
        <v>39</v>
      </c>
      <c r="R395" s="48">
        <v>7</v>
      </c>
      <c r="S395" s="63">
        <v>21</v>
      </c>
      <c r="T395" s="41">
        <v>0</v>
      </c>
      <c r="U395" s="48">
        <v>39</v>
      </c>
      <c r="V395" s="48">
        <v>7</v>
      </c>
      <c r="W395" s="63">
        <v>22</v>
      </c>
      <c r="X395" s="41">
        <v>0</v>
      </c>
      <c r="Y395" s="48">
        <v>39</v>
      </c>
      <c r="Z395" s="48">
        <v>7</v>
      </c>
      <c r="AA395" s="63">
        <v>21</v>
      </c>
      <c r="AB395" s="41">
        <v>0</v>
      </c>
      <c r="AC395" s="48">
        <v>39</v>
      </c>
      <c r="AD395" s="48">
        <v>7</v>
      </c>
      <c r="AE395" s="63">
        <v>21</v>
      </c>
      <c r="AF395" s="41">
        <v>0</v>
      </c>
      <c r="AG395" s="48">
        <v>39</v>
      </c>
      <c r="AH395" s="48">
        <v>7</v>
      </c>
      <c r="AI395" s="63">
        <v>21</v>
      </c>
      <c r="AJ395" s="41">
        <v>0</v>
      </c>
      <c r="AK395" s="48">
        <v>39</v>
      </c>
      <c r="AL395" s="48">
        <v>7</v>
      </c>
      <c r="AM395" s="63">
        <v>23</v>
      </c>
      <c r="AN395" s="41">
        <v>0</v>
      </c>
      <c r="AO395" s="48">
        <v>39</v>
      </c>
      <c r="AP395" s="48">
        <v>7</v>
      </c>
      <c r="AQ395" s="63">
        <v>23</v>
      </c>
      <c r="AR395" s="41">
        <v>0</v>
      </c>
      <c r="AS395" s="48">
        <v>39</v>
      </c>
      <c r="AT395" s="48">
        <v>7</v>
      </c>
      <c r="AU395" s="63">
        <v>23</v>
      </c>
      <c r="AV395" s="41">
        <v>0</v>
      </c>
      <c r="AW395" s="48">
        <v>36</v>
      </c>
      <c r="AX395" s="48">
        <v>6</v>
      </c>
      <c r="AY395" s="63">
        <v>24</v>
      </c>
    </row>
    <row r="396" spans="1:56">
      <c r="C396" s="58" t="s">
        <v>16</v>
      </c>
      <c r="D396" s="41">
        <v>0</v>
      </c>
      <c r="E396" s="48">
        <v>6</v>
      </c>
      <c r="F396" s="48">
        <v>5</v>
      </c>
      <c r="G396" s="63">
        <v>0</v>
      </c>
      <c r="H396" s="41">
        <v>0</v>
      </c>
      <c r="I396" s="48">
        <v>6</v>
      </c>
      <c r="J396" s="48">
        <v>5</v>
      </c>
      <c r="K396" s="63">
        <v>0</v>
      </c>
      <c r="L396" s="41">
        <v>0</v>
      </c>
      <c r="M396" s="48">
        <v>6</v>
      </c>
      <c r="N396" s="48">
        <v>5</v>
      </c>
      <c r="O396" s="63">
        <v>0</v>
      </c>
      <c r="P396" s="41">
        <v>0</v>
      </c>
      <c r="Q396" s="48">
        <v>6</v>
      </c>
      <c r="R396" s="48">
        <v>5</v>
      </c>
      <c r="S396" s="63">
        <v>0</v>
      </c>
      <c r="T396" s="41">
        <v>0</v>
      </c>
      <c r="U396" s="48">
        <v>7</v>
      </c>
      <c r="V396" s="48">
        <v>5</v>
      </c>
      <c r="W396" s="63">
        <v>0</v>
      </c>
      <c r="X396" s="41">
        <v>0</v>
      </c>
      <c r="Y396" s="48">
        <v>6</v>
      </c>
      <c r="Z396" s="48">
        <v>5</v>
      </c>
      <c r="AA396" s="63">
        <v>0</v>
      </c>
      <c r="AB396" s="41">
        <v>0</v>
      </c>
      <c r="AC396" s="48">
        <v>6</v>
      </c>
      <c r="AD396" s="48">
        <v>5</v>
      </c>
      <c r="AE396" s="63">
        <v>0</v>
      </c>
      <c r="AF396" s="41">
        <v>0</v>
      </c>
      <c r="AG396" s="48">
        <v>6</v>
      </c>
      <c r="AH396" s="48">
        <v>5</v>
      </c>
      <c r="AI396" s="63">
        <v>0</v>
      </c>
      <c r="AJ396" s="41">
        <v>0</v>
      </c>
      <c r="AK396" s="48">
        <v>6</v>
      </c>
      <c r="AL396" s="48">
        <v>5</v>
      </c>
      <c r="AM396" s="63">
        <v>0</v>
      </c>
      <c r="AN396" s="41">
        <v>0</v>
      </c>
      <c r="AO396" s="48">
        <v>6</v>
      </c>
      <c r="AP396" s="48">
        <v>5</v>
      </c>
      <c r="AQ396" s="63">
        <v>0</v>
      </c>
      <c r="AR396" s="41">
        <v>0</v>
      </c>
      <c r="AS396" s="48">
        <v>6</v>
      </c>
      <c r="AT396" s="48">
        <v>5</v>
      </c>
      <c r="AU396" s="63">
        <v>0</v>
      </c>
      <c r="AV396" s="41">
        <v>0</v>
      </c>
      <c r="AW396" s="48">
        <v>6</v>
      </c>
      <c r="AX396" s="48">
        <v>5</v>
      </c>
      <c r="AY396" s="63">
        <v>0</v>
      </c>
    </row>
    <row r="397" spans="1:56">
      <c r="C397" s="58" t="s">
        <v>17</v>
      </c>
      <c r="D397" s="41">
        <v>59</v>
      </c>
      <c r="E397" s="48">
        <v>230</v>
      </c>
      <c r="F397" s="48">
        <v>113</v>
      </c>
      <c r="G397" s="63">
        <v>153</v>
      </c>
      <c r="H397" s="41">
        <v>59</v>
      </c>
      <c r="I397" s="48">
        <v>231</v>
      </c>
      <c r="J397" s="48">
        <v>115</v>
      </c>
      <c r="K397" s="63">
        <v>154</v>
      </c>
      <c r="L397" s="41">
        <v>0</v>
      </c>
      <c r="M397" s="48">
        <v>233</v>
      </c>
      <c r="N397" s="48">
        <v>117</v>
      </c>
      <c r="O397" s="63">
        <v>157</v>
      </c>
      <c r="P397" s="41">
        <v>0</v>
      </c>
      <c r="Q397" s="48">
        <v>233</v>
      </c>
      <c r="R397" s="48">
        <v>117</v>
      </c>
      <c r="S397" s="63">
        <v>157</v>
      </c>
      <c r="T397" s="41">
        <v>0</v>
      </c>
      <c r="U397" s="48">
        <v>229</v>
      </c>
      <c r="V397" s="48">
        <v>118</v>
      </c>
      <c r="W397" s="63">
        <v>157</v>
      </c>
      <c r="X397" s="41">
        <v>0</v>
      </c>
      <c r="Y397" s="48">
        <v>236</v>
      </c>
      <c r="Z397" s="48">
        <v>119</v>
      </c>
      <c r="AA397" s="63">
        <v>158</v>
      </c>
      <c r="AB397" s="41">
        <v>0</v>
      </c>
      <c r="AC397" s="48">
        <v>236</v>
      </c>
      <c r="AD397" s="48">
        <v>119</v>
      </c>
      <c r="AE397" s="63">
        <v>158</v>
      </c>
      <c r="AF397" s="41">
        <v>0</v>
      </c>
      <c r="AG397" s="48">
        <v>236</v>
      </c>
      <c r="AH397" s="48">
        <v>119</v>
      </c>
      <c r="AI397" s="63">
        <v>158</v>
      </c>
      <c r="AJ397" s="41">
        <v>0</v>
      </c>
      <c r="AK397" s="48">
        <v>234</v>
      </c>
      <c r="AL397" s="48">
        <v>117</v>
      </c>
      <c r="AM397" s="63">
        <v>175</v>
      </c>
      <c r="AN397" s="41">
        <v>0</v>
      </c>
      <c r="AO397" s="48">
        <v>235</v>
      </c>
      <c r="AP397" s="48">
        <v>117</v>
      </c>
      <c r="AQ397" s="63">
        <v>175</v>
      </c>
      <c r="AR397" s="41">
        <v>0</v>
      </c>
      <c r="AS397" s="48">
        <v>236</v>
      </c>
      <c r="AT397" s="48">
        <v>118</v>
      </c>
      <c r="AU397" s="63">
        <v>175</v>
      </c>
      <c r="AV397" s="41">
        <v>0</v>
      </c>
      <c r="AW397" s="48">
        <v>234</v>
      </c>
      <c r="AX397" s="48">
        <v>115</v>
      </c>
      <c r="AY397" s="63">
        <v>198</v>
      </c>
    </row>
    <row r="398" spans="1:56">
      <c r="C398" s="58" t="s">
        <v>18</v>
      </c>
      <c r="D398" s="41">
        <v>3</v>
      </c>
      <c r="E398" s="48">
        <v>22</v>
      </c>
      <c r="F398" s="48">
        <v>6</v>
      </c>
      <c r="G398" s="63">
        <v>16</v>
      </c>
      <c r="H398" s="41">
        <v>3</v>
      </c>
      <c r="I398" s="48">
        <v>23</v>
      </c>
      <c r="J398" s="48">
        <v>6</v>
      </c>
      <c r="K398" s="63">
        <v>16</v>
      </c>
      <c r="L398" s="41">
        <v>0</v>
      </c>
      <c r="M398" s="48">
        <v>23</v>
      </c>
      <c r="N398" s="48">
        <v>6</v>
      </c>
      <c r="O398" s="63">
        <v>16</v>
      </c>
      <c r="P398" s="41">
        <v>0</v>
      </c>
      <c r="Q398" s="48">
        <v>23</v>
      </c>
      <c r="R398" s="48">
        <v>6</v>
      </c>
      <c r="S398" s="63">
        <v>16</v>
      </c>
      <c r="T398" s="41">
        <v>0</v>
      </c>
      <c r="U398" s="48">
        <v>23</v>
      </c>
      <c r="V398" s="48">
        <v>6</v>
      </c>
      <c r="W398" s="63">
        <v>16</v>
      </c>
      <c r="X398" s="41">
        <v>0</v>
      </c>
      <c r="Y398" s="48">
        <v>21</v>
      </c>
      <c r="Z398" s="48">
        <v>6</v>
      </c>
      <c r="AA398" s="63">
        <v>16</v>
      </c>
      <c r="AB398" s="41">
        <v>0</v>
      </c>
      <c r="AC398" s="48">
        <v>21</v>
      </c>
      <c r="AD398" s="48">
        <v>6</v>
      </c>
      <c r="AE398" s="63">
        <v>16</v>
      </c>
      <c r="AF398" s="41">
        <v>0</v>
      </c>
      <c r="AG398" s="48">
        <v>21</v>
      </c>
      <c r="AH398" s="48">
        <v>6</v>
      </c>
      <c r="AI398" s="63">
        <v>16</v>
      </c>
      <c r="AJ398" s="41">
        <v>0</v>
      </c>
      <c r="AK398" s="48">
        <v>21</v>
      </c>
      <c r="AL398" s="48">
        <v>6</v>
      </c>
      <c r="AM398" s="63">
        <v>18</v>
      </c>
      <c r="AN398" s="41">
        <v>0</v>
      </c>
      <c r="AO398" s="48">
        <v>21</v>
      </c>
      <c r="AP398" s="48">
        <v>6</v>
      </c>
      <c r="AQ398" s="63">
        <v>18</v>
      </c>
      <c r="AR398" s="41">
        <v>0</v>
      </c>
      <c r="AS398" s="48">
        <v>21</v>
      </c>
      <c r="AT398" s="48">
        <v>6</v>
      </c>
      <c r="AU398" s="63">
        <v>18</v>
      </c>
      <c r="AV398" s="41">
        <v>0</v>
      </c>
      <c r="AW398" s="48">
        <v>21</v>
      </c>
      <c r="AX398" s="48">
        <v>6</v>
      </c>
      <c r="AY398" s="63">
        <v>19</v>
      </c>
    </row>
    <row r="399" spans="1:56">
      <c r="C399" s="58" t="s">
        <v>19</v>
      </c>
      <c r="D399" s="41">
        <v>1</v>
      </c>
      <c r="E399" s="48">
        <v>29</v>
      </c>
      <c r="F399" s="48">
        <v>11</v>
      </c>
      <c r="G399" s="63">
        <v>7</v>
      </c>
      <c r="H399" s="41">
        <v>1</v>
      </c>
      <c r="I399" s="48">
        <v>30</v>
      </c>
      <c r="J399" s="48">
        <v>11</v>
      </c>
      <c r="K399" s="63">
        <v>17</v>
      </c>
      <c r="L399" s="41">
        <v>0</v>
      </c>
      <c r="M399" s="48">
        <v>31</v>
      </c>
      <c r="N399" s="48">
        <v>11</v>
      </c>
      <c r="O399" s="63">
        <v>17</v>
      </c>
      <c r="P399" s="41">
        <v>0</v>
      </c>
      <c r="Q399" s="48">
        <v>31</v>
      </c>
      <c r="R399" s="48">
        <v>11</v>
      </c>
      <c r="S399" s="63">
        <v>17</v>
      </c>
      <c r="T399" s="41">
        <v>0</v>
      </c>
      <c r="U399" s="48">
        <v>32</v>
      </c>
      <c r="V399" s="48">
        <v>11</v>
      </c>
      <c r="W399" s="63">
        <v>17</v>
      </c>
      <c r="X399" s="41">
        <v>0</v>
      </c>
      <c r="Y399" s="48">
        <v>32</v>
      </c>
      <c r="Z399" s="48">
        <v>11</v>
      </c>
      <c r="AA399" s="63">
        <v>17</v>
      </c>
      <c r="AB399" s="41">
        <v>0</v>
      </c>
      <c r="AC399" s="48">
        <v>32</v>
      </c>
      <c r="AD399" s="48">
        <v>11</v>
      </c>
      <c r="AE399" s="63">
        <v>17</v>
      </c>
      <c r="AF399" s="41">
        <v>0</v>
      </c>
      <c r="AG399" s="48">
        <v>32</v>
      </c>
      <c r="AH399" s="48">
        <v>11</v>
      </c>
      <c r="AI399" s="63">
        <v>17</v>
      </c>
      <c r="AJ399" s="41">
        <v>0</v>
      </c>
      <c r="AK399" s="48">
        <v>29</v>
      </c>
      <c r="AL399" s="48">
        <v>9</v>
      </c>
      <c r="AM399" s="63">
        <v>17</v>
      </c>
      <c r="AN399" s="41">
        <v>0</v>
      </c>
      <c r="AO399" s="48">
        <v>29</v>
      </c>
      <c r="AP399" s="48">
        <v>9</v>
      </c>
      <c r="AQ399" s="63">
        <v>17</v>
      </c>
      <c r="AR399" s="41">
        <v>0</v>
      </c>
      <c r="AS399" s="48">
        <v>29</v>
      </c>
      <c r="AT399" s="48">
        <v>9</v>
      </c>
      <c r="AU399" s="63">
        <v>17</v>
      </c>
      <c r="AV399" s="41">
        <v>0</v>
      </c>
      <c r="AW399" s="48">
        <v>29</v>
      </c>
      <c r="AX399" s="48">
        <v>9</v>
      </c>
      <c r="AY399" s="63">
        <v>19</v>
      </c>
    </row>
    <row r="400" spans="1:56">
      <c r="C400" s="58" t="s">
        <v>20</v>
      </c>
      <c r="D400" s="41">
        <v>4</v>
      </c>
      <c r="E400" s="48">
        <v>43</v>
      </c>
      <c r="F400" s="48">
        <v>0</v>
      </c>
      <c r="G400" s="63">
        <v>21</v>
      </c>
      <c r="H400" s="41">
        <v>4</v>
      </c>
      <c r="I400" s="48">
        <v>42</v>
      </c>
      <c r="J400" s="48">
        <v>0</v>
      </c>
      <c r="K400" s="63">
        <v>27</v>
      </c>
      <c r="L400" s="41">
        <v>0</v>
      </c>
      <c r="M400" s="48">
        <v>42</v>
      </c>
      <c r="N400" s="48">
        <v>0</v>
      </c>
      <c r="O400" s="63">
        <v>30</v>
      </c>
      <c r="P400" s="41">
        <v>0</v>
      </c>
      <c r="Q400" s="48">
        <v>42</v>
      </c>
      <c r="R400" s="48">
        <v>0</v>
      </c>
      <c r="S400" s="63">
        <v>30</v>
      </c>
      <c r="T400" s="41">
        <v>0</v>
      </c>
      <c r="U400" s="48">
        <v>38</v>
      </c>
      <c r="V400" s="48">
        <v>0</v>
      </c>
      <c r="W400" s="63">
        <v>30</v>
      </c>
      <c r="X400" s="41">
        <v>0</v>
      </c>
      <c r="Y400" s="48">
        <v>42</v>
      </c>
      <c r="Z400" s="48">
        <v>0</v>
      </c>
      <c r="AA400" s="63">
        <v>30</v>
      </c>
      <c r="AB400" s="41">
        <v>0</v>
      </c>
      <c r="AC400" s="48">
        <v>42</v>
      </c>
      <c r="AD400" s="48">
        <v>0</v>
      </c>
      <c r="AE400" s="63">
        <v>30</v>
      </c>
      <c r="AF400" s="41">
        <v>0</v>
      </c>
      <c r="AG400" s="48">
        <v>42</v>
      </c>
      <c r="AH400" s="48">
        <v>0</v>
      </c>
      <c r="AI400" s="63">
        <v>30</v>
      </c>
      <c r="AJ400" s="41">
        <v>0</v>
      </c>
      <c r="AK400" s="48">
        <v>42</v>
      </c>
      <c r="AL400" s="48">
        <v>0</v>
      </c>
      <c r="AM400" s="63">
        <v>30</v>
      </c>
      <c r="AN400" s="41">
        <v>0</v>
      </c>
      <c r="AO400" s="48">
        <v>42</v>
      </c>
      <c r="AP400" s="48">
        <v>0</v>
      </c>
      <c r="AQ400" s="63">
        <v>30</v>
      </c>
      <c r="AR400" s="41">
        <v>0</v>
      </c>
      <c r="AS400" s="48">
        <v>42</v>
      </c>
      <c r="AT400" s="48">
        <v>0</v>
      </c>
      <c r="AU400" s="63">
        <v>30</v>
      </c>
      <c r="AV400" s="41">
        <v>0</v>
      </c>
      <c r="AW400" s="48">
        <v>40</v>
      </c>
      <c r="AX400" s="48">
        <v>0</v>
      </c>
      <c r="AY400" s="63">
        <v>31</v>
      </c>
    </row>
    <row r="401" spans="3:56">
      <c r="C401" s="58" t="s">
        <v>21</v>
      </c>
      <c r="D401" s="41">
        <v>11</v>
      </c>
      <c r="E401" s="48">
        <v>106</v>
      </c>
      <c r="F401" s="48">
        <v>16</v>
      </c>
      <c r="G401" s="63">
        <v>34</v>
      </c>
      <c r="H401" s="41">
        <v>11</v>
      </c>
      <c r="I401" s="48">
        <v>109</v>
      </c>
      <c r="J401" s="48">
        <v>15</v>
      </c>
      <c r="K401" s="63">
        <v>70</v>
      </c>
      <c r="L401" s="41">
        <v>0</v>
      </c>
      <c r="M401" s="48">
        <v>110</v>
      </c>
      <c r="N401" s="48">
        <v>15</v>
      </c>
      <c r="O401" s="63">
        <v>71</v>
      </c>
      <c r="P401" s="41">
        <v>0</v>
      </c>
      <c r="Q401" s="48">
        <v>110</v>
      </c>
      <c r="R401" s="48">
        <v>15</v>
      </c>
      <c r="S401" s="63">
        <v>71</v>
      </c>
      <c r="T401" s="41">
        <v>0</v>
      </c>
      <c r="U401" s="48">
        <v>110</v>
      </c>
      <c r="V401" s="48">
        <v>15</v>
      </c>
      <c r="W401" s="63">
        <v>72</v>
      </c>
      <c r="X401" s="41">
        <v>0</v>
      </c>
      <c r="Y401" s="48">
        <v>109</v>
      </c>
      <c r="Z401" s="48">
        <v>15</v>
      </c>
      <c r="AA401" s="63">
        <v>72</v>
      </c>
      <c r="AB401" s="41">
        <v>0</v>
      </c>
      <c r="AC401" s="48">
        <v>109</v>
      </c>
      <c r="AD401" s="48">
        <v>15</v>
      </c>
      <c r="AE401" s="63">
        <v>72</v>
      </c>
      <c r="AF401" s="41">
        <v>0</v>
      </c>
      <c r="AG401" s="48">
        <v>109</v>
      </c>
      <c r="AH401" s="48">
        <v>15</v>
      </c>
      <c r="AI401" s="63">
        <v>72</v>
      </c>
      <c r="AJ401" s="41">
        <v>0</v>
      </c>
      <c r="AK401" s="48">
        <v>109</v>
      </c>
      <c r="AL401" s="48">
        <v>16</v>
      </c>
      <c r="AM401" s="63">
        <v>74</v>
      </c>
      <c r="AN401" s="41">
        <v>0</v>
      </c>
      <c r="AO401" s="48">
        <v>109</v>
      </c>
      <c r="AP401" s="48">
        <v>16</v>
      </c>
      <c r="AQ401" s="63">
        <v>74</v>
      </c>
      <c r="AR401" s="41">
        <v>0</v>
      </c>
      <c r="AS401" s="48">
        <v>111</v>
      </c>
      <c r="AT401" s="48">
        <v>19</v>
      </c>
      <c r="AU401" s="63">
        <v>76</v>
      </c>
      <c r="AV401" s="41">
        <v>0</v>
      </c>
      <c r="AW401" s="48">
        <v>111</v>
      </c>
      <c r="AX401" s="48">
        <v>18</v>
      </c>
      <c r="AY401" s="63">
        <v>82</v>
      </c>
    </row>
    <row r="402" spans="3:56" ht="22.5">
      <c r="C402" s="58" t="s">
        <v>22</v>
      </c>
      <c r="D402" s="41">
        <v>0</v>
      </c>
      <c r="E402" s="48">
        <v>8</v>
      </c>
      <c r="F402" s="48">
        <v>0</v>
      </c>
      <c r="G402" s="63">
        <v>1</v>
      </c>
      <c r="H402" s="41">
        <v>0</v>
      </c>
      <c r="I402" s="48">
        <v>7</v>
      </c>
      <c r="J402" s="48">
        <v>0</v>
      </c>
      <c r="K402" s="63">
        <v>3</v>
      </c>
      <c r="L402" s="41">
        <v>0</v>
      </c>
      <c r="M402" s="48">
        <v>7</v>
      </c>
      <c r="N402" s="48">
        <v>0</v>
      </c>
      <c r="O402" s="63">
        <v>3</v>
      </c>
      <c r="P402" s="41">
        <v>0</v>
      </c>
      <c r="Q402" s="48">
        <v>7</v>
      </c>
      <c r="R402" s="48">
        <v>0</v>
      </c>
      <c r="S402" s="63">
        <v>3</v>
      </c>
      <c r="T402" s="41">
        <v>0</v>
      </c>
      <c r="U402" s="48">
        <v>8</v>
      </c>
      <c r="V402" s="48">
        <v>0</v>
      </c>
      <c r="W402" s="63">
        <v>3</v>
      </c>
      <c r="X402" s="41">
        <v>0</v>
      </c>
      <c r="Y402" s="48">
        <v>8</v>
      </c>
      <c r="Z402" s="48">
        <v>0</v>
      </c>
      <c r="AA402" s="63">
        <v>3</v>
      </c>
      <c r="AB402" s="41">
        <v>0</v>
      </c>
      <c r="AC402" s="48">
        <v>8</v>
      </c>
      <c r="AD402" s="48">
        <v>0</v>
      </c>
      <c r="AE402" s="63">
        <v>3</v>
      </c>
      <c r="AF402" s="41">
        <v>0</v>
      </c>
      <c r="AG402" s="48">
        <v>8</v>
      </c>
      <c r="AH402" s="48">
        <v>0</v>
      </c>
      <c r="AI402" s="63">
        <v>3</v>
      </c>
      <c r="AJ402" s="41">
        <v>0</v>
      </c>
      <c r="AK402" s="48">
        <v>8</v>
      </c>
      <c r="AL402" s="48">
        <v>0</v>
      </c>
      <c r="AM402" s="63">
        <v>3</v>
      </c>
      <c r="AN402" s="41">
        <v>0</v>
      </c>
      <c r="AO402" s="48">
        <v>8</v>
      </c>
      <c r="AP402" s="48">
        <v>0</v>
      </c>
      <c r="AQ402" s="63">
        <v>3</v>
      </c>
      <c r="AR402" s="41">
        <v>0</v>
      </c>
      <c r="AS402" s="48">
        <v>8</v>
      </c>
      <c r="AT402" s="48">
        <v>0</v>
      </c>
      <c r="AU402" s="63">
        <v>3</v>
      </c>
      <c r="AV402" s="41">
        <v>0</v>
      </c>
      <c r="AW402" s="48">
        <v>10</v>
      </c>
      <c r="AX402" s="48">
        <v>0</v>
      </c>
      <c r="AY402" s="63">
        <v>4</v>
      </c>
    </row>
    <row r="403" spans="3:56">
      <c r="C403" s="58" t="s">
        <v>23</v>
      </c>
      <c r="D403" s="41">
        <v>2</v>
      </c>
      <c r="E403" s="48">
        <v>15</v>
      </c>
      <c r="F403" s="48">
        <v>4</v>
      </c>
      <c r="G403" s="63">
        <v>5</v>
      </c>
      <c r="H403" s="41">
        <v>2</v>
      </c>
      <c r="I403" s="48">
        <v>16</v>
      </c>
      <c r="J403" s="48">
        <v>4</v>
      </c>
      <c r="K403" s="63">
        <v>8</v>
      </c>
      <c r="L403" s="41">
        <v>0</v>
      </c>
      <c r="M403" s="48">
        <v>16</v>
      </c>
      <c r="N403" s="48">
        <v>4</v>
      </c>
      <c r="O403" s="63">
        <v>8</v>
      </c>
      <c r="P403" s="41">
        <v>0</v>
      </c>
      <c r="Q403" s="48">
        <v>16</v>
      </c>
      <c r="R403" s="48">
        <v>4</v>
      </c>
      <c r="S403" s="63">
        <v>8</v>
      </c>
      <c r="T403" s="41">
        <v>0</v>
      </c>
      <c r="U403" s="48">
        <v>16</v>
      </c>
      <c r="V403" s="48">
        <v>4</v>
      </c>
      <c r="W403" s="63">
        <v>8</v>
      </c>
      <c r="X403" s="41">
        <v>0</v>
      </c>
      <c r="Y403" s="48">
        <v>16</v>
      </c>
      <c r="Z403" s="48">
        <v>4</v>
      </c>
      <c r="AA403" s="63">
        <v>8</v>
      </c>
      <c r="AB403" s="41">
        <v>0</v>
      </c>
      <c r="AC403" s="48">
        <v>16</v>
      </c>
      <c r="AD403" s="48">
        <v>4</v>
      </c>
      <c r="AE403" s="63">
        <v>8</v>
      </c>
      <c r="AF403" s="41">
        <v>0</v>
      </c>
      <c r="AG403" s="48">
        <v>16</v>
      </c>
      <c r="AH403" s="48">
        <v>4</v>
      </c>
      <c r="AI403" s="63">
        <v>8</v>
      </c>
      <c r="AJ403" s="41">
        <v>0</v>
      </c>
      <c r="AK403" s="48">
        <v>16</v>
      </c>
      <c r="AL403" s="48">
        <v>2</v>
      </c>
      <c r="AM403" s="63">
        <v>9</v>
      </c>
      <c r="AN403" s="41">
        <v>0</v>
      </c>
      <c r="AO403" s="48">
        <v>16</v>
      </c>
      <c r="AP403" s="48">
        <v>5</v>
      </c>
      <c r="AQ403" s="63">
        <v>9</v>
      </c>
      <c r="AR403" s="41">
        <v>0</v>
      </c>
      <c r="AS403" s="48">
        <v>16</v>
      </c>
      <c r="AT403" s="48">
        <v>5</v>
      </c>
      <c r="AU403" s="63">
        <v>9</v>
      </c>
      <c r="AV403" s="41">
        <v>0</v>
      </c>
      <c r="AW403" s="48">
        <v>17</v>
      </c>
      <c r="AX403" s="48">
        <v>5</v>
      </c>
      <c r="AY403" s="63">
        <v>11</v>
      </c>
    </row>
    <row r="404" spans="3:56">
      <c r="C404" s="58" t="s">
        <v>24</v>
      </c>
      <c r="D404" s="41">
        <v>1</v>
      </c>
      <c r="E404" s="48">
        <v>17</v>
      </c>
      <c r="F404" s="48">
        <v>0</v>
      </c>
      <c r="G404" s="63">
        <v>3</v>
      </c>
      <c r="H404" s="41">
        <v>1</v>
      </c>
      <c r="I404" s="48">
        <v>17</v>
      </c>
      <c r="J404" s="48">
        <v>0</v>
      </c>
      <c r="K404" s="63">
        <v>6</v>
      </c>
      <c r="L404" s="41">
        <v>0</v>
      </c>
      <c r="M404" s="48">
        <v>17</v>
      </c>
      <c r="N404" s="48">
        <v>0</v>
      </c>
      <c r="O404" s="63">
        <v>6</v>
      </c>
      <c r="P404" s="41">
        <v>0</v>
      </c>
      <c r="Q404" s="48">
        <v>17</v>
      </c>
      <c r="R404" s="48">
        <v>0</v>
      </c>
      <c r="S404" s="63">
        <v>6</v>
      </c>
      <c r="T404" s="41">
        <v>0</v>
      </c>
      <c r="U404" s="48">
        <v>18</v>
      </c>
      <c r="V404" s="48">
        <v>0</v>
      </c>
      <c r="W404" s="63">
        <v>6</v>
      </c>
      <c r="X404" s="41">
        <v>0</v>
      </c>
      <c r="Y404" s="48">
        <v>18</v>
      </c>
      <c r="Z404" s="48">
        <v>0</v>
      </c>
      <c r="AA404" s="63">
        <v>6</v>
      </c>
      <c r="AB404" s="41">
        <v>0</v>
      </c>
      <c r="AC404" s="48">
        <v>18</v>
      </c>
      <c r="AD404" s="48">
        <v>0</v>
      </c>
      <c r="AE404" s="63">
        <v>6</v>
      </c>
      <c r="AF404" s="41">
        <v>0</v>
      </c>
      <c r="AG404" s="48">
        <v>18</v>
      </c>
      <c r="AH404" s="48">
        <v>0</v>
      </c>
      <c r="AI404" s="63">
        <v>6</v>
      </c>
      <c r="AJ404" s="41">
        <v>0</v>
      </c>
      <c r="AK404" s="48">
        <v>18</v>
      </c>
      <c r="AL404" s="48">
        <v>0</v>
      </c>
      <c r="AM404" s="63">
        <v>6</v>
      </c>
      <c r="AN404" s="41">
        <v>0</v>
      </c>
      <c r="AO404" s="48">
        <v>18</v>
      </c>
      <c r="AP404" s="48">
        <v>0</v>
      </c>
      <c r="AQ404" s="63">
        <v>6</v>
      </c>
      <c r="AR404" s="41">
        <v>0</v>
      </c>
      <c r="AS404" s="48">
        <v>18</v>
      </c>
      <c r="AT404" s="48">
        <v>0</v>
      </c>
      <c r="AU404" s="63">
        <v>6</v>
      </c>
      <c r="AV404" s="41">
        <v>0</v>
      </c>
      <c r="AW404" s="48">
        <v>17</v>
      </c>
      <c r="AX404" s="48">
        <v>0</v>
      </c>
      <c r="AY404" s="63">
        <v>8</v>
      </c>
    </row>
    <row r="405" spans="3:56">
      <c r="C405" s="58" t="s">
        <v>25</v>
      </c>
      <c r="D405" s="41">
        <v>1</v>
      </c>
      <c r="E405" s="48">
        <v>9</v>
      </c>
      <c r="F405" s="48">
        <v>5</v>
      </c>
      <c r="G405" s="63">
        <v>2</v>
      </c>
      <c r="H405" s="41">
        <v>1</v>
      </c>
      <c r="I405" s="48">
        <v>9</v>
      </c>
      <c r="J405" s="48">
        <v>5</v>
      </c>
      <c r="K405" s="63">
        <v>4</v>
      </c>
      <c r="L405" s="41">
        <v>0</v>
      </c>
      <c r="M405" s="48">
        <v>9</v>
      </c>
      <c r="N405" s="48">
        <v>5</v>
      </c>
      <c r="O405" s="63">
        <v>4</v>
      </c>
      <c r="P405" s="41">
        <v>0</v>
      </c>
      <c r="Q405" s="48">
        <v>9</v>
      </c>
      <c r="R405" s="48">
        <v>5</v>
      </c>
      <c r="S405" s="63">
        <v>4</v>
      </c>
      <c r="T405" s="41">
        <v>0</v>
      </c>
      <c r="U405" s="48">
        <v>9</v>
      </c>
      <c r="V405" s="48">
        <v>6</v>
      </c>
      <c r="W405" s="63">
        <v>4</v>
      </c>
      <c r="X405" s="41">
        <v>0</v>
      </c>
      <c r="Y405" s="48">
        <v>9</v>
      </c>
      <c r="Z405" s="48">
        <v>6</v>
      </c>
      <c r="AA405" s="63">
        <v>4</v>
      </c>
      <c r="AB405" s="41">
        <v>0</v>
      </c>
      <c r="AC405" s="48">
        <v>9</v>
      </c>
      <c r="AD405" s="48">
        <v>6</v>
      </c>
      <c r="AE405" s="63">
        <v>4</v>
      </c>
      <c r="AF405" s="41">
        <v>0</v>
      </c>
      <c r="AG405" s="48">
        <v>9</v>
      </c>
      <c r="AH405" s="48">
        <v>6</v>
      </c>
      <c r="AI405" s="63">
        <v>4</v>
      </c>
      <c r="AJ405" s="41">
        <v>0</v>
      </c>
      <c r="AK405" s="48">
        <v>9</v>
      </c>
      <c r="AL405" s="48">
        <v>6</v>
      </c>
      <c r="AM405" s="63">
        <v>4</v>
      </c>
      <c r="AN405" s="41">
        <v>0</v>
      </c>
      <c r="AO405" s="48">
        <v>9</v>
      </c>
      <c r="AP405" s="48">
        <v>6</v>
      </c>
      <c r="AQ405" s="63">
        <v>4</v>
      </c>
      <c r="AR405" s="41">
        <v>0</v>
      </c>
      <c r="AS405" s="48">
        <v>9</v>
      </c>
      <c r="AT405" s="48">
        <v>6</v>
      </c>
      <c r="AU405" s="63">
        <v>4</v>
      </c>
      <c r="AV405" s="41">
        <v>0</v>
      </c>
      <c r="AW405" s="48">
        <v>9</v>
      </c>
      <c r="AX405" s="48">
        <v>6</v>
      </c>
      <c r="AY405" s="63">
        <v>7</v>
      </c>
    </row>
    <row r="406" spans="3:56">
      <c r="C406" s="58" t="s">
        <v>26</v>
      </c>
      <c r="D406" s="41">
        <v>82</v>
      </c>
      <c r="E406" s="48">
        <v>332</v>
      </c>
      <c r="F406" s="48">
        <v>335</v>
      </c>
      <c r="G406" s="63">
        <v>226</v>
      </c>
      <c r="H406" s="41">
        <v>82</v>
      </c>
      <c r="I406" s="48">
        <v>331</v>
      </c>
      <c r="J406" s="48">
        <v>336</v>
      </c>
      <c r="K406" s="63">
        <v>226</v>
      </c>
      <c r="L406" s="41">
        <v>0</v>
      </c>
      <c r="M406" s="48">
        <v>332</v>
      </c>
      <c r="N406" s="48">
        <v>337</v>
      </c>
      <c r="O406" s="63">
        <v>271</v>
      </c>
      <c r="P406" s="41">
        <v>0</v>
      </c>
      <c r="Q406" s="48">
        <v>332</v>
      </c>
      <c r="R406" s="48">
        <v>336</v>
      </c>
      <c r="S406" s="63">
        <v>271</v>
      </c>
      <c r="T406" s="41">
        <v>0</v>
      </c>
      <c r="U406" s="48">
        <v>339</v>
      </c>
      <c r="V406" s="48">
        <v>342</v>
      </c>
      <c r="W406" s="63">
        <v>281</v>
      </c>
      <c r="X406" s="41">
        <v>0</v>
      </c>
      <c r="Y406" s="48">
        <v>353</v>
      </c>
      <c r="Z406" s="48">
        <v>341</v>
      </c>
      <c r="AA406" s="63">
        <v>283</v>
      </c>
      <c r="AB406" s="41">
        <v>0</v>
      </c>
      <c r="AC406" s="48">
        <v>353</v>
      </c>
      <c r="AD406" s="48">
        <v>341</v>
      </c>
      <c r="AE406" s="63">
        <v>283</v>
      </c>
      <c r="AF406" s="41">
        <v>0</v>
      </c>
      <c r="AG406" s="48">
        <v>353</v>
      </c>
      <c r="AH406" s="48">
        <v>341</v>
      </c>
      <c r="AI406" s="63">
        <v>283</v>
      </c>
      <c r="AJ406" s="41">
        <v>0</v>
      </c>
      <c r="AK406" s="48">
        <v>359</v>
      </c>
      <c r="AL406" s="48">
        <v>338</v>
      </c>
      <c r="AM406" s="63">
        <v>326</v>
      </c>
      <c r="AN406" s="41">
        <v>0</v>
      </c>
      <c r="AO406" s="48">
        <v>362</v>
      </c>
      <c r="AP406" s="48">
        <v>338</v>
      </c>
      <c r="AQ406" s="63">
        <v>326</v>
      </c>
      <c r="AR406" s="41">
        <v>0</v>
      </c>
      <c r="AS406" s="48">
        <v>369</v>
      </c>
      <c r="AT406" s="48">
        <v>344</v>
      </c>
      <c r="AU406" s="63">
        <v>326</v>
      </c>
      <c r="AV406" s="41">
        <v>0</v>
      </c>
      <c r="AW406" s="48">
        <v>364</v>
      </c>
      <c r="AX406" s="48">
        <v>345</v>
      </c>
      <c r="AY406" s="63">
        <v>346</v>
      </c>
    </row>
    <row r="407" spans="3:56">
      <c r="C407" s="58" t="s">
        <v>39</v>
      </c>
      <c r="D407" s="41">
        <v>5</v>
      </c>
      <c r="E407" s="48">
        <v>20</v>
      </c>
      <c r="F407" s="48">
        <v>3</v>
      </c>
      <c r="G407" s="63">
        <v>10</v>
      </c>
      <c r="H407" s="41">
        <v>5</v>
      </c>
      <c r="I407" s="48">
        <v>20</v>
      </c>
      <c r="J407" s="48">
        <v>2</v>
      </c>
      <c r="K407" s="63">
        <v>10</v>
      </c>
      <c r="L407" s="41">
        <v>0</v>
      </c>
      <c r="M407" s="48">
        <v>20</v>
      </c>
      <c r="N407" s="48">
        <v>2</v>
      </c>
      <c r="O407" s="63">
        <v>10</v>
      </c>
      <c r="P407" s="41">
        <v>0</v>
      </c>
      <c r="Q407" s="48">
        <v>20</v>
      </c>
      <c r="R407" s="48">
        <v>2</v>
      </c>
      <c r="S407" s="63">
        <v>10</v>
      </c>
      <c r="T407" s="41">
        <v>0</v>
      </c>
      <c r="U407" s="48">
        <v>20</v>
      </c>
      <c r="V407" s="48">
        <v>2</v>
      </c>
      <c r="W407" s="63">
        <v>11</v>
      </c>
      <c r="X407" s="41">
        <v>0</v>
      </c>
      <c r="Y407" s="48">
        <v>20</v>
      </c>
      <c r="Z407" s="48">
        <v>2</v>
      </c>
      <c r="AA407" s="63">
        <v>11</v>
      </c>
      <c r="AB407" s="41">
        <v>0</v>
      </c>
      <c r="AC407" s="48">
        <v>20</v>
      </c>
      <c r="AD407" s="48">
        <v>2</v>
      </c>
      <c r="AE407" s="63">
        <v>11</v>
      </c>
      <c r="AF407" s="41">
        <v>0</v>
      </c>
      <c r="AG407" s="48">
        <v>20</v>
      </c>
      <c r="AH407" s="48">
        <v>2</v>
      </c>
      <c r="AI407" s="63">
        <v>11</v>
      </c>
      <c r="AJ407" s="41">
        <v>0</v>
      </c>
      <c r="AK407" s="48">
        <v>19</v>
      </c>
      <c r="AL407" s="48">
        <v>1</v>
      </c>
      <c r="AM407" s="63">
        <v>12</v>
      </c>
      <c r="AN407" s="41">
        <v>0</v>
      </c>
      <c r="AO407" s="48">
        <v>19</v>
      </c>
      <c r="AP407" s="48">
        <v>1</v>
      </c>
      <c r="AQ407" s="63">
        <v>12</v>
      </c>
      <c r="AR407" s="41">
        <v>0</v>
      </c>
      <c r="AS407" s="48">
        <v>19</v>
      </c>
      <c r="AT407" s="48">
        <v>1</v>
      </c>
      <c r="AU407" s="63">
        <v>12</v>
      </c>
      <c r="AV407" s="41">
        <v>0</v>
      </c>
      <c r="AW407" s="48">
        <v>20</v>
      </c>
      <c r="AX407" s="48">
        <v>2</v>
      </c>
      <c r="AY407" s="63">
        <v>15</v>
      </c>
    </row>
    <row r="408" spans="3:56" ht="33.75">
      <c r="C408" s="58" t="s">
        <v>1191</v>
      </c>
      <c r="D408" s="41">
        <v>3</v>
      </c>
      <c r="E408" s="48">
        <v>27</v>
      </c>
      <c r="F408" s="48">
        <v>5</v>
      </c>
      <c r="G408" s="63">
        <v>15</v>
      </c>
      <c r="H408" s="41">
        <v>3</v>
      </c>
      <c r="I408" s="48">
        <v>27</v>
      </c>
      <c r="J408" s="48">
        <v>5</v>
      </c>
      <c r="K408" s="63">
        <v>16</v>
      </c>
      <c r="L408" s="41">
        <v>0</v>
      </c>
      <c r="M408" s="48">
        <v>26</v>
      </c>
      <c r="N408" s="48">
        <v>5</v>
      </c>
      <c r="O408" s="63">
        <v>17</v>
      </c>
      <c r="P408" s="41">
        <v>0</v>
      </c>
      <c r="Q408" s="48">
        <v>26</v>
      </c>
      <c r="R408" s="48">
        <v>5</v>
      </c>
      <c r="S408" s="63">
        <v>17</v>
      </c>
      <c r="T408" s="41">
        <v>0</v>
      </c>
      <c r="U408" s="48">
        <v>26</v>
      </c>
      <c r="V408" s="48">
        <v>6</v>
      </c>
      <c r="W408" s="63">
        <v>16</v>
      </c>
      <c r="X408" s="41">
        <v>0</v>
      </c>
      <c r="Y408" s="48">
        <v>26</v>
      </c>
      <c r="Z408" s="48">
        <v>6</v>
      </c>
      <c r="AA408" s="63">
        <v>17</v>
      </c>
      <c r="AB408" s="41">
        <v>0</v>
      </c>
      <c r="AC408" s="48">
        <v>26</v>
      </c>
      <c r="AD408" s="48">
        <v>6</v>
      </c>
      <c r="AE408" s="63">
        <v>17</v>
      </c>
      <c r="AF408" s="41">
        <v>0</v>
      </c>
      <c r="AG408" s="48">
        <v>26</v>
      </c>
      <c r="AH408" s="48">
        <v>6</v>
      </c>
      <c r="AI408" s="63">
        <v>17</v>
      </c>
      <c r="AJ408" s="41">
        <v>0</v>
      </c>
      <c r="AK408" s="48">
        <v>26</v>
      </c>
      <c r="AL408" s="48">
        <v>6</v>
      </c>
      <c r="AM408" s="63">
        <v>16</v>
      </c>
      <c r="AN408" s="41">
        <v>0</v>
      </c>
      <c r="AO408" s="48">
        <v>26</v>
      </c>
      <c r="AP408" s="48">
        <v>6</v>
      </c>
      <c r="AQ408" s="63">
        <v>17</v>
      </c>
      <c r="AR408" s="41">
        <v>0</v>
      </c>
      <c r="AS408" s="48">
        <v>26</v>
      </c>
      <c r="AT408" s="48">
        <v>6</v>
      </c>
      <c r="AU408" s="63">
        <v>17</v>
      </c>
      <c r="AV408" s="41">
        <v>0</v>
      </c>
      <c r="AW408" s="48">
        <v>31</v>
      </c>
      <c r="AX408" s="48">
        <v>5</v>
      </c>
      <c r="AY408" s="63">
        <v>17</v>
      </c>
    </row>
    <row r="409" spans="3:56">
      <c r="C409" s="58" t="s">
        <v>27</v>
      </c>
      <c r="D409" s="41">
        <v>3</v>
      </c>
      <c r="E409" s="48">
        <v>16</v>
      </c>
      <c r="F409" s="48">
        <v>0</v>
      </c>
      <c r="G409" s="63">
        <v>2</v>
      </c>
      <c r="H409" s="41">
        <v>3</v>
      </c>
      <c r="I409" s="48">
        <v>16</v>
      </c>
      <c r="J409" s="48">
        <v>0</v>
      </c>
      <c r="K409" s="63">
        <v>4</v>
      </c>
      <c r="L409" s="41">
        <v>0</v>
      </c>
      <c r="M409" s="48">
        <v>16</v>
      </c>
      <c r="N409" s="48">
        <v>0</v>
      </c>
      <c r="O409" s="63">
        <v>4</v>
      </c>
      <c r="P409" s="41">
        <v>0</v>
      </c>
      <c r="Q409" s="48">
        <v>16</v>
      </c>
      <c r="R409" s="48">
        <v>0</v>
      </c>
      <c r="S409" s="63">
        <v>4</v>
      </c>
      <c r="T409" s="41">
        <v>0</v>
      </c>
      <c r="U409" s="48">
        <v>15</v>
      </c>
      <c r="V409" s="48">
        <v>0</v>
      </c>
      <c r="W409" s="63">
        <v>4</v>
      </c>
      <c r="X409" s="41">
        <v>0</v>
      </c>
      <c r="Y409" s="48">
        <v>16</v>
      </c>
      <c r="Z409" s="48">
        <v>0</v>
      </c>
      <c r="AA409" s="63">
        <v>4</v>
      </c>
      <c r="AB409" s="41">
        <v>0</v>
      </c>
      <c r="AC409" s="48">
        <v>16</v>
      </c>
      <c r="AD409" s="48">
        <v>0</v>
      </c>
      <c r="AE409" s="63">
        <v>4</v>
      </c>
      <c r="AF409" s="41">
        <v>0</v>
      </c>
      <c r="AG409" s="48">
        <v>16</v>
      </c>
      <c r="AH409" s="48">
        <v>0</v>
      </c>
      <c r="AI409" s="63">
        <v>4</v>
      </c>
      <c r="AJ409" s="41">
        <v>0</v>
      </c>
      <c r="AK409" s="48">
        <v>16</v>
      </c>
      <c r="AL409" s="48">
        <v>0</v>
      </c>
      <c r="AM409" s="63">
        <v>4</v>
      </c>
      <c r="AN409" s="41">
        <v>0</v>
      </c>
      <c r="AO409" s="48">
        <v>16</v>
      </c>
      <c r="AP409" s="48">
        <v>0</v>
      </c>
      <c r="AQ409" s="63">
        <v>4</v>
      </c>
      <c r="AR409" s="41">
        <v>0</v>
      </c>
      <c r="AS409" s="48">
        <v>16</v>
      </c>
      <c r="AT409" s="48">
        <v>0</v>
      </c>
      <c r="AU409" s="63">
        <v>4</v>
      </c>
      <c r="AV409" s="41">
        <v>0</v>
      </c>
      <c r="AW409" s="48">
        <v>16</v>
      </c>
      <c r="AX409" s="48">
        <v>0</v>
      </c>
      <c r="AY409" s="63">
        <v>7</v>
      </c>
    </row>
    <row r="410" spans="3:56">
      <c r="C410" s="58" t="s">
        <v>28</v>
      </c>
      <c r="D410" s="41">
        <v>6</v>
      </c>
      <c r="E410" s="48">
        <v>54</v>
      </c>
      <c r="F410" s="48">
        <v>34</v>
      </c>
      <c r="G410" s="63">
        <v>33</v>
      </c>
      <c r="H410" s="41">
        <v>6</v>
      </c>
      <c r="I410" s="48">
        <v>54</v>
      </c>
      <c r="J410" s="48">
        <v>34</v>
      </c>
      <c r="K410" s="63">
        <v>33</v>
      </c>
      <c r="L410" s="41">
        <v>0</v>
      </c>
      <c r="M410" s="48">
        <v>58</v>
      </c>
      <c r="N410" s="48">
        <v>34</v>
      </c>
      <c r="O410" s="63">
        <v>35</v>
      </c>
      <c r="P410" s="41">
        <v>0</v>
      </c>
      <c r="Q410" s="48">
        <v>58</v>
      </c>
      <c r="R410" s="48">
        <v>34</v>
      </c>
      <c r="S410" s="63">
        <v>35</v>
      </c>
      <c r="T410" s="41">
        <v>0</v>
      </c>
      <c r="U410" s="48">
        <v>58</v>
      </c>
      <c r="V410" s="48">
        <v>34</v>
      </c>
      <c r="W410" s="63">
        <v>35</v>
      </c>
      <c r="X410" s="41">
        <v>0</v>
      </c>
      <c r="Y410" s="48">
        <v>55</v>
      </c>
      <c r="Z410" s="48">
        <v>32</v>
      </c>
      <c r="AA410" s="63">
        <v>35</v>
      </c>
      <c r="AB410" s="41">
        <v>0</v>
      </c>
      <c r="AC410" s="48">
        <v>55</v>
      </c>
      <c r="AD410" s="48">
        <v>32</v>
      </c>
      <c r="AE410" s="63">
        <v>35</v>
      </c>
      <c r="AF410" s="41">
        <v>0</v>
      </c>
      <c r="AG410" s="48">
        <v>55</v>
      </c>
      <c r="AH410" s="48">
        <v>32</v>
      </c>
      <c r="AI410" s="63">
        <v>35</v>
      </c>
      <c r="AJ410" s="41">
        <v>0</v>
      </c>
      <c r="AK410" s="48">
        <v>55</v>
      </c>
      <c r="AL410" s="48">
        <v>32</v>
      </c>
      <c r="AM410" s="63">
        <v>37</v>
      </c>
      <c r="AN410" s="41">
        <v>0</v>
      </c>
      <c r="AO410" s="48">
        <v>55</v>
      </c>
      <c r="AP410" s="48">
        <v>32</v>
      </c>
      <c r="AQ410" s="63">
        <v>37</v>
      </c>
      <c r="AR410" s="41">
        <v>0</v>
      </c>
      <c r="AS410" s="48">
        <v>55</v>
      </c>
      <c r="AT410" s="48">
        <v>33</v>
      </c>
      <c r="AU410" s="63">
        <v>37</v>
      </c>
      <c r="AV410" s="41">
        <v>0</v>
      </c>
      <c r="AW410" s="48">
        <v>52</v>
      </c>
      <c r="AX410" s="48">
        <v>33</v>
      </c>
      <c r="AY410" s="63">
        <v>38</v>
      </c>
    </row>
    <row r="411" spans="3:56" ht="23.25" thickBot="1">
      <c r="C411" s="59" t="s">
        <v>29</v>
      </c>
      <c r="D411" s="42">
        <v>0</v>
      </c>
      <c r="E411" s="49">
        <v>7</v>
      </c>
      <c r="F411" s="49">
        <v>0</v>
      </c>
      <c r="G411" s="65">
        <v>1</v>
      </c>
      <c r="H411" s="42">
        <v>0</v>
      </c>
      <c r="I411" s="49">
        <v>8</v>
      </c>
      <c r="J411" s="49">
        <v>0</v>
      </c>
      <c r="K411" s="65">
        <v>1</v>
      </c>
      <c r="L411" s="42">
        <v>0</v>
      </c>
      <c r="M411" s="49">
        <v>8</v>
      </c>
      <c r="N411" s="49">
        <v>0</v>
      </c>
      <c r="O411" s="65">
        <v>1</v>
      </c>
      <c r="P411" s="42">
        <v>0</v>
      </c>
      <c r="Q411" s="49">
        <v>8</v>
      </c>
      <c r="R411" s="49">
        <v>0</v>
      </c>
      <c r="S411" s="65">
        <v>1</v>
      </c>
      <c r="T411" s="42">
        <v>0</v>
      </c>
      <c r="U411" s="49">
        <v>8</v>
      </c>
      <c r="V411" s="49">
        <v>0</v>
      </c>
      <c r="W411" s="65">
        <v>1</v>
      </c>
      <c r="X411" s="42">
        <v>0</v>
      </c>
      <c r="Y411" s="49">
        <v>8</v>
      </c>
      <c r="Z411" s="49">
        <v>0</v>
      </c>
      <c r="AA411" s="65">
        <v>1</v>
      </c>
      <c r="AB411" s="42">
        <v>0</v>
      </c>
      <c r="AC411" s="49">
        <v>8</v>
      </c>
      <c r="AD411" s="49">
        <v>0</v>
      </c>
      <c r="AE411" s="65">
        <v>1</v>
      </c>
      <c r="AF411" s="42">
        <v>0</v>
      </c>
      <c r="AG411" s="49">
        <v>8</v>
      </c>
      <c r="AH411" s="49">
        <v>0</v>
      </c>
      <c r="AI411" s="65">
        <v>1</v>
      </c>
      <c r="AJ411" s="42">
        <v>0</v>
      </c>
      <c r="AK411" s="49">
        <v>8</v>
      </c>
      <c r="AL411" s="49">
        <v>0</v>
      </c>
      <c r="AM411" s="65">
        <v>1</v>
      </c>
      <c r="AN411" s="42">
        <v>0</v>
      </c>
      <c r="AO411" s="49">
        <v>9</v>
      </c>
      <c r="AP411" s="49">
        <v>0</v>
      </c>
      <c r="AQ411" s="65">
        <v>1</v>
      </c>
      <c r="AR411" s="42">
        <v>0</v>
      </c>
      <c r="AS411" s="49">
        <v>9</v>
      </c>
      <c r="AT411" s="49">
        <v>0</v>
      </c>
      <c r="AU411" s="65">
        <v>1</v>
      </c>
      <c r="AV411" s="42">
        <v>0</v>
      </c>
      <c r="AW411" s="49">
        <v>8</v>
      </c>
      <c r="AX411" s="49">
        <v>0</v>
      </c>
      <c r="AY411" s="65">
        <v>2</v>
      </c>
    </row>
    <row r="412" spans="3:56">
      <c r="BD412" s="67"/>
    </row>
    <row r="413" spans="3:56" ht="13.5" thickBot="1"/>
    <row r="414" spans="3:56" ht="23.25" thickBot="1">
      <c r="C414" s="557" t="s">
        <v>56</v>
      </c>
      <c r="D414" s="558"/>
      <c r="E414" s="558"/>
      <c r="F414" s="558"/>
      <c r="G414" s="558"/>
      <c r="H414" s="558"/>
      <c r="I414" s="558"/>
      <c r="J414" s="558"/>
      <c r="K414" s="558"/>
      <c r="L414" s="558"/>
      <c r="M414" s="558"/>
      <c r="N414" s="558"/>
      <c r="O414" s="558"/>
      <c r="P414" s="558"/>
      <c r="Q414" s="558"/>
      <c r="R414" s="558"/>
      <c r="S414" s="558"/>
      <c r="T414" s="558"/>
      <c r="U414" s="558"/>
      <c r="V414" s="558"/>
      <c r="W414" s="558"/>
      <c r="X414" s="558"/>
      <c r="Y414" s="558"/>
      <c r="Z414" s="558"/>
      <c r="AA414" s="558"/>
      <c r="AB414" s="558"/>
      <c r="AC414" s="558"/>
      <c r="AD414" s="558"/>
      <c r="AE414" s="558"/>
      <c r="AF414" s="558"/>
      <c r="AG414" s="558"/>
      <c r="AH414" s="558"/>
      <c r="AI414" s="558"/>
      <c r="AJ414" s="558"/>
      <c r="AK414" s="558"/>
      <c r="AL414" s="558"/>
      <c r="AM414" s="559"/>
    </row>
    <row r="415" spans="3:56" ht="23.25" thickBot="1">
      <c r="C415" s="617" t="s">
        <v>36</v>
      </c>
      <c r="D415" s="560">
        <v>41275</v>
      </c>
      <c r="E415" s="584"/>
      <c r="F415" s="561"/>
      <c r="G415" s="560">
        <v>41306</v>
      </c>
      <c r="H415" s="584"/>
      <c r="I415" s="561"/>
      <c r="J415" s="560">
        <v>41334</v>
      </c>
      <c r="K415" s="584"/>
      <c r="L415" s="561"/>
      <c r="M415" s="560">
        <v>41365</v>
      </c>
      <c r="N415" s="584"/>
      <c r="O415" s="561"/>
      <c r="P415" s="560">
        <v>41395</v>
      </c>
      <c r="Q415" s="584"/>
      <c r="R415" s="561"/>
      <c r="S415" s="560">
        <v>41426</v>
      </c>
      <c r="T415" s="584"/>
      <c r="U415" s="561"/>
      <c r="V415" s="560">
        <v>41456</v>
      </c>
      <c r="W415" s="584"/>
      <c r="X415" s="561"/>
      <c r="Y415" s="560">
        <v>41487</v>
      </c>
      <c r="Z415" s="584"/>
      <c r="AA415" s="561"/>
      <c r="AB415" s="560">
        <v>41518</v>
      </c>
      <c r="AC415" s="584"/>
      <c r="AD415" s="561"/>
      <c r="AE415" s="560">
        <v>41548</v>
      </c>
      <c r="AF415" s="584"/>
      <c r="AG415" s="561"/>
      <c r="AH415" s="560">
        <v>41579</v>
      </c>
      <c r="AI415" s="584"/>
      <c r="AJ415" s="561"/>
      <c r="AK415" s="560">
        <v>41609</v>
      </c>
      <c r="AL415" s="584"/>
      <c r="AM415" s="561"/>
    </row>
    <row r="416" spans="3:56" ht="13.5" thickBot="1">
      <c r="C416" s="618"/>
      <c r="D416" s="178" t="s">
        <v>2</v>
      </c>
      <c r="E416" s="385" t="s">
        <v>3</v>
      </c>
      <c r="F416" s="177" t="s">
        <v>33</v>
      </c>
      <c r="G416" s="178" t="s">
        <v>2</v>
      </c>
      <c r="H416" s="385" t="s">
        <v>3</v>
      </c>
      <c r="I416" s="177" t="s">
        <v>33</v>
      </c>
      <c r="J416" s="178" t="s">
        <v>2</v>
      </c>
      <c r="K416" s="385" t="s">
        <v>3</v>
      </c>
      <c r="L416" s="177" t="s">
        <v>33</v>
      </c>
      <c r="M416" s="178" t="s">
        <v>2</v>
      </c>
      <c r="N416" s="385" t="s">
        <v>3</v>
      </c>
      <c r="O416" s="177" t="s">
        <v>51</v>
      </c>
      <c r="P416" s="178" t="s">
        <v>2</v>
      </c>
      <c r="Q416" s="385" t="s">
        <v>3</v>
      </c>
      <c r="R416" s="177" t="s">
        <v>51</v>
      </c>
      <c r="S416" s="178" t="s">
        <v>2</v>
      </c>
      <c r="T416" s="385" t="s">
        <v>3</v>
      </c>
      <c r="U416" s="177" t="s">
        <v>51</v>
      </c>
      <c r="V416" s="178" t="s">
        <v>2</v>
      </c>
      <c r="W416" s="385" t="s">
        <v>3</v>
      </c>
      <c r="X416" s="177" t="s">
        <v>51</v>
      </c>
      <c r="Y416" s="178" t="s">
        <v>2</v>
      </c>
      <c r="Z416" s="385" t="s">
        <v>3</v>
      </c>
      <c r="AA416" s="177" t="s">
        <v>51</v>
      </c>
      <c r="AB416" s="178" t="s">
        <v>2</v>
      </c>
      <c r="AC416" s="385" t="s">
        <v>3</v>
      </c>
      <c r="AD416" s="177" t="s">
        <v>51</v>
      </c>
      <c r="AE416" s="178" t="s">
        <v>2</v>
      </c>
      <c r="AF416" s="385" t="s">
        <v>3</v>
      </c>
      <c r="AG416" s="177" t="s">
        <v>51</v>
      </c>
      <c r="AH416" s="431" t="s">
        <v>2</v>
      </c>
      <c r="AI416" s="432" t="s">
        <v>3</v>
      </c>
      <c r="AJ416" s="428" t="s">
        <v>51</v>
      </c>
      <c r="AK416" s="431" t="s">
        <v>2</v>
      </c>
      <c r="AL416" s="432" t="s">
        <v>3</v>
      </c>
      <c r="AM416" s="428" t="s">
        <v>51</v>
      </c>
    </row>
    <row r="417" spans="3:39">
      <c r="C417" s="57" t="s">
        <v>8</v>
      </c>
      <c r="D417" s="46">
        <v>71</v>
      </c>
      <c r="E417" s="60">
        <v>38</v>
      </c>
      <c r="F417" s="61">
        <v>43</v>
      </c>
      <c r="G417" s="46">
        <v>73</v>
      </c>
      <c r="H417" s="60">
        <v>39</v>
      </c>
      <c r="I417" s="61">
        <v>55</v>
      </c>
      <c r="J417" s="46">
        <v>73</v>
      </c>
      <c r="K417" s="60">
        <v>39</v>
      </c>
      <c r="L417" s="61">
        <v>55</v>
      </c>
      <c r="M417" s="46">
        <v>73</v>
      </c>
      <c r="N417" s="60">
        <v>39</v>
      </c>
      <c r="O417" s="61">
        <v>55</v>
      </c>
      <c r="P417" s="46">
        <v>73</v>
      </c>
      <c r="Q417" s="60">
        <v>40</v>
      </c>
      <c r="R417" s="61">
        <v>56</v>
      </c>
      <c r="S417" s="46">
        <v>73</v>
      </c>
      <c r="T417" s="60">
        <v>40</v>
      </c>
      <c r="U417" s="61">
        <v>56</v>
      </c>
      <c r="V417" s="46">
        <v>73</v>
      </c>
      <c r="W417" s="60">
        <v>40</v>
      </c>
      <c r="X417" s="61">
        <v>57</v>
      </c>
      <c r="Y417" s="46">
        <v>73</v>
      </c>
      <c r="Z417" s="60">
        <v>40</v>
      </c>
      <c r="AA417" s="61">
        <v>57</v>
      </c>
      <c r="AB417" s="46">
        <v>73</v>
      </c>
      <c r="AC417" s="60">
        <v>40</v>
      </c>
      <c r="AD417" s="61">
        <v>57</v>
      </c>
      <c r="AE417" s="46">
        <v>73</v>
      </c>
      <c r="AF417" s="60">
        <v>40</v>
      </c>
      <c r="AG417" s="61">
        <v>57</v>
      </c>
      <c r="AH417" s="46">
        <v>73</v>
      </c>
      <c r="AI417" s="60">
        <v>40</v>
      </c>
      <c r="AJ417" s="61">
        <v>57</v>
      </c>
      <c r="AK417" s="70">
        <v>72</v>
      </c>
      <c r="AL417" s="70">
        <v>39</v>
      </c>
      <c r="AM417" s="71">
        <v>57</v>
      </c>
    </row>
    <row r="418" spans="3:39">
      <c r="C418" s="58" t="s">
        <v>9</v>
      </c>
      <c r="D418" s="41">
        <v>12</v>
      </c>
      <c r="E418" s="62">
        <v>0</v>
      </c>
      <c r="F418" s="63">
        <v>8</v>
      </c>
      <c r="G418" s="41">
        <v>12</v>
      </c>
      <c r="H418" s="62">
        <v>0</v>
      </c>
      <c r="I418" s="63">
        <v>8</v>
      </c>
      <c r="J418" s="41">
        <v>12</v>
      </c>
      <c r="K418" s="62">
        <v>0</v>
      </c>
      <c r="L418" s="63">
        <v>8</v>
      </c>
      <c r="M418" s="41">
        <v>12</v>
      </c>
      <c r="N418" s="62">
        <v>0</v>
      </c>
      <c r="O418" s="63">
        <v>8</v>
      </c>
      <c r="P418" s="41">
        <v>12</v>
      </c>
      <c r="Q418" s="62">
        <v>0</v>
      </c>
      <c r="R418" s="63">
        <v>8</v>
      </c>
      <c r="S418" s="41">
        <v>12</v>
      </c>
      <c r="T418" s="62">
        <v>0</v>
      </c>
      <c r="U418" s="63">
        <v>8</v>
      </c>
      <c r="V418" s="41">
        <v>12</v>
      </c>
      <c r="W418" s="62">
        <v>1</v>
      </c>
      <c r="X418" s="63">
        <v>8</v>
      </c>
      <c r="Y418" s="41">
        <v>12</v>
      </c>
      <c r="Z418" s="62">
        <v>1</v>
      </c>
      <c r="AA418" s="63">
        <v>8</v>
      </c>
      <c r="AB418" s="41">
        <v>12</v>
      </c>
      <c r="AC418" s="62">
        <v>1</v>
      </c>
      <c r="AD418" s="63">
        <v>8</v>
      </c>
      <c r="AE418" s="41">
        <v>12</v>
      </c>
      <c r="AF418" s="62">
        <v>1</v>
      </c>
      <c r="AG418" s="63">
        <v>8</v>
      </c>
      <c r="AH418" s="41">
        <v>12</v>
      </c>
      <c r="AI418" s="62">
        <v>1</v>
      </c>
      <c r="AJ418" s="63">
        <v>8</v>
      </c>
      <c r="AK418" s="74">
        <v>12</v>
      </c>
      <c r="AL418" s="74">
        <v>1</v>
      </c>
      <c r="AM418" s="75">
        <v>8</v>
      </c>
    </row>
    <row r="419" spans="3:39">
      <c r="C419" s="58" t="s">
        <v>10</v>
      </c>
      <c r="D419" s="41">
        <v>25</v>
      </c>
      <c r="E419" s="62">
        <v>8</v>
      </c>
      <c r="F419" s="63">
        <v>18</v>
      </c>
      <c r="G419" s="41">
        <v>25</v>
      </c>
      <c r="H419" s="62">
        <v>9</v>
      </c>
      <c r="I419" s="63">
        <v>20</v>
      </c>
      <c r="J419" s="41">
        <v>25</v>
      </c>
      <c r="K419" s="62">
        <v>9</v>
      </c>
      <c r="L419" s="63">
        <v>20</v>
      </c>
      <c r="M419" s="41">
        <v>25</v>
      </c>
      <c r="N419" s="62">
        <v>9</v>
      </c>
      <c r="O419" s="63">
        <v>20</v>
      </c>
      <c r="P419" s="41">
        <v>25</v>
      </c>
      <c r="Q419" s="62">
        <v>9</v>
      </c>
      <c r="R419" s="63">
        <v>20</v>
      </c>
      <c r="S419" s="41">
        <v>25</v>
      </c>
      <c r="T419" s="62">
        <v>9</v>
      </c>
      <c r="U419" s="63">
        <v>20</v>
      </c>
      <c r="V419" s="41">
        <v>25</v>
      </c>
      <c r="W419" s="62">
        <v>9</v>
      </c>
      <c r="X419" s="63">
        <v>20</v>
      </c>
      <c r="Y419" s="41">
        <v>25</v>
      </c>
      <c r="Z419" s="62">
        <v>9</v>
      </c>
      <c r="AA419" s="63">
        <v>20</v>
      </c>
      <c r="AB419" s="41">
        <v>25</v>
      </c>
      <c r="AC419" s="62">
        <v>9</v>
      </c>
      <c r="AD419" s="63">
        <v>20</v>
      </c>
      <c r="AE419" s="41">
        <v>25</v>
      </c>
      <c r="AF419" s="62">
        <v>9</v>
      </c>
      <c r="AG419" s="63">
        <v>20</v>
      </c>
      <c r="AH419" s="41">
        <v>25</v>
      </c>
      <c r="AI419" s="62">
        <v>9</v>
      </c>
      <c r="AJ419" s="63">
        <v>20</v>
      </c>
      <c r="AK419" s="74">
        <v>25</v>
      </c>
      <c r="AL419" s="74">
        <v>9</v>
      </c>
      <c r="AM419" s="75">
        <v>20</v>
      </c>
    </row>
    <row r="420" spans="3:39">
      <c r="C420" s="58" t="s">
        <v>11</v>
      </c>
      <c r="D420" s="41">
        <v>16</v>
      </c>
      <c r="E420" s="62">
        <v>0</v>
      </c>
      <c r="F420" s="63">
        <v>10</v>
      </c>
      <c r="G420" s="41">
        <v>16</v>
      </c>
      <c r="H420" s="62">
        <v>0</v>
      </c>
      <c r="I420" s="63">
        <v>10</v>
      </c>
      <c r="J420" s="41">
        <v>16</v>
      </c>
      <c r="K420" s="62">
        <v>0</v>
      </c>
      <c r="L420" s="63">
        <v>10</v>
      </c>
      <c r="M420" s="41">
        <v>16</v>
      </c>
      <c r="N420" s="62">
        <v>0</v>
      </c>
      <c r="O420" s="63">
        <v>10</v>
      </c>
      <c r="P420" s="41">
        <v>16</v>
      </c>
      <c r="Q420" s="62">
        <v>0</v>
      </c>
      <c r="R420" s="63">
        <v>10</v>
      </c>
      <c r="S420" s="41">
        <v>16</v>
      </c>
      <c r="T420" s="62">
        <v>0</v>
      </c>
      <c r="U420" s="63">
        <v>10</v>
      </c>
      <c r="V420" s="41">
        <v>16</v>
      </c>
      <c r="W420" s="62">
        <v>0</v>
      </c>
      <c r="X420" s="63">
        <v>10</v>
      </c>
      <c r="Y420" s="41">
        <v>16</v>
      </c>
      <c r="Z420" s="62">
        <v>0</v>
      </c>
      <c r="AA420" s="63">
        <v>10</v>
      </c>
      <c r="AB420" s="41">
        <v>16</v>
      </c>
      <c r="AC420" s="62">
        <v>0</v>
      </c>
      <c r="AD420" s="63">
        <v>10</v>
      </c>
      <c r="AE420" s="41">
        <v>16</v>
      </c>
      <c r="AF420" s="62">
        <v>0</v>
      </c>
      <c r="AG420" s="63">
        <v>10</v>
      </c>
      <c r="AH420" s="41">
        <v>16</v>
      </c>
      <c r="AI420" s="62">
        <v>0</v>
      </c>
      <c r="AJ420" s="63">
        <v>10</v>
      </c>
      <c r="AK420" s="74">
        <v>16</v>
      </c>
      <c r="AL420" s="74">
        <v>0</v>
      </c>
      <c r="AM420" s="75">
        <v>10</v>
      </c>
    </row>
    <row r="421" spans="3:39">
      <c r="C421" s="58" t="s">
        <v>12</v>
      </c>
      <c r="D421" s="41">
        <v>47</v>
      </c>
      <c r="E421" s="62">
        <v>19</v>
      </c>
      <c r="F421" s="63">
        <v>31</v>
      </c>
      <c r="G421" s="41">
        <v>50</v>
      </c>
      <c r="H421" s="62">
        <v>20</v>
      </c>
      <c r="I421" s="63">
        <v>32</v>
      </c>
      <c r="J421" s="41">
        <v>50</v>
      </c>
      <c r="K421" s="62">
        <v>20</v>
      </c>
      <c r="L421" s="63">
        <v>32</v>
      </c>
      <c r="M421" s="41">
        <v>50</v>
      </c>
      <c r="N421" s="62">
        <v>20</v>
      </c>
      <c r="O421" s="63">
        <v>32</v>
      </c>
      <c r="P421" s="41">
        <v>50</v>
      </c>
      <c r="Q421" s="62">
        <v>20</v>
      </c>
      <c r="R421" s="63">
        <v>32</v>
      </c>
      <c r="S421" s="41">
        <v>50</v>
      </c>
      <c r="T421" s="62">
        <v>20</v>
      </c>
      <c r="U421" s="63">
        <v>32</v>
      </c>
      <c r="V421" s="41">
        <v>50</v>
      </c>
      <c r="W421" s="62">
        <v>20</v>
      </c>
      <c r="X421" s="63">
        <v>32</v>
      </c>
      <c r="Y421" s="41">
        <v>50</v>
      </c>
      <c r="Z421" s="62">
        <v>20</v>
      </c>
      <c r="AA421" s="63">
        <v>32</v>
      </c>
      <c r="AB421" s="41">
        <v>50</v>
      </c>
      <c r="AC421" s="62">
        <v>20</v>
      </c>
      <c r="AD421" s="63">
        <v>32</v>
      </c>
      <c r="AE421" s="41">
        <v>50</v>
      </c>
      <c r="AF421" s="62">
        <v>20</v>
      </c>
      <c r="AG421" s="63">
        <v>32</v>
      </c>
      <c r="AH421" s="41">
        <v>50</v>
      </c>
      <c r="AI421" s="62">
        <v>20</v>
      </c>
      <c r="AJ421" s="63">
        <v>32</v>
      </c>
      <c r="AK421" s="74">
        <v>47</v>
      </c>
      <c r="AL421" s="74">
        <v>19</v>
      </c>
      <c r="AM421" s="75">
        <v>32</v>
      </c>
    </row>
    <row r="422" spans="3:39">
      <c r="C422" s="58" t="s">
        <v>13</v>
      </c>
      <c r="D422" s="41">
        <v>44</v>
      </c>
      <c r="E422" s="62">
        <v>23</v>
      </c>
      <c r="F422" s="63">
        <v>22</v>
      </c>
      <c r="G422" s="41">
        <v>44</v>
      </c>
      <c r="H422" s="62">
        <v>23</v>
      </c>
      <c r="I422" s="63">
        <v>24</v>
      </c>
      <c r="J422" s="41">
        <v>44</v>
      </c>
      <c r="K422" s="62">
        <v>23</v>
      </c>
      <c r="L422" s="63">
        <v>24</v>
      </c>
      <c r="M422" s="41">
        <v>44</v>
      </c>
      <c r="N422" s="62">
        <v>23</v>
      </c>
      <c r="O422" s="63">
        <v>24</v>
      </c>
      <c r="P422" s="41">
        <v>44</v>
      </c>
      <c r="Q422" s="62">
        <v>23</v>
      </c>
      <c r="R422" s="63">
        <v>25</v>
      </c>
      <c r="S422" s="41">
        <v>44</v>
      </c>
      <c r="T422" s="62">
        <v>23</v>
      </c>
      <c r="U422" s="63">
        <v>25</v>
      </c>
      <c r="V422" s="41">
        <v>44</v>
      </c>
      <c r="W422" s="62">
        <v>24</v>
      </c>
      <c r="X422" s="63">
        <v>25</v>
      </c>
      <c r="Y422" s="41">
        <v>44</v>
      </c>
      <c r="Z422" s="62">
        <v>24</v>
      </c>
      <c r="AA422" s="63">
        <v>25</v>
      </c>
      <c r="AB422" s="41">
        <v>44</v>
      </c>
      <c r="AC422" s="62">
        <v>24</v>
      </c>
      <c r="AD422" s="63">
        <v>25</v>
      </c>
      <c r="AE422" s="41">
        <v>44</v>
      </c>
      <c r="AF422" s="62">
        <v>24</v>
      </c>
      <c r="AG422" s="63">
        <v>25</v>
      </c>
      <c r="AH422" s="41">
        <v>44</v>
      </c>
      <c r="AI422" s="62">
        <v>24</v>
      </c>
      <c r="AJ422" s="63">
        <v>25</v>
      </c>
      <c r="AK422" s="74">
        <v>44</v>
      </c>
      <c r="AL422" s="74">
        <v>24</v>
      </c>
      <c r="AM422" s="75">
        <v>25</v>
      </c>
    </row>
    <row r="423" spans="3:39">
      <c r="C423" s="58" t="s">
        <v>14</v>
      </c>
      <c r="D423" s="41">
        <v>43</v>
      </c>
      <c r="E423" s="62">
        <v>12</v>
      </c>
      <c r="F423" s="63">
        <v>22</v>
      </c>
      <c r="G423" s="41">
        <v>43</v>
      </c>
      <c r="H423" s="62">
        <v>12</v>
      </c>
      <c r="I423" s="63">
        <v>26</v>
      </c>
      <c r="J423" s="41">
        <v>43</v>
      </c>
      <c r="K423" s="62">
        <v>12</v>
      </c>
      <c r="L423" s="63">
        <v>26</v>
      </c>
      <c r="M423" s="41">
        <v>43</v>
      </c>
      <c r="N423" s="62">
        <v>12</v>
      </c>
      <c r="O423" s="63">
        <v>26</v>
      </c>
      <c r="P423" s="41">
        <v>43</v>
      </c>
      <c r="Q423" s="62">
        <v>12</v>
      </c>
      <c r="R423" s="63">
        <v>26</v>
      </c>
      <c r="S423" s="41">
        <v>43</v>
      </c>
      <c r="T423" s="62">
        <v>12</v>
      </c>
      <c r="U423" s="63">
        <v>26</v>
      </c>
      <c r="V423" s="41">
        <v>43</v>
      </c>
      <c r="W423" s="62">
        <v>12</v>
      </c>
      <c r="X423" s="63">
        <v>26</v>
      </c>
      <c r="Y423" s="41">
        <v>43</v>
      </c>
      <c r="Z423" s="62">
        <v>12</v>
      </c>
      <c r="AA423" s="63">
        <v>26</v>
      </c>
      <c r="AB423" s="41">
        <v>43</v>
      </c>
      <c r="AC423" s="62">
        <v>12</v>
      </c>
      <c r="AD423" s="63">
        <v>26</v>
      </c>
      <c r="AE423" s="41">
        <v>43</v>
      </c>
      <c r="AF423" s="62">
        <v>12</v>
      </c>
      <c r="AG423" s="63">
        <v>26</v>
      </c>
      <c r="AH423" s="41">
        <v>43</v>
      </c>
      <c r="AI423" s="62">
        <v>12</v>
      </c>
      <c r="AJ423" s="63">
        <v>26</v>
      </c>
      <c r="AK423" s="74">
        <v>43</v>
      </c>
      <c r="AL423" s="74">
        <v>12</v>
      </c>
      <c r="AM423" s="75">
        <v>26</v>
      </c>
    </row>
    <row r="424" spans="3:39">
      <c r="C424" s="58" t="s">
        <v>15</v>
      </c>
      <c r="D424" s="41">
        <v>36</v>
      </c>
      <c r="E424" s="62">
        <v>6</v>
      </c>
      <c r="F424" s="63">
        <v>24</v>
      </c>
      <c r="G424" s="41">
        <v>37</v>
      </c>
      <c r="H424" s="62">
        <v>6</v>
      </c>
      <c r="I424" s="63">
        <v>27</v>
      </c>
      <c r="J424" s="41">
        <v>37</v>
      </c>
      <c r="K424" s="62">
        <v>6</v>
      </c>
      <c r="L424" s="63">
        <v>27</v>
      </c>
      <c r="M424" s="41">
        <v>37</v>
      </c>
      <c r="N424" s="62">
        <v>6</v>
      </c>
      <c r="O424" s="63">
        <v>27</v>
      </c>
      <c r="P424" s="41">
        <v>37</v>
      </c>
      <c r="Q424" s="62">
        <v>6</v>
      </c>
      <c r="R424" s="63">
        <v>27</v>
      </c>
      <c r="S424" s="41">
        <v>37</v>
      </c>
      <c r="T424" s="62">
        <v>6</v>
      </c>
      <c r="U424" s="63">
        <v>27</v>
      </c>
      <c r="V424" s="41">
        <v>37</v>
      </c>
      <c r="W424" s="62">
        <v>6</v>
      </c>
      <c r="X424" s="63">
        <v>27</v>
      </c>
      <c r="Y424" s="41">
        <v>37</v>
      </c>
      <c r="Z424" s="62">
        <v>6</v>
      </c>
      <c r="AA424" s="63">
        <v>27</v>
      </c>
      <c r="AB424" s="41">
        <v>37</v>
      </c>
      <c r="AC424" s="62">
        <v>6</v>
      </c>
      <c r="AD424" s="63">
        <v>27</v>
      </c>
      <c r="AE424" s="41">
        <v>37</v>
      </c>
      <c r="AF424" s="62">
        <v>6</v>
      </c>
      <c r="AG424" s="63">
        <v>27</v>
      </c>
      <c r="AH424" s="41">
        <v>37</v>
      </c>
      <c r="AI424" s="62">
        <v>6</v>
      </c>
      <c r="AJ424" s="63">
        <v>27</v>
      </c>
      <c r="AK424" s="74">
        <v>36</v>
      </c>
      <c r="AL424" s="74">
        <v>6</v>
      </c>
      <c r="AM424" s="75">
        <v>27</v>
      </c>
    </row>
    <row r="425" spans="3:39">
      <c r="C425" s="58" t="s">
        <v>16</v>
      </c>
      <c r="D425" s="41">
        <v>6</v>
      </c>
      <c r="E425" s="62">
        <v>5</v>
      </c>
      <c r="F425" s="63">
        <v>0</v>
      </c>
      <c r="G425" s="41">
        <v>6</v>
      </c>
      <c r="H425" s="62">
        <v>5</v>
      </c>
      <c r="I425" s="63">
        <v>0</v>
      </c>
      <c r="J425" s="41">
        <v>6</v>
      </c>
      <c r="K425" s="62">
        <v>5</v>
      </c>
      <c r="L425" s="63">
        <v>0</v>
      </c>
      <c r="M425" s="41">
        <v>6</v>
      </c>
      <c r="N425" s="62">
        <v>5</v>
      </c>
      <c r="O425" s="63">
        <v>0</v>
      </c>
      <c r="P425" s="41">
        <v>6</v>
      </c>
      <c r="Q425" s="62">
        <v>5</v>
      </c>
      <c r="R425" s="63">
        <v>0</v>
      </c>
      <c r="S425" s="41">
        <v>6</v>
      </c>
      <c r="T425" s="62">
        <v>5</v>
      </c>
      <c r="U425" s="63">
        <v>0</v>
      </c>
      <c r="V425" s="41">
        <v>6</v>
      </c>
      <c r="W425" s="62">
        <v>5</v>
      </c>
      <c r="X425" s="63">
        <v>0</v>
      </c>
      <c r="Y425" s="41">
        <v>6</v>
      </c>
      <c r="Z425" s="62">
        <v>5</v>
      </c>
      <c r="AA425" s="63">
        <v>0</v>
      </c>
      <c r="AB425" s="41">
        <v>6</v>
      </c>
      <c r="AC425" s="62">
        <v>5</v>
      </c>
      <c r="AD425" s="63">
        <v>0</v>
      </c>
      <c r="AE425" s="41">
        <v>6</v>
      </c>
      <c r="AF425" s="62">
        <v>5</v>
      </c>
      <c r="AG425" s="63">
        <v>0</v>
      </c>
      <c r="AH425" s="41">
        <v>6</v>
      </c>
      <c r="AI425" s="62">
        <v>5</v>
      </c>
      <c r="AJ425" s="63">
        <v>0</v>
      </c>
      <c r="AK425" s="74">
        <v>6</v>
      </c>
      <c r="AL425" s="74">
        <v>5</v>
      </c>
      <c r="AM425" s="75">
        <v>0</v>
      </c>
    </row>
    <row r="426" spans="3:39">
      <c r="C426" s="58" t="s">
        <v>17</v>
      </c>
      <c r="D426" s="41">
        <v>234</v>
      </c>
      <c r="E426" s="62">
        <v>115</v>
      </c>
      <c r="F426" s="63">
        <v>199</v>
      </c>
      <c r="G426" s="41">
        <v>236</v>
      </c>
      <c r="H426" s="62">
        <v>117</v>
      </c>
      <c r="I426" s="63">
        <v>211</v>
      </c>
      <c r="J426" s="41">
        <v>236</v>
      </c>
      <c r="K426" s="62">
        <v>116</v>
      </c>
      <c r="L426" s="63">
        <v>211</v>
      </c>
      <c r="M426" s="41">
        <v>236</v>
      </c>
      <c r="N426" s="62">
        <v>117</v>
      </c>
      <c r="O426" s="63">
        <v>211</v>
      </c>
      <c r="P426" s="41">
        <v>236</v>
      </c>
      <c r="Q426" s="62">
        <v>117</v>
      </c>
      <c r="R426" s="63">
        <v>211</v>
      </c>
      <c r="S426" s="41">
        <v>236</v>
      </c>
      <c r="T426" s="62">
        <v>117</v>
      </c>
      <c r="U426" s="63">
        <v>211</v>
      </c>
      <c r="V426" s="41">
        <v>237</v>
      </c>
      <c r="W426" s="62">
        <v>117</v>
      </c>
      <c r="X426" s="63">
        <v>212</v>
      </c>
      <c r="Y426" s="41">
        <v>237</v>
      </c>
      <c r="Z426" s="62">
        <v>117</v>
      </c>
      <c r="AA426" s="63">
        <v>212</v>
      </c>
      <c r="AB426" s="41">
        <v>237</v>
      </c>
      <c r="AC426" s="62">
        <v>117</v>
      </c>
      <c r="AD426" s="63">
        <v>212</v>
      </c>
      <c r="AE426" s="41">
        <v>237</v>
      </c>
      <c r="AF426" s="62">
        <v>117</v>
      </c>
      <c r="AG426" s="63">
        <v>212</v>
      </c>
      <c r="AH426" s="41">
        <v>237</v>
      </c>
      <c r="AI426" s="62">
        <v>117</v>
      </c>
      <c r="AJ426" s="63">
        <v>212</v>
      </c>
      <c r="AK426" s="74">
        <v>237</v>
      </c>
      <c r="AL426" s="74">
        <v>117</v>
      </c>
      <c r="AM426" s="75">
        <v>212</v>
      </c>
    </row>
    <row r="427" spans="3:39">
      <c r="C427" s="58" t="s">
        <v>18</v>
      </c>
      <c r="D427" s="41">
        <v>21</v>
      </c>
      <c r="E427" s="62">
        <v>6</v>
      </c>
      <c r="F427" s="63">
        <v>19</v>
      </c>
      <c r="G427" s="41">
        <v>21</v>
      </c>
      <c r="H427" s="62">
        <v>6</v>
      </c>
      <c r="I427" s="63">
        <v>20</v>
      </c>
      <c r="J427" s="41">
        <v>21</v>
      </c>
      <c r="K427" s="62">
        <v>6</v>
      </c>
      <c r="L427" s="63">
        <v>20</v>
      </c>
      <c r="M427" s="41">
        <v>21</v>
      </c>
      <c r="N427" s="62">
        <v>6</v>
      </c>
      <c r="O427" s="63">
        <v>20</v>
      </c>
      <c r="P427" s="41">
        <v>21</v>
      </c>
      <c r="Q427" s="62">
        <v>6</v>
      </c>
      <c r="R427" s="63">
        <v>20</v>
      </c>
      <c r="S427" s="41">
        <v>21</v>
      </c>
      <c r="T427" s="62">
        <v>6</v>
      </c>
      <c r="U427" s="63">
        <v>20</v>
      </c>
      <c r="V427" s="41">
        <v>21</v>
      </c>
      <c r="W427" s="62">
        <v>6</v>
      </c>
      <c r="X427" s="63">
        <v>20</v>
      </c>
      <c r="Y427" s="41">
        <v>21</v>
      </c>
      <c r="Z427" s="62">
        <v>6</v>
      </c>
      <c r="AA427" s="63">
        <v>20</v>
      </c>
      <c r="AB427" s="41">
        <v>21</v>
      </c>
      <c r="AC427" s="62">
        <v>6</v>
      </c>
      <c r="AD427" s="63">
        <v>20</v>
      </c>
      <c r="AE427" s="41">
        <v>21</v>
      </c>
      <c r="AF427" s="62">
        <v>6</v>
      </c>
      <c r="AG427" s="63">
        <v>20</v>
      </c>
      <c r="AH427" s="41">
        <v>21</v>
      </c>
      <c r="AI427" s="62">
        <v>6</v>
      </c>
      <c r="AJ427" s="63">
        <v>20</v>
      </c>
      <c r="AK427" s="74">
        <v>21</v>
      </c>
      <c r="AL427" s="74">
        <v>6</v>
      </c>
      <c r="AM427" s="75">
        <v>20</v>
      </c>
    </row>
    <row r="428" spans="3:39">
      <c r="C428" s="58" t="s">
        <v>19</v>
      </c>
      <c r="D428" s="41">
        <v>29</v>
      </c>
      <c r="E428" s="62">
        <v>9</v>
      </c>
      <c r="F428" s="63">
        <v>19</v>
      </c>
      <c r="G428" s="41">
        <v>29</v>
      </c>
      <c r="H428" s="62">
        <v>9</v>
      </c>
      <c r="I428" s="63">
        <v>20</v>
      </c>
      <c r="J428" s="41">
        <v>29</v>
      </c>
      <c r="K428" s="62">
        <v>9</v>
      </c>
      <c r="L428" s="63">
        <v>20</v>
      </c>
      <c r="M428" s="41">
        <v>29</v>
      </c>
      <c r="N428" s="62">
        <v>9</v>
      </c>
      <c r="O428" s="63">
        <v>20</v>
      </c>
      <c r="P428" s="41">
        <v>29</v>
      </c>
      <c r="Q428" s="62">
        <v>9</v>
      </c>
      <c r="R428" s="63">
        <v>20</v>
      </c>
      <c r="S428" s="41">
        <v>29</v>
      </c>
      <c r="T428" s="62">
        <v>9</v>
      </c>
      <c r="U428" s="63">
        <v>20</v>
      </c>
      <c r="V428" s="41">
        <v>29</v>
      </c>
      <c r="W428" s="62">
        <v>9</v>
      </c>
      <c r="X428" s="63">
        <v>20</v>
      </c>
      <c r="Y428" s="41">
        <v>29</v>
      </c>
      <c r="Z428" s="62">
        <v>9</v>
      </c>
      <c r="AA428" s="63">
        <v>20</v>
      </c>
      <c r="AB428" s="41">
        <v>29</v>
      </c>
      <c r="AC428" s="62">
        <v>9</v>
      </c>
      <c r="AD428" s="63">
        <v>20</v>
      </c>
      <c r="AE428" s="41">
        <v>29</v>
      </c>
      <c r="AF428" s="62">
        <v>9</v>
      </c>
      <c r="AG428" s="63">
        <v>20</v>
      </c>
      <c r="AH428" s="41">
        <v>29</v>
      </c>
      <c r="AI428" s="62">
        <v>9</v>
      </c>
      <c r="AJ428" s="63">
        <v>20</v>
      </c>
      <c r="AK428" s="74">
        <v>29</v>
      </c>
      <c r="AL428" s="74">
        <v>9</v>
      </c>
      <c r="AM428" s="75">
        <v>20</v>
      </c>
    </row>
    <row r="429" spans="3:39">
      <c r="C429" s="58" t="s">
        <v>20</v>
      </c>
      <c r="D429" s="41">
        <v>40</v>
      </c>
      <c r="E429" s="62">
        <v>0</v>
      </c>
      <c r="F429" s="63">
        <v>31</v>
      </c>
      <c r="G429" s="41">
        <v>40</v>
      </c>
      <c r="H429" s="62">
        <v>0</v>
      </c>
      <c r="I429" s="63">
        <v>32</v>
      </c>
      <c r="J429" s="41">
        <v>40</v>
      </c>
      <c r="K429" s="62">
        <v>0</v>
      </c>
      <c r="L429" s="63">
        <v>32</v>
      </c>
      <c r="M429" s="41">
        <v>40</v>
      </c>
      <c r="N429" s="62">
        <v>0</v>
      </c>
      <c r="O429" s="63">
        <v>32</v>
      </c>
      <c r="P429" s="41">
        <v>40</v>
      </c>
      <c r="Q429" s="62">
        <v>0</v>
      </c>
      <c r="R429" s="63">
        <v>32</v>
      </c>
      <c r="S429" s="41">
        <v>40</v>
      </c>
      <c r="T429" s="62">
        <v>0</v>
      </c>
      <c r="U429" s="63">
        <v>32</v>
      </c>
      <c r="V429" s="41">
        <v>40</v>
      </c>
      <c r="W429" s="62">
        <v>0</v>
      </c>
      <c r="X429" s="63">
        <v>32</v>
      </c>
      <c r="Y429" s="41">
        <v>40</v>
      </c>
      <c r="Z429" s="62">
        <v>0</v>
      </c>
      <c r="AA429" s="63">
        <v>32</v>
      </c>
      <c r="AB429" s="41">
        <v>40</v>
      </c>
      <c r="AC429" s="62">
        <v>0</v>
      </c>
      <c r="AD429" s="63">
        <v>32</v>
      </c>
      <c r="AE429" s="41">
        <v>40</v>
      </c>
      <c r="AF429" s="62">
        <v>0</v>
      </c>
      <c r="AG429" s="63">
        <v>32</v>
      </c>
      <c r="AH429" s="41">
        <v>40</v>
      </c>
      <c r="AI429" s="62">
        <v>0</v>
      </c>
      <c r="AJ429" s="63">
        <v>32</v>
      </c>
      <c r="AK429" s="74">
        <v>40</v>
      </c>
      <c r="AL429" s="74">
        <v>0</v>
      </c>
      <c r="AM429" s="75">
        <v>32</v>
      </c>
    </row>
    <row r="430" spans="3:39">
      <c r="C430" s="58" t="s">
        <v>21</v>
      </c>
      <c r="D430" s="41">
        <v>110</v>
      </c>
      <c r="E430" s="62">
        <v>18</v>
      </c>
      <c r="F430" s="63">
        <v>80</v>
      </c>
      <c r="G430" s="41">
        <v>111</v>
      </c>
      <c r="H430" s="62">
        <v>18</v>
      </c>
      <c r="I430" s="63">
        <v>84</v>
      </c>
      <c r="J430" s="41">
        <v>111</v>
      </c>
      <c r="K430" s="62">
        <v>18</v>
      </c>
      <c r="L430" s="63">
        <v>84</v>
      </c>
      <c r="M430" s="41">
        <v>111</v>
      </c>
      <c r="N430" s="62">
        <v>18</v>
      </c>
      <c r="O430" s="63">
        <v>84</v>
      </c>
      <c r="P430" s="41">
        <v>111</v>
      </c>
      <c r="Q430" s="62">
        <v>18</v>
      </c>
      <c r="R430" s="63">
        <v>84</v>
      </c>
      <c r="S430" s="41">
        <v>111</v>
      </c>
      <c r="T430" s="62">
        <v>18</v>
      </c>
      <c r="U430" s="63">
        <v>84</v>
      </c>
      <c r="V430" s="41">
        <v>111</v>
      </c>
      <c r="W430" s="62">
        <v>18</v>
      </c>
      <c r="X430" s="63">
        <v>88</v>
      </c>
      <c r="Y430" s="41">
        <v>111</v>
      </c>
      <c r="Z430" s="62">
        <v>18</v>
      </c>
      <c r="AA430" s="63">
        <v>88</v>
      </c>
      <c r="AB430" s="41">
        <v>111</v>
      </c>
      <c r="AC430" s="62">
        <v>18</v>
      </c>
      <c r="AD430" s="63">
        <v>88</v>
      </c>
      <c r="AE430" s="41">
        <v>111</v>
      </c>
      <c r="AF430" s="62">
        <v>18</v>
      </c>
      <c r="AG430" s="63">
        <v>88</v>
      </c>
      <c r="AH430" s="41">
        <v>111</v>
      </c>
      <c r="AI430" s="62">
        <v>18</v>
      </c>
      <c r="AJ430" s="63">
        <v>88</v>
      </c>
      <c r="AK430" s="74">
        <v>111</v>
      </c>
      <c r="AL430" s="74">
        <v>18</v>
      </c>
      <c r="AM430" s="75">
        <v>88</v>
      </c>
    </row>
    <row r="431" spans="3:39" ht="22.5">
      <c r="C431" s="58" t="s">
        <v>22</v>
      </c>
      <c r="D431" s="41">
        <v>10</v>
      </c>
      <c r="E431" s="62">
        <v>0</v>
      </c>
      <c r="F431" s="63">
        <v>4</v>
      </c>
      <c r="G431" s="41">
        <v>10</v>
      </c>
      <c r="H431" s="62">
        <v>0</v>
      </c>
      <c r="I431" s="63">
        <v>4</v>
      </c>
      <c r="J431" s="41">
        <v>10</v>
      </c>
      <c r="K431" s="62">
        <v>0</v>
      </c>
      <c r="L431" s="63">
        <v>4</v>
      </c>
      <c r="M431" s="41">
        <v>10</v>
      </c>
      <c r="N431" s="62">
        <v>0</v>
      </c>
      <c r="O431" s="63">
        <v>4</v>
      </c>
      <c r="P431" s="41">
        <v>10</v>
      </c>
      <c r="Q431" s="62">
        <v>0</v>
      </c>
      <c r="R431" s="63">
        <v>4</v>
      </c>
      <c r="S431" s="41">
        <v>10</v>
      </c>
      <c r="T431" s="62">
        <v>0</v>
      </c>
      <c r="U431" s="63">
        <v>4</v>
      </c>
      <c r="V431" s="41">
        <v>10</v>
      </c>
      <c r="W431" s="62">
        <v>0</v>
      </c>
      <c r="X431" s="63">
        <v>5</v>
      </c>
      <c r="Y431" s="41">
        <v>10</v>
      </c>
      <c r="Z431" s="62">
        <v>0</v>
      </c>
      <c r="AA431" s="63">
        <v>5</v>
      </c>
      <c r="AB431" s="41">
        <v>10</v>
      </c>
      <c r="AC431" s="62">
        <v>0</v>
      </c>
      <c r="AD431" s="63">
        <v>5</v>
      </c>
      <c r="AE431" s="41">
        <v>10</v>
      </c>
      <c r="AF431" s="62">
        <v>0</v>
      </c>
      <c r="AG431" s="63">
        <v>5</v>
      </c>
      <c r="AH431" s="41">
        <v>10</v>
      </c>
      <c r="AI431" s="62">
        <v>0</v>
      </c>
      <c r="AJ431" s="63">
        <v>5</v>
      </c>
      <c r="AK431" s="74">
        <v>10</v>
      </c>
      <c r="AL431" s="74">
        <v>0</v>
      </c>
      <c r="AM431" s="75">
        <v>5</v>
      </c>
    </row>
    <row r="432" spans="3:39">
      <c r="C432" s="58" t="s">
        <v>23</v>
      </c>
      <c r="D432" s="41">
        <v>17</v>
      </c>
      <c r="E432" s="62">
        <v>5</v>
      </c>
      <c r="F432" s="63">
        <v>11</v>
      </c>
      <c r="G432" s="41">
        <v>18</v>
      </c>
      <c r="H432" s="62">
        <v>6</v>
      </c>
      <c r="I432" s="63">
        <v>11</v>
      </c>
      <c r="J432" s="41">
        <v>18</v>
      </c>
      <c r="K432" s="62">
        <v>6</v>
      </c>
      <c r="L432" s="63">
        <v>11</v>
      </c>
      <c r="M432" s="41">
        <v>18</v>
      </c>
      <c r="N432" s="62">
        <v>6</v>
      </c>
      <c r="O432" s="63">
        <v>11</v>
      </c>
      <c r="P432" s="41">
        <v>18</v>
      </c>
      <c r="Q432" s="62">
        <v>6</v>
      </c>
      <c r="R432" s="63">
        <v>11</v>
      </c>
      <c r="S432" s="41">
        <v>18</v>
      </c>
      <c r="T432" s="62">
        <v>6</v>
      </c>
      <c r="U432" s="63">
        <v>11</v>
      </c>
      <c r="V432" s="41">
        <v>18</v>
      </c>
      <c r="W432" s="62">
        <v>6</v>
      </c>
      <c r="X432" s="63">
        <v>11</v>
      </c>
      <c r="Y432" s="41">
        <v>18</v>
      </c>
      <c r="Z432" s="62">
        <v>6</v>
      </c>
      <c r="AA432" s="63">
        <v>11</v>
      </c>
      <c r="AB432" s="41">
        <v>18</v>
      </c>
      <c r="AC432" s="62">
        <v>6</v>
      </c>
      <c r="AD432" s="63">
        <v>11</v>
      </c>
      <c r="AE432" s="41">
        <v>18</v>
      </c>
      <c r="AF432" s="62">
        <v>6</v>
      </c>
      <c r="AG432" s="63">
        <v>11</v>
      </c>
      <c r="AH432" s="41">
        <v>18</v>
      </c>
      <c r="AI432" s="62">
        <v>6</v>
      </c>
      <c r="AJ432" s="63">
        <v>11</v>
      </c>
      <c r="AK432" s="74">
        <v>17</v>
      </c>
      <c r="AL432" s="74">
        <v>5</v>
      </c>
      <c r="AM432" s="75">
        <v>11</v>
      </c>
    </row>
    <row r="433" spans="3:44">
      <c r="C433" s="58" t="s">
        <v>24</v>
      </c>
      <c r="D433" s="41">
        <v>17</v>
      </c>
      <c r="E433" s="62">
        <v>0</v>
      </c>
      <c r="F433" s="63">
        <v>8</v>
      </c>
      <c r="G433" s="41">
        <v>17</v>
      </c>
      <c r="H433" s="62">
        <v>0</v>
      </c>
      <c r="I433" s="63">
        <v>11</v>
      </c>
      <c r="J433" s="41">
        <v>17</v>
      </c>
      <c r="K433" s="62">
        <v>0</v>
      </c>
      <c r="L433" s="63">
        <v>11</v>
      </c>
      <c r="M433" s="41">
        <v>17</v>
      </c>
      <c r="N433" s="62">
        <v>0</v>
      </c>
      <c r="O433" s="63">
        <v>11</v>
      </c>
      <c r="P433" s="41">
        <v>17</v>
      </c>
      <c r="Q433" s="62">
        <v>0</v>
      </c>
      <c r="R433" s="63">
        <v>11</v>
      </c>
      <c r="S433" s="41">
        <v>17</v>
      </c>
      <c r="T433" s="62">
        <v>0</v>
      </c>
      <c r="U433" s="63">
        <v>11</v>
      </c>
      <c r="V433" s="41">
        <v>17</v>
      </c>
      <c r="W433" s="62">
        <v>0</v>
      </c>
      <c r="X433" s="63">
        <v>11</v>
      </c>
      <c r="Y433" s="41">
        <v>17</v>
      </c>
      <c r="Z433" s="62">
        <v>0</v>
      </c>
      <c r="AA433" s="63">
        <v>11</v>
      </c>
      <c r="AB433" s="41">
        <v>17</v>
      </c>
      <c r="AC433" s="62">
        <v>0</v>
      </c>
      <c r="AD433" s="63">
        <v>11</v>
      </c>
      <c r="AE433" s="41">
        <v>17</v>
      </c>
      <c r="AF433" s="62">
        <v>0</v>
      </c>
      <c r="AG433" s="63">
        <v>11</v>
      </c>
      <c r="AH433" s="41">
        <v>17</v>
      </c>
      <c r="AI433" s="62">
        <v>0</v>
      </c>
      <c r="AJ433" s="63">
        <v>11</v>
      </c>
      <c r="AK433" s="74">
        <v>17</v>
      </c>
      <c r="AL433" s="74">
        <v>0</v>
      </c>
      <c r="AM433" s="75">
        <v>11</v>
      </c>
    </row>
    <row r="434" spans="3:44">
      <c r="C434" s="58" t="s">
        <v>25</v>
      </c>
      <c r="D434" s="41">
        <v>9</v>
      </c>
      <c r="E434" s="62">
        <v>6</v>
      </c>
      <c r="F434" s="63">
        <v>7</v>
      </c>
      <c r="G434" s="41">
        <v>9</v>
      </c>
      <c r="H434" s="62">
        <v>6</v>
      </c>
      <c r="I434" s="63">
        <v>8</v>
      </c>
      <c r="J434" s="41">
        <v>9</v>
      </c>
      <c r="K434" s="62">
        <v>6</v>
      </c>
      <c r="L434" s="63">
        <v>8</v>
      </c>
      <c r="M434" s="41">
        <v>9</v>
      </c>
      <c r="N434" s="62">
        <v>6</v>
      </c>
      <c r="O434" s="63">
        <v>8</v>
      </c>
      <c r="P434" s="41">
        <v>9</v>
      </c>
      <c r="Q434" s="62">
        <v>6</v>
      </c>
      <c r="R434" s="63">
        <v>8</v>
      </c>
      <c r="S434" s="41">
        <v>9</v>
      </c>
      <c r="T434" s="62">
        <v>6</v>
      </c>
      <c r="U434" s="63">
        <v>8</v>
      </c>
      <c r="V434" s="41">
        <v>9</v>
      </c>
      <c r="W434" s="62">
        <v>6</v>
      </c>
      <c r="X434" s="63">
        <v>8</v>
      </c>
      <c r="Y434" s="41">
        <v>9</v>
      </c>
      <c r="Z434" s="62">
        <v>6</v>
      </c>
      <c r="AA434" s="63">
        <v>8</v>
      </c>
      <c r="AB434" s="41">
        <v>9</v>
      </c>
      <c r="AC434" s="62">
        <v>6</v>
      </c>
      <c r="AD434" s="63">
        <v>8</v>
      </c>
      <c r="AE434" s="41">
        <v>9</v>
      </c>
      <c r="AF434" s="62">
        <v>6</v>
      </c>
      <c r="AG434" s="63">
        <v>8</v>
      </c>
      <c r="AH434" s="41">
        <v>9</v>
      </c>
      <c r="AI434" s="62">
        <v>6</v>
      </c>
      <c r="AJ434" s="63">
        <v>8</v>
      </c>
      <c r="AK434" s="74">
        <v>9</v>
      </c>
      <c r="AL434" s="74">
        <v>6</v>
      </c>
      <c r="AM434" s="75">
        <v>8</v>
      </c>
    </row>
    <row r="435" spans="3:44">
      <c r="C435" s="58" t="s">
        <v>26</v>
      </c>
      <c r="D435" s="41">
        <v>364</v>
      </c>
      <c r="E435" s="62">
        <v>344</v>
      </c>
      <c r="F435" s="63">
        <v>345</v>
      </c>
      <c r="G435" s="41">
        <v>380</v>
      </c>
      <c r="H435" s="62">
        <v>356</v>
      </c>
      <c r="I435" s="63">
        <v>383</v>
      </c>
      <c r="J435" s="41">
        <v>383</v>
      </c>
      <c r="K435" s="62">
        <v>359</v>
      </c>
      <c r="L435" s="63">
        <v>383</v>
      </c>
      <c r="M435" s="41">
        <v>383</v>
      </c>
      <c r="N435" s="62">
        <v>359</v>
      </c>
      <c r="O435" s="63">
        <v>383</v>
      </c>
      <c r="P435" s="41">
        <v>388</v>
      </c>
      <c r="Q435" s="62">
        <v>362</v>
      </c>
      <c r="R435" s="63">
        <v>391</v>
      </c>
      <c r="S435" s="41">
        <v>388</v>
      </c>
      <c r="T435" s="62">
        <v>362</v>
      </c>
      <c r="U435" s="63">
        <v>391</v>
      </c>
      <c r="V435" s="41">
        <v>392</v>
      </c>
      <c r="W435" s="62">
        <v>366</v>
      </c>
      <c r="X435" s="63">
        <v>394</v>
      </c>
      <c r="Y435" s="41">
        <v>392</v>
      </c>
      <c r="Z435" s="62">
        <v>366</v>
      </c>
      <c r="AA435" s="63">
        <v>394</v>
      </c>
      <c r="AB435" s="41">
        <v>392</v>
      </c>
      <c r="AC435" s="62">
        <v>366</v>
      </c>
      <c r="AD435" s="63">
        <v>394</v>
      </c>
      <c r="AE435" s="41">
        <v>392</v>
      </c>
      <c r="AF435" s="62">
        <v>366</v>
      </c>
      <c r="AG435" s="63">
        <v>394</v>
      </c>
      <c r="AH435" s="41">
        <v>392</v>
      </c>
      <c r="AI435" s="62">
        <v>366</v>
      </c>
      <c r="AJ435" s="63">
        <v>394</v>
      </c>
      <c r="AK435" s="74">
        <v>388</v>
      </c>
      <c r="AL435" s="74">
        <v>363</v>
      </c>
      <c r="AM435" s="75">
        <v>394</v>
      </c>
    </row>
    <row r="436" spans="3:44">
      <c r="C436" s="58" t="s">
        <v>39</v>
      </c>
      <c r="D436" s="41">
        <v>20</v>
      </c>
      <c r="E436" s="62">
        <v>2</v>
      </c>
      <c r="F436" s="63">
        <v>15</v>
      </c>
      <c r="G436" s="41">
        <v>20</v>
      </c>
      <c r="H436" s="62">
        <v>3</v>
      </c>
      <c r="I436" s="63">
        <v>18</v>
      </c>
      <c r="J436" s="41">
        <v>20</v>
      </c>
      <c r="K436" s="62">
        <v>3</v>
      </c>
      <c r="L436" s="63">
        <v>18</v>
      </c>
      <c r="M436" s="41">
        <v>20</v>
      </c>
      <c r="N436" s="62">
        <v>3</v>
      </c>
      <c r="O436" s="63">
        <v>18</v>
      </c>
      <c r="P436" s="41">
        <v>20</v>
      </c>
      <c r="Q436" s="62">
        <v>3</v>
      </c>
      <c r="R436" s="63">
        <v>18</v>
      </c>
      <c r="S436" s="41">
        <v>20</v>
      </c>
      <c r="T436" s="62">
        <v>3</v>
      </c>
      <c r="U436" s="63">
        <v>18</v>
      </c>
      <c r="V436" s="41">
        <v>20</v>
      </c>
      <c r="W436" s="62">
        <v>3</v>
      </c>
      <c r="X436" s="63">
        <v>18</v>
      </c>
      <c r="Y436" s="41">
        <v>20</v>
      </c>
      <c r="Z436" s="62">
        <v>3</v>
      </c>
      <c r="AA436" s="63">
        <v>18</v>
      </c>
      <c r="AB436" s="41">
        <v>20</v>
      </c>
      <c r="AC436" s="62">
        <v>3</v>
      </c>
      <c r="AD436" s="63">
        <v>18</v>
      </c>
      <c r="AE436" s="41">
        <v>20</v>
      </c>
      <c r="AF436" s="62">
        <v>3</v>
      </c>
      <c r="AG436" s="63">
        <v>18</v>
      </c>
      <c r="AH436" s="41">
        <v>20</v>
      </c>
      <c r="AI436" s="62">
        <v>3</v>
      </c>
      <c r="AJ436" s="63">
        <v>18</v>
      </c>
      <c r="AK436" s="74">
        <v>19</v>
      </c>
      <c r="AL436" s="74">
        <v>3</v>
      </c>
      <c r="AM436" s="75">
        <v>18</v>
      </c>
    </row>
    <row r="437" spans="3:44" ht="33.75">
      <c r="C437" s="58" t="s">
        <v>1191</v>
      </c>
      <c r="D437" s="41">
        <v>31</v>
      </c>
      <c r="E437" s="62">
        <v>5</v>
      </c>
      <c r="F437" s="63">
        <v>17</v>
      </c>
      <c r="G437" s="41">
        <v>31</v>
      </c>
      <c r="H437" s="62">
        <v>5</v>
      </c>
      <c r="I437" s="63">
        <v>17</v>
      </c>
      <c r="J437" s="41">
        <v>31</v>
      </c>
      <c r="K437" s="62">
        <v>5</v>
      </c>
      <c r="L437" s="63">
        <v>17</v>
      </c>
      <c r="M437" s="41">
        <v>31</v>
      </c>
      <c r="N437" s="62">
        <v>5</v>
      </c>
      <c r="O437" s="63">
        <v>17</v>
      </c>
      <c r="P437" s="41">
        <v>31</v>
      </c>
      <c r="Q437" s="62">
        <v>5</v>
      </c>
      <c r="R437" s="63">
        <v>17</v>
      </c>
      <c r="S437" s="41">
        <v>31</v>
      </c>
      <c r="T437" s="62">
        <v>5</v>
      </c>
      <c r="U437" s="63">
        <v>17</v>
      </c>
      <c r="V437" s="41">
        <v>31</v>
      </c>
      <c r="W437" s="62">
        <v>5</v>
      </c>
      <c r="X437" s="63">
        <v>17</v>
      </c>
      <c r="Y437" s="41">
        <v>31</v>
      </c>
      <c r="Z437" s="62">
        <v>5</v>
      </c>
      <c r="AA437" s="63">
        <v>17</v>
      </c>
      <c r="AB437" s="41">
        <v>31</v>
      </c>
      <c r="AC437" s="62">
        <v>5</v>
      </c>
      <c r="AD437" s="63">
        <v>17</v>
      </c>
      <c r="AE437" s="41">
        <v>31</v>
      </c>
      <c r="AF437" s="62">
        <v>5</v>
      </c>
      <c r="AG437" s="63">
        <v>17</v>
      </c>
      <c r="AH437" s="41">
        <v>31</v>
      </c>
      <c r="AI437" s="62">
        <v>5</v>
      </c>
      <c r="AJ437" s="63">
        <v>17</v>
      </c>
      <c r="AK437" s="74">
        <v>31</v>
      </c>
      <c r="AL437" s="74">
        <v>5</v>
      </c>
      <c r="AM437" s="75">
        <v>17</v>
      </c>
    </row>
    <row r="438" spans="3:44">
      <c r="C438" s="58" t="s">
        <v>27</v>
      </c>
      <c r="D438" s="41">
        <v>16</v>
      </c>
      <c r="E438" s="62">
        <v>0</v>
      </c>
      <c r="F438" s="63">
        <v>7</v>
      </c>
      <c r="G438" s="41">
        <v>16</v>
      </c>
      <c r="H438" s="62">
        <v>0</v>
      </c>
      <c r="I438" s="63">
        <v>13</v>
      </c>
      <c r="J438" s="41">
        <v>16</v>
      </c>
      <c r="K438" s="62">
        <v>0</v>
      </c>
      <c r="L438" s="63">
        <v>13</v>
      </c>
      <c r="M438" s="41">
        <v>16</v>
      </c>
      <c r="N438" s="62">
        <v>0</v>
      </c>
      <c r="O438" s="63">
        <v>13</v>
      </c>
      <c r="P438" s="41">
        <v>16</v>
      </c>
      <c r="Q438" s="62">
        <v>0</v>
      </c>
      <c r="R438" s="63">
        <v>13</v>
      </c>
      <c r="S438" s="41">
        <v>16</v>
      </c>
      <c r="T438" s="62">
        <v>0</v>
      </c>
      <c r="U438" s="63">
        <v>13</v>
      </c>
      <c r="V438" s="41">
        <v>16</v>
      </c>
      <c r="W438" s="62">
        <v>0</v>
      </c>
      <c r="X438" s="63">
        <v>13</v>
      </c>
      <c r="Y438" s="41">
        <v>16</v>
      </c>
      <c r="Z438" s="62">
        <v>0</v>
      </c>
      <c r="AA438" s="63">
        <v>13</v>
      </c>
      <c r="AB438" s="41">
        <v>16</v>
      </c>
      <c r="AC438" s="62">
        <v>0</v>
      </c>
      <c r="AD438" s="63">
        <v>13</v>
      </c>
      <c r="AE438" s="41">
        <v>16</v>
      </c>
      <c r="AF438" s="62">
        <v>0</v>
      </c>
      <c r="AG438" s="63">
        <v>13</v>
      </c>
      <c r="AH438" s="41">
        <v>16</v>
      </c>
      <c r="AI438" s="62">
        <v>0</v>
      </c>
      <c r="AJ438" s="63">
        <v>13</v>
      </c>
      <c r="AK438" s="74">
        <v>16</v>
      </c>
      <c r="AL438" s="74">
        <v>0</v>
      </c>
      <c r="AM438" s="75">
        <v>13</v>
      </c>
    </row>
    <row r="439" spans="3:44">
      <c r="C439" s="58" t="s">
        <v>28</v>
      </c>
      <c r="D439" s="41">
        <v>52</v>
      </c>
      <c r="E439" s="62">
        <v>33</v>
      </c>
      <c r="F439" s="63">
        <v>38</v>
      </c>
      <c r="G439" s="41">
        <v>54</v>
      </c>
      <c r="H439" s="62">
        <v>34</v>
      </c>
      <c r="I439" s="63">
        <v>42</v>
      </c>
      <c r="J439" s="41">
        <v>54</v>
      </c>
      <c r="K439" s="62">
        <v>34</v>
      </c>
      <c r="L439" s="63">
        <v>42</v>
      </c>
      <c r="M439" s="41">
        <v>54</v>
      </c>
      <c r="N439" s="62">
        <v>34</v>
      </c>
      <c r="O439" s="63">
        <v>42</v>
      </c>
      <c r="P439" s="41">
        <v>54</v>
      </c>
      <c r="Q439" s="62">
        <v>34</v>
      </c>
      <c r="R439" s="63">
        <v>43</v>
      </c>
      <c r="S439" s="41">
        <v>54</v>
      </c>
      <c r="T439" s="62">
        <v>34</v>
      </c>
      <c r="U439" s="63">
        <v>43</v>
      </c>
      <c r="V439" s="41">
        <v>54</v>
      </c>
      <c r="W439" s="62">
        <v>34</v>
      </c>
      <c r="X439" s="63">
        <v>43</v>
      </c>
      <c r="Y439" s="41">
        <v>54</v>
      </c>
      <c r="Z439" s="62">
        <v>34</v>
      </c>
      <c r="AA439" s="63">
        <v>43</v>
      </c>
      <c r="AB439" s="41">
        <v>54</v>
      </c>
      <c r="AC439" s="62">
        <v>34</v>
      </c>
      <c r="AD439" s="63">
        <v>43</v>
      </c>
      <c r="AE439" s="41">
        <v>54</v>
      </c>
      <c r="AF439" s="62">
        <v>34</v>
      </c>
      <c r="AG439" s="63">
        <v>43</v>
      </c>
      <c r="AH439" s="41">
        <v>54</v>
      </c>
      <c r="AI439" s="62">
        <v>34</v>
      </c>
      <c r="AJ439" s="63">
        <v>43</v>
      </c>
      <c r="AK439" s="74">
        <v>53</v>
      </c>
      <c r="AL439" s="74">
        <v>33</v>
      </c>
      <c r="AM439" s="75">
        <v>43</v>
      </c>
    </row>
    <row r="440" spans="3:44" ht="23.25" thickBot="1">
      <c r="C440" s="59" t="s">
        <v>29</v>
      </c>
      <c r="D440" s="42">
        <v>8</v>
      </c>
      <c r="E440" s="64">
        <v>0</v>
      </c>
      <c r="F440" s="65">
        <v>2</v>
      </c>
      <c r="G440" s="42">
        <v>9</v>
      </c>
      <c r="H440" s="64">
        <v>0</v>
      </c>
      <c r="I440" s="65">
        <v>2</v>
      </c>
      <c r="J440" s="42">
        <v>9</v>
      </c>
      <c r="K440" s="64">
        <v>0</v>
      </c>
      <c r="L440" s="65">
        <v>2</v>
      </c>
      <c r="M440" s="42">
        <v>9</v>
      </c>
      <c r="N440" s="64">
        <v>0</v>
      </c>
      <c r="O440" s="65">
        <v>2</v>
      </c>
      <c r="P440" s="42">
        <v>9</v>
      </c>
      <c r="Q440" s="64">
        <v>0</v>
      </c>
      <c r="R440" s="65">
        <v>2</v>
      </c>
      <c r="S440" s="42">
        <v>9</v>
      </c>
      <c r="T440" s="64">
        <v>0</v>
      </c>
      <c r="U440" s="65">
        <v>2</v>
      </c>
      <c r="V440" s="42">
        <v>9</v>
      </c>
      <c r="W440" s="64">
        <v>0</v>
      </c>
      <c r="X440" s="65">
        <v>2</v>
      </c>
      <c r="Y440" s="42">
        <v>9</v>
      </c>
      <c r="Z440" s="64">
        <v>0</v>
      </c>
      <c r="AA440" s="65">
        <v>2</v>
      </c>
      <c r="AB440" s="42">
        <v>9</v>
      </c>
      <c r="AC440" s="64">
        <v>0</v>
      </c>
      <c r="AD440" s="65">
        <v>2</v>
      </c>
      <c r="AE440" s="42">
        <v>9</v>
      </c>
      <c r="AF440" s="64">
        <v>0</v>
      </c>
      <c r="AG440" s="65">
        <v>2</v>
      </c>
      <c r="AH440" s="42">
        <v>9</v>
      </c>
      <c r="AI440" s="64">
        <v>0</v>
      </c>
      <c r="AJ440" s="65">
        <v>2</v>
      </c>
      <c r="AK440" s="78">
        <v>9</v>
      </c>
      <c r="AL440" s="78">
        <v>0</v>
      </c>
      <c r="AM440" s="79">
        <v>2</v>
      </c>
    </row>
    <row r="442" spans="3:44" ht="13.5" thickBot="1"/>
    <row r="443" spans="3:44" ht="23.25" thickBot="1">
      <c r="C443" s="557" t="s">
        <v>64</v>
      </c>
      <c r="D443" s="558"/>
      <c r="E443" s="558"/>
      <c r="F443" s="558"/>
      <c r="G443" s="558"/>
      <c r="H443" s="558"/>
      <c r="I443" s="558"/>
      <c r="J443" s="558"/>
      <c r="K443" s="558"/>
      <c r="L443" s="558"/>
      <c r="M443" s="558"/>
      <c r="N443" s="558"/>
      <c r="O443" s="558"/>
      <c r="P443" s="558"/>
      <c r="Q443" s="558"/>
      <c r="R443" s="558"/>
      <c r="S443" s="558"/>
      <c r="T443" s="558"/>
      <c r="U443" s="558"/>
      <c r="V443" s="558"/>
      <c r="W443" s="558"/>
      <c r="X443" s="558"/>
      <c r="Y443" s="558"/>
      <c r="Z443" s="558"/>
      <c r="AA443" s="558"/>
      <c r="AB443" s="558"/>
      <c r="AC443" s="558"/>
      <c r="AD443" s="558"/>
      <c r="AE443" s="558"/>
      <c r="AF443" s="558"/>
      <c r="AG443" s="558"/>
      <c r="AH443" s="558"/>
      <c r="AI443" s="558"/>
      <c r="AJ443" s="558"/>
      <c r="AK443" s="558"/>
      <c r="AL443" s="558"/>
      <c r="AM443" s="558"/>
      <c r="AN443" s="558"/>
      <c r="AO443" s="558"/>
      <c r="AP443" s="558"/>
      <c r="AQ443" s="559"/>
      <c r="AR443" s="151"/>
    </row>
    <row r="444" spans="3:44" ht="23.25" thickBot="1">
      <c r="C444" s="581" t="s">
        <v>36</v>
      </c>
      <c r="D444" s="560">
        <v>41640</v>
      </c>
      <c r="E444" s="584"/>
      <c r="F444" s="561"/>
      <c r="G444" s="560">
        <v>41671</v>
      </c>
      <c r="H444" s="584"/>
      <c r="I444" s="561"/>
      <c r="J444" s="560">
        <v>41699</v>
      </c>
      <c r="K444" s="584"/>
      <c r="L444" s="561"/>
      <c r="M444" s="560">
        <v>41730</v>
      </c>
      <c r="N444" s="584"/>
      <c r="O444" s="561"/>
      <c r="P444" s="560">
        <v>41760</v>
      </c>
      <c r="Q444" s="584"/>
      <c r="R444" s="561"/>
      <c r="S444" s="560">
        <v>41791</v>
      </c>
      <c r="T444" s="584"/>
      <c r="U444" s="561"/>
      <c r="V444" s="560">
        <v>41821</v>
      </c>
      <c r="W444" s="584"/>
      <c r="X444" s="561"/>
      <c r="Y444" s="560">
        <v>41852</v>
      </c>
      <c r="Z444" s="584"/>
      <c r="AA444" s="584"/>
      <c r="AB444" s="560">
        <v>41883</v>
      </c>
      <c r="AC444" s="584"/>
      <c r="AD444" s="584"/>
      <c r="AE444" s="561"/>
      <c r="AF444" s="560">
        <v>41913</v>
      </c>
      <c r="AG444" s="584"/>
      <c r="AH444" s="584"/>
      <c r="AI444" s="561"/>
      <c r="AJ444" s="560">
        <v>41944</v>
      </c>
      <c r="AK444" s="584"/>
      <c r="AL444" s="584"/>
      <c r="AM444" s="561"/>
      <c r="AN444" s="560">
        <v>41974</v>
      </c>
      <c r="AO444" s="584"/>
      <c r="AP444" s="584"/>
      <c r="AQ444" s="561"/>
      <c r="AR444" s="151"/>
    </row>
    <row r="445" spans="3:44" ht="13.5" thickBot="1">
      <c r="C445" s="583"/>
      <c r="D445" s="178" t="s">
        <v>2</v>
      </c>
      <c r="E445" s="385" t="s">
        <v>3</v>
      </c>
      <c r="F445" s="177" t="s">
        <v>33</v>
      </c>
      <c r="G445" s="178" t="s">
        <v>2</v>
      </c>
      <c r="H445" s="385" t="s">
        <v>3</v>
      </c>
      <c r="I445" s="177" t="s">
        <v>33</v>
      </c>
      <c r="J445" s="178" t="s">
        <v>2</v>
      </c>
      <c r="K445" s="385" t="s">
        <v>3</v>
      </c>
      <c r="L445" s="177" t="s">
        <v>33</v>
      </c>
      <c r="M445" s="178" t="s">
        <v>2</v>
      </c>
      <c r="N445" s="385" t="s">
        <v>3</v>
      </c>
      <c r="O445" s="177" t="s">
        <v>51</v>
      </c>
      <c r="P445" s="178" t="s">
        <v>2</v>
      </c>
      <c r="Q445" s="385" t="s">
        <v>3</v>
      </c>
      <c r="R445" s="177" t="s">
        <v>51</v>
      </c>
      <c r="S445" s="178" t="s">
        <v>2</v>
      </c>
      <c r="T445" s="385" t="s">
        <v>3</v>
      </c>
      <c r="U445" s="177" t="s">
        <v>51</v>
      </c>
      <c r="V445" s="178" t="s">
        <v>2</v>
      </c>
      <c r="W445" s="385" t="s">
        <v>3</v>
      </c>
      <c r="X445" s="177" t="s">
        <v>51</v>
      </c>
      <c r="Y445" s="178" t="s">
        <v>2</v>
      </c>
      <c r="Z445" s="385" t="s">
        <v>3</v>
      </c>
      <c r="AA445" s="394" t="s">
        <v>51</v>
      </c>
      <c r="AB445" s="186" t="s">
        <v>2</v>
      </c>
      <c r="AC445" s="186" t="s">
        <v>3</v>
      </c>
      <c r="AD445" s="186" t="s">
        <v>51</v>
      </c>
      <c r="AE445" s="186" t="s">
        <v>66</v>
      </c>
      <c r="AF445" s="186" t="s">
        <v>2</v>
      </c>
      <c r="AG445" s="186" t="s">
        <v>3</v>
      </c>
      <c r="AH445" s="186" t="s">
        <v>51</v>
      </c>
      <c r="AI445" s="186" t="s">
        <v>66</v>
      </c>
      <c r="AJ445" s="186" t="s">
        <v>2</v>
      </c>
      <c r="AK445" s="186" t="s">
        <v>3</v>
      </c>
      <c r="AL445" s="186" t="s">
        <v>51</v>
      </c>
      <c r="AM445" s="186" t="s">
        <v>66</v>
      </c>
      <c r="AN445" s="186" t="s">
        <v>2</v>
      </c>
      <c r="AO445" s="186" t="s">
        <v>3</v>
      </c>
      <c r="AP445" s="186" t="s">
        <v>51</v>
      </c>
      <c r="AQ445" s="186" t="s">
        <v>66</v>
      </c>
    </row>
    <row r="446" spans="3:44">
      <c r="C446" s="57" t="s">
        <v>8</v>
      </c>
      <c r="D446" s="70">
        <f>72+10</f>
        <v>82</v>
      </c>
      <c r="E446" s="70">
        <f>39+11</f>
        <v>50</v>
      </c>
      <c r="F446" s="71">
        <f>57+13</f>
        <v>70</v>
      </c>
      <c r="G446" s="70">
        <f>72+10</f>
        <v>82</v>
      </c>
      <c r="H446" s="70">
        <f>39+11</f>
        <v>50</v>
      </c>
      <c r="I446" s="71">
        <f>57+13</f>
        <v>70</v>
      </c>
      <c r="J446" s="70">
        <v>85</v>
      </c>
      <c r="K446" s="70">
        <v>50</v>
      </c>
      <c r="L446" s="71">
        <v>72</v>
      </c>
      <c r="M446" s="70">
        <v>85</v>
      </c>
      <c r="N446" s="70">
        <v>50</v>
      </c>
      <c r="O446" s="71">
        <v>73</v>
      </c>
      <c r="P446" s="104">
        <v>86</v>
      </c>
      <c r="Q446" s="104">
        <v>50</v>
      </c>
      <c r="R446" s="105">
        <v>77</v>
      </c>
      <c r="S446" s="72">
        <v>86</v>
      </c>
      <c r="T446" s="72">
        <v>50</v>
      </c>
      <c r="U446" s="73">
        <v>77</v>
      </c>
      <c r="V446" s="72">
        <v>86</v>
      </c>
      <c r="W446" s="72">
        <v>50</v>
      </c>
      <c r="X446" s="73">
        <v>77</v>
      </c>
      <c r="Y446" s="70">
        <v>86</v>
      </c>
      <c r="Z446" s="70">
        <v>50</v>
      </c>
      <c r="AA446" s="130">
        <v>77</v>
      </c>
      <c r="AB446" s="87">
        <v>86</v>
      </c>
      <c r="AC446" s="87">
        <v>50</v>
      </c>
      <c r="AD446" s="133">
        <v>77</v>
      </c>
      <c r="AE446" s="31">
        <v>0</v>
      </c>
      <c r="AF446" s="70">
        <v>86</v>
      </c>
      <c r="AG446" s="70">
        <v>50</v>
      </c>
      <c r="AH446" s="130">
        <v>79</v>
      </c>
      <c r="AI446" s="71">
        <v>0</v>
      </c>
      <c r="AJ446" s="138">
        <v>86</v>
      </c>
      <c r="AK446" s="70">
        <v>50</v>
      </c>
      <c r="AL446" s="70">
        <v>79</v>
      </c>
      <c r="AM446" s="139">
        <v>0</v>
      </c>
      <c r="AN446" s="138">
        <v>86</v>
      </c>
      <c r="AO446" s="70">
        <v>50</v>
      </c>
      <c r="AP446" s="70">
        <v>79</v>
      </c>
      <c r="AQ446" s="139">
        <v>0</v>
      </c>
    </row>
    <row r="447" spans="3:44">
      <c r="C447" s="58" t="s">
        <v>9</v>
      </c>
      <c r="D447" s="74">
        <v>12</v>
      </c>
      <c r="E447" s="74">
        <v>1</v>
      </c>
      <c r="F447" s="75">
        <v>8</v>
      </c>
      <c r="G447" s="74">
        <v>12</v>
      </c>
      <c r="H447" s="74">
        <v>1</v>
      </c>
      <c r="I447" s="75">
        <v>8</v>
      </c>
      <c r="J447" s="74">
        <v>12</v>
      </c>
      <c r="K447" s="74">
        <v>1</v>
      </c>
      <c r="L447" s="75">
        <v>8</v>
      </c>
      <c r="M447" s="74">
        <v>12</v>
      </c>
      <c r="N447" s="74">
        <v>1</v>
      </c>
      <c r="O447" s="75">
        <v>8</v>
      </c>
      <c r="P447" s="106">
        <v>12</v>
      </c>
      <c r="Q447" s="106">
        <v>1</v>
      </c>
      <c r="R447" s="107">
        <v>8</v>
      </c>
      <c r="S447" s="76">
        <v>12</v>
      </c>
      <c r="T447" s="76">
        <v>1</v>
      </c>
      <c r="U447" s="77">
        <v>8</v>
      </c>
      <c r="V447" s="76">
        <v>12</v>
      </c>
      <c r="W447" s="76">
        <v>1</v>
      </c>
      <c r="X447" s="77">
        <v>8</v>
      </c>
      <c r="Y447" s="74">
        <v>12</v>
      </c>
      <c r="Z447" s="74">
        <v>1</v>
      </c>
      <c r="AA447" s="131">
        <v>8</v>
      </c>
      <c r="AB447" s="85">
        <v>12</v>
      </c>
      <c r="AC447" s="85">
        <v>1</v>
      </c>
      <c r="AD447" s="134">
        <v>8</v>
      </c>
      <c r="AE447" s="33">
        <v>0</v>
      </c>
      <c r="AF447" s="74">
        <v>12</v>
      </c>
      <c r="AG447" s="74">
        <v>1</v>
      </c>
      <c r="AH447" s="131">
        <v>8</v>
      </c>
      <c r="AI447" s="75">
        <v>0</v>
      </c>
      <c r="AJ447" s="140">
        <v>12</v>
      </c>
      <c r="AK447" s="74">
        <v>1</v>
      </c>
      <c r="AL447" s="74">
        <v>8</v>
      </c>
      <c r="AM447" s="141">
        <v>0</v>
      </c>
      <c r="AN447" s="140">
        <v>12</v>
      </c>
      <c r="AO447" s="74">
        <v>1</v>
      </c>
      <c r="AP447" s="74">
        <v>8</v>
      </c>
      <c r="AQ447" s="141">
        <v>0</v>
      </c>
    </row>
    <row r="448" spans="3:44">
      <c r="C448" s="58" t="s">
        <v>10</v>
      </c>
      <c r="D448" s="74">
        <v>25</v>
      </c>
      <c r="E448" s="74">
        <v>9</v>
      </c>
      <c r="F448" s="75">
        <v>20</v>
      </c>
      <c r="G448" s="74">
        <v>25</v>
      </c>
      <c r="H448" s="74">
        <v>9</v>
      </c>
      <c r="I448" s="75">
        <v>20</v>
      </c>
      <c r="J448" s="74">
        <v>25</v>
      </c>
      <c r="K448" s="74">
        <v>9</v>
      </c>
      <c r="L448" s="75">
        <v>20</v>
      </c>
      <c r="M448" s="74">
        <v>25</v>
      </c>
      <c r="N448" s="74">
        <v>9</v>
      </c>
      <c r="O448" s="75">
        <v>20</v>
      </c>
      <c r="P448" s="106">
        <v>26</v>
      </c>
      <c r="Q448" s="106">
        <v>9</v>
      </c>
      <c r="R448" s="107">
        <v>21</v>
      </c>
      <c r="S448" s="76">
        <v>26</v>
      </c>
      <c r="T448" s="76">
        <v>9</v>
      </c>
      <c r="U448" s="77">
        <v>21</v>
      </c>
      <c r="V448" s="76">
        <v>26</v>
      </c>
      <c r="W448" s="76">
        <v>9</v>
      </c>
      <c r="X448" s="77">
        <v>21</v>
      </c>
      <c r="Y448" s="74">
        <v>26</v>
      </c>
      <c r="Z448" s="74">
        <v>9</v>
      </c>
      <c r="AA448" s="131">
        <v>21</v>
      </c>
      <c r="AB448" s="85">
        <v>26</v>
      </c>
      <c r="AC448" s="85">
        <v>9</v>
      </c>
      <c r="AD448" s="134">
        <v>21</v>
      </c>
      <c r="AE448" s="33">
        <v>2</v>
      </c>
      <c r="AF448" s="74">
        <v>26</v>
      </c>
      <c r="AG448" s="74">
        <v>7</v>
      </c>
      <c r="AH448" s="131">
        <v>21</v>
      </c>
      <c r="AI448" s="75">
        <v>2</v>
      </c>
      <c r="AJ448" s="140">
        <v>26</v>
      </c>
      <c r="AK448" s="74">
        <v>7</v>
      </c>
      <c r="AL448" s="74">
        <v>21</v>
      </c>
      <c r="AM448" s="141">
        <v>2</v>
      </c>
      <c r="AN448" s="140">
        <v>26</v>
      </c>
      <c r="AO448" s="74">
        <v>7</v>
      </c>
      <c r="AP448" s="74">
        <v>21</v>
      </c>
      <c r="AQ448" s="141">
        <v>2</v>
      </c>
    </row>
    <row r="449" spans="3:43">
      <c r="C449" s="58" t="s">
        <v>11</v>
      </c>
      <c r="D449" s="74">
        <v>16</v>
      </c>
      <c r="E449" s="74">
        <v>0</v>
      </c>
      <c r="F449" s="75">
        <v>10</v>
      </c>
      <c r="G449" s="74">
        <v>16</v>
      </c>
      <c r="H449" s="74">
        <v>0</v>
      </c>
      <c r="I449" s="75">
        <v>10</v>
      </c>
      <c r="J449" s="74">
        <v>16</v>
      </c>
      <c r="K449" s="74">
        <v>0</v>
      </c>
      <c r="L449" s="75">
        <v>10</v>
      </c>
      <c r="M449" s="74">
        <v>16</v>
      </c>
      <c r="N449" s="74">
        <v>0</v>
      </c>
      <c r="O449" s="75">
        <v>10</v>
      </c>
      <c r="P449" s="106">
        <v>16</v>
      </c>
      <c r="Q449" s="106">
        <v>0</v>
      </c>
      <c r="R449" s="107">
        <v>10</v>
      </c>
      <c r="S449" s="76">
        <v>16</v>
      </c>
      <c r="T449" s="76">
        <v>0</v>
      </c>
      <c r="U449" s="77">
        <v>10</v>
      </c>
      <c r="V449" s="76">
        <v>16</v>
      </c>
      <c r="W449" s="76">
        <v>0</v>
      </c>
      <c r="X449" s="77">
        <v>10</v>
      </c>
      <c r="Y449" s="74">
        <v>16</v>
      </c>
      <c r="Z449" s="74">
        <v>0</v>
      </c>
      <c r="AA449" s="131">
        <v>10</v>
      </c>
      <c r="AB449" s="85">
        <v>16</v>
      </c>
      <c r="AC449" s="85">
        <v>0</v>
      </c>
      <c r="AD449" s="134">
        <v>10</v>
      </c>
      <c r="AE449" s="33">
        <v>0</v>
      </c>
      <c r="AF449" s="74">
        <v>16</v>
      </c>
      <c r="AG449" s="74">
        <v>0</v>
      </c>
      <c r="AH449" s="131">
        <v>10</v>
      </c>
      <c r="AI449" s="75">
        <v>0</v>
      </c>
      <c r="AJ449" s="140">
        <v>16</v>
      </c>
      <c r="AK449" s="74">
        <v>0</v>
      </c>
      <c r="AL449" s="74">
        <v>10</v>
      </c>
      <c r="AM449" s="141">
        <v>0</v>
      </c>
      <c r="AN449" s="140">
        <v>16</v>
      </c>
      <c r="AO449" s="74">
        <v>0</v>
      </c>
      <c r="AP449" s="74">
        <v>10</v>
      </c>
      <c r="AQ449" s="141">
        <v>0</v>
      </c>
    </row>
    <row r="450" spans="3:43">
      <c r="C450" s="58" t="s">
        <v>12</v>
      </c>
      <c r="D450" s="74">
        <v>47</v>
      </c>
      <c r="E450" s="74">
        <v>19</v>
      </c>
      <c r="F450" s="75">
        <v>32</v>
      </c>
      <c r="G450" s="74">
        <v>47</v>
      </c>
      <c r="H450" s="74">
        <v>19</v>
      </c>
      <c r="I450" s="75">
        <v>32</v>
      </c>
      <c r="J450" s="74">
        <v>47</v>
      </c>
      <c r="K450" s="74">
        <v>19</v>
      </c>
      <c r="L450" s="75">
        <v>32</v>
      </c>
      <c r="M450" s="74">
        <v>47</v>
      </c>
      <c r="N450" s="74">
        <v>19</v>
      </c>
      <c r="O450" s="75">
        <v>32</v>
      </c>
      <c r="P450" s="106">
        <v>47</v>
      </c>
      <c r="Q450" s="106">
        <v>19</v>
      </c>
      <c r="R450" s="107">
        <v>38</v>
      </c>
      <c r="S450" s="76">
        <v>47</v>
      </c>
      <c r="T450" s="76">
        <v>19</v>
      </c>
      <c r="U450" s="77">
        <v>38</v>
      </c>
      <c r="V450" s="76">
        <v>47</v>
      </c>
      <c r="W450" s="76">
        <v>19</v>
      </c>
      <c r="X450" s="77">
        <v>38</v>
      </c>
      <c r="Y450" s="74">
        <v>47</v>
      </c>
      <c r="Z450" s="74">
        <v>19</v>
      </c>
      <c r="AA450" s="131">
        <v>38</v>
      </c>
      <c r="AB450" s="85">
        <v>47</v>
      </c>
      <c r="AC450" s="85">
        <v>19</v>
      </c>
      <c r="AD450" s="134">
        <v>38</v>
      </c>
      <c r="AE450" s="33">
        <v>0</v>
      </c>
      <c r="AF450" s="74">
        <v>47</v>
      </c>
      <c r="AG450" s="74">
        <v>19</v>
      </c>
      <c r="AH450" s="131">
        <v>38</v>
      </c>
      <c r="AI450" s="75">
        <v>0</v>
      </c>
      <c r="AJ450" s="140">
        <v>47</v>
      </c>
      <c r="AK450" s="74">
        <v>19</v>
      </c>
      <c r="AL450" s="74">
        <v>38</v>
      </c>
      <c r="AM450" s="141">
        <v>0</v>
      </c>
      <c r="AN450" s="140">
        <v>47</v>
      </c>
      <c r="AO450" s="74">
        <v>19</v>
      </c>
      <c r="AP450" s="74">
        <v>38</v>
      </c>
      <c r="AQ450" s="141">
        <v>0</v>
      </c>
    </row>
    <row r="451" spans="3:43">
      <c r="C451" s="58" t="s">
        <v>13</v>
      </c>
      <c r="D451" s="74">
        <v>44</v>
      </c>
      <c r="E451" s="74">
        <f>24+1</f>
        <v>25</v>
      </c>
      <c r="F451" s="75">
        <v>25</v>
      </c>
      <c r="G451" s="74">
        <v>44</v>
      </c>
      <c r="H451" s="74">
        <f>24+1</f>
        <v>25</v>
      </c>
      <c r="I451" s="75">
        <v>25</v>
      </c>
      <c r="J451" s="74">
        <v>44</v>
      </c>
      <c r="K451" s="74">
        <v>25</v>
      </c>
      <c r="L451" s="75">
        <v>25</v>
      </c>
      <c r="M451" s="74">
        <v>44</v>
      </c>
      <c r="N451" s="74">
        <v>25</v>
      </c>
      <c r="O451" s="75">
        <v>25</v>
      </c>
      <c r="P451" s="106">
        <v>44</v>
      </c>
      <c r="Q451" s="106">
        <v>26</v>
      </c>
      <c r="R451" s="107">
        <v>26</v>
      </c>
      <c r="S451" s="76">
        <v>44</v>
      </c>
      <c r="T451" s="76">
        <v>26</v>
      </c>
      <c r="U451" s="77">
        <v>26</v>
      </c>
      <c r="V451" s="76">
        <v>44</v>
      </c>
      <c r="W451" s="76">
        <v>26</v>
      </c>
      <c r="X451" s="77">
        <v>26</v>
      </c>
      <c r="Y451" s="74">
        <v>44</v>
      </c>
      <c r="Z451" s="74">
        <v>26</v>
      </c>
      <c r="AA451" s="131">
        <v>26</v>
      </c>
      <c r="AB451" s="85">
        <v>44</v>
      </c>
      <c r="AC451" s="85">
        <v>26</v>
      </c>
      <c r="AD451" s="134">
        <v>27</v>
      </c>
      <c r="AE451" s="33">
        <v>4</v>
      </c>
      <c r="AF451" s="74">
        <v>44</v>
      </c>
      <c r="AG451" s="74">
        <v>22</v>
      </c>
      <c r="AH451" s="131">
        <v>29</v>
      </c>
      <c r="AI451" s="75">
        <v>6</v>
      </c>
      <c r="AJ451" s="140">
        <v>44</v>
      </c>
      <c r="AK451" s="74">
        <v>22</v>
      </c>
      <c r="AL451" s="74">
        <v>29</v>
      </c>
      <c r="AM451" s="141">
        <v>6</v>
      </c>
      <c r="AN451" s="140">
        <v>44</v>
      </c>
      <c r="AO451" s="74">
        <v>22</v>
      </c>
      <c r="AP451" s="74">
        <v>29</v>
      </c>
      <c r="AQ451" s="141">
        <v>6</v>
      </c>
    </row>
    <row r="452" spans="3:43">
      <c r="C452" s="58" t="s">
        <v>14</v>
      </c>
      <c r="D452" s="74">
        <f>43+1</f>
        <v>44</v>
      </c>
      <c r="E452" s="74">
        <f>12+3</f>
        <v>15</v>
      </c>
      <c r="F452" s="75">
        <f>26+1</f>
        <v>27</v>
      </c>
      <c r="G452" s="74">
        <f>43+1</f>
        <v>44</v>
      </c>
      <c r="H452" s="74">
        <f>12+3</f>
        <v>15</v>
      </c>
      <c r="I452" s="75">
        <f>26+1</f>
        <v>27</v>
      </c>
      <c r="J452" s="74">
        <v>44</v>
      </c>
      <c r="K452" s="74">
        <v>15</v>
      </c>
      <c r="L452" s="75">
        <v>28</v>
      </c>
      <c r="M452" s="74">
        <v>44</v>
      </c>
      <c r="N452" s="74">
        <v>15</v>
      </c>
      <c r="O452" s="75">
        <v>28</v>
      </c>
      <c r="P452" s="106">
        <v>45</v>
      </c>
      <c r="Q452" s="106">
        <v>15</v>
      </c>
      <c r="R452" s="107">
        <v>29</v>
      </c>
      <c r="S452" s="76">
        <v>45</v>
      </c>
      <c r="T452" s="76">
        <v>15</v>
      </c>
      <c r="U452" s="77">
        <v>29</v>
      </c>
      <c r="V452" s="76">
        <v>45</v>
      </c>
      <c r="W452" s="76">
        <v>15</v>
      </c>
      <c r="X452" s="77">
        <v>29</v>
      </c>
      <c r="Y452" s="74">
        <v>45</v>
      </c>
      <c r="Z452" s="74">
        <v>15</v>
      </c>
      <c r="AA452" s="131">
        <v>29</v>
      </c>
      <c r="AB452" s="85">
        <v>45</v>
      </c>
      <c r="AC452" s="85">
        <v>15</v>
      </c>
      <c r="AD452" s="134">
        <v>29</v>
      </c>
      <c r="AE452" s="33">
        <v>2</v>
      </c>
      <c r="AF452" s="74">
        <v>45</v>
      </c>
      <c r="AG452" s="74">
        <v>13</v>
      </c>
      <c r="AH452" s="131">
        <v>32</v>
      </c>
      <c r="AI452" s="75">
        <v>5</v>
      </c>
      <c r="AJ452" s="140">
        <v>45</v>
      </c>
      <c r="AK452" s="74">
        <v>13</v>
      </c>
      <c r="AL452" s="74">
        <v>32</v>
      </c>
      <c r="AM452" s="141">
        <v>5</v>
      </c>
      <c r="AN452" s="140">
        <v>45</v>
      </c>
      <c r="AO452" s="74">
        <v>13</v>
      </c>
      <c r="AP452" s="74">
        <v>32</v>
      </c>
      <c r="AQ452" s="141">
        <v>5</v>
      </c>
    </row>
    <row r="453" spans="3:43">
      <c r="C453" s="58" t="s">
        <v>15</v>
      </c>
      <c r="D453" s="74">
        <v>36</v>
      </c>
      <c r="E453" s="74">
        <v>6</v>
      </c>
      <c r="F453" s="75">
        <f>27+1</f>
        <v>28</v>
      </c>
      <c r="G453" s="74">
        <v>36</v>
      </c>
      <c r="H453" s="74">
        <v>6</v>
      </c>
      <c r="I453" s="75">
        <f>27+1</f>
        <v>28</v>
      </c>
      <c r="J453" s="74">
        <v>37</v>
      </c>
      <c r="K453" s="74">
        <v>6</v>
      </c>
      <c r="L453" s="75">
        <v>28</v>
      </c>
      <c r="M453" s="74">
        <v>37</v>
      </c>
      <c r="N453" s="74">
        <v>6</v>
      </c>
      <c r="O453" s="75">
        <v>28</v>
      </c>
      <c r="P453" s="106">
        <v>37</v>
      </c>
      <c r="Q453" s="106">
        <v>6</v>
      </c>
      <c r="R453" s="107">
        <v>29</v>
      </c>
      <c r="S453" s="76">
        <v>37</v>
      </c>
      <c r="T453" s="76">
        <v>6</v>
      </c>
      <c r="U453" s="77">
        <v>29</v>
      </c>
      <c r="V453" s="76">
        <v>37</v>
      </c>
      <c r="W453" s="76">
        <v>6</v>
      </c>
      <c r="X453" s="77">
        <v>29</v>
      </c>
      <c r="Y453" s="74">
        <v>37</v>
      </c>
      <c r="Z453" s="74">
        <v>6</v>
      </c>
      <c r="AA453" s="131">
        <v>29</v>
      </c>
      <c r="AB453" s="85">
        <v>37</v>
      </c>
      <c r="AC453" s="85">
        <v>6</v>
      </c>
      <c r="AD453" s="134">
        <v>29</v>
      </c>
      <c r="AE453" s="33">
        <v>5</v>
      </c>
      <c r="AF453" s="74">
        <v>38</v>
      </c>
      <c r="AG453" s="74">
        <v>1</v>
      </c>
      <c r="AH453" s="131">
        <v>29</v>
      </c>
      <c r="AI453" s="75">
        <v>11</v>
      </c>
      <c r="AJ453" s="140">
        <v>38</v>
      </c>
      <c r="AK453" s="74">
        <v>1</v>
      </c>
      <c r="AL453" s="74">
        <v>29</v>
      </c>
      <c r="AM453" s="141">
        <v>11</v>
      </c>
      <c r="AN453" s="140">
        <v>38</v>
      </c>
      <c r="AO453" s="74">
        <v>1</v>
      </c>
      <c r="AP453" s="74">
        <v>29</v>
      </c>
      <c r="AQ453" s="141">
        <v>11</v>
      </c>
    </row>
    <row r="454" spans="3:43">
      <c r="C454" s="58" t="s">
        <v>16</v>
      </c>
      <c r="D454" s="74">
        <v>6</v>
      </c>
      <c r="E454" s="74">
        <v>5</v>
      </c>
      <c r="F454" s="75">
        <v>0</v>
      </c>
      <c r="G454" s="74">
        <v>6</v>
      </c>
      <c r="H454" s="74">
        <v>5</v>
      </c>
      <c r="I454" s="75">
        <v>0</v>
      </c>
      <c r="J454" s="74">
        <v>6</v>
      </c>
      <c r="K454" s="74">
        <v>5</v>
      </c>
      <c r="L454" s="75">
        <v>0</v>
      </c>
      <c r="M454" s="74">
        <v>6</v>
      </c>
      <c r="N454" s="74">
        <v>5</v>
      </c>
      <c r="O454" s="75">
        <v>0</v>
      </c>
      <c r="P454" s="106">
        <v>6</v>
      </c>
      <c r="Q454" s="106">
        <v>5</v>
      </c>
      <c r="R454" s="107">
        <v>0</v>
      </c>
      <c r="S454" s="76">
        <v>6</v>
      </c>
      <c r="T454" s="76">
        <v>5</v>
      </c>
      <c r="U454" s="77">
        <v>0</v>
      </c>
      <c r="V454" s="76">
        <v>6</v>
      </c>
      <c r="W454" s="76">
        <v>5</v>
      </c>
      <c r="X454" s="77">
        <v>0</v>
      </c>
      <c r="Y454" s="74">
        <v>6</v>
      </c>
      <c r="Z454" s="74">
        <v>5</v>
      </c>
      <c r="AA454" s="131">
        <v>0</v>
      </c>
      <c r="AB454" s="85">
        <v>6</v>
      </c>
      <c r="AC454" s="85">
        <v>5</v>
      </c>
      <c r="AD454" s="134">
        <v>0</v>
      </c>
      <c r="AE454" s="33">
        <v>0</v>
      </c>
      <c r="AF454" s="74">
        <v>6</v>
      </c>
      <c r="AG454" s="74">
        <v>5</v>
      </c>
      <c r="AH454" s="131">
        <v>0</v>
      </c>
      <c r="AI454" s="75">
        <v>0</v>
      </c>
      <c r="AJ454" s="140">
        <v>6</v>
      </c>
      <c r="AK454" s="74">
        <v>5</v>
      </c>
      <c r="AL454" s="74">
        <v>0</v>
      </c>
      <c r="AM454" s="141">
        <v>0</v>
      </c>
      <c r="AN454" s="140">
        <v>6</v>
      </c>
      <c r="AO454" s="74">
        <v>5</v>
      </c>
      <c r="AP454" s="74">
        <v>0</v>
      </c>
      <c r="AQ454" s="141">
        <v>0</v>
      </c>
    </row>
    <row r="455" spans="3:43">
      <c r="C455" s="58" t="s">
        <v>17</v>
      </c>
      <c r="D455" s="74">
        <v>237</v>
      </c>
      <c r="E455" s="74">
        <f>117+1</f>
        <v>118</v>
      </c>
      <c r="F455" s="75">
        <f>212+1</f>
        <v>213</v>
      </c>
      <c r="G455" s="74">
        <v>237</v>
      </c>
      <c r="H455" s="74">
        <f>117+1</f>
        <v>118</v>
      </c>
      <c r="I455" s="75">
        <f>212+1</f>
        <v>213</v>
      </c>
      <c r="J455" s="74">
        <v>237</v>
      </c>
      <c r="K455" s="74">
        <v>118</v>
      </c>
      <c r="L455" s="75">
        <v>213</v>
      </c>
      <c r="M455" s="74">
        <v>240</v>
      </c>
      <c r="N455" s="74">
        <v>118</v>
      </c>
      <c r="O455" s="75">
        <v>216</v>
      </c>
      <c r="P455" s="106">
        <v>251</v>
      </c>
      <c r="Q455" s="106">
        <v>120</v>
      </c>
      <c r="R455" s="107">
        <v>248</v>
      </c>
      <c r="S455" s="76">
        <v>251</v>
      </c>
      <c r="T455" s="76">
        <v>120</v>
      </c>
      <c r="U455" s="77">
        <v>248</v>
      </c>
      <c r="V455" s="76">
        <v>251</v>
      </c>
      <c r="W455" s="76">
        <v>120</v>
      </c>
      <c r="X455" s="77">
        <v>248</v>
      </c>
      <c r="Y455" s="74">
        <v>251</v>
      </c>
      <c r="Z455" s="74">
        <v>120</v>
      </c>
      <c r="AA455" s="131">
        <v>248</v>
      </c>
      <c r="AB455" s="85">
        <v>251</v>
      </c>
      <c r="AC455" s="85">
        <v>120</v>
      </c>
      <c r="AD455" s="134">
        <v>258</v>
      </c>
      <c r="AE455" s="33">
        <v>89</v>
      </c>
      <c r="AF455" s="74">
        <v>251</v>
      </c>
      <c r="AG455" s="74">
        <v>31</v>
      </c>
      <c r="AH455" s="131">
        <v>261</v>
      </c>
      <c r="AI455" s="75">
        <v>129</v>
      </c>
      <c r="AJ455" s="140">
        <v>251</v>
      </c>
      <c r="AK455" s="74">
        <v>31</v>
      </c>
      <c r="AL455" s="74">
        <v>261</v>
      </c>
      <c r="AM455" s="141">
        <v>129</v>
      </c>
      <c r="AN455" s="140">
        <v>251</v>
      </c>
      <c r="AO455" s="74">
        <v>31</v>
      </c>
      <c r="AP455" s="74">
        <v>261</v>
      </c>
      <c r="AQ455" s="141">
        <v>129</v>
      </c>
    </row>
    <row r="456" spans="3:43">
      <c r="C456" s="58" t="s">
        <v>18</v>
      </c>
      <c r="D456" s="74">
        <v>21</v>
      </c>
      <c r="E456" s="74">
        <v>6</v>
      </c>
      <c r="F456" s="75">
        <v>20</v>
      </c>
      <c r="G456" s="74">
        <v>21</v>
      </c>
      <c r="H456" s="74">
        <v>6</v>
      </c>
      <c r="I456" s="75">
        <v>20</v>
      </c>
      <c r="J456" s="74">
        <v>21</v>
      </c>
      <c r="K456" s="74">
        <v>6</v>
      </c>
      <c r="L456" s="75">
        <v>20</v>
      </c>
      <c r="M456" s="74">
        <v>21</v>
      </c>
      <c r="N456" s="74">
        <v>6</v>
      </c>
      <c r="O456" s="75">
        <v>20</v>
      </c>
      <c r="P456" s="106">
        <v>21</v>
      </c>
      <c r="Q456" s="106">
        <v>6</v>
      </c>
      <c r="R456" s="107">
        <v>23</v>
      </c>
      <c r="S456" s="76">
        <v>21</v>
      </c>
      <c r="T456" s="76">
        <v>6</v>
      </c>
      <c r="U456" s="77">
        <v>23</v>
      </c>
      <c r="V456" s="76">
        <v>21</v>
      </c>
      <c r="W456" s="76">
        <v>6</v>
      </c>
      <c r="X456" s="77">
        <v>23</v>
      </c>
      <c r="Y456" s="74">
        <v>21</v>
      </c>
      <c r="Z456" s="74">
        <v>6</v>
      </c>
      <c r="AA456" s="131">
        <v>23</v>
      </c>
      <c r="AB456" s="85">
        <v>21</v>
      </c>
      <c r="AC456" s="85">
        <v>6</v>
      </c>
      <c r="AD456" s="134">
        <v>23</v>
      </c>
      <c r="AE456" s="33">
        <v>1</v>
      </c>
      <c r="AF456" s="74">
        <v>21</v>
      </c>
      <c r="AG456" s="74">
        <v>5</v>
      </c>
      <c r="AH456" s="131">
        <v>27</v>
      </c>
      <c r="AI456" s="75">
        <v>3</v>
      </c>
      <c r="AJ456" s="140">
        <v>21</v>
      </c>
      <c r="AK456" s="74">
        <v>5</v>
      </c>
      <c r="AL456" s="74">
        <v>27</v>
      </c>
      <c r="AM456" s="141">
        <v>3</v>
      </c>
      <c r="AN456" s="140">
        <v>21</v>
      </c>
      <c r="AO456" s="74">
        <v>5</v>
      </c>
      <c r="AP456" s="74">
        <v>27</v>
      </c>
      <c r="AQ456" s="141">
        <v>3</v>
      </c>
    </row>
    <row r="457" spans="3:43">
      <c r="C457" s="58" t="s">
        <v>19</v>
      </c>
      <c r="D457" s="74">
        <v>29</v>
      </c>
      <c r="E457" s="74">
        <v>9</v>
      </c>
      <c r="F457" s="75">
        <v>20</v>
      </c>
      <c r="G457" s="74">
        <v>29</v>
      </c>
      <c r="H457" s="74">
        <v>9</v>
      </c>
      <c r="I457" s="75">
        <v>20</v>
      </c>
      <c r="J457" s="74">
        <v>29</v>
      </c>
      <c r="K457" s="74">
        <v>9</v>
      </c>
      <c r="L457" s="75">
        <v>20</v>
      </c>
      <c r="M457" s="74">
        <v>29</v>
      </c>
      <c r="N457" s="74">
        <v>9</v>
      </c>
      <c r="O457" s="75">
        <v>20</v>
      </c>
      <c r="P457" s="106">
        <v>29</v>
      </c>
      <c r="Q457" s="106">
        <v>9</v>
      </c>
      <c r="R457" s="107">
        <v>22</v>
      </c>
      <c r="S457" s="76">
        <v>29</v>
      </c>
      <c r="T457" s="76">
        <v>9</v>
      </c>
      <c r="U457" s="77">
        <v>22</v>
      </c>
      <c r="V457" s="76">
        <v>29</v>
      </c>
      <c r="W457" s="76">
        <v>9</v>
      </c>
      <c r="X457" s="77">
        <v>22</v>
      </c>
      <c r="Y457" s="74">
        <v>29</v>
      </c>
      <c r="Z457" s="74">
        <v>9</v>
      </c>
      <c r="AA457" s="131">
        <v>22</v>
      </c>
      <c r="AB457" s="85">
        <v>29</v>
      </c>
      <c r="AC457" s="85">
        <v>9</v>
      </c>
      <c r="AD457" s="134">
        <v>25</v>
      </c>
      <c r="AE457" s="33">
        <v>4</v>
      </c>
      <c r="AF457" s="74">
        <v>29</v>
      </c>
      <c r="AG457" s="74">
        <v>5</v>
      </c>
      <c r="AH457" s="131">
        <v>26</v>
      </c>
      <c r="AI457" s="75">
        <v>6</v>
      </c>
      <c r="AJ457" s="140">
        <v>29</v>
      </c>
      <c r="AK457" s="74">
        <v>5</v>
      </c>
      <c r="AL457" s="74">
        <v>26</v>
      </c>
      <c r="AM457" s="141">
        <v>6</v>
      </c>
      <c r="AN457" s="140">
        <v>29</v>
      </c>
      <c r="AO457" s="74">
        <v>5</v>
      </c>
      <c r="AP457" s="74">
        <v>26</v>
      </c>
      <c r="AQ457" s="141">
        <v>6</v>
      </c>
    </row>
    <row r="458" spans="3:43">
      <c r="C458" s="58" t="s">
        <v>20</v>
      </c>
      <c r="D458" s="74">
        <v>40</v>
      </c>
      <c r="E458" s="74">
        <v>0</v>
      </c>
      <c r="F458" s="75">
        <v>32</v>
      </c>
      <c r="G458" s="74">
        <v>40</v>
      </c>
      <c r="H458" s="74">
        <v>0</v>
      </c>
      <c r="I458" s="75">
        <v>32</v>
      </c>
      <c r="J458" s="74">
        <v>40</v>
      </c>
      <c r="K458" s="74">
        <v>0</v>
      </c>
      <c r="L458" s="75">
        <v>32</v>
      </c>
      <c r="M458" s="74">
        <v>40</v>
      </c>
      <c r="N458" s="74">
        <v>0</v>
      </c>
      <c r="O458" s="75">
        <v>32</v>
      </c>
      <c r="P458" s="106">
        <v>40</v>
      </c>
      <c r="Q458" s="106">
        <v>0</v>
      </c>
      <c r="R458" s="107">
        <v>32</v>
      </c>
      <c r="S458" s="76">
        <v>40</v>
      </c>
      <c r="T458" s="76">
        <v>0</v>
      </c>
      <c r="U458" s="77">
        <v>32</v>
      </c>
      <c r="V458" s="76">
        <v>40</v>
      </c>
      <c r="W458" s="76">
        <v>0</v>
      </c>
      <c r="X458" s="77">
        <v>32</v>
      </c>
      <c r="Y458" s="74">
        <v>40</v>
      </c>
      <c r="Z458" s="74">
        <v>0</v>
      </c>
      <c r="AA458" s="131">
        <v>32</v>
      </c>
      <c r="AB458" s="85">
        <v>40</v>
      </c>
      <c r="AC458" s="85">
        <v>0</v>
      </c>
      <c r="AD458" s="134">
        <v>33</v>
      </c>
      <c r="AE458" s="33">
        <v>0</v>
      </c>
      <c r="AF458" s="74">
        <v>40</v>
      </c>
      <c r="AG458" s="74">
        <v>0</v>
      </c>
      <c r="AH458" s="131">
        <v>33</v>
      </c>
      <c r="AI458" s="75">
        <v>3</v>
      </c>
      <c r="AJ458" s="140">
        <v>40</v>
      </c>
      <c r="AK458" s="74">
        <v>0</v>
      </c>
      <c r="AL458" s="74">
        <v>33</v>
      </c>
      <c r="AM458" s="141">
        <v>3</v>
      </c>
      <c r="AN458" s="140">
        <v>40</v>
      </c>
      <c r="AO458" s="74">
        <v>0</v>
      </c>
      <c r="AP458" s="74">
        <v>33</v>
      </c>
      <c r="AQ458" s="141">
        <v>3</v>
      </c>
    </row>
    <row r="459" spans="3:43">
      <c r="C459" s="58" t="s">
        <v>21</v>
      </c>
      <c r="D459" s="74">
        <v>111</v>
      </c>
      <c r="E459" s="74">
        <f>18+1</f>
        <v>19</v>
      </c>
      <c r="F459" s="75">
        <f>88+2</f>
        <v>90</v>
      </c>
      <c r="G459" s="74">
        <v>111</v>
      </c>
      <c r="H459" s="74">
        <f>18+1</f>
        <v>19</v>
      </c>
      <c r="I459" s="75">
        <f>88+2</f>
        <v>90</v>
      </c>
      <c r="J459" s="74">
        <v>111</v>
      </c>
      <c r="K459" s="74">
        <v>19</v>
      </c>
      <c r="L459" s="75">
        <v>90</v>
      </c>
      <c r="M459" s="74">
        <v>111</v>
      </c>
      <c r="N459" s="74">
        <v>19</v>
      </c>
      <c r="O459" s="75">
        <v>90</v>
      </c>
      <c r="P459" s="106">
        <v>111</v>
      </c>
      <c r="Q459" s="106">
        <v>20</v>
      </c>
      <c r="R459" s="107">
        <v>94</v>
      </c>
      <c r="S459" s="76">
        <v>111</v>
      </c>
      <c r="T459" s="76">
        <v>20</v>
      </c>
      <c r="U459" s="77">
        <v>94</v>
      </c>
      <c r="V459" s="76">
        <v>111</v>
      </c>
      <c r="W459" s="76">
        <v>20</v>
      </c>
      <c r="X459" s="77">
        <v>94</v>
      </c>
      <c r="Y459" s="74">
        <v>111</v>
      </c>
      <c r="Z459" s="74">
        <v>20</v>
      </c>
      <c r="AA459" s="131">
        <v>94</v>
      </c>
      <c r="AB459" s="85">
        <v>112</v>
      </c>
      <c r="AC459" s="85">
        <v>20</v>
      </c>
      <c r="AD459" s="134">
        <v>96</v>
      </c>
      <c r="AE459" s="33">
        <v>3</v>
      </c>
      <c r="AF459" s="74">
        <v>112</v>
      </c>
      <c r="AG459" s="74">
        <v>18</v>
      </c>
      <c r="AH459" s="131">
        <v>99</v>
      </c>
      <c r="AI459" s="75">
        <v>37</v>
      </c>
      <c r="AJ459" s="140">
        <v>112</v>
      </c>
      <c r="AK459" s="74">
        <v>12</v>
      </c>
      <c r="AL459" s="74">
        <v>99</v>
      </c>
      <c r="AM459" s="141">
        <v>37</v>
      </c>
      <c r="AN459" s="140">
        <v>112</v>
      </c>
      <c r="AO459" s="74">
        <v>12</v>
      </c>
      <c r="AP459" s="74">
        <v>99</v>
      </c>
      <c r="AQ459" s="141">
        <v>37</v>
      </c>
    </row>
    <row r="460" spans="3:43" ht="22.5">
      <c r="C460" s="58" t="s">
        <v>22</v>
      </c>
      <c r="D460" s="74">
        <v>10</v>
      </c>
      <c r="E460" s="74">
        <v>0</v>
      </c>
      <c r="F460" s="75">
        <v>5</v>
      </c>
      <c r="G460" s="74">
        <v>10</v>
      </c>
      <c r="H460" s="74">
        <v>0</v>
      </c>
      <c r="I460" s="75">
        <v>5</v>
      </c>
      <c r="J460" s="74">
        <v>10</v>
      </c>
      <c r="K460" s="74">
        <v>0</v>
      </c>
      <c r="L460" s="75">
        <v>4</v>
      </c>
      <c r="M460" s="74">
        <v>10</v>
      </c>
      <c r="N460" s="74">
        <v>0</v>
      </c>
      <c r="O460" s="75">
        <v>4</v>
      </c>
      <c r="P460" s="106">
        <v>10</v>
      </c>
      <c r="Q460" s="106">
        <v>0</v>
      </c>
      <c r="R460" s="107">
        <v>4</v>
      </c>
      <c r="S460" s="76">
        <v>10</v>
      </c>
      <c r="T460" s="76">
        <v>0</v>
      </c>
      <c r="U460" s="77">
        <v>4</v>
      </c>
      <c r="V460" s="76">
        <v>10</v>
      </c>
      <c r="W460" s="76">
        <v>0</v>
      </c>
      <c r="X460" s="77">
        <v>4</v>
      </c>
      <c r="Y460" s="74">
        <v>10</v>
      </c>
      <c r="Z460" s="74">
        <v>0</v>
      </c>
      <c r="AA460" s="131">
        <v>4</v>
      </c>
      <c r="AB460" s="85">
        <v>10</v>
      </c>
      <c r="AC460" s="85">
        <v>0</v>
      </c>
      <c r="AD460" s="134">
        <v>4</v>
      </c>
      <c r="AE460" s="33">
        <v>0</v>
      </c>
      <c r="AF460" s="74">
        <v>10</v>
      </c>
      <c r="AG460" s="74">
        <v>0</v>
      </c>
      <c r="AH460" s="131">
        <v>4</v>
      </c>
      <c r="AI460" s="75">
        <v>1</v>
      </c>
      <c r="AJ460" s="140">
        <v>10</v>
      </c>
      <c r="AK460" s="74">
        <v>0</v>
      </c>
      <c r="AL460" s="74">
        <v>4</v>
      </c>
      <c r="AM460" s="141">
        <v>1</v>
      </c>
      <c r="AN460" s="140">
        <v>10</v>
      </c>
      <c r="AO460" s="74">
        <v>0</v>
      </c>
      <c r="AP460" s="74">
        <v>4</v>
      </c>
      <c r="AQ460" s="141">
        <v>1</v>
      </c>
    </row>
    <row r="461" spans="3:43">
      <c r="C461" s="58" t="s">
        <v>23</v>
      </c>
      <c r="D461" s="74">
        <v>17</v>
      </c>
      <c r="E461" s="74">
        <f>5+1</f>
        <v>6</v>
      </c>
      <c r="F461" s="75">
        <f>11+1</f>
        <v>12</v>
      </c>
      <c r="G461" s="74">
        <v>17</v>
      </c>
      <c r="H461" s="74">
        <f>5+1</f>
        <v>6</v>
      </c>
      <c r="I461" s="75">
        <f>11+1</f>
        <v>12</v>
      </c>
      <c r="J461" s="74">
        <v>17</v>
      </c>
      <c r="K461" s="74">
        <v>6</v>
      </c>
      <c r="L461" s="75">
        <v>12</v>
      </c>
      <c r="M461" s="74">
        <v>17</v>
      </c>
      <c r="N461" s="74">
        <v>6</v>
      </c>
      <c r="O461" s="75">
        <v>12</v>
      </c>
      <c r="P461" s="106">
        <v>17</v>
      </c>
      <c r="Q461" s="106">
        <v>6</v>
      </c>
      <c r="R461" s="107">
        <v>12</v>
      </c>
      <c r="S461" s="76">
        <v>17</v>
      </c>
      <c r="T461" s="76">
        <v>6</v>
      </c>
      <c r="U461" s="77">
        <v>12</v>
      </c>
      <c r="V461" s="76">
        <v>17</v>
      </c>
      <c r="W461" s="76">
        <v>6</v>
      </c>
      <c r="X461" s="77">
        <v>12</v>
      </c>
      <c r="Y461" s="74">
        <v>17</v>
      </c>
      <c r="Z461" s="74">
        <v>6</v>
      </c>
      <c r="AA461" s="131">
        <v>12</v>
      </c>
      <c r="AB461" s="85">
        <v>17</v>
      </c>
      <c r="AC461" s="85">
        <v>6</v>
      </c>
      <c r="AD461" s="134">
        <v>12</v>
      </c>
      <c r="AE461" s="33">
        <v>4</v>
      </c>
      <c r="AF461" s="74">
        <v>18</v>
      </c>
      <c r="AG461" s="74">
        <v>2</v>
      </c>
      <c r="AH461" s="131">
        <v>12</v>
      </c>
      <c r="AI461" s="75">
        <v>4</v>
      </c>
      <c r="AJ461" s="140">
        <v>18</v>
      </c>
      <c r="AK461" s="74">
        <v>2</v>
      </c>
      <c r="AL461" s="74">
        <v>12</v>
      </c>
      <c r="AM461" s="141">
        <v>4</v>
      </c>
      <c r="AN461" s="140">
        <v>18</v>
      </c>
      <c r="AO461" s="74">
        <v>2</v>
      </c>
      <c r="AP461" s="74">
        <v>12</v>
      </c>
      <c r="AQ461" s="141">
        <v>4</v>
      </c>
    </row>
    <row r="462" spans="3:43">
      <c r="C462" s="58" t="s">
        <v>24</v>
      </c>
      <c r="D462" s="74">
        <v>17</v>
      </c>
      <c r="E462" s="74">
        <v>0</v>
      </c>
      <c r="F462" s="75">
        <v>11</v>
      </c>
      <c r="G462" s="74">
        <v>17</v>
      </c>
      <c r="H462" s="74">
        <v>0</v>
      </c>
      <c r="I462" s="75">
        <v>11</v>
      </c>
      <c r="J462" s="74">
        <v>17</v>
      </c>
      <c r="K462" s="74">
        <v>0</v>
      </c>
      <c r="L462" s="75">
        <v>11</v>
      </c>
      <c r="M462" s="74">
        <v>17</v>
      </c>
      <c r="N462" s="74">
        <v>0</v>
      </c>
      <c r="O462" s="75">
        <v>11</v>
      </c>
      <c r="P462" s="106">
        <v>17</v>
      </c>
      <c r="Q462" s="106">
        <v>0</v>
      </c>
      <c r="R462" s="107">
        <v>11</v>
      </c>
      <c r="S462" s="76">
        <v>17</v>
      </c>
      <c r="T462" s="76">
        <v>0</v>
      </c>
      <c r="U462" s="77">
        <v>11</v>
      </c>
      <c r="V462" s="76">
        <v>17</v>
      </c>
      <c r="W462" s="76">
        <v>0</v>
      </c>
      <c r="X462" s="77">
        <v>11</v>
      </c>
      <c r="Y462" s="74">
        <v>17</v>
      </c>
      <c r="Z462" s="74">
        <v>0</v>
      </c>
      <c r="AA462" s="131">
        <v>11</v>
      </c>
      <c r="AB462" s="85">
        <v>17</v>
      </c>
      <c r="AC462" s="85">
        <v>0</v>
      </c>
      <c r="AD462" s="134">
        <v>11</v>
      </c>
      <c r="AE462" s="33">
        <v>0</v>
      </c>
      <c r="AF462" s="74">
        <v>18</v>
      </c>
      <c r="AG462" s="74">
        <v>0</v>
      </c>
      <c r="AH462" s="131">
        <v>11</v>
      </c>
      <c r="AI462" s="75">
        <v>3</v>
      </c>
      <c r="AJ462" s="140">
        <v>18</v>
      </c>
      <c r="AK462" s="74">
        <v>0</v>
      </c>
      <c r="AL462" s="74">
        <v>11</v>
      </c>
      <c r="AM462" s="141">
        <v>3</v>
      </c>
      <c r="AN462" s="140">
        <v>18</v>
      </c>
      <c r="AO462" s="74">
        <v>0</v>
      </c>
      <c r="AP462" s="74">
        <v>11</v>
      </c>
      <c r="AQ462" s="141">
        <v>3</v>
      </c>
    </row>
    <row r="463" spans="3:43">
      <c r="C463" s="58" t="s">
        <v>25</v>
      </c>
      <c r="D463" s="74">
        <v>9</v>
      </c>
      <c r="E463" s="74">
        <v>6</v>
      </c>
      <c r="F463" s="75">
        <v>8</v>
      </c>
      <c r="G463" s="74">
        <v>9</v>
      </c>
      <c r="H463" s="74">
        <v>6</v>
      </c>
      <c r="I463" s="75">
        <v>8</v>
      </c>
      <c r="J463" s="74">
        <v>9</v>
      </c>
      <c r="K463" s="74">
        <v>6</v>
      </c>
      <c r="L463" s="75">
        <v>8</v>
      </c>
      <c r="M463" s="74">
        <v>9</v>
      </c>
      <c r="N463" s="74">
        <v>6</v>
      </c>
      <c r="O463" s="75">
        <v>8</v>
      </c>
      <c r="P463" s="106">
        <v>9</v>
      </c>
      <c r="Q463" s="106">
        <v>6</v>
      </c>
      <c r="R463" s="107">
        <v>8</v>
      </c>
      <c r="S463" s="76">
        <v>9</v>
      </c>
      <c r="T463" s="76">
        <v>6</v>
      </c>
      <c r="U463" s="77">
        <v>8</v>
      </c>
      <c r="V463" s="76">
        <v>9</v>
      </c>
      <c r="W463" s="76">
        <v>6</v>
      </c>
      <c r="X463" s="77">
        <v>8</v>
      </c>
      <c r="Y463" s="74">
        <v>9</v>
      </c>
      <c r="Z463" s="74">
        <v>6</v>
      </c>
      <c r="AA463" s="131">
        <v>8</v>
      </c>
      <c r="AB463" s="85">
        <v>9</v>
      </c>
      <c r="AC463" s="85">
        <v>6</v>
      </c>
      <c r="AD463" s="134">
        <v>8</v>
      </c>
      <c r="AE463" s="33">
        <v>1</v>
      </c>
      <c r="AF463" s="74">
        <v>9</v>
      </c>
      <c r="AG463" s="74">
        <v>5</v>
      </c>
      <c r="AH463" s="131">
        <v>8</v>
      </c>
      <c r="AI463" s="75">
        <v>1</v>
      </c>
      <c r="AJ463" s="140">
        <v>9</v>
      </c>
      <c r="AK463" s="74">
        <v>5</v>
      </c>
      <c r="AL463" s="74">
        <v>8</v>
      </c>
      <c r="AM463" s="141">
        <v>1</v>
      </c>
      <c r="AN463" s="140">
        <v>9</v>
      </c>
      <c r="AO463" s="74">
        <v>5</v>
      </c>
      <c r="AP463" s="74">
        <v>8</v>
      </c>
      <c r="AQ463" s="141">
        <v>1</v>
      </c>
    </row>
    <row r="464" spans="3:43">
      <c r="C464" s="58" t="s">
        <v>26</v>
      </c>
      <c r="D464" s="74">
        <f>388+4</f>
        <v>392</v>
      </c>
      <c r="E464" s="74">
        <f>363+4</f>
        <v>367</v>
      </c>
      <c r="F464" s="75">
        <f>394+33</f>
        <v>427</v>
      </c>
      <c r="G464" s="74">
        <f>388+4</f>
        <v>392</v>
      </c>
      <c r="H464" s="74">
        <f>363+4</f>
        <v>367</v>
      </c>
      <c r="I464" s="75">
        <f>394+33</f>
        <v>427</v>
      </c>
      <c r="J464" s="74">
        <v>394</v>
      </c>
      <c r="K464" s="74">
        <v>368</v>
      </c>
      <c r="L464" s="75">
        <v>432</v>
      </c>
      <c r="M464" s="74">
        <v>394</v>
      </c>
      <c r="N464" s="74">
        <v>368</v>
      </c>
      <c r="O464" s="75">
        <v>440</v>
      </c>
      <c r="P464" s="106">
        <v>397</v>
      </c>
      <c r="Q464" s="106">
        <v>369</v>
      </c>
      <c r="R464" s="107">
        <v>465</v>
      </c>
      <c r="S464" s="76">
        <v>397</v>
      </c>
      <c r="T464" s="76">
        <v>369</v>
      </c>
      <c r="U464" s="77">
        <v>469</v>
      </c>
      <c r="V464" s="76">
        <v>397</v>
      </c>
      <c r="W464" s="76">
        <v>369</v>
      </c>
      <c r="X464" s="77">
        <v>471</v>
      </c>
      <c r="Y464" s="74">
        <v>397</v>
      </c>
      <c r="Z464" s="74">
        <v>369</v>
      </c>
      <c r="AA464" s="131">
        <v>471</v>
      </c>
      <c r="AB464" s="85">
        <v>398</v>
      </c>
      <c r="AC464" s="85">
        <v>369</v>
      </c>
      <c r="AD464" s="134">
        <v>483</v>
      </c>
      <c r="AE464" s="33">
        <v>1</v>
      </c>
      <c r="AF464" s="74">
        <v>403</v>
      </c>
      <c r="AG464" s="74">
        <v>368</v>
      </c>
      <c r="AH464" s="131">
        <v>511</v>
      </c>
      <c r="AI464" s="75">
        <v>4</v>
      </c>
      <c r="AJ464" s="140">
        <v>403</v>
      </c>
      <c r="AK464" s="74">
        <v>368</v>
      </c>
      <c r="AL464" s="74">
        <v>511</v>
      </c>
      <c r="AM464" s="141">
        <v>4</v>
      </c>
      <c r="AN464" s="140">
        <v>403</v>
      </c>
      <c r="AO464" s="74">
        <v>368</v>
      </c>
      <c r="AP464" s="74">
        <v>511</v>
      </c>
      <c r="AQ464" s="141">
        <v>4</v>
      </c>
    </row>
    <row r="465" spans="3:62">
      <c r="C465" s="58" t="s">
        <v>39</v>
      </c>
      <c r="D465" s="74">
        <v>19</v>
      </c>
      <c r="E465" s="74">
        <f>3+2</f>
        <v>5</v>
      </c>
      <c r="F465" s="75">
        <f>18+1</f>
        <v>19</v>
      </c>
      <c r="G465" s="74">
        <v>19</v>
      </c>
      <c r="H465" s="74">
        <f>3+2</f>
        <v>5</v>
      </c>
      <c r="I465" s="75">
        <f>18+1</f>
        <v>19</v>
      </c>
      <c r="J465" s="74">
        <v>19</v>
      </c>
      <c r="K465" s="74">
        <v>5</v>
      </c>
      <c r="L465" s="75">
        <v>19</v>
      </c>
      <c r="M465" s="74">
        <v>19</v>
      </c>
      <c r="N465" s="74">
        <v>5</v>
      </c>
      <c r="O465" s="75">
        <v>19</v>
      </c>
      <c r="P465" s="106">
        <v>21</v>
      </c>
      <c r="Q465" s="106">
        <v>5</v>
      </c>
      <c r="R465" s="107">
        <v>22</v>
      </c>
      <c r="S465" s="76">
        <v>21</v>
      </c>
      <c r="T465" s="76">
        <v>5</v>
      </c>
      <c r="U465" s="77">
        <v>22</v>
      </c>
      <c r="V465" s="76">
        <v>21</v>
      </c>
      <c r="W465" s="76">
        <v>5</v>
      </c>
      <c r="X465" s="77">
        <v>22</v>
      </c>
      <c r="Y465" s="74">
        <v>21</v>
      </c>
      <c r="Z465" s="74">
        <v>5</v>
      </c>
      <c r="AA465" s="131">
        <v>22</v>
      </c>
      <c r="AB465" s="85">
        <v>21</v>
      </c>
      <c r="AC465" s="85">
        <v>5</v>
      </c>
      <c r="AD465" s="134">
        <v>23</v>
      </c>
      <c r="AE465" s="33">
        <v>4</v>
      </c>
      <c r="AF465" s="74">
        <v>21</v>
      </c>
      <c r="AG465" s="74">
        <v>1</v>
      </c>
      <c r="AH465" s="131">
        <v>23</v>
      </c>
      <c r="AI465" s="75">
        <v>17</v>
      </c>
      <c r="AJ465" s="140">
        <v>21</v>
      </c>
      <c r="AK465" s="74">
        <v>1</v>
      </c>
      <c r="AL465" s="74">
        <v>23</v>
      </c>
      <c r="AM465" s="141">
        <v>17</v>
      </c>
      <c r="AN465" s="140">
        <v>21</v>
      </c>
      <c r="AO465" s="74">
        <v>1</v>
      </c>
      <c r="AP465" s="74">
        <v>23</v>
      </c>
      <c r="AQ465" s="141">
        <v>17</v>
      </c>
    </row>
    <row r="466" spans="3:62" ht="33.75">
      <c r="C466" s="58" t="s">
        <v>1191</v>
      </c>
      <c r="D466" s="74">
        <v>31</v>
      </c>
      <c r="E466" s="74">
        <v>5</v>
      </c>
      <c r="F466" s="75">
        <v>17</v>
      </c>
      <c r="G466" s="74">
        <v>31</v>
      </c>
      <c r="H466" s="74">
        <v>5</v>
      </c>
      <c r="I466" s="75">
        <v>17</v>
      </c>
      <c r="J466" s="74">
        <v>30</v>
      </c>
      <c r="K466" s="74">
        <v>5</v>
      </c>
      <c r="L466" s="75">
        <v>17</v>
      </c>
      <c r="M466" s="74">
        <v>30</v>
      </c>
      <c r="N466" s="74">
        <v>5</v>
      </c>
      <c r="O466" s="75">
        <v>17</v>
      </c>
      <c r="P466" s="106">
        <v>30</v>
      </c>
      <c r="Q466" s="106">
        <v>5</v>
      </c>
      <c r="R466" s="107">
        <v>17</v>
      </c>
      <c r="S466" s="76">
        <v>30</v>
      </c>
      <c r="T466" s="76">
        <v>5</v>
      </c>
      <c r="U466" s="77">
        <v>17</v>
      </c>
      <c r="V466" s="76">
        <v>30</v>
      </c>
      <c r="W466" s="76">
        <v>5</v>
      </c>
      <c r="X466" s="77">
        <v>17</v>
      </c>
      <c r="Y466" s="74">
        <v>30</v>
      </c>
      <c r="Z466" s="74">
        <v>5</v>
      </c>
      <c r="AA466" s="131">
        <v>17</v>
      </c>
      <c r="AB466" s="85">
        <v>30</v>
      </c>
      <c r="AC466" s="85">
        <v>5</v>
      </c>
      <c r="AD466" s="134">
        <v>18</v>
      </c>
      <c r="AE466" s="33">
        <v>0</v>
      </c>
      <c r="AF466" s="74">
        <v>30</v>
      </c>
      <c r="AG466" s="74">
        <v>5</v>
      </c>
      <c r="AH466" s="131">
        <v>18</v>
      </c>
      <c r="AI466" s="75">
        <v>0</v>
      </c>
      <c r="AJ466" s="140">
        <v>30</v>
      </c>
      <c r="AK466" s="74">
        <v>5</v>
      </c>
      <c r="AL466" s="74">
        <v>18</v>
      </c>
      <c r="AM466" s="141">
        <v>0</v>
      </c>
      <c r="AN466" s="140">
        <v>30</v>
      </c>
      <c r="AO466" s="74">
        <v>5</v>
      </c>
      <c r="AP466" s="74">
        <v>18</v>
      </c>
      <c r="AQ466" s="141">
        <v>0</v>
      </c>
    </row>
    <row r="467" spans="3:62">
      <c r="C467" s="58" t="s">
        <v>27</v>
      </c>
      <c r="D467" s="74">
        <v>16</v>
      </c>
      <c r="E467" s="74">
        <v>0</v>
      </c>
      <c r="F467" s="75">
        <v>13</v>
      </c>
      <c r="G467" s="74">
        <v>16</v>
      </c>
      <c r="H467" s="74">
        <v>0</v>
      </c>
      <c r="I467" s="75">
        <v>13</v>
      </c>
      <c r="J467" s="74">
        <v>16</v>
      </c>
      <c r="K467" s="74">
        <v>0</v>
      </c>
      <c r="L467" s="75">
        <v>13</v>
      </c>
      <c r="M467" s="74">
        <v>16</v>
      </c>
      <c r="N467" s="74">
        <v>0</v>
      </c>
      <c r="O467" s="75">
        <v>13</v>
      </c>
      <c r="P467" s="106">
        <v>16</v>
      </c>
      <c r="Q467" s="106">
        <v>0</v>
      </c>
      <c r="R467" s="107">
        <v>13</v>
      </c>
      <c r="S467" s="76">
        <v>16</v>
      </c>
      <c r="T467" s="76">
        <v>0</v>
      </c>
      <c r="U467" s="77">
        <v>13</v>
      </c>
      <c r="V467" s="76">
        <v>16</v>
      </c>
      <c r="W467" s="76">
        <v>0</v>
      </c>
      <c r="X467" s="77">
        <v>13</v>
      </c>
      <c r="Y467" s="74">
        <v>16</v>
      </c>
      <c r="Z467" s="74">
        <v>0</v>
      </c>
      <c r="AA467" s="131">
        <v>13</v>
      </c>
      <c r="AB467" s="85">
        <v>16</v>
      </c>
      <c r="AC467" s="85">
        <v>0</v>
      </c>
      <c r="AD467" s="134">
        <v>13</v>
      </c>
      <c r="AE467" s="33">
        <v>0</v>
      </c>
      <c r="AF467" s="74">
        <v>16</v>
      </c>
      <c r="AG467" s="74">
        <v>0</v>
      </c>
      <c r="AH467" s="131">
        <v>13</v>
      </c>
      <c r="AI467" s="75">
        <v>0</v>
      </c>
      <c r="AJ467" s="140">
        <v>16</v>
      </c>
      <c r="AK467" s="74">
        <v>0</v>
      </c>
      <c r="AL467" s="74">
        <v>13</v>
      </c>
      <c r="AM467" s="141">
        <v>0</v>
      </c>
      <c r="AN467" s="140">
        <v>16</v>
      </c>
      <c r="AO467" s="74">
        <v>0</v>
      </c>
      <c r="AP467" s="74">
        <v>13</v>
      </c>
      <c r="AQ467" s="141">
        <v>0</v>
      </c>
    </row>
    <row r="468" spans="3:62">
      <c r="C468" s="58" t="s">
        <v>28</v>
      </c>
      <c r="D468" s="74">
        <v>53</v>
      </c>
      <c r="E468" s="74">
        <v>33</v>
      </c>
      <c r="F468" s="75">
        <v>43</v>
      </c>
      <c r="G468" s="74">
        <v>53</v>
      </c>
      <c r="H468" s="74">
        <v>33</v>
      </c>
      <c r="I468" s="75">
        <v>43</v>
      </c>
      <c r="J468" s="74">
        <v>53</v>
      </c>
      <c r="K468" s="74">
        <v>33</v>
      </c>
      <c r="L468" s="75">
        <v>45</v>
      </c>
      <c r="M468" s="74">
        <v>54</v>
      </c>
      <c r="N468" s="74">
        <v>34</v>
      </c>
      <c r="O468" s="75">
        <v>50</v>
      </c>
      <c r="P468" s="106">
        <v>58</v>
      </c>
      <c r="Q468" s="106">
        <v>36</v>
      </c>
      <c r="R468" s="107">
        <v>56</v>
      </c>
      <c r="S468" s="76">
        <v>58</v>
      </c>
      <c r="T468" s="76">
        <v>36</v>
      </c>
      <c r="U468" s="77">
        <v>56</v>
      </c>
      <c r="V468" s="76">
        <v>58</v>
      </c>
      <c r="W468" s="76">
        <v>36</v>
      </c>
      <c r="X468" s="77">
        <v>56</v>
      </c>
      <c r="Y468" s="74">
        <v>58</v>
      </c>
      <c r="Z468" s="74">
        <v>36</v>
      </c>
      <c r="AA468" s="131">
        <v>56</v>
      </c>
      <c r="AB468" s="85">
        <v>58</v>
      </c>
      <c r="AC468" s="85">
        <v>36</v>
      </c>
      <c r="AD468" s="134">
        <v>56</v>
      </c>
      <c r="AE468" s="33">
        <v>1</v>
      </c>
      <c r="AF468" s="74">
        <v>58</v>
      </c>
      <c r="AG468" s="74">
        <v>35</v>
      </c>
      <c r="AH468" s="131">
        <v>56</v>
      </c>
      <c r="AI468" s="75">
        <v>3</v>
      </c>
      <c r="AJ468" s="140">
        <v>58</v>
      </c>
      <c r="AK468" s="74">
        <v>35</v>
      </c>
      <c r="AL468" s="74">
        <v>56</v>
      </c>
      <c r="AM468" s="141">
        <v>3</v>
      </c>
      <c r="AN468" s="140">
        <v>58</v>
      </c>
      <c r="AO468" s="74">
        <v>35</v>
      </c>
      <c r="AP468" s="74">
        <v>56</v>
      </c>
      <c r="AQ468" s="141">
        <v>3</v>
      </c>
    </row>
    <row r="469" spans="3:62" ht="23.25" thickBot="1">
      <c r="C469" s="59" t="s">
        <v>29</v>
      </c>
      <c r="D469" s="78">
        <v>9</v>
      </c>
      <c r="E469" s="78">
        <v>0</v>
      </c>
      <c r="F469" s="79">
        <v>2</v>
      </c>
      <c r="G469" s="78">
        <v>9</v>
      </c>
      <c r="H469" s="78">
        <v>0</v>
      </c>
      <c r="I469" s="79">
        <v>2</v>
      </c>
      <c r="J469" s="78">
        <v>10</v>
      </c>
      <c r="K469" s="78">
        <v>0</v>
      </c>
      <c r="L469" s="79">
        <v>3</v>
      </c>
      <c r="M469" s="78">
        <v>10</v>
      </c>
      <c r="N469" s="78">
        <v>0</v>
      </c>
      <c r="O469" s="79">
        <v>3</v>
      </c>
      <c r="P469" s="108">
        <v>10</v>
      </c>
      <c r="Q469" s="108">
        <v>0</v>
      </c>
      <c r="R469" s="109">
        <v>3</v>
      </c>
      <c r="S469" s="80">
        <v>10</v>
      </c>
      <c r="T469" s="80">
        <v>0</v>
      </c>
      <c r="U469" s="81">
        <v>3</v>
      </c>
      <c r="V469" s="80">
        <v>10</v>
      </c>
      <c r="W469" s="80">
        <v>0</v>
      </c>
      <c r="X469" s="81">
        <v>3</v>
      </c>
      <c r="Y469" s="78">
        <v>10</v>
      </c>
      <c r="Z469" s="78">
        <v>0</v>
      </c>
      <c r="AA469" s="132">
        <v>3</v>
      </c>
      <c r="AB469" s="86">
        <v>10</v>
      </c>
      <c r="AC469" s="86">
        <v>0</v>
      </c>
      <c r="AD469" s="135">
        <v>3</v>
      </c>
      <c r="AE469" s="35">
        <v>0</v>
      </c>
      <c r="AF469" s="78">
        <v>10</v>
      </c>
      <c r="AG469" s="78">
        <v>0</v>
      </c>
      <c r="AH469" s="132">
        <v>3</v>
      </c>
      <c r="AI469" s="79">
        <v>0</v>
      </c>
      <c r="AJ469" s="142">
        <v>10</v>
      </c>
      <c r="AK469" s="78">
        <v>0</v>
      </c>
      <c r="AL469" s="78">
        <v>3</v>
      </c>
      <c r="AM469" s="143">
        <v>0</v>
      </c>
      <c r="AN469" s="142">
        <v>10</v>
      </c>
      <c r="AO469" s="78">
        <v>0</v>
      </c>
      <c r="AP469" s="78">
        <v>3</v>
      </c>
      <c r="AQ469" s="143">
        <v>0</v>
      </c>
    </row>
    <row r="471" spans="3:62" ht="13.5" thickBot="1"/>
    <row r="472" spans="3:62" ht="23.25" thickBot="1">
      <c r="C472" s="557" t="s">
        <v>67</v>
      </c>
      <c r="D472" s="558"/>
      <c r="E472" s="558"/>
      <c r="F472" s="558"/>
      <c r="G472" s="558"/>
      <c r="H472" s="558"/>
      <c r="I472" s="558"/>
      <c r="J472" s="558"/>
      <c r="K472" s="558"/>
      <c r="L472" s="558"/>
      <c r="M472" s="558"/>
      <c r="N472" s="558"/>
      <c r="O472" s="558"/>
      <c r="P472" s="558"/>
      <c r="Q472" s="558"/>
      <c r="R472" s="558"/>
      <c r="S472" s="558"/>
      <c r="T472" s="558"/>
      <c r="U472" s="558"/>
      <c r="V472" s="558"/>
      <c r="W472" s="558"/>
      <c r="X472" s="558"/>
      <c r="Y472" s="558"/>
      <c r="Z472" s="558"/>
      <c r="AA472" s="558"/>
      <c r="AB472" s="558"/>
      <c r="AC472" s="558"/>
      <c r="AD472" s="558"/>
      <c r="AE472" s="558"/>
      <c r="AF472" s="558"/>
      <c r="AG472" s="558"/>
      <c r="AH472" s="558"/>
      <c r="AI472" s="558"/>
      <c r="AJ472" s="558"/>
      <c r="AK472" s="558"/>
      <c r="AL472" s="558"/>
      <c r="AM472" s="558"/>
      <c r="AN472" s="558"/>
      <c r="AO472" s="558"/>
      <c r="AP472" s="558"/>
      <c r="AQ472" s="558"/>
      <c r="AR472" s="558"/>
      <c r="AS472" s="558"/>
      <c r="AT472" s="558"/>
      <c r="AU472" s="558"/>
      <c r="AV472" s="558"/>
      <c r="AW472" s="558"/>
      <c r="AX472" s="558"/>
      <c r="AY472" s="558"/>
      <c r="AZ472" s="558"/>
      <c r="BA472" s="558"/>
      <c r="BB472" s="558"/>
      <c r="BC472" s="558"/>
      <c r="BD472" s="558"/>
      <c r="BE472" s="559"/>
      <c r="BF472" s="151"/>
      <c r="BG472" s="151"/>
      <c r="BH472" s="151"/>
      <c r="BI472" s="151"/>
      <c r="BJ472" s="151"/>
    </row>
    <row r="473" spans="3:62" ht="23.25" thickBot="1">
      <c r="C473" s="581" t="s">
        <v>36</v>
      </c>
      <c r="D473" s="560">
        <v>42005</v>
      </c>
      <c r="E473" s="584"/>
      <c r="F473" s="584"/>
      <c r="G473" s="561"/>
      <c r="H473" s="560">
        <v>42036</v>
      </c>
      <c r="I473" s="584"/>
      <c r="J473" s="584"/>
      <c r="K473" s="561"/>
      <c r="L473" s="560">
        <v>42064</v>
      </c>
      <c r="M473" s="584"/>
      <c r="N473" s="584"/>
      <c r="O473" s="561"/>
      <c r="P473" s="560">
        <v>42095</v>
      </c>
      <c r="Q473" s="584"/>
      <c r="R473" s="584"/>
      <c r="S473" s="561"/>
      <c r="T473" s="560">
        <v>42125</v>
      </c>
      <c r="U473" s="584"/>
      <c r="V473" s="584"/>
      <c r="W473" s="561"/>
      <c r="X473" s="560">
        <v>42156</v>
      </c>
      <c r="Y473" s="584"/>
      <c r="Z473" s="584"/>
      <c r="AA473" s="561"/>
      <c r="AB473" s="560">
        <v>42186</v>
      </c>
      <c r="AC473" s="584"/>
      <c r="AD473" s="584"/>
      <c r="AE473" s="584"/>
      <c r="AF473" s="561"/>
      <c r="AG473" s="560">
        <v>42217</v>
      </c>
      <c r="AH473" s="584"/>
      <c r="AI473" s="584"/>
      <c r="AJ473" s="584"/>
      <c r="AK473" s="561"/>
      <c r="AL473" s="560">
        <v>42248</v>
      </c>
      <c r="AM473" s="584"/>
      <c r="AN473" s="584"/>
      <c r="AO473" s="584"/>
      <c r="AP473" s="561"/>
      <c r="AQ473" s="560">
        <v>42278</v>
      </c>
      <c r="AR473" s="584"/>
      <c r="AS473" s="584"/>
      <c r="AT473" s="584"/>
      <c r="AU473" s="561"/>
      <c r="AV473" s="560">
        <v>42309</v>
      </c>
      <c r="AW473" s="584"/>
      <c r="AX473" s="584"/>
      <c r="AY473" s="584"/>
      <c r="AZ473" s="561"/>
      <c r="BA473" s="560">
        <v>42339</v>
      </c>
      <c r="BB473" s="584"/>
      <c r="BC473" s="584"/>
      <c r="BD473" s="584"/>
      <c r="BE473" s="561"/>
      <c r="BF473" s="151"/>
      <c r="BG473" s="151"/>
      <c r="BH473" s="151"/>
      <c r="BI473" s="151"/>
      <c r="BJ473" s="151"/>
    </row>
    <row r="474" spans="3:62" ht="13.5" thickBot="1">
      <c r="C474" s="583"/>
      <c r="D474" s="178" t="s">
        <v>2</v>
      </c>
      <c r="E474" s="385" t="s">
        <v>3</v>
      </c>
      <c r="F474" s="389" t="s">
        <v>51</v>
      </c>
      <c r="G474" s="430" t="s">
        <v>66</v>
      </c>
      <c r="H474" s="178" t="s">
        <v>3</v>
      </c>
      <c r="I474" s="385" t="s">
        <v>33</v>
      </c>
      <c r="J474" s="389" t="s">
        <v>2</v>
      </c>
      <c r="K474" s="430" t="s">
        <v>3</v>
      </c>
      <c r="L474" s="178" t="s">
        <v>33</v>
      </c>
      <c r="M474" s="385" t="s">
        <v>2</v>
      </c>
      <c r="N474" s="389" t="s">
        <v>3</v>
      </c>
      <c r="O474" s="430" t="s">
        <v>51</v>
      </c>
      <c r="P474" s="178" t="s">
        <v>2</v>
      </c>
      <c r="Q474" s="385" t="s">
        <v>3</v>
      </c>
      <c r="R474" s="389" t="s">
        <v>51</v>
      </c>
      <c r="S474" s="430" t="s">
        <v>2</v>
      </c>
      <c r="T474" s="178" t="s">
        <v>3</v>
      </c>
      <c r="U474" s="385" t="s">
        <v>51</v>
      </c>
      <c r="V474" s="389" t="s">
        <v>2</v>
      </c>
      <c r="W474" s="430" t="s">
        <v>3</v>
      </c>
      <c r="X474" s="178" t="s">
        <v>51</v>
      </c>
      <c r="Y474" s="385" t="s">
        <v>2</v>
      </c>
      <c r="Z474" s="389" t="s">
        <v>3</v>
      </c>
      <c r="AA474" s="430" t="s">
        <v>51</v>
      </c>
      <c r="AB474" s="431" t="s">
        <v>2</v>
      </c>
      <c r="AC474" s="432" t="s">
        <v>3</v>
      </c>
      <c r="AD474" s="428" t="s">
        <v>51</v>
      </c>
      <c r="AE474" s="428" t="s">
        <v>66</v>
      </c>
      <c r="AF474" s="428" t="s">
        <v>68</v>
      </c>
      <c r="AG474" s="431" t="s">
        <v>2</v>
      </c>
      <c r="AH474" s="432" t="s">
        <v>3</v>
      </c>
      <c r="AI474" s="428" t="s">
        <v>51</v>
      </c>
      <c r="AJ474" s="428" t="s">
        <v>66</v>
      </c>
      <c r="AK474" s="428" t="s">
        <v>68</v>
      </c>
      <c r="AL474" s="431" t="s">
        <v>2</v>
      </c>
      <c r="AM474" s="432" t="s">
        <v>3</v>
      </c>
      <c r="AN474" s="428" t="s">
        <v>51</v>
      </c>
      <c r="AO474" s="428" t="s">
        <v>66</v>
      </c>
      <c r="AP474" s="428" t="s">
        <v>68</v>
      </c>
      <c r="AQ474" s="431" t="s">
        <v>2</v>
      </c>
      <c r="AR474" s="432" t="s">
        <v>3</v>
      </c>
      <c r="AS474" s="428" t="s">
        <v>51</v>
      </c>
      <c r="AT474" s="428" t="s">
        <v>66</v>
      </c>
      <c r="AU474" s="428" t="s">
        <v>68</v>
      </c>
      <c r="AV474" s="431" t="s">
        <v>2</v>
      </c>
      <c r="AW474" s="432" t="s">
        <v>3</v>
      </c>
      <c r="AX474" s="428" t="s">
        <v>51</v>
      </c>
      <c r="AY474" s="428" t="s">
        <v>66</v>
      </c>
      <c r="AZ474" s="428" t="s">
        <v>68</v>
      </c>
      <c r="BA474" s="431" t="s">
        <v>2</v>
      </c>
      <c r="BB474" s="432" t="s">
        <v>3</v>
      </c>
      <c r="BC474" s="428" t="s">
        <v>51</v>
      </c>
      <c r="BD474" s="428" t="s">
        <v>66</v>
      </c>
      <c r="BE474" s="428" t="s">
        <v>68</v>
      </c>
      <c r="BF474" s="151"/>
      <c r="BG474" s="151"/>
      <c r="BH474" s="151"/>
      <c r="BI474" s="151"/>
      <c r="BJ474" s="151"/>
    </row>
    <row r="475" spans="3:62">
      <c r="C475" s="57" t="s">
        <v>8</v>
      </c>
      <c r="D475" s="138">
        <v>86</v>
      </c>
      <c r="E475" s="70">
        <v>50</v>
      </c>
      <c r="F475" s="70">
        <v>79</v>
      </c>
      <c r="G475" s="139">
        <v>0</v>
      </c>
      <c r="H475" s="70">
        <v>86</v>
      </c>
      <c r="I475" s="70">
        <v>50</v>
      </c>
      <c r="J475" s="130">
        <v>79</v>
      </c>
      <c r="K475" s="71">
        <v>0</v>
      </c>
      <c r="L475" s="138">
        <v>86</v>
      </c>
      <c r="M475" s="70">
        <v>50</v>
      </c>
      <c r="N475" s="70">
        <v>79</v>
      </c>
      <c r="O475" s="139">
        <v>0</v>
      </c>
      <c r="P475" s="138">
        <v>86</v>
      </c>
      <c r="Q475" s="70">
        <v>50</v>
      </c>
      <c r="R475" s="70">
        <v>79</v>
      </c>
      <c r="S475" s="139">
        <v>0</v>
      </c>
      <c r="T475" s="138">
        <v>86</v>
      </c>
      <c r="U475" s="70">
        <v>50</v>
      </c>
      <c r="V475" s="70">
        <v>79</v>
      </c>
      <c r="W475" s="139">
        <v>0</v>
      </c>
      <c r="X475" s="138">
        <v>86</v>
      </c>
      <c r="Y475" s="70">
        <v>50</v>
      </c>
      <c r="Z475" s="70">
        <v>79</v>
      </c>
      <c r="AA475" s="139">
        <v>0</v>
      </c>
      <c r="AB475" s="138">
        <v>88</v>
      </c>
      <c r="AC475" s="70">
        <v>50</v>
      </c>
      <c r="AD475" s="70">
        <v>79</v>
      </c>
      <c r="AE475" s="70">
        <v>27</v>
      </c>
      <c r="AF475" s="71">
        <v>0</v>
      </c>
      <c r="AG475" s="138">
        <v>88</v>
      </c>
      <c r="AH475" s="70">
        <v>50</v>
      </c>
      <c r="AI475" s="70">
        <v>79</v>
      </c>
      <c r="AJ475" s="70">
        <v>27</v>
      </c>
      <c r="AK475" s="71">
        <v>0</v>
      </c>
      <c r="AL475" s="138">
        <v>88</v>
      </c>
      <c r="AM475" s="70">
        <v>50</v>
      </c>
      <c r="AN475" s="70">
        <v>79</v>
      </c>
      <c r="AO475" s="70">
        <v>27</v>
      </c>
      <c r="AP475" s="71">
        <v>0</v>
      </c>
      <c r="AQ475" s="138">
        <v>86</v>
      </c>
      <c r="AR475" s="70">
        <v>47</v>
      </c>
      <c r="AS475" s="70">
        <v>79</v>
      </c>
      <c r="AT475" s="70">
        <v>39</v>
      </c>
      <c r="AU475" s="71">
        <v>0</v>
      </c>
      <c r="AV475" s="138">
        <v>86</v>
      </c>
      <c r="AW475" s="70">
        <v>47</v>
      </c>
      <c r="AX475" s="70">
        <v>79</v>
      </c>
      <c r="AY475" s="70">
        <v>39</v>
      </c>
      <c r="AZ475" s="71">
        <v>0</v>
      </c>
      <c r="BA475" s="138">
        <v>86</v>
      </c>
      <c r="BB475" s="70">
        <v>48</v>
      </c>
      <c r="BC475" s="70">
        <v>81</v>
      </c>
      <c r="BD475" s="70">
        <v>59</v>
      </c>
      <c r="BE475" s="71">
        <v>56</v>
      </c>
      <c r="BF475" s="151"/>
      <c r="BG475" s="151"/>
      <c r="BH475" s="151"/>
      <c r="BI475" s="151"/>
      <c r="BJ475" s="151"/>
    </row>
    <row r="476" spans="3:62">
      <c r="C476" s="58" t="s">
        <v>9</v>
      </c>
      <c r="D476" s="140">
        <v>12</v>
      </c>
      <c r="E476" s="74">
        <v>1</v>
      </c>
      <c r="F476" s="74">
        <v>8</v>
      </c>
      <c r="G476" s="141">
        <v>0</v>
      </c>
      <c r="H476" s="74">
        <v>12</v>
      </c>
      <c r="I476" s="74">
        <v>1</v>
      </c>
      <c r="J476" s="131">
        <v>8</v>
      </c>
      <c r="K476" s="75">
        <v>0</v>
      </c>
      <c r="L476" s="140">
        <v>12</v>
      </c>
      <c r="M476" s="74">
        <v>1</v>
      </c>
      <c r="N476" s="74">
        <v>8</v>
      </c>
      <c r="O476" s="141">
        <v>0</v>
      </c>
      <c r="P476" s="140">
        <v>12</v>
      </c>
      <c r="Q476" s="74">
        <v>1</v>
      </c>
      <c r="R476" s="74">
        <v>8</v>
      </c>
      <c r="S476" s="141">
        <v>0</v>
      </c>
      <c r="T476" s="140">
        <v>12</v>
      </c>
      <c r="U476" s="74">
        <v>1</v>
      </c>
      <c r="V476" s="74">
        <v>8</v>
      </c>
      <c r="W476" s="141">
        <v>0</v>
      </c>
      <c r="X476" s="140">
        <v>12</v>
      </c>
      <c r="Y476" s="74">
        <v>1</v>
      </c>
      <c r="Z476" s="74">
        <v>8</v>
      </c>
      <c r="AA476" s="141">
        <v>0</v>
      </c>
      <c r="AB476" s="140">
        <v>12</v>
      </c>
      <c r="AC476" s="74">
        <v>1</v>
      </c>
      <c r="AD476" s="74">
        <v>8</v>
      </c>
      <c r="AE476" s="74">
        <v>0</v>
      </c>
      <c r="AF476" s="75">
        <v>0</v>
      </c>
      <c r="AG476" s="140">
        <v>12</v>
      </c>
      <c r="AH476" s="74">
        <v>1</v>
      </c>
      <c r="AI476" s="74">
        <v>8</v>
      </c>
      <c r="AJ476" s="74">
        <v>0</v>
      </c>
      <c r="AK476" s="75">
        <v>0</v>
      </c>
      <c r="AL476" s="140">
        <v>12</v>
      </c>
      <c r="AM476" s="74">
        <v>1</v>
      </c>
      <c r="AN476" s="74">
        <v>8</v>
      </c>
      <c r="AO476" s="74">
        <v>0</v>
      </c>
      <c r="AP476" s="75">
        <v>0</v>
      </c>
      <c r="AQ476" s="140">
        <v>12</v>
      </c>
      <c r="AR476" s="74">
        <v>1</v>
      </c>
      <c r="AS476" s="74">
        <v>8</v>
      </c>
      <c r="AT476" s="74">
        <v>0</v>
      </c>
      <c r="AU476" s="75">
        <v>0</v>
      </c>
      <c r="AV476" s="140">
        <v>12</v>
      </c>
      <c r="AW476" s="74">
        <v>1</v>
      </c>
      <c r="AX476" s="74">
        <v>8</v>
      </c>
      <c r="AY476" s="74">
        <v>0</v>
      </c>
      <c r="AZ476" s="75">
        <v>0</v>
      </c>
      <c r="BA476" s="140">
        <v>12</v>
      </c>
      <c r="BB476" s="74">
        <v>1</v>
      </c>
      <c r="BC476" s="74">
        <v>8</v>
      </c>
      <c r="BD476" s="74">
        <v>0</v>
      </c>
      <c r="BE476" s="75">
        <v>0</v>
      </c>
      <c r="BF476" s="151"/>
      <c r="BG476" s="151"/>
      <c r="BH476" s="151"/>
      <c r="BI476" s="151"/>
      <c r="BJ476" s="151"/>
    </row>
    <row r="477" spans="3:62">
      <c r="C477" s="58" t="s">
        <v>10</v>
      </c>
      <c r="D477" s="140">
        <v>26</v>
      </c>
      <c r="E477" s="74">
        <v>7</v>
      </c>
      <c r="F477" s="74">
        <v>21</v>
      </c>
      <c r="G477" s="141">
        <v>2</v>
      </c>
      <c r="H477" s="74">
        <v>26</v>
      </c>
      <c r="I477" s="74">
        <v>7</v>
      </c>
      <c r="J477" s="131">
        <v>21</v>
      </c>
      <c r="K477" s="75">
        <v>2</v>
      </c>
      <c r="L477" s="140">
        <v>26</v>
      </c>
      <c r="M477" s="74">
        <v>7</v>
      </c>
      <c r="N477" s="74">
        <v>21</v>
      </c>
      <c r="O477" s="141">
        <v>2</v>
      </c>
      <c r="P477" s="140">
        <v>26</v>
      </c>
      <c r="Q477" s="74">
        <v>7</v>
      </c>
      <c r="R477" s="74">
        <v>21</v>
      </c>
      <c r="S477" s="141">
        <v>2</v>
      </c>
      <c r="T477" s="140">
        <v>26</v>
      </c>
      <c r="U477" s="74">
        <v>7</v>
      </c>
      <c r="V477" s="74">
        <v>21</v>
      </c>
      <c r="W477" s="141">
        <v>2</v>
      </c>
      <c r="X477" s="140">
        <v>26</v>
      </c>
      <c r="Y477" s="74">
        <v>7</v>
      </c>
      <c r="Z477" s="74">
        <v>21</v>
      </c>
      <c r="AA477" s="141">
        <v>2</v>
      </c>
      <c r="AB477" s="140">
        <v>26</v>
      </c>
      <c r="AC477" s="74">
        <v>7</v>
      </c>
      <c r="AD477" s="74">
        <v>21</v>
      </c>
      <c r="AE477" s="74">
        <v>2</v>
      </c>
      <c r="AF477" s="75">
        <v>0</v>
      </c>
      <c r="AG477" s="140">
        <v>26</v>
      </c>
      <c r="AH477" s="74">
        <v>7</v>
      </c>
      <c r="AI477" s="74">
        <v>21</v>
      </c>
      <c r="AJ477" s="74">
        <v>2</v>
      </c>
      <c r="AK477" s="75">
        <v>0</v>
      </c>
      <c r="AL477" s="140">
        <v>26</v>
      </c>
      <c r="AM477" s="74">
        <v>7</v>
      </c>
      <c r="AN477" s="74">
        <v>21</v>
      </c>
      <c r="AO477" s="74">
        <v>2</v>
      </c>
      <c r="AP477" s="75">
        <v>0</v>
      </c>
      <c r="AQ477" s="140">
        <v>26</v>
      </c>
      <c r="AR477" s="74">
        <v>8</v>
      </c>
      <c r="AS477" s="74">
        <v>23</v>
      </c>
      <c r="AT477" s="74">
        <v>2</v>
      </c>
      <c r="AU477" s="75">
        <v>0</v>
      </c>
      <c r="AV477" s="140">
        <v>26</v>
      </c>
      <c r="AW477" s="74">
        <v>8</v>
      </c>
      <c r="AX477" s="74">
        <v>23</v>
      </c>
      <c r="AY477" s="74">
        <v>2</v>
      </c>
      <c r="AZ477" s="75">
        <v>0</v>
      </c>
      <c r="BA477" s="140">
        <v>26</v>
      </c>
      <c r="BB477" s="74">
        <v>9</v>
      </c>
      <c r="BC477" s="74">
        <v>23</v>
      </c>
      <c r="BD477" s="74">
        <v>4</v>
      </c>
      <c r="BE477" s="75">
        <v>4</v>
      </c>
      <c r="BF477" s="151"/>
      <c r="BG477" s="151"/>
      <c r="BH477" s="151"/>
      <c r="BI477" s="151"/>
      <c r="BJ477" s="151"/>
    </row>
    <row r="478" spans="3:62">
      <c r="C478" s="58" t="s">
        <v>11</v>
      </c>
      <c r="D478" s="140">
        <v>16</v>
      </c>
      <c r="E478" s="74">
        <v>0</v>
      </c>
      <c r="F478" s="74">
        <v>10</v>
      </c>
      <c r="G478" s="141">
        <v>0</v>
      </c>
      <c r="H478" s="74">
        <v>16</v>
      </c>
      <c r="I478" s="74">
        <v>0</v>
      </c>
      <c r="J478" s="131">
        <v>10</v>
      </c>
      <c r="K478" s="75">
        <v>0</v>
      </c>
      <c r="L478" s="140">
        <v>16</v>
      </c>
      <c r="M478" s="74">
        <v>0</v>
      </c>
      <c r="N478" s="74">
        <v>10</v>
      </c>
      <c r="O478" s="141">
        <v>0</v>
      </c>
      <c r="P478" s="140">
        <v>16</v>
      </c>
      <c r="Q478" s="74">
        <v>0</v>
      </c>
      <c r="R478" s="74">
        <v>10</v>
      </c>
      <c r="S478" s="141">
        <v>0</v>
      </c>
      <c r="T478" s="140">
        <v>16</v>
      </c>
      <c r="U478" s="74">
        <v>0</v>
      </c>
      <c r="V478" s="74">
        <v>10</v>
      </c>
      <c r="W478" s="141">
        <v>0</v>
      </c>
      <c r="X478" s="140">
        <v>16</v>
      </c>
      <c r="Y478" s="74">
        <v>0</v>
      </c>
      <c r="Z478" s="74">
        <v>10</v>
      </c>
      <c r="AA478" s="141">
        <v>0</v>
      </c>
      <c r="AB478" s="140">
        <v>17</v>
      </c>
      <c r="AC478" s="74">
        <v>0</v>
      </c>
      <c r="AD478" s="74">
        <v>10</v>
      </c>
      <c r="AE478" s="74">
        <v>0</v>
      </c>
      <c r="AF478" s="75">
        <v>0</v>
      </c>
      <c r="AG478" s="140">
        <v>17</v>
      </c>
      <c r="AH478" s="74">
        <v>0</v>
      </c>
      <c r="AI478" s="74">
        <v>10</v>
      </c>
      <c r="AJ478" s="74">
        <v>0</v>
      </c>
      <c r="AK478" s="75">
        <v>0</v>
      </c>
      <c r="AL478" s="140">
        <v>17</v>
      </c>
      <c r="AM478" s="74">
        <v>0</v>
      </c>
      <c r="AN478" s="74">
        <v>10</v>
      </c>
      <c r="AO478" s="74">
        <v>0</v>
      </c>
      <c r="AP478" s="75">
        <v>0</v>
      </c>
      <c r="AQ478" s="140">
        <v>16</v>
      </c>
      <c r="AR478" s="74">
        <v>0</v>
      </c>
      <c r="AS478" s="74">
        <v>11</v>
      </c>
      <c r="AT478" s="74">
        <v>0</v>
      </c>
      <c r="AU478" s="75">
        <v>0</v>
      </c>
      <c r="AV478" s="140">
        <v>16</v>
      </c>
      <c r="AW478" s="74">
        <v>0</v>
      </c>
      <c r="AX478" s="74">
        <v>11</v>
      </c>
      <c r="AY478" s="74">
        <v>0</v>
      </c>
      <c r="AZ478" s="75">
        <v>0</v>
      </c>
      <c r="BA478" s="140">
        <v>16</v>
      </c>
      <c r="BB478" s="74">
        <v>0</v>
      </c>
      <c r="BC478" s="74">
        <v>11</v>
      </c>
      <c r="BD478" s="74">
        <v>1</v>
      </c>
      <c r="BE478" s="75">
        <v>0</v>
      </c>
      <c r="BF478" s="151"/>
      <c r="BG478" s="151"/>
      <c r="BH478" s="151"/>
      <c r="BI478" s="151"/>
      <c r="BJ478" s="151"/>
    </row>
    <row r="479" spans="3:62">
      <c r="C479" s="58" t="s">
        <v>12</v>
      </c>
      <c r="D479" s="140">
        <v>47</v>
      </c>
      <c r="E479" s="74">
        <v>19</v>
      </c>
      <c r="F479" s="74">
        <v>38</v>
      </c>
      <c r="G479" s="141">
        <v>0</v>
      </c>
      <c r="H479" s="74">
        <v>47</v>
      </c>
      <c r="I479" s="74">
        <v>19</v>
      </c>
      <c r="J479" s="131">
        <v>38</v>
      </c>
      <c r="K479" s="75">
        <v>0</v>
      </c>
      <c r="L479" s="140">
        <v>47</v>
      </c>
      <c r="M479" s="74">
        <v>19</v>
      </c>
      <c r="N479" s="74">
        <v>38</v>
      </c>
      <c r="O479" s="141">
        <v>0</v>
      </c>
      <c r="P479" s="140">
        <v>47</v>
      </c>
      <c r="Q479" s="74">
        <v>19</v>
      </c>
      <c r="R479" s="74">
        <v>38</v>
      </c>
      <c r="S479" s="141">
        <v>0</v>
      </c>
      <c r="T479" s="140">
        <v>47</v>
      </c>
      <c r="U479" s="74">
        <v>19</v>
      </c>
      <c r="V479" s="74">
        <v>38</v>
      </c>
      <c r="W479" s="141">
        <v>0</v>
      </c>
      <c r="X479" s="140">
        <v>47</v>
      </c>
      <c r="Y479" s="74">
        <v>19</v>
      </c>
      <c r="Z479" s="74">
        <v>38</v>
      </c>
      <c r="AA479" s="141">
        <v>0</v>
      </c>
      <c r="AB479" s="140">
        <v>47</v>
      </c>
      <c r="AC479" s="74">
        <v>19</v>
      </c>
      <c r="AD479" s="74">
        <v>38</v>
      </c>
      <c r="AE479" s="74">
        <v>0</v>
      </c>
      <c r="AF479" s="75">
        <v>0</v>
      </c>
      <c r="AG479" s="140">
        <v>47</v>
      </c>
      <c r="AH479" s="74">
        <v>19</v>
      </c>
      <c r="AI479" s="74">
        <v>38</v>
      </c>
      <c r="AJ479" s="74">
        <v>0</v>
      </c>
      <c r="AK479" s="75">
        <v>0</v>
      </c>
      <c r="AL479" s="140">
        <v>47</v>
      </c>
      <c r="AM479" s="74">
        <v>19</v>
      </c>
      <c r="AN479" s="74">
        <v>38</v>
      </c>
      <c r="AO479" s="74">
        <v>0</v>
      </c>
      <c r="AP479" s="75">
        <v>0</v>
      </c>
      <c r="AQ479" s="140">
        <v>47</v>
      </c>
      <c r="AR479" s="74">
        <v>19</v>
      </c>
      <c r="AS479" s="74">
        <v>38</v>
      </c>
      <c r="AT479" s="74">
        <v>12</v>
      </c>
      <c r="AU479" s="75">
        <v>0</v>
      </c>
      <c r="AV479" s="140">
        <v>47</v>
      </c>
      <c r="AW479" s="74">
        <v>19</v>
      </c>
      <c r="AX479" s="74">
        <v>38</v>
      </c>
      <c r="AY479" s="74">
        <v>12</v>
      </c>
      <c r="AZ479" s="75">
        <v>0</v>
      </c>
      <c r="BA479" s="140">
        <v>47</v>
      </c>
      <c r="BB479" s="74">
        <v>19</v>
      </c>
      <c r="BC479" s="74">
        <v>38</v>
      </c>
      <c r="BD479" s="74">
        <v>12</v>
      </c>
      <c r="BE479" s="75">
        <v>0</v>
      </c>
      <c r="BF479" s="151"/>
      <c r="BG479" s="151"/>
      <c r="BH479" s="151"/>
      <c r="BI479" s="151"/>
      <c r="BJ479" s="151"/>
    </row>
    <row r="480" spans="3:62">
      <c r="C480" s="58" t="s">
        <v>13</v>
      </c>
      <c r="D480" s="140">
        <v>44</v>
      </c>
      <c r="E480" s="74">
        <v>22</v>
      </c>
      <c r="F480" s="74">
        <v>29</v>
      </c>
      <c r="G480" s="141">
        <v>6</v>
      </c>
      <c r="H480" s="74">
        <v>44</v>
      </c>
      <c r="I480" s="74">
        <v>22</v>
      </c>
      <c r="J480" s="131">
        <v>29</v>
      </c>
      <c r="K480" s="75">
        <v>6</v>
      </c>
      <c r="L480" s="140">
        <v>44</v>
      </c>
      <c r="M480" s="74">
        <v>22</v>
      </c>
      <c r="N480" s="74">
        <v>29</v>
      </c>
      <c r="O480" s="141">
        <v>6</v>
      </c>
      <c r="P480" s="140">
        <v>44</v>
      </c>
      <c r="Q480" s="74">
        <v>22</v>
      </c>
      <c r="R480" s="74">
        <v>29</v>
      </c>
      <c r="S480" s="141">
        <v>6</v>
      </c>
      <c r="T480" s="140">
        <v>44</v>
      </c>
      <c r="U480" s="74">
        <v>22</v>
      </c>
      <c r="V480" s="74">
        <v>29</v>
      </c>
      <c r="W480" s="141">
        <v>6</v>
      </c>
      <c r="X480" s="140">
        <v>44</v>
      </c>
      <c r="Y480" s="74">
        <v>22</v>
      </c>
      <c r="Z480" s="74">
        <v>29</v>
      </c>
      <c r="AA480" s="141">
        <v>6</v>
      </c>
      <c r="AB480" s="140">
        <v>44</v>
      </c>
      <c r="AC480" s="74">
        <v>23</v>
      </c>
      <c r="AD480" s="74">
        <v>29</v>
      </c>
      <c r="AE480" s="74">
        <v>12</v>
      </c>
      <c r="AF480" s="75">
        <v>0</v>
      </c>
      <c r="AG480" s="140">
        <v>44</v>
      </c>
      <c r="AH480" s="74">
        <v>23</v>
      </c>
      <c r="AI480" s="74">
        <v>29</v>
      </c>
      <c r="AJ480" s="74">
        <v>12</v>
      </c>
      <c r="AK480" s="75">
        <v>0</v>
      </c>
      <c r="AL480" s="140">
        <v>44</v>
      </c>
      <c r="AM480" s="74">
        <v>23</v>
      </c>
      <c r="AN480" s="74">
        <v>29</v>
      </c>
      <c r="AO480" s="74">
        <v>12</v>
      </c>
      <c r="AP480" s="75">
        <v>0</v>
      </c>
      <c r="AQ480" s="140">
        <v>44</v>
      </c>
      <c r="AR480" s="74">
        <v>27</v>
      </c>
      <c r="AS480" s="74">
        <v>30</v>
      </c>
      <c r="AT480" s="74">
        <v>14</v>
      </c>
      <c r="AU480" s="75">
        <v>0</v>
      </c>
      <c r="AV480" s="140">
        <v>44</v>
      </c>
      <c r="AW480" s="74">
        <v>27</v>
      </c>
      <c r="AX480" s="74">
        <v>30</v>
      </c>
      <c r="AY480" s="74">
        <v>14</v>
      </c>
      <c r="AZ480" s="75">
        <v>0</v>
      </c>
      <c r="BA480" s="140">
        <v>46</v>
      </c>
      <c r="BB480" s="74">
        <v>27</v>
      </c>
      <c r="BC480" s="74">
        <v>31</v>
      </c>
      <c r="BD480" s="74">
        <v>23</v>
      </c>
      <c r="BE480" s="75">
        <v>0</v>
      </c>
      <c r="BF480" s="151"/>
      <c r="BG480" s="151"/>
      <c r="BH480" s="151"/>
      <c r="BI480" s="151"/>
      <c r="BJ480" s="151"/>
    </row>
    <row r="481" spans="3:62">
      <c r="C481" s="58" t="s">
        <v>14</v>
      </c>
      <c r="D481" s="140">
        <v>45</v>
      </c>
      <c r="E481" s="74">
        <v>13</v>
      </c>
      <c r="F481" s="74">
        <v>32</v>
      </c>
      <c r="G481" s="141">
        <v>5</v>
      </c>
      <c r="H481" s="74">
        <v>45</v>
      </c>
      <c r="I481" s="74">
        <v>13</v>
      </c>
      <c r="J481" s="131">
        <v>32</v>
      </c>
      <c r="K481" s="75">
        <v>5</v>
      </c>
      <c r="L481" s="140">
        <v>45</v>
      </c>
      <c r="M481" s="74">
        <v>13</v>
      </c>
      <c r="N481" s="74">
        <v>32</v>
      </c>
      <c r="O481" s="141">
        <v>5</v>
      </c>
      <c r="P481" s="140">
        <v>45</v>
      </c>
      <c r="Q481" s="74">
        <v>13</v>
      </c>
      <c r="R481" s="74">
        <v>32</v>
      </c>
      <c r="S481" s="141">
        <v>5</v>
      </c>
      <c r="T481" s="140">
        <v>45</v>
      </c>
      <c r="U481" s="74">
        <v>13</v>
      </c>
      <c r="V481" s="74">
        <v>32</v>
      </c>
      <c r="W481" s="141">
        <v>5</v>
      </c>
      <c r="X481" s="140">
        <v>45</v>
      </c>
      <c r="Y481" s="74">
        <v>13</v>
      </c>
      <c r="Z481" s="74">
        <v>32</v>
      </c>
      <c r="AA481" s="141">
        <v>5</v>
      </c>
      <c r="AB481" s="140">
        <v>48</v>
      </c>
      <c r="AC481" s="74">
        <v>13</v>
      </c>
      <c r="AD481" s="74">
        <v>32</v>
      </c>
      <c r="AE481" s="74">
        <v>7</v>
      </c>
      <c r="AF481" s="75">
        <v>0</v>
      </c>
      <c r="AG481" s="140">
        <v>48</v>
      </c>
      <c r="AH481" s="74">
        <v>13</v>
      </c>
      <c r="AI481" s="74">
        <v>32</v>
      </c>
      <c r="AJ481" s="74">
        <v>7</v>
      </c>
      <c r="AK481" s="75">
        <v>0</v>
      </c>
      <c r="AL481" s="140">
        <v>48</v>
      </c>
      <c r="AM481" s="74">
        <v>13</v>
      </c>
      <c r="AN481" s="74">
        <v>32</v>
      </c>
      <c r="AO481" s="74">
        <v>7</v>
      </c>
      <c r="AP481" s="75">
        <v>0</v>
      </c>
      <c r="AQ481" s="140">
        <v>44</v>
      </c>
      <c r="AR481" s="74">
        <v>15</v>
      </c>
      <c r="AS481" s="74">
        <v>33</v>
      </c>
      <c r="AT481" s="74">
        <v>10</v>
      </c>
      <c r="AU481" s="75">
        <v>0</v>
      </c>
      <c r="AV481" s="140">
        <v>44</v>
      </c>
      <c r="AW481" s="74">
        <v>15</v>
      </c>
      <c r="AX481" s="74">
        <v>33</v>
      </c>
      <c r="AY481" s="74">
        <v>10</v>
      </c>
      <c r="AZ481" s="75">
        <v>0</v>
      </c>
      <c r="BA481" s="140">
        <v>44</v>
      </c>
      <c r="BB481" s="74">
        <v>15</v>
      </c>
      <c r="BC481" s="74">
        <v>33</v>
      </c>
      <c r="BD481" s="74">
        <v>14</v>
      </c>
      <c r="BE481" s="75">
        <v>0</v>
      </c>
      <c r="BF481" s="151"/>
      <c r="BG481" s="151"/>
      <c r="BH481" s="151"/>
      <c r="BI481" s="151"/>
      <c r="BJ481" s="151"/>
    </row>
    <row r="482" spans="3:62">
      <c r="C482" s="58" t="s">
        <v>15</v>
      </c>
      <c r="D482" s="140">
        <v>38</v>
      </c>
      <c r="E482" s="74">
        <v>1</v>
      </c>
      <c r="F482" s="74">
        <v>29</v>
      </c>
      <c r="G482" s="141">
        <v>11</v>
      </c>
      <c r="H482" s="74">
        <v>38</v>
      </c>
      <c r="I482" s="74">
        <v>1</v>
      </c>
      <c r="J482" s="131">
        <v>29</v>
      </c>
      <c r="K482" s="75">
        <v>11</v>
      </c>
      <c r="L482" s="140">
        <v>38</v>
      </c>
      <c r="M482" s="74">
        <v>1</v>
      </c>
      <c r="N482" s="74">
        <v>29</v>
      </c>
      <c r="O482" s="141">
        <v>11</v>
      </c>
      <c r="P482" s="140">
        <v>37</v>
      </c>
      <c r="Q482" s="74">
        <v>1</v>
      </c>
      <c r="R482" s="74">
        <v>29</v>
      </c>
      <c r="S482" s="141">
        <v>11</v>
      </c>
      <c r="T482" s="140">
        <v>37</v>
      </c>
      <c r="U482" s="74">
        <v>1</v>
      </c>
      <c r="V482" s="74">
        <v>29</v>
      </c>
      <c r="W482" s="141">
        <v>11</v>
      </c>
      <c r="X482" s="140">
        <v>37</v>
      </c>
      <c r="Y482" s="74">
        <v>1</v>
      </c>
      <c r="Z482" s="74">
        <v>29</v>
      </c>
      <c r="AA482" s="141">
        <v>11</v>
      </c>
      <c r="AB482" s="140">
        <v>37</v>
      </c>
      <c r="AC482" s="74">
        <v>1</v>
      </c>
      <c r="AD482" s="74">
        <v>29</v>
      </c>
      <c r="AE482" s="74">
        <v>11</v>
      </c>
      <c r="AF482" s="75">
        <v>0</v>
      </c>
      <c r="AG482" s="140">
        <v>37</v>
      </c>
      <c r="AH482" s="74">
        <v>1</v>
      </c>
      <c r="AI482" s="74">
        <v>29</v>
      </c>
      <c r="AJ482" s="74">
        <v>11</v>
      </c>
      <c r="AK482" s="75">
        <v>0</v>
      </c>
      <c r="AL482" s="140">
        <v>37</v>
      </c>
      <c r="AM482" s="74">
        <v>1</v>
      </c>
      <c r="AN482" s="74">
        <v>29</v>
      </c>
      <c r="AO482" s="74">
        <v>11</v>
      </c>
      <c r="AP482" s="75">
        <v>0</v>
      </c>
      <c r="AQ482" s="140">
        <v>37</v>
      </c>
      <c r="AR482" s="74">
        <v>6</v>
      </c>
      <c r="AS482" s="74">
        <v>33</v>
      </c>
      <c r="AT482" s="74">
        <v>16</v>
      </c>
      <c r="AU482" s="75">
        <v>0</v>
      </c>
      <c r="AV482" s="140">
        <v>37</v>
      </c>
      <c r="AW482" s="74">
        <v>6</v>
      </c>
      <c r="AX482" s="74">
        <v>33</v>
      </c>
      <c r="AY482" s="74">
        <v>16</v>
      </c>
      <c r="AZ482" s="75">
        <v>0</v>
      </c>
      <c r="BA482" s="140">
        <v>37</v>
      </c>
      <c r="BB482" s="74">
        <v>6</v>
      </c>
      <c r="BC482" s="74">
        <v>34</v>
      </c>
      <c r="BD482" s="74">
        <v>17</v>
      </c>
      <c r="BE482" s="75">
        <v>3</v>
      </c>
      <c r="BF482" s="151"/>
      <c r="BG482" s="151"/>
      <c r="BH482" s="151"/>
      <c r="BI482" s="151"/>
      <c r="BJ482" s="151"/>
    </row>
    <row r="483" spans="3:62">
      <c r="C483" s="58" t="s">
        <v>16</v>
      </c>
      <c r="D483" s="140">
        <v>6</v>
      </c>
      <c r="E483" s="74">
        <v>5</v>
      </c>
      <c r="F483" s="74">
        <v>0</v>
      </c>
      <c r="G483" s="141">
        <v>0</v>
      </c>
      <c r="H483" s="74">
        <v>6</v>
      </c>
      <c r="I483" s="74">
        <v>5</v>
      </c>
      <c r="J483" s="131">
        <v>0</v>
      </c>
      <c r="K483" s="75">
        <v>0</v>
      </c>
      <c r="L483" s="140">
        <v>6</v>
      </c>
      <c r="M483" s="74">
        <v>5</v>
      </c>
      <c r="N483" s="74">
        <v>0</v>
      </c>
      <c r="O483" s="141">
        <v>0</v>
      </c>
      <c r="P483" s="140">
        <v>6</v>
      </c>
      <c r="Q483" s="74">
        <v>5</v>
      </c>
      <c r="R483" s="74">
        <v>0</v>
      </c>
      <c r="S483" s="141">
        <v>0</v>
      </c>
      <c r="T483" s="140">
        <v>6</v>
      </c>
      <c r="U483" s="74">
        <v>5</v>
      </c>
      <c r="V483" s="74">
        <v>0</v>
      </c>
      <c r="W483" s="141">
        <v>0</v>
      </c>
      <c r="X483" s="140">
        <v>6</v>
      </c>
      <c r="Y483" s="74">
        <v>5</v>
      </c>
      <c r="Z483" s="74">
        <v>0</v>
      </c>
      <c r="AA483" s="141">
        <v>0</v>
      </c>
      <c r="AB483" s="140">
        <v>6</v>
      </c>
      <c r="AC483" s="74">
        <v>5</v>
      </c>
      <c r="AD483" s="74">
        <v>0</v>
      </c>
      <c r="AE483" s="74">
        <v>0</v>
      </c>
      <c r="AF483" s="75">
        <v>0</v>
      </c>
      <c r="AG483" s="140">
        <v>6</v>
      </c>
      <c r="AH483" s="74">
        <v>5</v>
      </c>
      <c r="AI483" s="74">
        <v>0</v>
      </c>
      <c r="AJ483" s="74">
        <v>0</v>
      </c>
      <c r="AK483" s="75">
        <v>0</v>
      </c>
      <c r="AL483" s="140">
        <v>6</v>
      </c>
      <c r="AM483" s="74">
        <v>5</v>
      </c>
      <c r="AN483" s="74">
        <v>0</v>
      </c>
      <c r="AO483" s="74">
        <v>0</v>
      </c>
      <c r="AP483" s="75">
        <v>0</v>
      </c>
      <c r="AQ483" s="140">
        <v>6</v>
      </c>
      <c r="AR483" s="74">
        <v>5</v>
      </c>
      <c r="AS483" s="74">
        <v>0</v>
      </c>
      <c r="AT483" s="74">
        <v>0</v>
      </c>
      <c r="AU483" s="75">
        <v>0</v>
      </c>
      <c r="AV483" s="140">
        <v>6</v>
      </c>
      <c r="AW483" s="74">
        <v>5</v>
      </c>
      <c r="AX483" s="74">
        <v>0</v>
      </c>
      <c r="AY483" s="74">
        <v>0</v>
      </c>
      <c r="AZ483" s="75">
        <v>0</v>
      </c>
      <c r="BA483" s="140">
        <v>6</v>
      </c>
      <c r="BB483" s="74">
        <v>5</v>
      </c>
      <c r="BC483" s="74">
        <v>0</v>
      </c>
      <c r="BD483" s="74">
        <v>0</v>
      </c>
      <c r="BE483" s="75">
        <v>0</v>
      </c>
      <c r="BF483" s="151"/>
      <c r="BG483" s="151"/>
      <c r="BH483" s="151"/>
      <c r="BI483" s="151"/>
      <c r="BJ483" s="151"/>
    </row>
    <row r="484" spans="3:62">
      <c r="C484" s="58" t="s">
        <v>17</v>
      </c>
      <c r="D484" s="140">
        <v>251</v>
      </c>
      <c r="E484" s="74">
        <v>31</v>
      </c>
      <c r="F484" s="74">
        <v>261</v>
      </c>
      <c r="G484" s="141">
        <v>129</v>
      </c>
      <c r="H484" s="74">
        <v>251</v>
      </c>
      <c r="I484" s="74">
        <v>31</v>
      </c>
      <c r="J484" s="131">
        <v>261</v>
      </c>
      <c r="K484" s="75">
        <v>129</v>
      </c>
      <c r="L484" s="140">
        <v>251</v>
      </c>
      <c r="M484" s="74">
        <v>31</v>
      </c>
      <c r="N484" s="74">
        <v>261</v>
      </c>
      <c r="O484" s="141">
        <v>129</v>
      </c>
      <c r="P484" s="140">
        <v>251</v>
      </c>
      <c r="Q484" s="74">
        <v>31</v>
      </c>
      <c r="R484" s="74">
        <v>261</v>
      </c>
      <c r="S484" s="141">
        <v>129</v>
      </c>
      <c r="T484" s="140">
        <v>251</v>
      </c>
      <c r="U484" s="74">
        <v>31</v>
      </c>
      <c r="V484" s="74">
        <v>261</v>
      </c>
      <c r="W484" s="141">
        <v>129</v>
      </c>
      <c r="X484" s="140">
        <v>251</v>
      </c>
      <c r="Y484" s="74">
        <v>31</v>
      </c>
      <c r="Z484" s="74">
        <v>261</v>
      </c>
      <c r="AA484" s="141">
        <v>129</v>
      </c>
      <c r="AB484" s="140">
        <v>256</v>
      </c>
      <c r="AC484" s="74">
        <v>31</v>
      </c>
      <c r="AD484" s="74">
        <v>261</v>
      </c>
      <c r="AE484" s="74">
        <v>129</v>
      </c>
      <c r="AF484" s="75">
        <v>0</v>
      </c>
      <c r="AG484" s="140">
        <v>256</v>
      </c>
      <c r="AH484" s="74">
        <v>31</v>
      </c>
      <c r="AI484" s="74">
        <v>261</v>
      </c>
      <c r="AJ484" s="74">
        <v>129</v>
      </c>
      <c r="AK484" s="75">
        <v>0</v>
      </c>
      <c r="AL484" s="140">
        <v>256</v>
      </c>
      <c r="AM484" s="74">
        <v>31</v>
      </c>
      <c r="AN484" s="74">
        <v>261</v>
      </c>
      <c r="AO484" s="74">
        <v>129</v>
      </c>
      <c r="AP484" s="75">
        <v>0</v>
      </c>
      <c r="AQ484" s="140">
        <v>251</v>
      </c>
      <c r="AR484" s="74">
        <v>21</v>
      </c>
      <c r="AS484" s="74">
        <v>284</v>
      </c>
      <c r="AT484" s="74">
        <v>180</v>
      </c>
      <c r="AU484" s="75">
        <v>0</v>
      </c>
      <c r="AV484" s="140">
        <v>251</v>
      </c>
      <c r="AW484" s="74">
        <v>21</v>
      </c>
      <c r="AX484" s="74">
        <v>284</v>
      </c>
      <c r="AY484" s="74">
        <v>180</v>
      </c>
      <c r="AZ484" s="75">
        <v>33</v>
      </c>
      <c r="BA484" s="140">
        <v>268</v>
      </c>
      <c r="BB484" s="74">
        <v>38</v>
      </c>
      <c r="BC484" s="74">
        <v>298</v>
      </c>
      <c r="BD484" s="74">
        <v>219</v>
      </c>
      <c r="BE484" s="75">
        <v>182</v>
      </c>
      <c r="BF484" s="151"/>
      <c r="BG484" s="151"/>
      <c r="BH484" s="151"/>
      <c r="BI484" s="151"/>
      <c r="BJ484" s="151"/>
    </row>
    <row r="485" spans="3:62">
      <c r="C485" s="58" t="s">
        <v>18</v>
      </c>
      <c r="D485" s="140">
        <v>21</v>
      </c>
      <c r="E485" s="74">
        <v>5</v>
      </c>
      <c r="F485" s="74">
        <v>27</v>
      </c>
      <c r="G485" s="141">
        <v>3</v>
      </c>
      <c r="H485" s="74">
        <v>21</v>
      </c>
      <c r="I485" s="74">
        <v>5</v>
      </c>
      <c r="J485" s="131">
        <v>27</v>
      </c>
      <c r="K485" s="75">
        <v>3</v>
      </c>
      <c r="L485" s="140">
        <v>21</v>
      </c>
      <c r="M485" s="74">
        <v>5</v>
      </c>
      <c r="N485" s="74">
        <v>27</v>
      </c>
      <c r="O485" s="141">
        <v>3</v>
      </c>
      <c r="P485" s="140">
        <v>21</v>
      </c>
      <c r="Q485" s="74">
        <v>5</v>
      </c>
      <c r="R485" s="74">
        <v>27</v>
      </c>
      <c r="S485" s="141">
        <v>3</v>
      </c>
      <c r="T485" s="140">
        <v>21</v>
      </c>
      <c r="U485" s="74">
        <v>5</v>
      </c>
      <c r="V485" s="74">
        <v>27</v>
      </c>
      <c r="W485" s="141">
        <v>3</v>
      </c>
      <c r="X485" s="140">
        <v>21</v>
      </c>
      <c r="Y485" s="74">
        <v>5</v>
      </c>
      <c r="Z485" s="74">
        <v>27</v>
      </c>
      <c r="AA485" s="141">
        <v>3</v>
      </c>
      <c r="AB485" s="140">
        <v>22</v>
      </c>
      <c r="AC485" s="74">
        <v>5</v>
      </c>
      <c r="AD485" s="74">
        <v>27</v>
      </c>
      <c r="AE485" s="74">
        <v>3</v>
      </c>
      <c r="AF485" s="75">
        <v>0</v>
      </c>
      <c r="AG485" s="140">
        <v>22</v>
      </c>
      <c r="AH485" s="74">
        <v>5</v>
      </c>
      <c r="AI485" s="74">
        <v>27</v>
      </c>
      <c r="AJ485" s="74">
        <v>3</v>
      </c>
      <c r="AK485" s="75">
        <v>0</v>
      </c>
      <c r="AL485" s="140">
        <v>22</v>
      </c>
      <c r="AM485" s="74">
        <v>5</v>
      </c>
      <c r="AN485" s="74">
        <v>27</v>
      </c>
      <c r="AO485" s="74">
        <v>3</v>
      </c>
      <c r="AP485" s="75">
        <v>0</v>
      </c>
      <c r="AQ485" s="140">
        <v>22</v>
      </c>
      <c r="AR485" s="74">
        <v>5</v>
      </c>
      <c r="AS485" s="74">
        <v>29</v>
      </c>
      <c r="AT485" s="74">
        <v>3</v>
      </c>
      <c r="AU485" s="75">
        <v>0</v>
      </c>
      <c r="AV485" s="140">
        <v>22</v>
      </c>
      <c r="AW485" s="74">
        <v>5</v>
      </c>
      <c r="AX485" s="74">
        <v>29</v>
      </c>
      <c r="AY485" s="74">
        <v>3</v>
      </c>
      <c r="AZ485" s="75">
        <v>0</v>
      </c>
      <c r="BA485" s="140">
        <v>22</v>
      </c>
      <c r="BB485" s="74">
        <v>6</v>
      </c>
      <c r="BC485" s="74">
        <v>29</v>
      </c>
      <c r="BD485" s="74">
        <v>8</v>
      </c>
      <c r="BE485" s="75">
        <v>0</v>
      </c>
      <c r="BF485" s="151"/>
      <c r="BG485" s="151"/>
      <c r="BH485" s="151"/>
      <c r="BI485" s="151"/>
      <c r="BJ485" s="151"/>
    </row>
    <row r="486" spans="3:62">
      <c r="C486" s="58" t="s">
        <v>19</v>
      </c>
      <c r="D486" s="140">
        <v>29</v>
      </c>
      <c r="E486" s="74">
        <v>5</v>
      </c>
      <c r="F486" s="74">
        <v>26</v>
      </c>
      <c r="G486" s="141">
        <v>6</v>
      </c>
      <c r="H486" s="74">
        <v>29</v>
      </c>
      <c r="I486" s="74">
        <v>5</v>
      </c>
      <c r="J486" s="131">
        <v>26</v>
      </c>
      <c r="K486" s="75">
        <v>6</v>
      </c>
      <c r="L486" s="140">
        <v>29</v>
      </c>
      <c r="M486" s="74">
        <v>5</v>
      </c>
      <c r="N486" s="74">
        <v>26</v>
      </c>
      <c r="O486" s="141">
        <v>6</v>
      </c>
      <c r="P486" s="140">
        <v>29</v>
      </c>
      <c r="Q486" s="74">
        <v>5</v>
      </c>
      <c r="R486" s="74">
        <v>26</v>
      </c>
      <c r="S486" s="141">
        <v>6</v>
      </c>
      <c r="T486" s="140">
        <v>29</v>
      </c>
      <c r="U486" s="74">
        <v>5</v>
      </c>
      <c r="V486" s="74">
        <v>26</v>
      </c>
      <c r="W486" s="141">
        <v>6</v>
      </c>
      <c r="X486" s="140">
        <v>29</v>
      </c>
      <c r="Y486" s="74">
        <v>5</v>
      </c>
      <c r="Z486" s="74">
        <v>26</v>
      </c>
      <c r="AA486" s="141">
        <v>6</v>
      </c>
      <c r="AB486" s="140">
        <v>29</v>
      </c>
      <c r="AC486" s="74">
        <v>5</v>
      </c>
      <c r="AD486" s="74">
        <v>26</v>
      </c>
      <c r="AE486" s="74">
        <v>8</v>
      </c>
      <c r="AF486" s="75">
        <v>0</v>
      </c>
      <c r="AG486" s="140">
        <v>29</v>
      </c>
      <c r="AH486" s="74">
        <v>5</v>
      </c>
      <c r="AI486" s="74">
        <v>26</v>
      </c>
      <c r="AJ486" s="74">
        <v>8</v>
      </c>
      <c r="AK486" s="75">
        <v>0</v>
      </c>
      <c r="AL486" s="140">
        <v>29</v>
      </c>
      <c r="AM486" s="74">
        <v>5</v>
      </c>
      <c r="AN486" s="74">
        <v>26</v>
      </c>
      <c r="AO486" s="74">
        <v>8</v>
      </c>
      <c r="AP486" s="75">
        <v>0</v>
      </c>
      <c r="AQ486" s="140">
        <v>28</v>
      </c>
      <c r="AR486" s="74">
        <v>8</v>
      </c>
      <c r="AS486" s="74">
        <v>27</v>
      </c>
      <c r="AT486" s="74">
        <v>8</v>
      </c>
      <c r="AU486" s="75">
        <v>0</v>
      </c>
      <c r="AV486" s="140">
        <v>28</v>
      </c>
      <c r="AW486" s="74">
        <v>8</v>
      </c>
      <c r="AX486" s="74">
        <v>27</v>
      </c>
      <c r="AY486" s="74">
        <v>8</v>
      </c>
      <c r="AZ486" s="75">
        <v>0</v>
      </c>
      <c r="BA486" s="140">
        <v>28</v>
      </c>
      <c r="BB486" s="74">
        <v>8</v>
      </c>
      <c r="BC486" s="74">
        <v>27</v>
      </c>
      <c r="BD486" s="74">
        <v>8</v>
      </c>
      <c r="BE486" s="75">
        <v>0</v>
      </c>
      <c r="BF486" s="151"/>
      <c r="BG486" s="151"/>
      <c r="BH486" s="151"/>
      <c r="BI486" s="151"/>
      <c r="BJ486" s="151"/>
    </row>
    <row r="487" spans="3:62">
      <c r="C487" s="58" t="s">
        <v>20</v>
      </c>
      <c r="D487" s="140">
        <v>40</v>
      </c>
      <c r="E487" s="74">
        <v>0</v>
      </c>
      <c r="F487" s="74">
        <v>33</v>
      </c>
      <c r="G487" s="141">
        <v>3</v>
      </c>
      <c r="H487" s="74">
        <v>40</v>
      </c>
      <c r="I487" s="74">
        <v>0</v>
      </c>
      <c r="J487" s="131">
        <v>33</v>
      </c>
      <c r="K487" s="75">
        <v>3</v>
      </c>
      <c r="L487" s="140">
        <v>40</v>
      </c>
      <c r="M487" s="74">
        <v>0</v>
      </c>
      <c r="N487" s="74">
        <v>33</v>
      </c>
      <c r="O487" s="141">
        <v>3</v>
      </c>
      <c r="P487" s="140">
        <v>40</v>
      </c>
      <c r="Q487" s="74">
        <v>0</v>
      </c>
      <c r="R487" s="74">
        <v>33</v>
      </c>
      <c r="S487" s="141">
        <v>3</v>
      </c>
      <c r="T487" s="140">
        <v>40</v>
      </c>
      <c r="U487" s="74">
        <v>0</v>
      </c>
      <c r="V487" s="74">
        <v>33</v>
      </c>
      <c r="W487" s="141">
        <v>3</v>
      </c>
      <c r="X487" s="140">
        <v>40</v>
      </c>
      <c r="Y487" s="74">
        <v>0</v>
      </c>
      <c r="Z487" s="74">
        <v>33</v>
      </c>
      <c r="AA487" s="141">
        <v>3</v>
      </c>
      <c r="AB487" s="140">
        <v>41</v>
      </c>
      <c r="AC487" s="74">
        <v>0</v>
      </c>
      <c r="AD487" s="74">
        <v>33</v>
      </c>
      <c r="AE487" s="74">
        <v>3</v>
      </c>
      <c r="AF487" s="75">
        <v>0</v>
      </c>
      <c r="AG487" s="140">
        <v>41</v>
      </c>
      <c r="AH487" s="74">
        <v>0</v>
      </c>
      <c r="AI487" s="74">
        <v>33</v>
      </c>
      <c r="AJ487" s="74">
        <v>3</v>
      </c>
      <c r="AK487" s="75">
        <v>0</v>
      </c>
      <c r="AL487" s="140">
        <v>41</v>
      </c>
      <c r="AM487" s="74">
        <v>0</v>
      </c>
      <c r="AN487" s="74">
        <v>33</v>
      </c>
      <c r="AO487" s="74">
        <v>3</v>
      </c>
      <c r="AP487" s="75">
        <v>0</v>
      </c>
      <c r="AQ487" s="140">
        <v>41</v>
      </c>
      <c r="AR487" s="74">
        <v>0</v>
      </c>
      <c r="AS487" s="74">
        <v>33</v>
      </c>
      <c r="AT487" s="74">
        <v>3</v>
      </c>
      <c r="AU487" s="75">
        <v>0</v>
      </c>
      <c r="AV487" s="140">
        <v>41</v>
      </c>
      <c r="AW487" s="74">
        <v>0</v>
      </c>
      <c r="AX487" s="74">
        <v>33</v>
      </c>
      <c r="AY487" s="74">
        <v>3</v>
      </c>
      <c r="AZ487" s="75">
        <v>0</v>
      </c>
      <c r="BA487" s="140">
        <v>41</v>
      </c>
      <c r="BB487" s="74">
        <v>0</v>
      </c>
      <c r="BC487" s="74">
        <v>33</v>
      </c>
      <c r="BD487" s="74">
        <v>7</v>
      </c>
      <c r="BE487" s="75">
        <v>0</v>
      </c>
      <c r="BF487" s="151"/>
      <c r="BG487" s="151"/>
      <c r="BH487" s="151"/>
      <c r="BI487" s="151"/>
      <c r="BJ487" s="151"/>
    </row>
    <row r="488" spans="3:62">
      <c r="C488" s="58" t="s">
        <v>21</v>
      </c>
      <c r="D488" s="140">
        <v>112</v>
      </c>
      <c r="E488" s="74">
        <v>12</v>
      </c>
      <c r="F488" s="74">
        <v>99</v>
      </c>
      <c r="G488" s="141">
        <v>37</v>
      </c>
      <c r="H488" s="74">
        <v>112</v>
      </c>
      <c r="I488" s="74">
        <v>12</v>
      </c>
      <c r="J488" s="131">
        <v>99</v>
      </c>
      <c r="K488" s="75">
        <v>37</v>
      </c>
      <c r="L488" s="140">
        <v>112</v>
      </c>
      <c r="M488" s="74">
        <v>12</v>
      </c>
      <c r="N488" s="74">
        <v>99</v>
      </c>
      <c r="O488" s="141">
        <v>37</v>
      </c>
      <c r="P488" s="140">
        <v>112</v>
      </c>
      <c r="Q488" s="74">
        <v>12</v>
      </c>
      <c r="R488" s="74">
        <v>99</v>
      </c>
      <c r="S488" s="141">
        <v>37</v>
      </c>
      <c r="T488" s="140">
        <v>112</v>
      </c>
      <c r="U488" s="74">
        <v>12</v>
      </c>
      <c r="V488" s="74">
        <v>99</v>
      </c>
      <c r="W488" s="141">
        <v>37</v>
      </c>
      <c r="X488" s="140">
        <v>112</v>
      </c>
      <c r="Y488" s="74">
        <v>12</v>
      </c>
      <c r="Z488" s="74">
        <v>99</v>
      </c>
      <c r="AA488" s="141">
        <v>37</v>
      </c>
      <c r="AB488" s="140">
        <v>113</v>
      </c>
      <c r="AC488" s="74">
        <v>12</v>
      </c>
      <c r="AD488" s="74">
        <v>99</v>
      </c>
      <c r="AE488" s="74">
        <v>43</v>
      </c>
      <c r="AF488" s="75">
        <v>0</v>
      </c>
      <c r="AG488" s="140">
        <v>113</v>
      </c>
      <c r="AH488" s="74">
        <v>12</v>
      </c>
      <c r="AI488" s="74">
        <v>99</v>
      </c>
      <c r="AJ488" s="74">
        <v>43</v>
      </c>
      <c r="AK488" s="75">
        <v>0</v>
      </c>
      <c r="AL488" s="140">
        <v>113</v>
      </c>
      <c r="AM488" s="74">
        <v>12</v>
      </c>
      <c r="AN488" s="74">
        <v>99</v>
      </c>
      <c r="AO488" s="74">
        <v>43</v>
      </c>
      <c r="AP488" s="75">
        <v>0</v>
      </c>
      <c r="AQ488" s="140">
        <v>113</v>
      </c>
      <c r="AR488" s="74">
        <v>20</v>
      </c>
      <c r="AS488" s="74">
        <v>107</v>
      </c>
      <c r="AT488" s="74">
        <v>60</v>
      </c>
      <c r="AU488" s="75">
        <v>0</v>
      </c>
      <c r="AV488" s="140">
        <v>113</v>
      </c>
      <c r="AW488" s="74">
        <v>20</v>
      </c>
      <c r="AX488" s="74">
        <v>107</v>
      </c>
      <c r="AY488" s="74">
        <v>60</v>
      </c>
      <c r="AZ488" s="75">
        <v>0</v>
      </c>
      <c r="BA488" s="140">
        <v>115</v>
      </c>
      <c r="BB488" s="74">
        <v>20</v>
      </c>
      <c r="BC488" s="74">
        <v>108</v>
      </c>
      <c r="BD488" s="74">
        <v>61</v>
      </c>
      <c r="BE488" s="75">
        <v>0</v>
      </c>
      <c r="BF488" s="151"/>
      <c r="BG488" s="151"/>
      <c r="BH488" s="151"/>
      <c r="BI488" s="151"/>
      <c r="BJ488" s="151"/>
    </row>
    <row r="489" spans="3:62" ht="22.5">
      <c r="C489" s="58" t="s">
        <v>22</v>
      </c>
      <c r="D489" s="140">
        <v>10</v>
      </c>
      <c r="E489" s="74">
        <v>0</v>
      </c>
      <c r="F489" s="74">
        <v>4</v>
      </c>
      <c r="G489" s="141">
        <v>1</v>
      </c>
      <c r="H489" s="74">
        <v>10</v>
      </c>
      <c r="I489" s="74">
        <v>0</v>
      </c>
      <c r="J489" s="131">
        <v>4</v>
      </c>
      <c r="K489" s="75">
        <v>1</v>
      </c>
      <c r="L489" s="140">
        <v>10</v>
      </c>
      <c r="M489" s="74">
        <v>0</v>
      </c>
      <c r="N489" s="74">
        <v>4</v>
      </c>
      <c r="O489" s="141">
        <v>1</v>
      </c>
      <c r="P489" s="140">
        <v>10</v>
      </c>
      <c r="Q489" s="74">
        <v>0</v>
      </c>
      <c r="R489" s="74">
        <v>4</v>
      </c>
      <c r="S489" s="141">
        <v>1</v>
      </c>
      <c r="T489" s="140">
        <v>10</v>
      </c>
      <c r="U489" s="74">
        <v>0</v>
      </c>
      <c r="V489" s="74">
        <v>4</v>
      </c>
      <c r="W489" s="141">
        <v>1</v>
      </c>
      <c r="X489" s="140">
        <v>10</v>
      </c>
      <c r="Y489" s="74">
        <v>0</v>
      </c>
      <c r="Z489" s="74">
        <v>4</v>
      </c>
      <c r="AA489" s="141">
        <v>1</v>
      </c>
      <c r="AB489" s="140">
        <v>13</v>
      </c>
      <c r="AC489" s="74">
        <v>0</v>
      </c>
      <c r="AD489" s="74">
        <v>4</v>
      </c>
      <c r="AE489" s="74">
        <v>1</v>
      </c>
      <c r="AF489" s="75">
        <v>0</v>
      </c>
      <c r="AG489" s="140">
        <v>13</v>
      </c>
      <c r="AH489" s="74">
        <v>0</v>
      </c>
      <c r="AI489" s="74">
        <v>4</v>
      </c>
      <c r="AJ489" s="74">
        <v>1</v>
      </c>
      <c r="AK489" s="75">
        <v>0</v>
      </c>
      <c r="AL489" s="140">
        <v>13</v>
      </c>
      <c r="AM489" s="74">
        <v>0</v>
      </c>
      <c r="AN489" s="74">
        <v>4</v>
      </c>
      <c r="AO489" s="74">
        <v>1</v>
      </c>
      <c r="AP489" s="75">
        <v>0</v>
      </c>
      <c r="AQ489" s="140">
        <v>13</v>
      </c>
      <c r="AR489" s="74">
        <v>0</v>
      </c>
      <c r="AS489" s="74">
        <v>4</v>
      </c>
      <c r="AT489" s="74">
        <v>1</v>
      </c>
      <c r="AU489" s="75">
        <v>0</v>
      </c>
      <c r="AV489" s="140">
        <v>13</v>
      </c>
      <c r="AW489" s="74">
        <v>0</v>
      </c>
      <c r="AX489" s="74">
        <v>4</v>
      </c>
      <c r="AY489" s="74">
        <v>1</v>
      </c>
      <c r="AZ489" s="75">
        <v>0</v>
      </c>
      <c r="BA489" s="140">
        <v>13</v>
      </c>
      <c r="BB489" s="74">
        <v>0</v>
      </c>
      <c r="BC489" s="74">
        <v>4</v>
      </c>
      <c r="BD489" s="74">
        <v>2</v>
      </c>
      <c r="BE489" s="75">
        <v>0</v>
      </c>
      <c r="BF489" s="151"/>
      <c r="BG489" s="151"/>
      <c r="BH489" s="151"/>
      <c r="BI489" s="151"/>
      <c r="BJ489" s="151"/>
    </row>
    <row r="490" spans="3:62">
      <c r="C490" s="58" t="s">
        <v>23</v>
      </c>
      <c r="D490" s="140">
        <v>18</v>
      </c>
      <c r="E490" s="74">
        <v>2</v>
      </c>
      <c r="F490" s="74">
        <v>12</v>
      </c>
      <c r="G490" s="141">
        <v>4</v>
      </c>
      <c r="H490" s="74">
        <v>18</v>
      </c>
      <c r="I490" s="74">
        <v>2</v>
      </c>
      <c r="J490" s="131">
        <v>12</v>
      </c>
      <c r="K490" s="75">
        <v>4</v>
      </c>
      <c r="L490" s="140">
        <v>18</v>
      </c>
      <c r="M490" s="74">
        <v>2</v>
      </c>
      <c r="N490" s="74">
        <v>12</v>
      </c>
      <c r="O490" s="141">
        <v>4</v>
      </c>
      <c r="P490" s="140">
        <v>18</v>
      </c>
      <c r="Q490" s="74">
        <v>2</v>
      </c>
      <c r="R490" s="74">
        <v>12</v>
      </c>
      <c r="S490" s="141">
        <v>4</v>
      </c>
      <c r="T490" s="140">
        <v>18</v>
      </c>
      <c r="U490" s="74">
        <v>2</v>
      </c>
      <c r="V490" s="74">
        <v>12</v>
      </c>
      <c r="W490" s="141">
        <v>4</v>
      </c>
      <c r="X490" s="140">
        <v>18</v>
      </c>
      <c r="Y490" s="74">
        <v>2</v>
      </c>
      <c r="Z490" s="74">
        <v>12</v>
      </c>
      <c r="AA490" s="141">
        <v>4</v>
      </c>
      <c r="AB490" s="140">
        <v>19</v>
      </c>
      <c r="AC490" s="74">
        <v>2</v>
      </c>
      <c r="AD490" s="74">
        <v>12</v>
      </c>
      <c r="AE490" s="74">
        <v>4</v>
      </c>
      <c r="AF490" s="75">
        <v>0</v>
      </c>
      <c r="AG490" s="140">
        <v>19</v>
      </c>
      <c r="AH490" s="74">
        <v>2</v>
      </c>
      <c r="AI490" s="74">
        <v>12</v>
      </c>
      <c r="AJ490" s="74">
        <v>4</v>
      </c>
      <c r="AK490" s="75">
        <v>0</v>
      </c>
      <c r="AL490" s="140">
        <v>19</v>
      </c>
      <c r="AM490" s="74">
        <v>2</v>
      </c>
      <c r="AN490" s="74">
        <v>12</v>
      </c>
      <c r="AO490" s="74">
        <v>4</v>
      </c>
      <c r="AP490" s="75">
        <v>0</v>
      </c>
      <c r="AQ490" s="140">
        <v>19</v>
      </c>
      <c r="AR490" s="74">
        <v>6</v>
      </c>
      <c r="AS490" s="74">
        <v>12</v>
      </c>
      <c r="AT490" s="74">
        <v>4</v>
      </c>
      <c r="AU490" s="75">
        <v>0</v>
      </c>
      <c r="AV490" s="140">
        <v>19</v>
      </c>
      <c r="AW490" s="74">
        <v>6</v>
      </c>
      <c r="AX490" s="74">
        <v>12</v>
      </c>
      <c r="AY490" s="74">
        <v>4</v>
      </c>
      <c r="AZ490" s="75">
        <v>0</v>
      </c>
      <c r="BA490" s="140">
        <v>19</v>
      </c>
      <c r="BB490" s="74">
        <v>6</v>
      </c>
      <c r="BC490" s="74">
        <v>12</v>
      </c>
      <c r="BD490" s="74">
        <v>4</v>
      </c>
      <c r="BE490" s="75">
        <v>0</v>
      </c>
      <c r="BF490" s="151"/>
      <c r="BG490" s="151"/>
      <c r="BH490" s="151"/>
      <c r="BI490" s="151"/>
      <c r="BJ490" s="151"/>
    </row>
    <row r="491" spans="3:62">
      <c r="C491" s="58" t="s">
        <v>24</v>
      </c>
      <c r="D491" s="140">
        <v>18</v>
      </c>
      <c r="E491" s="74">
        <v>0</v>
      </c>
      <c r="F491" s="74">
        <v>11</v>
      </c>
      <c r="G491" s="141">
        <v>3</v>
      </c>
      <c r="H491" s="74">
        <v>18</v>
      </c>
      <c r="I491" s="74">
        <v>0</v>
      </c>
      <c r="J491" s="131">
        <v>11</v>
      </c>
      <c r="K491" s="75">
        <v>3</v>
      </c>
      <c r="L491" s="140">
        <v>18</v>
      </c>
      <c r="M491" s="74">
        <v>0</v>
      </c>
      <c r="N491" s="74">
        <v>11</v>
      </c>
      <c r="O491" s="141">
        <v>3</v>
      </c>
      <c r="P491" s="140">
        <v>19</v>
      </c>
      <c r="Q491" s="74">
        <v>0</v>
      </c>
      <c r="R491" s="74">
        <v>11</v>
      </c>
      <c r="S491" s="141">
        <v>3</v>
      </c>
      <c r="T491" s="140">
        <v>19</v>
      </c>
      <c r="U491" s="74">
        <v>0</v>
      </c>
      <c r="V491" s="74">
        <v>11</v>
      </c>
      <c r="W491" s="141">
        <v>3</v>
      </c>
      <c r="X491" s="140">
        <v>19</v>
      </c>
      <c r="Y491" s="74">
        <v>0</v>
      </c>
      <c r="Z491" s="74">
        <v>11</v>
      </c>
      <c r="AA491" s="141">
        <v>3</v>
      </c>
      <c r="AB491" s="140">
        <v>24</v>
      </c>
      <c r="AC491" s="74">
        <v>0</v>
      </c>
      <c r="AD491" s="74">
        <v>11</v>
      </c>
      <c r="AE491" s="74">
        <v>3</v>
      </c>
      <c r="AF491" s="75">
        <v>0</v>
      </c>
      <c r="AG491" s="140">
        <v>24</v>
      </c>
      <c r="AH491" s="74">
        <v>0</v>
      </c>
      <c r="AI491" s="74">
        <v>11</v>
      </c>
      <c r="AJ491" s="74">
        <v>3</v>
      </c>
      <c r="AK491" s="75">
        <v>0</v>
      </c>
      <c r="AL491" s="140">
        <v>24</v>
      </c>
      <c r="AM491" s="74">
        <v>0</v>
      </c>
      <c r="AN491" s="74">
        <v>11</v>
      </c>
      <c r="AO491" s="74">
        <v>3</v>
      </c>
      <c r="AP491" s="75">
        <v>0</v>
      </c>
      <c r="AQ491" s="140">
        <v>24</v>
      </c>
      <c r="AR491" s="74">
        <v>0</v>
      </c>
      <c r="AS491" s="74">
        <v>11</v>
      </c>
      <c r="AT491" s="74">
        <v>3</v>
      </c>
      <c r="AU491" s="75">
        <v>0</v>
      </c>
      <c r="AV491" s="140">
        <v>24</v>
      </c>
      <c r="AW491" s="74">
        <v>0</v>
      </c>
      <c r="AX491" s="74">
        <v>11</v>
      </c>
      <c r="AY491" s="74">
        <v>3</v>
      </c>
      <c r="AZ491" s="75">
        <v>0</v>
      </c>
      <c r="BA491" s="140">
        <v>24</v>
      </c>
      <c r="BB491" s="74">
        <v>0</v>
      </c>
      <c r="BC491" s="74">
        <v>11</v>
      </c>
      <c r="BD491" s="74">
        <v>3</v>
      </c>
      <c r="BE491" s="75">
        <v>0</v>
      </c>
      <c r="BF491" s="151"/>
      <c r="BG491" s="151"/>
      <c r="BH491" s="151"/>
      <c r="BI491" s="151"/>
      <c r="BJ491" s="151"/>
    </row>
    <row r="492" spans="3:62">
      <c r="C492" s="58" t="s">
        <v>25</v>
      </c>
      <c r="D492" s="140">
        <v>9</v>
      </c>
      <c r="E492" s="74">
        <v>5</v>
      </c>
      <c r="F492" s="74">
        <v>8</v>
      </c>
      <c r="G492" s="141">
        <v>1</v>
      </c>
      <c r="H492" s="74">
        <v>9</v>
      </c>
      <c r="I492" s="74">
        <v>5</v>
      </c>
      <c r="J492" s="131">
        <v>8</v>
      </c>
      <c r="K492" s="75">
        <v>1</v>
      </c>
      <c r="L492" s="140">
        <v>9</v>
      </c>
      <c r="M492" s="74">
        <v>5</v>
      </c>
      <c r="N492" s="74">
        <v>8</v>
      </c>
      <c r="O492" s="141">
        <v>1</v>
      </c>
      <c r="P492" s="140">
        <v>9</v>
      </c>
      <c r="Q492" s="74">
        <v>5</v>
      </c>
      <c r="R492" s="74">
        <v>8</v>
      </c>
      <c r="S492" s="141">
        <v>1</v>
      </c>
      <c r="T492" s="140">
        <v>9</v>
      </c>
      <c r="U492" s="74">
        <v>5</v>
      </c>
      <c r="V492" s="74">
        <v>8</v>
      </c>
      <c r="W492" s="141">
        <v>1</v>
      </c>
      <c r="X492" s="140">
        <v>9</v>
      </c>
      <c r="Y492" s="74">
        <v>5</v>
      </c>
      <c r="Z492" s="74">
        <v>8</v>
      </c>
      <c r="AA492" s="141">
        <v>1</v>
      </c>
      <c r="AB492" s="140">
        <v>14</v>
      </c>
      <c r="AC492" s="74">
        <v>5</v>
      </c>
      <c r="AD492" s="74">
        <v>8</v>
      </c>
      <c r="AE492" s="74">
        <v>1</v>
      </c>
      <c r="AF492" s="75">
        <v>0</v>
      </c>
      <c r="AG492" s="140">
        <v>14</v>
      </c>
      <c r="AH492" s="74">
        <v>5</v>
      </c>
      <c r="AI492" s="74">
        <v>8</v>
      </c>
      <c r="AJ492" s="74">
        <v>1</v>
      </c>
      <c r="AK492" s="75">
        <v>0</v>
      </c>
      <c r="AL492" s="140">
        <v>14</v>
      </c>
      <c r="AM492" s="74">
        <v>5</v>
      </c>
      <c r="AN492" s="74">
        <v>8</v>
      </c>
      <c r="AO492" s="74">
        <v>1</v>
      </c>
      <c r="AP492" s="75">
        <v>0</v>
      </c>
      <c r="AQ492" s="140">
        <v>14</v>
      </c>
      <c r="AR492" s="74">
        <v>6</v>
      </c>
      <c r="AS492" s="74">
        <v>9</v>
      </c>
      <c r="AT492" s="74">
        <v>1</v>
      </c>
      <c r="AU492" s="75">
        <v>0</v>
      </c>
      <c r="AV492" s="140">
        <v>14</v>
      </c>
      <c r="AW492" s="74">
        <v>6</v>
      </c>
      <c r="AX492" s="74">
        <v>9</v>
      </c>
      <c r="AY492" s="74">
        <v>1</v>
      </c>
      <c r="AZ492" s="75">
        <v>0</v>
      </c>
      <c r="BA492" s="140">
        <v>15</v>
      </c>
      <c r="BB492" s="74">
        <v>6</v>
      </c>
      <c r="BC492" s="74">
        <v>9</v>
      </c>
      <c r="BD492" s="74">
        <v>4</v>
      </c>
      <c r="BE492" s="75">
        <v>0</v>
      </c>
      <c r="BF492" s="151"/>
      <c r="BG492" s="151"/>
      <c r="BH492" s="151"/>
      <c r="BI492" s="151"/>
      <c r="BJ492" s="151"/>
    </row>
    <row r="493" spans="3:62">
      <c r="C493" s="58" t="s">
        <v>26</v>
      </c>
      <c r="D493" s="140">
        <v>403</v>
      </c>
      <c r="E493" s="74">
        <v>368</v>
      </c>
      <c r="F493" s="74">
        <v>511</v>
      </c>
      <c r="G493" s="141">
        <v>4</v>
      </c>
      <c r="H493" s="74">
        <v>403</v>
      </c>
      <c r="I493" s="74">
        <v>368</v>
      </c>
      <c r="J493" s="131">
        <v>511</v>
      </c>
      <c r="K493" s="75">
        <v>4</v>
      </c>
      <c r="L493" s="140">
        <v>403</v>
      </c>
      <c r="M493" s="74">
        <v>368</v>
      </c>
      <c r="N493" s="74">
        <v>511</v>
      </c>
      <c r="O493" s="141">
        <v>4</v>
      </c>
      <c r="P493" s="140">
        <v>402</v>
      </c>
      <c r="Q493" s="74">
        <v>368</v>
      </c>
      <c r="R493" s="74">
        <v>511</v>
      </c>
      <c r="S493" s="141">
        <v>4</v>
      </c>
      <c r="T493" s="140">
        <v>402</v>
      </c>
      <c r="U493" s="74">
        <v>368</v>
      </c>
      <c r="V493" s="74">
        <v>511</v>
      </c>
      <c r="W493" s="141">
        <v>4</v>
      </c>
      <c r="X493" s="140">
        <v>402</v>
      </c>
      <c r="Y493" s="74">
        <v>368</v>
      </c>
      <c r="Z493" s="74">
        <v>511</v>
      </c>
      <c r="AA493" s="141">
        <v>4</v>
      </c>
      <c r="AB493" s="140">
        <v>414</v>
      </c>
      <c r="AC493" s="74">
        <v>368</v>
      </c>
      <c r="AD493" s="74">
        <v>511</v>
      </c>
      <c r="AE493" s="74">
        <v>44</v>
      </c>
      <c r="AF493" s="75">
        <v>84</v>
      </c>
      <c r="AG493" s="140">
        <v>414</v>
      </c>
      <c r="AH493" s="74">
        <v>368</v>
      </c>
      <c r="AI493" s="74">
        <v>511</v>
      </c>
      <c r="AJ493" s="74">
        <v>44</v>
      </c>
      <c r="AK493" s="75">
        <v>84</v>
      </c>
      <c r="AL493" s="140">
        <v>414</v>
      </c>
      <c r="AM493" s="74">
        <v>368</v>
      </c>
      <c r="AN493" s="74">
        <v>511</v>
      </c>
      <c r="AO493" s="74">
        <v>44</v>
      </c>
      <c r="AP493" s="75">
        <v>84</v>
      </c>
      <c r="AQ493" s="140">
        <v>407</v>
      </c>
      <c r="AR493" s="74">
        <v>370</v>
      </c>
      <c r="AS493" s="74">
        <v>552</v>
      </c>
      <c r="AT493" s="74">
        <v>63</v>
      </c>
      <c r="AU493" s="75">
        <v>183</v>
      </c>
      <c r="AV493" s="140">
        <v>407</v>
      </c>
      <c r="AW493" s="74">
        <v>370</v>
      </c>
      <c r="AX493" s="74">
        <v>552</v>
      </c>
      <c r="AY493" s="74">
        <v>63</v>
      </c>
      <c r="AZ493" s="75">
        <v>228</v>
      </c>
      <c r="BA493" s="140">
        <v>408</v>
      </c>
      <c r="BB493" s="74">
        <v>370</v>
      </c>
      <c r="BC493" s="74">
        <v>572</v>
      </c>
      <c r="BD493" s="74">
        <v>258</v>
      </c>
      <c r="BE493" s="75">
        <v>307</v>
      </c>
      <c r="BF493" s="151"/>
      <c r="BG493" s="151"/>
      <c r="BH493" s="151"/>
      <c r="BI493" s="151"/>
      <c r="BJ493" s="151"/>
    </row>
    <row r="494" spans="3:62">
      <c r="C494" s="58" t="s">
        <v>39</v>
      </c>
      <c r="D494" s="140">
        <v>21</v>
      </c>
      <c r="E494" s="74">
        <v>1</v>
      </c>
      <c r="F494" s="74">
        <v>23</v>
      </c>
      <c r="G494" s="141">
        <v>17</v>
      </c>
      <c r="H494" s="74">
        <v>21</v>
      </c>
      <c r="I494" s="74">
        <v>1</v>
      </c>
      <c r="J494" s="131">
        <v>23</v>
      </c>
      <c r="K494" s="75">
        <v>17</v>
      </c>
      <c r="L494" s="140">
        <v>21</v>
      </c>
      <c r="M494" s="74">
        <v>1</v>
      </c>
      <c r="N494" s="74">
        <v>23</v>
      </c>
      <c r="O494" s="141">
        <v>17</v>
      </c>
      <c r="P494" s="140">
        <v>21</v>
      </c>
      <c r="Q494" s="74">
        <v>1</v>
      </c>
      <c r="R494" s="74">
        <v>23</v>
      </c>
      <c r="S494" s="141">
        <v>17</v>
      </c>
      <c r="T494" s="140">
        <v>21</v>
      </c>
      <c r="U494" s="74">
        <v>1</v>
      </c>
      <c r="V494" s="74">
        <v>23</v>
      </c>
      <c r="W494" s="141">
        <v>17</v>
      </c>
      <c r="X494" s="140">
        <v>21</v>
      </c>
      <c r="Y494" s="74">
        <v>1</v>
      </c>
      <c r="Z494" s="74">
        <v>23</v>
      </c>
      <c r="AA494" s="141">
        <v>17</v>
      </c>
      <c r="AB494" s="140">
        <v>21</v>
      </c>
      <c r="AC494" s="74">
        <v>1</v>
      </c>
      <c r="AD494" s="74">
        <v>24</v>
      </c>
      <c r="AE494" s="74">
        <v>18</v>
      </c>
      <c r="AF494" s="75">
        <v>0</v>
      </c>
      <c r="AG494" s="140">
        <v>21</v>
      </c>
      <c r="AH494" s="74">
        <v>1</v>
      </c>
      <c r="AI494" s="74">
        <v>24</v>
      </c>
      <c r="AJ494" s="74">
        <v>18</v>
      </c>
      <c r="AK494" s="75">
        <v>0</v>
      </c>
      <c r="AL494" s="140">
        <v>21</v>
      </c>
      <c r="AM494" s="74">
        <v>1</v>
      </c>
      <c r="AN494" s="74">
        <v>24</v>
      </c>
      <c r="AO494" s="74">
        <v>18</v>
      </c>
      <c r="AP494" s="75">
        <v>0</v>
      </c>
      <c r="AQ494" s="140">
        <v>21</v>
      </c>
      <c r="AR494" s="74">
        <v>5</v>
      </c>
      <c r="AS494" s="74">
        <v>25</v>
      </c>
      <c r="AT494" s="74">
        <v>20</v>
      </c>
      <c r="AU494" s="75">
        <v>0</v>
      </c>
      <c r="AV494" s="140">
        <v>21</v>
      </c>
      <c r="AW494" s="74">
        <v>5</v>
      </c>
      <c r="AX494" s="74">
        <v>25</v>
      </c>
      <c r="AY494" s="74">
        <v>20</v>
      </c>
      <c r="AZ494" s="75">
        <v>0</v>
      </c>
      <c r="BA494" s="140">
        <v>21</v>
      </c>
      <c r="BB494" s="74">
        <v>5</v>
      </c>
      <c r="BC494" s="74">
        <v>26</v>
      </c>
      <c r="BD494" s="74">
        <v>21</v>
      </c>
      <c r="BE494" s="75">
        <v>7</v>
      </c>
      <c r="BF494" s="151"/>
      <c r="BG494" s="151"/>
      <c r="BH494" s="151"/>
      <c r="BI494" s="151"/>
      <c r="BJ494" s="151"/>
    </row>
    <row r="495" spans="3:62" ht="33.75">
      <c r="C495" s="58" t="s">
        <v>1191</v>
      </c>
      <c r="D495" s="140">
        <v>30</v>
      </c>
      <c r="E495" s="74">
        <v>5</v>
      </c>
      <c r="F495" s="74">
        <v>18</v>
      </c>
      <c r="G495" s="141">
        <v>0</v>
      </c>
      <c r="H495" s="74">
        <v>30</v>
      </c>
      <c r="I495" s="74">
        <v>5</v>
      </c>
      <c r="J495" s="131">
        <v>18</v>
      </c>
      <c r="K495" s="75">
        <v>0</v>
      </c>
      <c r="L495" s="140">
        <v>30</v>
      </c>
      <c r="M495" s="74">
        <v>5</v>
      </c>
      <c r="N495" s="74">
        <v>18</v>
      </c>
      <c r="O495" s="141">
        <v>0</v>
      </c>
      <c r="P495" s="140">
        <v>31</v>
      </c>
      <c r="Q495" s="74">
        <v>5</v>
      </c>
      <c r="R495" s="74">
        <v>18</v>
      </c>
      <c r="S495" s="141">
        <v>0</v>
      </c>
      <c r="T495" s="140">
        <v>31</v>
      </c>
      <c r="U495" s="74">
        <v>5</v>
      </c>
      <c r="V495" s="74">
        <v>18</v>
      </c>
      <c r="W495" s="141">
        <v>0</v>
      </c>
      <c r="X495" s="140">
        <v>31</v>
      </c>
      <c r="Y495" s="74">
        <v>5</v>
      </c>
      <c r="Z495" s="74">
        <v>18</v>
      </c>
      <c r="AA495" s="141">
        <v>0</v>
      </c>
      <c r="AB495" s="140">
        <v>32</v>
      </c>
      <c r="AC495" s="74">
        <v>5</v>
      </c>
      <c r="AD495" s="74">
        <v>18</v>
      </c>
      <c r="AE495" s="74">
        <v>0</v>
      </c>
      <c r="AF495" s="75">
        <v>0</v>
      </c>
      <c r="AG495" s="140">
        <v>32</v>
      </c>
      <c r="AH495" s="74">
        <v>5</v>
      </c>
      <c r="AI495" s="74">
        <v>18</v>
      </c>
      <c r="AJ495" s="74">
        <v>0</v>
      </c>
      <c r="AK495" s="75">
        <v>0</v>
      </c>
      <c r="AL495" s="140">
        <v>32</v>
      </c>
      <c r="AM495" s="74">
        <v>5</v>
      </c>
      <c r="AN495" s="74">
        <v>18</v>
      </c>
      <c r="AO495" s="74">
        <v>0</v>
      </c>
      <c r="AP495" s="75">
        <v>0</v>
      </c>
      <c r="AQ495" s="140">
        <v>31</v>
      </c>
      <c r="AR495" s="74">
        <v>5</v>
      </c>
      <c r="AS495" s="74">
        <v>18</v>
      </c>
      <c r="AT495" s="74">
        <v>0</v>
      </c>
      <c r="AU495" s="75">
        <v>0</v>
      </c>
      <c r="AV495" s="140">
        <v>31</v>
      </c>
      <c r="AW495" s="74">
        <v>5</v>
      </c>
      <c r="AX495" s="74">
        <v>18</v>
      </c>
      <c r="AY495" s="74">
        <v>0</v>
      </c>
      <c r="AZ495" s="75">
        <v>0</v>
      </c>
      <c r="BA495" s="140">
        <v>32</v>
      </c>
      <c r="BB495" s="74">
        <v>5</v>
      </c>
      <c r="BC495" s="74">
        <v>18</v>
      </c>
      <c r="BD495" s="74">
        <v>6</v>
      </c>
      <c r="BE495" s="75">
        <v>0</v>
      </c>
      <c r="BF495" s="151"/>
      <c r="BG495" s="151"/>
      <c r="BH495" s="151"/>
      <c r="BI495" s="151"/>
      <c r="BJ495" s="151"/>
    </row>
    <row r="496" spans="3:62">
      <c r="C496" s="58" t="s">
        <v>27</v>
      </c>
      <c r="D496" s="140">
        <v>16</v>
      </c>
      <c r="E496" s="74">
        <v>0</v>
      </c>
      <c r="F496" s="74">
        <v>13</v>
      </c>
      <c r="G496" s="141">
        <v>0</v>
      </c>
      <c r="H496" s="74">
        <v>16</v>
      </c>
      <c r="I496" s="74">
        <v>0</v>
      </c>
      <c r="J496" s="131">
        <v>13</v>
      </c>
      <c r="K496" s="75">
        <v>0</v>
      </c>
      <c r="L496" s="140">
        <v>16</v>
      </c>
      <c r="M496" s="74">
        <v>0</v>
      </c>
      <c r="N496" s="74">
        <v>13</v>
      </c>
      <c r="O496" s="141">
        <v>0</v>
      </c>
      <c r="P496" s="140">
        <v>16</v>
      </c>
      <c r="Q496" s="74">
        <v>0</v>
      </c>
      <c r="R496" s="74">
        <v>13</v>
      </c>
      <c r="S496" s="141">
        <v>0</v>
      </c>
      <c r="T496" s="140">
        <v>16</v>
      </c>
      <c r="U496" s="74">
        <v>0</v>
      </c>
      <c r="V496" s="74">
        <v>13</v>
      </c>
      <c r="W496" s="141">
        <v>0</v>
      </c>
      <c r="X496" s="140">
        <v>16</v>
      </c>
      <c r="Y496" s="74">
        <v>0</v>
      </c>
      <c r="Z496" s="74">
        <v>13</v>
      </c>
      <c r="AA496" s="141">
        <v>0</v>
      </c>
      <c r="AB496" s="140">
        <v>17</v>
      </c>
      <c r="AC496" s="74">
        <v>0</v>
      </c>
      <c r="AD496" s="74">
        <v>13</v>
      </c>
      <c r="AE496" s="74">
        <v>0</v>
      </c>
      <c r="AF496" s="75">
        <v>0</v>
      </c>
      <c r="AG496" s="140">
        <v>17</v>
      </c>
      <c r="AH496" s="74">
        <v>0</v>
      </c>
      <c r="AI496" s="74">
        <v>13</v>
      </c>
      <c r="AJ496" s="74">
        <v>0</v>
      </c>
      <c r="AK496" s="75">
        <v>0</v>
      </c>
      <c r="AL496" s="140">
        <v>17</v>
      </c>
      <c r="AM496" s="74">
        <v>0</v>
      </c>
      <c r="AN496" s="74">
        <v>13</v>
      </c>
      <c r="AO496" s="74">
        <v>0</v>
      </c>
      <c r="AP496" s="75">
        <v>0</v>
      </c>
      <c r="AQ496" s="140">
        <v>17</v>
      </c>
      <c r="AR496" s="74">
        <v>0</v>
      </c>
      <c r="AS496" s="74">
        <v>13</v>
      </c>
      <c r="AT496" s="74">
        <v>0</v>
      </c>
      <c r="AU496" s="75">
        <v>0</v>
      </c>
      <c r="AV496" s="140">
        <v>17</v>
      </c>
      <c r="AW496" s="74">
        <v>0</v>
      </c>
      <c r="AX496" s="74">
        <v>13</v>
      </c>
      <c r="AY496" s="74">
        <v>0</v>
      </c>
      <c r="AZ496" s="75">
        <v>0</v>
      </c>
      <c r="BA496" s="140">
        <v>18</v>
      </c>
      <c r="BB496" s="74">
        <v>0</v>
      </c>
      <c r="BC496" s="74">
        <v>13</v>
      </c>
      <c r="BD496" s="74">
        <v>2</v>
      </c>
      <c r="BE496" s="75">
        <v>0</v>
      </c>
      <c r="BF496" s="151"/>
      <c r="BG496" s="151"/>
      <c r="BH496" s="151"/>
      <c r="BI496" s="151"/>
      <c r="BJ496" s="151"/>
    </row>
    <row r="497" spans="3:68">
      <c r="C497" s="58" t="s">
        <v>28</v>
      </c>
      <c r="D497" s="140">
        <v>58</v>
      </c>
      <c r="E497" s="74">
        <v>35</v>
      </c>
      <c r="F497" s="74">
        <v>56</v>
      </c>
      <c r="G497" s="141">
        <v>3</v>
      </c>
      <c r="H497" s="74">
        <v>58</v>
      </c>
      <c r="I497" s="74">
        <v>35</v>
      </c>
      <c r="J497" s="131">
        <v>56</v>
      </c>
      <c r="K497" s="75">
        <v>3</v>
      </c>
      <c r="L497" s="140">
        <v>58</v>
      </c>
      <c r="M497" s="74">
        <v>35</v>
      </c>
      <c r="N497" s="74">
        <v>56</v>
      </c>
      <c r="O497" s="141">
        <v>3</v>
      </c>
      <c r="P497" s="140">
        <v>58</v>
      </c>
      <c r="Q497" s="74">
        <v>35</v>
      </c>
      <c r="R497" s="74">
        <v>56</v>
      </c>
      <c r="S497" s="141">
        <v>3</v>
      </c>
      <c r="T497" s="140">
        <v>58</v>
      </c>
      <c r="U497" s="74">
        <v>35</v>
      </c>
      <c r="V497" s="74">
        <v>56</v>
      </c>
      <c r="W497" s="141">
        <v>3</v>
      </c>
      <c r="X497" s="140">
        <v>58</v>
      </c>
      <c r="Y497" s="74">
        <v>35</v>
      </c>
      <c r="Z497" s="74">
        <v>56</v>
      </c>
      <c r="AA497" s="141">
        <v>3</v>
      </c>
      <c r="AB497" s="140">
        <v>60</v>
      </c>
      <c r="AC497" s="74">
        <v>35</v>
      </c>
      <c r="AD497" s="74">
        <v>56</v>
      </c>
      <c r="AE497" s="74">
        <v>25</v>
      </c>
      <c r="AF497" s="75">
        <v>0</v>
      </c>
      <c r="AG497" s="140">
        <v>60</v>
      </c>
      <c r="AH497" s="74">
        <v>35</v>
      </c>
      <c r="AI497" s="74">
        <v>56</v>
      </c>
      <c r="AJ497" s="74">
        <v>25</v>
      </c>
      <c r="AK497" s="75">
        <v>0</v>
      </c>
      <c r="AL497" s="140">
        <v>60</v>
      </c>
      <c r="AM497" s="74">
        <v>35</v>
      </c>
      <c r="AN497" s="74">
        <v>56</v>
      </c>
      <c r="AO497" s="74">
        <v>25</v>
      </c>
      <c r="AP497" s="75">
        <v>0</v>
      </c>
      <c r="AQ497" s="140">
        <v>60</v>
      </c>
      <c r="AR497" s="74">
        <v>33</v>
      </c>
      <c r="AS497" s="74">
        <v>63</v>
      </c>
      <c r="AT497" s="74">
        <v>38</v>
      </c>
      <c r="AU497" s="75">
        <v>0</v>
      </c>
      <c r="AV497" s="140">
        <v>60</v>
      </c>
      <c r="AW497" s="74">
        <v>33</v>
      </c>
      <c r="AX497" s="74">
        <v>63</v>
      </c>
      <c r="AY497" s="74">
        <v>38</v>
      </c>
      <c r="AZ497" s="75">
        <v>15</v>
      </c>
      <c r="BA497" s="140">
        <v>60</v>
      </c>
      <c r="BB497" s="74">
        <v>33</v>
      </c>
      <c r="BC497" s="74">
        <v>65</v>
      </c>
      <c r="BD497" s="74">
        <v>48</v>
      </c>
      <c r="BE497" s="75">
        <v>34</v>
      </c>
      <c r="BF497" s="151"/>
      <c r="BG497" s="151"/>
      <c r="BH497" s="151"/>
      <c r="BI497" s="151"/>
      <c r="BJ497" s="151"/>
    </row>
    <row r="498" spans="3:68" ht="23.25" thickBot="1">
      <c r="C498" s="59" t="s">
        <v>29</v>
      </c>
      <c r="D498" s="142">
        <v>10</v>
      </c>
      <c r="E498" s="78">
        <v>0</v>
      </c>
      <c r="F498" s="78">
        <v>3</v>
      </c>
      <c r="G498" s="143">
        <v>0</v>
      </c>
      <c r="H498" s="78">
        <v>10</v>
      </c>
      <c r="I498" s="78">
        <v>0</v>
      </c>
      <c r="J498" s="132">
        <v>3</v>
      </c>
      <c r="K498" s="79">
        <v>0</v>
      </c>
      <c r="L498" s="142">
        <v>10</v>
      </c>
      <c r="M498" s="78">
        <v>0</v>
      </c>
      <c r="N498" s="78">
        <v>3</v>
      </c>
      <c r="O498" s="143">
        <v>0</v>
      </c>
      <c r="P498" s="142">
        <v>10</v>
      </c>
      <c r="Q498" s="78">
        <v>0</v>
      </c>
      <c r="R498" s="78">
        <v>3</v>
      </c>
      <c r="S498" s="143">
        <v>0</v>
      </c>
      <c r="T498" s="142">
        <v>10</v>
      </c>
      <c r="U498" s="78">
        <v>0</v>
      </c>
      <c r="V498" s="78">
        <v>3</v>
      </c>
      <c r="W498" s="143">
        <v>0</v>
      </c>
      <c r="X498" s="142">
        <v>10</v>
      </c>
      <c r="Y498" s="78">
        <v>0</v>
      </c>
      <c r="Z498" s="78">
        <v>3</v>
      </c>
      <c r="AA498" s="143">
        <v>0</v>
      </c>
      <c r="AB498" s="142">
        <v>10</v>
      </c>
      <c r="AC498" s="78">
        <v>0</v>
      </c>
      <c r="AD498" s="78">
        <v>3</v>
      </c>
      <c r="AE498" s="78">
        <v>0</v>
      </c>
      <c r="AF498" s="79">
        <v>0</v>
      </c>
      <c r="AG498" s="142">
        <v>10</v>
      </c>
      <c r="AH498" s="78">
        <v>0</v>
      </c>
      <c r="AI498" s="78">
        <v>3</v>
      </c>
      <c r="AJ498" s="78">
        <v>0</v>
      </c>
      <c r="AK498" s="79">
        <v>0</v>
      </c>
      <c r="AL498" s="142">
        <v>10</v>
      </c>
      <c r="AM498" s="78">
        <v>0</v>
      </c>
      <c r="AN498" s="78">
        <v>3</v>
      </c>
      <c r="AO498" s="78">
        <v>0</v>
      </c>
      <c r="AP498" s="79">
        <v>0</v>
      </c>
      <c r="AQ498" s="142">
        <v>8</v>
      </c>
      <c r="AR498" s="78">
        <v>0</v>
      </c>
      <c r="AS498" s="78">
        <v>3</v>
      </c>
      <c r="AT498" s="78">
        <v>0</v>
      </c>
      <c r="AU498" s="79">
        <v>0</v>
      </c>
      <c r="AV498" s="142">
        <v>8</v>
      </c>
      <c r="AW498" s="78">
        <v>0</v>
      </c>
      <c r="AX498" s="78">
        <v>3</v>
      </c>
      <c r="AY498" s="78">
        <v>0</v>
      </c>
      <c r="AZ498" s="79">
        <v>0</v>
      </c>
      <c r="BA498" s="142">
        <v>8</v>
      </c>
      <c r="BB498" s="78">
        <v>0</v>
      </c>
      <c r="BC498" s="78">
        <v>3</v>
      </c>
      <c r="BD498" s="78">
        <v>0</v>
      </c>
      <c r="BE498" s="79">
        <v>0</v>
      </c>
      <c r="BI498" s="259"/>
    </row>
    <row r="500" spans="3:68" ht="13.5" thickBot="1"/>
    <row r="501" spans="3:68" ht="23.25" thickBot="1">
      <c r="C501" s="557" t="s">
        <v>87</v>
      </c>
      <c r="D501" s="558"/>
      <c r="E501" s="558"/>
      <c r="F501" s="558"/>
      <c r="G501" s="558"/>
      <c r="H501" s="558"/>
      <c r="I501" s="558"/>
      <c r="J501" s="558"/>
      <c r="K501" s="558"/>
      <c r="L501" s="558"/>
      <c r="M501" s="558"/>
      <c r="N501" s="558"/>
      <c r="O501" s="558"/>
      <c r="P501" s="558"/>
      <c r="Q501" s="558"/>
      <c r="R501" s="558"/>
      <c r="S501" s="558"/>
      <c r="T501" s="558"/>
      <c r="U501" s="558"/>
      <c r="V501" s="558"/>
      <c r="W501" s="558"/>
      <c r="X501" s="558"/>
      <c r="Y501" s="558"/>
      <c r="Z501" s="558"/>
      <c r="AA501" s="558"/>
      <c r="AB501" s="558"/>
      <c r="AC501" s="558"/>
      <c r="AD501" s="558"/>
      <c r="AE501" s="558"/>
      <c r="AF501" s="558"/>
      <c r="AG501" s="558"/>
      <c r="AH501" s="558"/>
      <c r="AI501" s="558"/>
      <c r="AJ501" s="558"/>
      <c r="AK501" s="558"/>
      <c r="AL501" s="558"/>
      <c r="AM501" s="558"/>
      <c r="AN501" s="558"/>
      <c r="AO501" s="558"/>
      <c r="AP501" s="558"/>
      <c r="AQ501" s="558"/>
      <c r="AR501" s="558"/>
      <c r="AS501" s="558"/>
      <c r="AT501" s="558"/>
      <c r="AU501" s="558"/>
      <c r="AV501" s="558"/>
      <c r="AW501" s="558"/>
      <c r="AX501" s="558"/>
      <c r="AY501" s="558"/>
      <c r="AZ501" s="558"/>
      <c r="BA501" s="558"/>
      <c r="BB501" s="558"/>
      <c r="BC501" s="558"/>
      <c r="BD501" s="558"/>
      <c r="BE501" s="558"/>
      <c r="BF501" s="558"/>
      <c r="BG501" s="558"/>
      <c r="BH501" s="558"/>
      <c r="BI501" s="558"/>
      <c r="BJ501" s="558"/>
      <c r="BK501" s="559"/>
      <c r="BL501" s="151"/>
      <c r="BM501" s="151"/>
      <c r="BN501" s="151"/>
      <c r="BO501" s="151"/>
      <c r="BP501" s="151"/>
    </row>
    <row r="502" spans="3:68" ht="23.25" thickBot="1">
      <c r="C502" s="581" t="s">
        <v>36</v>
      </c>
      <c r="D502" s="560">
        <v>42370</v>
      </c>
      <c r="E502" s="584"/>
      <c r="F502" s="584"/>
      <c r="G502" s="584"/>
      <c r="H502" s="561"/>
      <c r="I502" s="560">
        <v>42401</v>
      </c>
      <c r="J502" s="584"/>
      <c r="K502" s="584"/>
      <c r="L502" s="584"/>
      <c r="M502" s="561"/>
      <c r="N502" s="560">
        <v>42430</v>
      </c>
      <c r="O502" s="584"/>
      <c r="P502" s="584"/>
      <c r="Q502" s="584"/>
      <c r="R502" s="561"/>
      <c r="S502" s="560">
        <v>42461</v>
      </c>
      <c r="T502" s="584"/>
      <c r="U502" s="584"/>
      <c r="V502" s="584"/>
      <c r="W502" s="561"/>
      <c r="X502" s="560">
        <v>42491</v>
      </c>
      <c r="Y502" s="584"/>
      <c r="Z502" s="584"/>
      <c r="AA502" s="584"/>
      <c r="AB502" s="561"/>
      <c r="AC502" s="560">
        <v>42522</v>
      </c>
      <c r="AD502" s="584"/>
      <c r="AE502" s="584"/>
      <c r="AF502" s="584"/>
      <c r="AG502" s="561"/>
      <c r="AH502" s="560">
        <v>42552</v>
      </c>
      <c r="AI502" s="584"/>
      <c r="AJ502" s="584"/>
      <c r="AK502" s="584"/>
      <c r="AL502" s="561"/>
      <c r="AM502" s="560">
        <v>42583</v>
      </c>
      <c r="AN502" s="584"/>
      <c r="AO502" s="584"/>
      <c r="AP502" s="584"/>
      <c r="AQ502" s="584"/>
      <c r="AR502" s="560">
        <v>42614</v>
      </c>
      <c r="AS502" s="584"/>
      <c r="AT502" s="584"/>
      <c r="AU502" s="584"/>
      <c r="AV502" s="584"/>
      <c r="AW502" s="560">
        <v>42644</v>
      </c>
      <c r="AX502" s="584"/>
      <c r="AY502" s="584"/>
      <c r="AZ502" s="584"/>
      <c r="BA502" s="584"/>
      <c r="BB502" s="560">
        <v>42675</v>
      </c>
      <c r="BC502" s="584"/>
      <c r="BD502" s="584"/>
      <c r="BE502" s="584"/>
      <c r="BF502" s="561"/>
      <c r="BG502" s="560">
        <v>42705</v>
      </c>
      <c r="BH502" s="584"/>
      <c r="BI502" s="584"/>
      <c r="BJ502" s="584"/>
      <c r="BK502" s="561"/>
      <c r="BL502" s="151"/>
      <c r="BM502" s="151"/>
      <c r="BN502" s="151"/>
      <c r="BO502" s="151"/>
      <c r="BP502" s="151"/>
    </row>
    <row r="503" spans="3:68" ht="13.5" thickBot="1">
      <c r="C503" s="583"/>
      <c r="D503" s="178" t="s">
        <v>2</v>
      </c>
      <c r="E503" s="385" t="s">
        <v>3</v>
      </c>
      <c r="F503" s="389" t="s">
        <v>51</v>
      </c>
      <c r="G503" s="389" t="s">
        <v>66</v>
      </c>
      <c r="H503" s="430" t="s">
        <v>68</v>
      </c>
      <c r="I503" s="178" t="s">
        <v>2</v>
      </c>
      <c r="J503" s="385" t="s">
        <v>3</v>
      </c>
      <c r="K503" s="389" t="s">
        <v>51</v>
      </c>
      <c r="L503" s="389" t="s">
        <v>66</v>
      </c>
      <c r="M503" s="430" t="s">
        <v>68</v>
      </c>
      <c r="N503" s="178" t="s">
        <v>2</v>
      </c>
      <c r="O503" s="385" t="s">
        <v>3</v>
      </c>
      <c r="P503" s="389" t="s">
        <v>51</v>
      </c>
      <c r="Q503" s="389" t="s">
        <v>66</v>
      </c>
      <c r="R503" s="430" t="s">
        <v>68</v>
      </c>
      <c r="S503" s="178" t="s">
        <v>2</v>
      </c>
      <c r="T503" s="385" t="s">
        <v>3</v>
      </c>
      <c r="U503" s="389" t="s">
        <v>51</v>
      </c>
      <c r="V503" s="389" t="s">
        <v>66</v>
      </c>
      <c r="W503" s="430" t="s">
        <v>68</v>
      </c>
      <c r="X503" s="178" t="s">
        <v>2</v>
      </c>
      <c r="Y503" s="385" t="s">
        <v>3</v>
      </c>
      <c r="Z503" s="389" t="s">
        <v>51</v>
      </c>
      <c r="AA503" s="389" t="s">
        <v>66</v>
      </c>
      <c r="AB503" s="430" t="s">
        <v>68</v>
      </c>
      <c r="AC503" s="178" t="s">
        <v>2</v>
      </c>
      <c r="AD503" s="385" t="s">
        <v>3</v>
      </c>
      <c r="AE503" s="389" t="s">
        <v>51</v>
      </c>
      <c r="AF503" s="389" t="s">
        <v>66</v>
      </c>
      <c r="AG503" s="430" t="s">
        <v>68</v>
      </c>
      <c r="AH503" s="178" t="s">
        <v>2</v>
      </c>
      <c r="AI503" s="385" t="s">
        <v>3</v>
      </c>
      <c r="AJ503" s="389" t="s">
        <v>51</v>
      </c>
      <c r="AK503" s="389" t="s">
        <v>66</v>
      </c>
      <c r="AL503" s="430" t="s">
        <v>68</v>
      </c>
      <c r="AM503" s="178" t="s">
        <v>2</v>
      </c>
      <c r="AN503" s="385" t="s">
        <v>3</v>
      </c>
      <c r="AO503" s="389" t="s">
        <v>51</v>
      </c>
      <c r="AP503" s="389" t="s">
        <v>66</v>
      </c>
      <c r="AQ503" s="430" t="s">
        <v>68</v>
      </c>
      <c r="AR503" s="178" t="s">
        <v>2</v>
      </c>
      <c r="AS503" s="385" t="s">
        <v>3</v>
      </c>
      <c r="AT503" s="389" t="s">
        <v>51</v>
      </c>
      <c r="AU503" s="389" t="s">
        <v>66</v>
      </c>
      <c r="AV503" s="430" t="s">
        <v>68</v>
      </c>
      <c r="AW503" s="178" t="s">
        <v>2</v>
      </c>
      <c r="AX503" s="385" t="s">
        <v>3</v>
      </c>
      <c r="AY503" s="389" t="s">
        <v>51</v>
      </c>
      <c r="AZ503" s="389" t="s">
        <v>66</v>
      </c>
      <c r="BA503" s="430" t="s">
        <v>68</v>
      </c>
      <c r="BB503" s="178" t="s">
        <v>2</v>
      </c>
      <c r="BC503" s="385" t="s">
        <v>3</v>
      </c>
      <c r="BD503" s="389" t="s">
        <v>51</v>
      </c>
      <c r="BE503" s="389" t="s">
        <v>66</v>
      </c>
      <c r="BF503" s="430" t="s">
        <v>68</v>
      </c>
      <c r="BG503" s="178" t="s">
        <v>2</v>
      </c>
      <c r="BH503" s="385" t="s">
        <v>3</v>
      </c>
      <c r="BI503" s="389" t="s">
        <v>51</v>
      </c>
      <c r="BJ503" s="389" t="s">
        <v>66</v>
      </c>
      <c r="BK503" s="430" t="s">
        <v>68</v>
      </c>
      <c r="BL503" s="151"/>
      <c r="BM503" s="151"/>
      <c r="BN503" s="151"/>
      <c r="BO503" s="151"/>
      <c r="BP503" s="151"/>
    </row>
    <row r="504" spans="3:68">
      <c r="C504" s="57" t="s">
        <v>8</v>
      </c>
      <c r="D504" s="138">
        <v>86</v>
      </c>
      <c r="E504" s="70">
        <v>48</v>
      </c>
      <c r="F504" s="70">
        <v>81</v>
      </c>
      <c r="G504" s="70">
        <v>59</v>
      </c>
      <c r="H504" s="139">
        <v>59</v>
      </c>
      <c r="I504" s="138">
        <v>86</v>
      </c>
      <c r="J504" s="70">
        <v>48</v>
      </c>
      <c r="K504" s="70">
        <v>81</v>
      </c>
      <c r="L504" s="70">
        <v>59</v>
      </c>
      <c r="M504" s="139">
        <v>59</v>
      </c>
      <c r="N504" s="138">
        <v>86</v>
      </c>
      <c r="O504" s="70">
        <v>48</v>
      </c>
      <c r="P504" s="70">
        <v>81</v>
      </c>
      <c r="Q504" s="70">
        <v>59</v>
      </c>
      <c r="R504" s="139">
        <v>59</v>
      </c>
      <c r="S504" s="138">
        <v>86</v>
      </c>
      <c r="T504" s="70">
        <v>48</v>
      </c>
      <c r="U504" s="70">
        <v>81</v>
      </c>
      <c r="V504" s="70">
        <v>60</v>
      </c>
      <c r="W504" s="139">
        <v>60</v>
      </c>
      <c r="X504" s="138">
        <v>86</v>
      </c>
      <c r="Y504" s="70">
        <v>48</v>
      </c>
      <c r="Z504" s="70">
        <v>81</v>
      </c>
      <c r="AA504" s="70">
        <v>60</v>
      </c>
      <c r="AB504" s="139">
        <v>60</v>
      </c>
      <c r="AC504" s="138">
        <v>86</v>
      </c>
      <c r="AD504" s="70">
        <v>48</v>
      </c>
      <c r="AE504" s="70">
        <v>81</v>
      </c>
      <c r="AF504" s="70">
        <v>62</v>
      </c>
      <c r="AG504" s="139">
        <v>60</v>
      </c>
      <c r="AH504" s="138">
        <v>86</v>
      </c>
      <c r="AI504" s="70">
        <v>48</v>
      </c>
      <c r="AJ504" s="70">
        <v>82</v>
      </c>
      <c r="AK504" s="70">
        <v>63</v>
      </c>
      <c r="AL504" s="139">
        <v>60</v>
      </c>
      <c r="AM504" s="138">
        <v>86</v>
      </c>
      <c r="AN504" s="70">
        <v>48</v>
      </c>
      <c r="AO504" s="70">
        <v>84</v>
      </c>
      <c r="AP504" s="70">
        <v>65</v>
      </c>
      <c r="AQ504" s="139">
        <v>60</v>
      </c>
      <c r="AR504" s="138">
        <v>86</v>
      </c>
      <c r="AS504" s="70">
        <v>48</v>
      </c>
      <c r="AT504" s="70">
        <v>84</v>
      </c>
      <c r="AU504" s="70">
        <v>65</v>
      </c>
      <c r="AV504" s="139">
        <v>60</v>
      </c>
      <c r="AW504" s="138">
        <v>85</v>
      </c>
      <c r="AX504" s="70">
        <v>47</v>
      </c>
      <c r="AY504" s="70">
        <v>84</v>
      </c>
      <c r="AZ504" s="70">
        <v>65</v>
      </c>
      <c r="BA504" s="139">
        <v>60</v>
      </c>
      <c r="BB504" s="138">
        <v>85</v>
      </c>
      <c r="BC504" s="70">
        <v>47</v>
      </c>
      <c r="BD504" s="70">
        <v>84</v>
      </c>
      <c r="BE504" s="70">
        <v>65</v>
      </c>
      <c r="BF504" s="139">
        <v>60</v>
      </c>
      <c r="BG504" s="138">
        <v>85</v>
      </c>
      <c r="BH504" s="70">
        <v>47</v>
      </c>
      <c r="BI504" s="70">
        <v>84</v>
      </c>
      <c r="BJ504" s="70">
        <v>66</v>
      </c>
      <c r="BK504" s="139">
        <v>60</v>
      </c>
      <c r="BL504" s="151"/>
      <c r="BM504" s="151"/>
      <c r="BN504" s="151"/>
      <c r="BO504" s="151"/>
      <c r="BP504" s="151"/>
    </row>
    <row r="505" spans="3:68">
      <c r="C505" s="58" t="s">
        <v>9</v>
      </c>
      <c r="D505" s="140">
        <v>12</v>
      </c>
      <c r="E505" s="74">
        <v>1</v>
      </c>
      <c r="F505" s="74">
        <v>8</v>
      </c>
      <c r="G505" s="74">
        <v>0</v>
      </c>
      <c r="H505" s="141">
        <v>0</v>
      </c>
      <c r="I505" s="140">
        <v>12</v>
      </c>
      <c r="J505" s="74">
        <v>1</v>
      </c>
      <c r="K505" s="74">
        <v>8</v>
      </c>
      <c r="L505" s="74">
        <v>1</v>
      </c>
      <c r="M505" s="141">
        <v>0</v>
      </c>
      <c r="N505" s="140">
        <v>12</v>
      </c>
      <c r="O505" s="74">
        <v>1</v>
      </c>
      <c r="P505" s="74">
        <v>8</v>
      </c>
      <c r="Q505" s="74">
        <v>1</v>
      </c>
      <c r="R505" s="141">
        <v>0</v>
      </c>
      <c r="S505" s="140">
        <v>12</v>
      </c>
      <c r="T505" s="74">
        <v>1</v>
      </c>
      <c r="U505" s="74">
        <v>8</v>
      </c>
      <c r="V505" s="74">
        <v>1</v>
      </c>
      <c r="W505" s="141">
        <v>0</v>
      </c>
      <c r="X505" s="140">
        <v>12</v>
      </c>
      <c r="Y505" s="74">
        <v>1</v>
      </c>
      <c r="Z505" s="74">
        <v>8</v>
      </c>
      <c r="AA505" s="74">
        <v>1</v>
      </c>
      <c r="AB505" s="141">
        <v>0</v>
      </c>
      <c r="AC505" s="140">
        <v>12</v>
      </c>
      <c r="AD505" s="74">
        <v>1</v>
      </c>
      <c r="AE505" s="74">
        <v>8</v>
      </c>
      <c r="AF505" s="74">
        <v>1</v>
      </c>
      <c r="AG505" s="141">
        <v>0</v>
      </c>
      <c r="AH505" s="140">
        <v>12</v>
      </c>
      <c r="AI505" s="74">
        <v>1</v>
      </c>
      <c r="AJ505" s="74">
        <v>8</v>
      </c>
      <c r="AK505" s="74">
        <v>1</v>
      </c>
      <c r="AL505" s="141">
        <v>0</v>
      </c>
      <c r="AM505" s="140">
        <v>12</v>
      </c>
      <c r="AN505" s="74">
        <v>1</v>
      </c>
      <c r="AO505" s="74">
        <v>8</v>
      </c>
      <c r="AP505" s="74">
        <v>1</v>
      </c>
      <c r="AQ505" s="15">
        <v>0</v>
      </c>
      <c r="AR505" s="140">
        <v>12</v>
      </c>
      <c r="AS505" s="74">
        <v>1</v>
      </c>
      <c r="AT505" s="74">
        <v>8</v>
      </c>
      <c r="AU505" s="74">
        <v>1</v>
      </c>
      <c r="AV505" s="141">
        <v>0</v>
      </c>
      <c r="AW505" s="140">
        <v>12</v>
      </c>
      <c r="AX505" s="74">
        <v>1</v>
      </c>
      <c r="AY505" s="74">
        <v>8</v>
      </c>
      <c r="AZ505" s="74">
        <v>1</v>
      </c>
      <c r="BA505" s="141">
        <v>0</v>
      </c>
      <c r="BB505" s="140">
        <v>12</v>
      </c>
      <c r="BC505" s="74">
        <v>1</v>
      </c>
      <c r="BD505" s="74">
        <v>8</v>
      </c>
      <c r="BE505" s="74">
        <v>1</v>
      </c>
      <c r="BF505" s="141">
        <v>0</v>
      </c>
      <c r="BG505" s="140">
        <v>12</v>
      </c>
      <c r="BH505" s="74">
        <v>1</v>
      </c>
      <c r="BI505" s="74">
        <v>8</v>
      </c>
      <c r="BJ505" s="74">
        <v>1</v>
      </c>
      <c r="BK505" s="141">
        <v>0</v>
      </c>
      <c r="BL505" s="151"/>
      <c r="BM505" s="151"/>
      <c r="BN505" s="151"/>
      <c r="BO505" s="151"/>
      <c r="BP505" s="151"/>
    </row>
    <row r="506" spans="3:68">
      <c r="C506" s="58" t="s">
        <v>10</v>
      </c>
      <c r="D506" s="140">
        <v>26</v>
      </c>
      <c r="E506" s="74">
        <v>9</v>
      </c>
      <c r="F506" s="74">
        <v>23</v>
      </c>
      <c r="G506" s="74">
        <v>4</v>
      </c>
      <c r="H506" s="141">
        <v>4</v>
      </c>
      <c r="I506" s="140">
        <v>26</v>
      </c>
      <c r="J506" s="74">
        <v>9</v>
      </c>
      <c r="K506" s="74">
        <v>23</v>
      </c>
      <c r="L506" s="74">
        <v>5</v>
      </c>
      <c r="M506" s="141">
        <v>4</v>
      </c>
      <c r="N506" s="140">
        <v>26</v>
      </c>
      <c r="O506" s="74">
        <v>9</v>
      </c>
      <c r="P506" s="74">
        <v>23</v>
      </c>
      <c r="Q506" s="74">
        <v>5</v>
      </c>
      <c r="R506" s="141">
        <v>4</v>
      </c>
      <c r="S506" s="140">
        <v>26</v>
      </c>
      <c r="T506" s="74">
        <v>9</v>
      </c>
      <c r="U506" s="74">
        <v>23</v>
      </c>
      <c r="V506" s="74">
        <v>6</v>
      </c>
      <c r="W506" s="141">
        <v>4</v>
      </c>
      <c r="X506" s="140">
        <v>26</v>
      </c>
      <c r="Y506" s="74">
        <v>9</v>
      </c>
      <c r="Z506" s="74">
        <v>22</v>
      </c>
      <c r="AA506" s="74">
        <v>6</v>
      </c>
      <c r="AB506" s="141">
        <v>4</v>
      </c>
      <c r="AC506" s="140">
        <v>26</v>
      </c>
      <c r="AD506" s="74">
        <v>9</v>
      </c>
      <c r="AE506" s="74">
        <v>22</v>
      </c>
      <c r="AF506" s="74">
        <v>10</v>
      </c>
      <c r="AG506" s="141">
        <v>4</v>
      </c>
      <c r="AH506" s="140">
        <v>26</v>
      </c>
      <c r="AI506" s="74">
        <v>9</v>
      </c>
      <c r="AJ506" s="74">
        <v>22</v>
      </c>
      <c r="AK506" s="74">
        <v>10</v>
      </c>
      <c r="AL506" s="141">
        <v>4</v>
      </c>
      <c r="AM506" s="140">
        <v>26</v>
      </c>
      <c r="AN506" s="74">
        <v>9</v>
      </c>
      <c r="AO506" s="74">
        <v>22</v>
      </c>
      <c r="AP506" s="74">
        <v>10</v>
      </c>
      <c r="AQ506" s="141">
        <v>4</v>
      </c>
      <c r="AR506" s="140">
        <v>26</v>
      </c>
      <c r="AS506" s="74">
        <v>9</v>
      </c>
      <c r="AT506" s="74">
        <v>22</v>
      </c>
      <c r="AU506" s="74">
        <v>10</v>
      </c>
      <c r="AV506" s="141">
        <v>4</v>
      </c>
      <c r="AW506" s="140">
        <v>24</v>
      </c>
      <c r="AX506" s="74">
        <v>8</v>
      </c>
      <c r="AY506" s="74">
        <v>22</v>
      </c>
      <c r="AZ506" s="74">
        <v>10</v>
      </c>
      <c r="BA506" s="141">
        <v>4</v>
      </c>
      <c r="BB506" s="140">
        <v>24</v>
      </c>
      <c r="BC506" s="74">
        <v>8</v>
      </c>
      <c r="BD506" s="74">
        <v>22</v>
      </c>
      <c r="BE506" s="74">
        <v>10</v>
      </c>
      <c r="BF506" s="141">
        <v>4</v>
      </c>
      <c r="BG506" s="140">
        <v>24</v>
      </c>
      <c r="BH506" s="74">
        <v>8</v>
      </c>
      <c r="BI506" s="74">
        <v>22</v>
      </c>
      <c r="BJ506" s="74">
        <v>10</v>
      </c>
      <c r="BK506" s="141">
        <v>4</v>
      </c>
      <c r="BL506" s="151"/>
      <c r="BM506" s="151"/>
      <c r="BN506" s="151"/>
      <c r="BO506" s="151"/>
      <c r="BP506" s="151"/>
    </row>
    <row r="507" spans="3:68">
      <c r="C507" s="58" t="s">
        <v>11</v>
      </c>
      <c r="D507" s="140">
        <v>16</v>
      </c>
      <c r="E507" s="74">
        <v>0</v>
      </c>
      <c r="F507" s="74">
        <v>11</v>
      </c>
      <c r="G507" s="74">
        <v>1</v>
      </c>
      <c r="H507" s="141">
        <v>0</v>
      </c>
      <c r="I507" s="140">
        <v>16</v>
      </c>
      <c r="J507" s="74">
        <v>0</v>
      </c>
      <c r="K507" s="74">
        <v>11</v>
      </c>
      <c r="L507" s="74">
        <v>1</v>
      </c>
      <c r="M507" s="141">
        <v>0</v>
      </c>
      <c r="N507" s="140">
        <v>16</v>
      </c>
      <c r="O507" s="74">
        <v>0</v>
      </c>
      <c r="P507" s="74">
        <v>11</v>
      </c>
      <c r="Q507" s="74">
        <v>1</v>
      </c>
      <c r="R507" s="141">
        <v>0</v>
      </c>
      <c r="S507" s="140">
        <v>16</v>
      </c>
      <c r="T507" s="74">
        <v>0</v>
      </c>
      <c r="U507" s="74">
        <v>11</v>
      </c>
      <c r="V507" s="74">
        <v>1</v>
      </c>
      <c r="W507" s="141">
        <v>0</v>
      </c>
      <c r="X507" s="140">
        <v>16</v>
      </c>
      <c r="Y507" s="74">
        <v>0</v>
      </c>
      <c r="Z507" s="74">
        <v>11</v>
      </c>
      <c r="AA507" s="74">
        <v>1</v>
      </c>
      <c r="AB507" s="141">
        <v>0</v>
      </c>
      <c r="AC507" s="140">
        <v>16</v>
      </c>
      <c r="AD507" s="74">
        <v>0</v>
      </c>
      <c r="AE507" s="74">
        <v>11</v>
      </c>
      <c r="AF507" s="74">
        <v>1</v>
      </c>
      <c r="AG507" s="141">
        <v>0</v>
      </c>
      <c r="AH507" s="140">
        <v>16</v>
      </c>
      <c r="AI507" s="74">
        <v>0</v>
      </c>
      <c r="AJ507" s="74">
        <v>11</v>
      </c>
      <c r="AK507" s="74">
        <v>1</v>
      </c>
      <c r="AL507" s="141">
        <v>0</v>
      </c>
      <c r="AM507" s="140">
        <v>16</v>
      </c>
      <c r="AN507" s="15">
        <v>0</v>
      </c>
      <c r="AO507" s="74">
        <v>11</v>
      </c>
      <c r="AP507" s="74">
        <v>1</v>
      </c>
      <c r="AQ507" s="74">
        <v>0</v>
      </c>
      <c r="AR507" s="140">
        <v>16</v>
      </c>
      <c r="AS507" s="74">
        <v>0</v>
      </c>
      <c r="AT507" s="74">
        <v>11</v>
      </c>
      <c r="AU507" s="74">
        <v>1</v>
      </c>
      <c r="AV507" s="141">
        <v>0</v>
      </c>
      <c r="AW507" s="140">
        <v>16</v>
      </c>
      <c r="AX507" s="15">
        <v>0</v>
      </c>
      <c r="AY507" s="74">
        <v>11</v>
      </c>
      <c r="AZ507" s="74">
        <v>1</v>
      </c>
      <c r="BA507" s="141">
        <v>0</v>
      </c>
      <c r="BB507" s="140">
        <v>16</v>
      </c>
      <c r="BC507" s="74">
        <v>0</v>
      </c>
      <c r="BD507" s="74">
        <v>11</v>
      </c>
      <c r="BE507" s="74">
        <v>1</v>
      </c>
      <c r="BF507" s="141">
        <v>0</v>
      </c>
      <c r="BG507" s="140">
        <v>16</v>
      </c>
      <c r="BH507" s="74">
        <v>0</v>
      </c>
      <c r="BI507" s="74">
        <v>11</v>
      </c>
      <c r="BJ507" s="74">
        <v>1</v>
      </c>
      <c r="BK507" s="141">
        <v>0</v>
      </c>
      <c r="BL507" s="151"/>
      <c r="BM507" s="151"/>
      <c r="BN507" s="151"/>
      <c r="BO507" s="151"/>
      <c r="BP507" s="151"/>
    </row>
    <row r="508" spans="3:68">
      <c r="C508" s="58" t="s">
        <v>12</v>
      </c>
      <c r="D508" s="140">
        <v>47</v>
      </c>
      <c r="E508" s="74">
        <v>19</v>
      </c>
      <c r="F508" s="74">
        <v>38</v>
      </c>
      <c r="G508" s="74">
        <v>12</v>
      </c>
      <c r="H508" s="141">
        <v>0</v>
      </c>
      <c r="I508" s="140">
        <v>47</v>
      </c>
      <c r="J508" s="74">
        <v>19</v>
      </c>
      <c r="K508" s="74">
        <v>38</v>
      </c>
      <c r="L508" s="74">
        <v>12</v>
      </c>
      <c r="M508" s="141">
        <v>0</v>
      </c>
      <c r="N508" s="140">
        <v>47</v>
      </c>
      <c r="O508" s="74">
        <v>19</v>
      </c>
      <c r="P508" s="74">
        <v>38</v>
      </c>
      <c r="Q508" s="74">
        <v>12</v>
      </c>
      <c r="R508" s="141">
        <v>0</v>
      </c>
      <c r="S508" s="140">
        <v>47</v>
      </c>
      <c r="T508" s="74">
        <v>19</v>
      </c>
      <c r="U508" s="74">
        <v>38</v>
      </c>
      <c r="V508" s="74">
        <v>12</v>
      </c>
      <c r="W508" s="141">
        <v>0</v>
      </c>
      <c r="X508" s="140">
        <v>47</v>
      </c>
      <c r="Y508" s="74">
        <v>19</v>
      </c>
      <c r="Z508" s="74">
        <v>38</v>
      </c>
      <c r="AA508" s="74">
        <v>12</v>
      </c>
      <c r="AB508" s="141">
        <v>0</v>
      </c>
      <c r="AC508" s="140">
        <v>47</v>
      </c>
      <c r="AD508" s="74">
        <v>19</v>
      </c>
      <c r="AE508" s="74">
        <v>38</v>
      </c>
      <c r="AF508" s="74">
        <v>12</v>
      </c>
      <c r="AG508" s="141">
        <v>0</v>
      </c>
      <c r="AH508" s="140">
        <v>47</v>
      </c>
      <c r="AI508" s="74">
        <v>19</v>
      </c>
      <c r="AJ508" s="74">
        <v>38</v>
      </c>
      <c r="AK508" s="74">
        <v>12</v>
      </c>
      <c r="AL508" s="141">
        <v>0</v>
      </c>
      <c r="AM508" s="140">
        <v>47</v>
      </c>
      <c r="AN508" s="74">
        <v>19</v>
      </c>
      <c r="AO508" s="74">
        <v>38</v>
      </c>
      <c r="AP508" s="74">
        <v>12</v>
      </c>
      <c r="AQ508" s="74">
        <v>0</v>
      </c>
      <c r="AR508" s="140">
        <v>47</v>
      </c>
      <c r="AS508" s="74">
        <v>19</v>
      </c>
      <c r="AT508" s="74">
        <v>38</v>
      </c>
      <c r="AU508" s="74">
        <v>16</v>
      </c>
      <c r="AV508" s="141">
        <v>0</v>
      </c>
      <c r="AW508" s="140">
        <v>43</v>
      </c>
      <c r="AX508" s="74">
        <v>16</v>
      </c>
      <c r="AY508" s="74">
        <v>38</v>
      </c>
      <c r="AZ508" s="74">
        <v>16</v>
      </c>
      <c r="BA508" s="141">
        <v>0</v>
      </c>
      <c r="BB508" s="140">
        <v>43</v>
      </c>
      <c r="BC508" s="74">
        <v>16</v>
      </c>
      <c r="BD508" s="74">
        <v>38</v>
      </c>
      <c r="BE508" s="74">
        <v>16</v>
      </c>
      <c r="BF508" s="141">
        <v>0</v>
      </c>
      <c r="BG508" s="140">
        <v>43</v>
      </c>
      <c r="BH508" s="74">
        <v>16</v>
      </c>
      <c r="BI508" s="74">
        <v>38</v>
      </c>
      <c r="BJ508" s="74">
        <v>16</v>
      </c>
      <c r="BK508" s="141">
        <v>0</v>
      </c>
      <c r="BL508" s="151"/>
      <c r="BM508" s="151"/>
      <c r="BN508" s="151"/>
      <c r="BO508" s="151"/>
      <c r="BP508" s="151"/>
    </row>
    <row r="509" spans="3:68">
      <c r="C509" s="58" t="s">
        <v>13</v>
      </c>
      <c r="D509" s="140">
        <v>46</v>
      </c>
      <c r="E509" s="74">
        <v>27</v>
      </c>
      <c r="F509" s="74">
        <v>31</v>
      </c>
      <c r="G509" s="74">
        <v>23</v>
      </c>
      <c r="H509" s="141">
        <v>0</v>
      </c>
      <c r="I509" s="140">
        <v>46</v>
      </c>
      <c r="J509" s="74">
        <v>27</v>
      </c>
      <c r="K509" s="74">
        <v>31</v>
      </c>
      <c r="L509" s="74">
        <v>23</v>
      </c>
      <c r="M509" s="141">
        <v>0</v>
      </c>
      <c r="N509" s="140">
        <v>46</v>
      </c>
      <c r="O509" s="74">
        <v>27</v>
      </c>
      <c r="P509" s="74">
        <v>31</v>
      </c>
      <c r="Q509" s="74">
        <v>23</v>
      </c>
      <c r="R509" s="141">
        <v>0</v>
      </c>
      <c r="S509" s="140">
        <v>46</v>
      </c>
      <c r="T509" s="74">
        <v>27</v>
      </c>
      <c r="U509" s="74">
        <v>31</v>
      </c>
      <c r="V509" s="74">
        <v>23</v>
      </c>
      <c r="W509" s="141">
        <v>0</v>
      </c>
      <c r="X509" s="140">
        <v>46</v>
      </c>
      <c r="Y509" s="74">
        <v>27</v>
      </c>
      <c r="Z509" s="74">
        <v>31</v>
      </c>
      <c r="AA509" s="74">
        <v>23</v>
      </c>
      <c r="AB509" s="141">
        <v>0</v>
      </c>
      <c r="AC509" s="140">
        <v>46</v>
      </c>
      <c r="AD509" s="74">
        <v>27</v>
      </c>
      <c r="AE509" s="74">
        <v>31</v>
      </c>
      <c r="AF509" s="74">
        <v>23</v>
      </c>
      <c r="AG509" s="141">
        <v>0</v>
      </c>
      <c r="AH509" s="140">
        <v>46</v>
      </c>
      <c r="AI509" s="74">
        <v>27</v>
      </c>
      <c r="AJ509" s="74">
        <v>31</v>
      </c>
      <c r="AK509" s="74">
        <v>23</v>
      </c>
      <c r="AL509" s="141">
        <v>0</v>
      </c>
      <c r="AM509" s="140">
        <v>46</v>
      </c>
      <c r="AN509" s="74">
        <v>27</v>
      </c>
      <c r="AO509" s="74">
        <v>32</v>
      </c>
      <c r="AP509" s="74">
        <v>24</v>
      </c>
      <c r="AQ509" s="74">
        <v>0</v>
      </c>
      <c r="AR509" s="140">
        <v>46</v>
      </c>
      <c r="AS509" s="74">
        <v>27</v>
      </c>
      <c r="AT509" s="74">
        <v>32</v>
      </c>
      <c r="AU509" s="74">
        <v>26</v>
      </c>
      <c r="AV509" s="141">
        <v>0</v>
      </c>
      <c r="AW509" s="140">
        <v>43</v>
      </c>
      <c r="AX509" s="74">
        <v>24</v>
      </c>
      <c r="AY509" s="74">
        <v>32</v>
      </c>
      <c r="AZ509" s="74">
        <v>26</v>
      </c>
      <c r="BA509" s="141">
        <v>0</v>
      </c>
      <c r="BB509" s="140">
        <v>43</v>
      </c>
      <c r="BC509" s="74">
        <v>24</v>
      </c>
      <c r="BD509" s="74">
        <v>32</v>
      </c>
      <c r="BE509" s="74">
        <v>26</v>
      </c>
      <c r="BF509" s="141">
        <v>0</v>
      </c>
      <c r="BG509" s="140">
        <v>43</v>
      </c>
      <c r="BH509" s="74">
        <v>24</v>
      </c>
      <c r="BI509" s="74">
        <v>32</v>
      </c>
      <c r="BJ509" s="74">
        <v>26</v>
      </c>
      <c r="BK509" s="141">
        <v>0</v>
      </c>
      <c r="BL509" s="151"/>
      <c r="BM509" s="151"/>
      <c r="BN509" s="151"/>
      <c r="BO509" s="151"/>
      <c r="BP509" s="151"/>
    </row>
    <row r="510" spans="3:68">
      <c r="C510" s="58" t="s">
        <v>14</v>
      </c>
      <c r="D510" s="140">
        <v>44</v>
      </c>
      <c r="E510" s="74">
        <v>15</v>
      </c>
      <c r="F510" s="74">
        <v>33</v>
      </c>
      <c r="G510" s="74">
        <v>14</v>
      </c>
      <c r="H510" s="141">
        <v>0</v>
      </c>
      <c r="I510" s="140">
        <v>44</v>
      </c>
      <c r="J510" s="74">
        <v>15</v>
      </c>
      <c r="K510" s="74">
        <v>33</v>
      </c>
      <c r="L510" s="74">
        <v>15</v>
      </c>
      <c r="M510" s="141">
        <v>0</v>
      </c>
      <c r="N510" s="140">
        <v>44</v>
      </c>
      <c r="O510" s="74">
        <v>15</v>
      </c>
      <c r="P510" s="74">
        <v>33</v>
      </c>
      <c r="Q510" s="74">
        <v>15</v>
      </c>
      <c r="R510" s="141">
        <v>0</v>
      </c>
      <c r="S510" s="140">
        <v>44</v>
      </c>
      <c r="T510" s="74">
        <v>15</v>
      </c>
      <c r="U510" s="74">
        <v>33</v>
      </c>
      <c r="V510" s="74">
        <v>15</v>
      </c>
      <c r="W510" s="141">
        <v>0</v>
      </c>
      <c r="X510" s="140">
        <v>44</v>
      </c>
      <c r="Y510" s="74">
        <v>15</v>
      </c>
      <c r="Z510" s="74">
        <v>33</v>
      </c>
      <c r="AA510" s="74">
        <v>15</v>
      </c>
      <c r="AB510" s="141">
        <v>0</v>
      </c>
      <c r="AC510" s="140">
        <v>44</v>
      </c>
      <c r="AD510" s="74">
        <v>15</v>
      </c>
      <c r="AE510" s="74">
        <v>33</v>
      </c>
      <c r="AF510" s="74">
        <v>16</v>
      </c>
      <c r="AG510" s="141">
        <v>0</v>
      </c>
      <c r="AH510" s="140">
        <v>44</v>
      </c>
      <c r="AI510" s="74">
        <v>15</v>
      </c>
      <c r="AJ510" s="74">
        <v>33</v>
      </c>
      <c r="AK510" s="74">
        <v>16</v>
      </c>
      <c r="AL510" s="141">
        <v>0</v>
      </c>
      <c r="AM510" s="140">
        <v>44</v>
      </c>
      <c r="AN510" s="74">
        <v>15</v>
      </c>
      <c r="AO510" s="74">
        <v>33</v>
      </c>
      <c r="AP510" s="74">
        <v>16</v>
      </c>
      <c r="AQ510" s="74">
        <v>0</v>
      </c>
      <c r="AR510" s="140">
        <v>44</v>
      </c>
      <c r="AS510" s="74">
        <v>15</v>
      </c>
      <c r="AT510" s="74">
        <v>33</v>
      </c>
      <c r="AU510" s="74">
        <v>18</v>
      </c>
      <c r="AV510" s="141">
        <v>0</v>
      </c>
      <c r="AW510" s="140">
        <v>43</v>
      </c>
      <c r="AX510" s="74">
        <v>14</v>
      </c>
      <c r="AY510" s="74">
        <v>33</v>
      </c>
      <c r="AZ510" s="74">
        <v>18</v>
      </c>
      <c r="BA510" s="141">
        <v>0</v>
      </c>
      <c r="BB510" s="140">
        <v>43</v>
      </c>
      <c r="BC510" s="74">
        <v>14</v>
      </c>
      <c r="BD510" s="74">
        <v>33</v>
      </c>
      <c r="BE510" s="74">
        <v>18</v>
      </c>
      <c r="BF510" s="141">
        <v>0</v>
      </c>
      <c r="BG510" s="140">
        <v>43</v>
      </c>
      <c r="BH510" s="74">
        <v>14</v>
      </c>
      <c r="BI510" s="74">
        <v>33</v>
      </c>
      <c r="BJ510" s="74">
        <v>19</v>
      </c>
      <c r="BK510" s="141">
        <v>0</v>
      </c>
      <c r="BL510" s="151"/>
      <c r="BM510" s="151"/>
      <c r="BN510" s="151"/>
      <c r="BO510" s="151"/>
      <c r="BP510" s="151"/>
    </row>
    <row r="511" spans="3:68">
      <c r="C511" s="58" t="s">
        <v>15</v>
      </c>
      <c r="D511" s="140">
        <v>37</v>
      </c>
      <c r="E511" s="74">
        <v>6</v>
      </c>
      <c r="F511" s="74">
        <v>34</v>
      </c>
      <c r="G511" s="74">
        <v>17</v>
      </c>
      <c r="H511" s="141">
        <v>3</v>
      </c>
      <c r="I511" s="140">
        <v>37</v>
      </c>
      <c r="J511" s="74">
        <v>6</v>
      </c>
      <c r="K511" s="74">
        <v>34</v>
      </c>
      <c r="L511" s="74">
        <v>18</v>
      </c>
      <c r="M511" s="141">
        <v>3</v>
      </c>
      <c r="N511" s="140">
        <v>37</v>
      </c>
      <c r="O511" s="74">
        <v>6</v>
      </c>
      <c r="P511" s="74">
        <v>34</v>
      </c>
      <c r="Q511" s="74">
        <v>18</v>
      </c>
      <c r="R511" s="141">
        <v>3</v>
      </c>
      <c r="S511" s="140">
        <v>37</v>
      </c>
      <c r="T511" s="74">
        <v>6</v>
      </c>
      <c r="U511" s="74">
        <v>34</v>
      </c>
      <c r="V511" s="74">
        <v>18</v>
      </c>
      <c r="W511" s="141">
        <v>3</v>
      </c>
      <c r="X511" s="140">
        <v>37</v>
      </c>
      <c r="Y511" s="74">
        <v>5</v>
      </c>
      <c r="Z511" s="74">
        <v>34</v>
      </c>
      <c r="AA511" s="74">
        <v>18</v>
      </c>
      <c r="AB511" s="141">
        <v>3</v>
      </c>
      <c r="AC511" s="140">
        <v>37</v>
      </c>
      <c r="AD511" s="74">
        <v>5</v>
      </c>
      <c r="AE511" s="74">
        <v>34</v>
      </c>
      <c r="AF511" s="74">
        <v>18</v>
      </c>
      <c r="AG511" s="141">
        <v>3</v>
      </c>
      <c r="AH511" s="140">
        <v>37</v>
      </c>
      <c r="AI511" s="74">
        <v>5</v>
      </c>
      <c r="AJ511" s="74">
        <v>34</v>
      </c>
      <c r="AK511" s="74">
        <v>18</v>
      </c>
      <c r="AL511" s="141">
        <v>3</v>
      </c>
      <c r="AM511" s="140">
        <v>37</v>
      </c>
      <c r="AN511" s="74">
        <v>5</v>
      </c>
      <c r="AO511" s="74">
        <v>34</v>
      </c>
      <c r="AP511" s="74">
        <v>18</v>
      </c>
      <c r="AQ511" s="141">
        <v>3</v>
      </c>
      <c r="AR511" s="140">
        <v>37</v>
      </c>
      <c r="AS511" s="74">
        <v>5</v>
      </c>
      <c r="AT511" s="74">
        <v>34</v>
      </c>
      <c r="AU511" s="74">
        <v>18</v>
      </c>
      <c r="AV511" s="141">
        <v>3</v>
      </c>
      <c r="AW511" s="140">
        <v>37</v>
      </c>
      <c r="AX511" s="74">
        <v>5</v>
      </c>
      <c r="AY511" s="74">
        <v>34</v>
      </c>
      <c r="AZ511" s="74">
        <v>18</v>
      </c>
      <c r="BA511" s="141">
        <v>3</v>
      </c>
      <c r="BB511" s="140">
        <v>37</v>
      </c>
      <c r="BC511" s="74">
        <v>5</v>
      </c>
      <c r="BD511" s="74">
        <v>34</v>
      </c>
      <c r="BE511" s="74">
        <v>18</v>
      </c>
      <c r="BF511" s="141">
        <v>3</v>
      </c>
      <c r="BG511" s="140">
        <v>37</v>
      </c>
      <c r="BH511" s="74">
        <v>5</v>
      </c>
      <c r="BI511" s="74">
        <v>34</v>
      </c>
      <c r="BJ511" s="74">
        <v>18</v>
      </c>
      <c r="BK511" s="141">
        <v>3</v>
      </c>
      <c r="BL511" s="151"/>
      <c r="BM511" s="151"/>
      <c r="BN511" s="151"/>
      <c r="BO511" s="151"/>
      <c r="BP511" s="151"/>
    </row>
    <row r="512" spans="3:68">
      <c r="C512" s="58" t="s">
        <v>16</v>
      </c>
      <c r="D512" s="140">
        <v>6</v>
      </c>
      <c r="E512" s="74">
        <v>5</v>
      </c>
      <c r="F512" s="74">
        <v>0</v>
      </c>
      <c r="G512" s="74">
        <v>0</v>
      </c>
      <c r="H512" s="141">
        <v>0</v>
      </c>
      <c r="I512" s="140">
        <v>6</v>
      </c>
      <c r="J512" s="74">
        <v>5</v>
      </c>
      <c r="K512" s="74">
        <v>1</v>
      </c>
      <c r="L512" s="74">
        <v>0</v>
      </c>
      <c r="M512" s="141">
        <v>0</v>
      </c>
      <c r="N512" s="140">
        <v>6</v>
      </c>
      <c r="O512" s="74">
        <v>5</v>
      </c>
      <c r="P512" s="74">
        <v>1</v>
      </c>
      <c r="Q512" s="74">
        <v>0</v>
      </c>
      <c r="R512" s="141">
        <v>0</v>
      </c>
      <c r="S512" s="140">
        <v>6</v>
      </c>
      <c r="T512" s="74">
        <v>5</v>
      </c>
      <c r="U512" s="74">
        <v>1</v>
      </c>
      <c r="V512" s="74">
        <v>0</v>
      </c>
      <c r="W512" s="141">
        <v>0</v>
      </c>
      <c r="X512" s="140">
        <v>6</v>
      </c>
      <c r="Y512" s="74">
        <v>5</v>
      </c>
      <c r="Z512" s="74">
        <v>1</v>
      </c>
      <c r="AA512" s="74">
        <v>0</v>
      </c>
      <c r="AB512" s="141">
        <v>0</v>
      </c>
      <c r="AC512" s="140">
        <v>6</v>
      </c>
      <c r="AD512" s="74">
        <v>5</v>
      </c>
      <c r="AE512" s="74">
        <v>1</v>
      </c>
      <c r="AF512" s="74">
        <v>0</v>
      </c>
      <c r="AG512" s="141">
        <v>0</v>
      </c>
      <c r="AH512" s="140">
        <v>6</v>
      </c>
      <c r="AI512" s="74">
        <v>5</v>
      </c>
      <c r="AJ512" s="74">
        <v>1</v>
      </c>
      <c r="AK512" s="74">
        <v>1</v>
      </c>
      <c r="AL512" s="141">
        <v>0</v>
      </c>
      <c r="AM512" s="140">
        <v>6</v>
      </c>
      <c r="AN512" s="74">
        <v>5</v>
      </c>
      <c r="AO512" s="74">
        <v>1</v>
      </c>
      <c r="AP512" s="74">
        <v>1</v>
      </c>
      <c r="AQ512" s="15">
        <v>0</v>
      </c>
      <c r="AR512" s="140">
        <v>6</v>
      </c>
      <c r="AS512" s="74">
        <v>5</v>
      </c>
      <c r="AT512" s="74">
        <v>1</v>
      </c>
      <c r="AU512" s="74">
        <v>2</v>
      </c>
      <c r="AV512" s="141">
        <v>0</v>
      </c>
      <c r="AW512" s="140">
        <v>6</v>
      </c>
      <c r="AX512" s="74">
        <v>5</v>
      </c>
      <c r="AY512" s="74">
        <v>1</v>
      </c>
      <c r="AZ512" s="74">
        <v>2</v>
      </c>
      <c r="BA512" s="141">
        <v>0</v>
      </c>
      <c r="BB512" s="140">
        <v>6</v>
      </c>
      <c r="BC512" s="74">
        <v>5</v>
      </c>
      <c r="BD512" s="74">
        <v>1</v>
      </c>
      <c r="BE512" s="74">
        <v>2</v>
      </c>
      <c r="BF512" s="141">
        <v>0</v>
      </c>
      <c r="BG512" s="140">
        <v>6</v>
      </c>
      <c r="BH512" s="74">
        <v>5</v>
      </c>
      <c r="BI512" s="74">
        <v>1</v>
      </c>
      <c r="BJ512" s="74">
        <v>2</v>
      </c>
      <c r="BK512" s="141">
        <v>0</v>
      </c>
      <c r="BL512" s="151"/>
      <c r="BM512" s="151"/>
      <c r="BN512" s="151"/>
      <c r="BO512" s="151"/>
      <c r="BP512" s="151"/>
    </row>
    <row r="513" spans="3:68">
      <c r="C513" s="58" t="s">
        <v>17</v>
      </c>
      <c r="D513" s="140">
        <v>268</v>
      </c>
      <c r="E513" s="74">
        <v>38</v>
      </c>
      <c r="F513" s="74">
        <v>298</v>
      </c>
      <c r="G513" s="74">
        <v>219</v>
      </c>
      <c r="H513" s="141">
        <v>183</v>
      </c>
      <c r="I513" s="140">
        <v>268</v>
      </c>
      <c r="J513" s="74">
        <v>38</v>
      </c>
      <c r="K513" s="74">
        <v>298</v>
      </c>
      <c r="L513" s="74">
        <v>219</v>
      </c>
      <c r="M513" s="141">
        <v>183</v>
      </c>
      <c r="N513" s="140">
        <v>268</v>
      </c>
      <c r="O513" s="74">
        <v>38</v>
      </c>
      <c r="P513" s="74">
        <v>298</v>
      </c>
      <c r="Q513" s="74">
        <v>219</v>
      </c>
      <c r="R513" s="141">
        <v>183</v>
      </c>
      <c r="S513" s="140">
        <v>268</v>
      </c>
      <c r="T513" s="74">
        <v>38</v>
      </c>
      <c r="U513" s="74">
        <v>298</v>
      </c>
      <c r="V513" s="74">
        <v>220</v>
      </c>
      <c r="W513" s="141">
        <v>183</v>
      </c>
      <c r="X513" s="140">
        <v>268</v>
      </c>
      <c r="Y513" s="74">
        <v>38</v>
      </c>
      <c r="Z513" s="74">
        <v>297</v>
      </c>
      <c r="AA513" s="74">
        <v>220</v>
      </c>
      <c r="AB513" s="141">
        <v>200</v>
      </c>
      <c r="AC513" s="140">
        <v>268</v>
      </c>
      <c r="AD513" s="74">
        <v>38</v>
      </c>
      <c r="AE513" s="74">
        <v>297</v>
      </c>
      <c r="AF513" s="74">
        <v>220</v>
      </c>
      <c r="AG513" s="141">
        <v>200</v>
      </c>
      <c r="AH513" s="140">
        <v>269</v>
      </c>
      <c r="AI513" s="74">
        <v>38</v>
      </c>
      <c r="AJ513" s="74">
        <v>299</v>
      </c>
      <c r="AK513" s="74">
        <v>236</v>
      </c>
      <c r="AL513" s="141">
        <v>200</v>
      </c>
      <c r="AM513" s="140">
        <v>270</v>
      </c>
      <c r="AN513" s="74">
        <v>38</v>
      </c>
      <c r="AO513" s="74">
        <v>303</v>
      </c>
      <c r="AP513" s="74">
        <v>241</v>
      </c>
      <c r="AQ513" s="141">
        <v>200</v>
      </c>
      <c r="AR513" s="140">
        <v>270</v>
      </c>
      <c r="AS513" s="74">
        <v>38</v>
      </c>
      <c r="AT513" s="74">
        <v>303</v>
      </c>
      <c r="AU513" s="74">
        <v>242</v>
      </c>
      <c r="AV513" s="141">
        <v>200</v>
      </c>
      <c r="AW513" s="140">
        <v>270</v>
      </c>
      <c r="AX513" s="74">
        <v>38</v>
      </c>
      <c r="AY513" s="74">
        <v>303</v>
      </c>
      <c r="AZ513" s="74">
        <v>242</v>
      </c>
      <c r="BA513" s="141">
        <v>200</v>
      </c>
      <c r="BB513" s="140">
        <v>270</v>
      </c>
      <c r="BC513" s="74">
        <v>38</v>
      </c>
      <c r="BD513" s="74">
        <v>303</v>
      </c>
      <c r="BE513" s="74">
        <v>242</v>
      </c>
      <c r="BF513" s="141">
        <v>200</v>
      </c>
      <c r="BG513" s="140">
        <v>270</v>
      </c>
      <c r="BH513" s="74">
        <v>38</v>
      </c>
      <c r="BI513" s="74">
        <v>303</v>
      </c>
      <c r="BJ513" s="74">
        <v>243</v>
      </c>
      <c r="BK513" s="141">
        <v>200</v>
      </c>
      <c r="BL513" s="151"/>
      <c r="BM513" s="151"/>
      <c r="BN513" s="151"/>
      <c r="BO513" s="151"/>
      <c r="BP513" s="151"/>
    </row>
    <row r="514" spans="3:68">
      <c r="C514" s="58" t="s">
        <v>18</v>
      </c>
      <c r="D514" s="140">
        <v>22</v>
      </c>
      <c r="E514" s="74">
        <v>6</v>
      </c>
      <c r="F514" s="74">
        <v>29</v>
      </c>
      <c r="G514" s="74">
        <v>8</v>
      </c>
      <c r="H514" s="141">
        <v>0</v>
      </c>
      <c r="I514" s="140">
        <v>22</v>
      </c>
      <c r="J514" s="74">
        <v>6</v>
      </c>
      <c r="K514" s="74">
        <v>29</v>
      </c>
      <c r="L514" s="74">
        <v>8</v>
      </c>
      <c r="M514" s="141">
        <v>0</v>
      </c>
      <c r="N514" s="140">
        <v>22</v>
      </c>
      <c r="O514" s="74">
        <v>6</v>
      </c>
      <c r="P514" s="74">
        <v>29</v>
      </c>
      <c r="Q514" s="74">
        <v>8</v>
      </c>
      <c r="R514" s="141">
        <v>0</v>
      </c>
      <c r="S514" s="140">
        <v>22</v>
      </c>
      <c r="T514" s="74">
        <v>6</v>
      </c>
      <c r="U514" s="74">
        <v>29</v>
      </c>
      <c r="V514" s="74">
        <v>8</v>
      </c>
      <c r="W514" s="141">
        <v>0</v>
      </c>
      <c r="X514" s="140">
        <v>22</v>
      </c>
      <c r="Y514" s="74">
        <v>6</v>
      </c>
      <c r="Z514" s="74">
        <v>29</v>
      </c>
      <c r="AA514" s="74">
        <v>8</v>
      </c>
      <c r="AB514" s="141">
        <v>0</v>
      </c>
      <c r="AC514" s="140">
        <v>22</v>
      </c>
      <c r="AD514" s="74">
        <v>6</v>
      </c>
      <c r="AE514" s="74">
        <v>29</v>
      </c>
      <c r="AF514" s="74">
        <v>8</v>
      </c>
      <c r="AG514" s="141">
        <v>0</v>
      </c>
      <c r="AH514" s="140">
        <v>22</v>
      </c>
      <c r="AI514" s="74">
        <v>6</v>
      </c>
      <c r="AJ514" s="74">
        <v>29</v>
      </c>
      <c r="AK514" s="74">
        <v>8</v>
      </c>
      <c r="AL514" s="141">
        <v>0</v>
      </c>
      <c r="AM514" s="140">
        <v>22</v>
      </c>
      <c r="AN514" s="74">
        <v>6</v>
      </c>
      <c r="AO514" s="74">
        <v>29</v>
      </c>
      <c r="AP514" s="74">
        <v>8</v>
      </c>
      <c r="AQ514" s="74">
        <v>0</v>
      </c>
      <c r="AR514" s="140">
        <v>22</v>
      </c>
      <c r="AS514" s="74">
        <v>6</v>
      </c>
      <c r="AT514" s="74">
        <v>29</v>
      </c>
      <c r="AU514" s="74">
        <v>9</v>
      </c>
      <c r="AV514" s="141">
        <v>0</v>
      </c>
      <c r="AW514" s="140">
        <v>21</v>
      </c>
      <c r="AX514" s="74">
        <v>5</v>
      </c>
      <c r="AY514" s="74">
        <v>29</v>
      </c>
      <c r="AZ514" s="74">
        <v>9</v>
      </c>
      <c r="BA514" s="141">
        <v>0</v>
      </c>
      <c r="BB514" s="140">
        <v>21</v>
      </c>
      <c r="BC514" s="74">
        <v>5</v>
      </c>
      <c r="BD514" s="74">
        <v>29</v>
      </c>
      <c r="BE514" s="74">
        <v>9</v>
      </c>
      <c r="BF514" s="141">
        <v>0</v>
      </c>
      <c r="BG514" s="140">
        <v>21</v>
      </c>
      <c r="BH514" s="74">
        <v>5</v>
      </c>
      <c r="BI514" s="74">
        <v>29</v>
      </c>
      <c r="BJ514" s="74">
        <v>9</v>
      </c>
      <c r="BK514" s="141">
        <v>0</v>
      </c>
      <c r="BL514" s="151"/>
      <c r="BM514" s="151"/>
      <c r="BN514" s="151"/>
      <c r="BO514" s="151"/>
      <c r="BP514" s="151"/>
    </row>
    <row r="515" spans="3:68">
      <c r="C515" s="58" t="s">
        <v>19</v>
      </c>
      <c r="D515" s="140">
        <v>28</v>
      </c>
      <c r="E515" s="74">
        <v>8</v>
      </c>
      <c r="F515" s="74">
        <v>27</v>
      </c>
      <c r="G515" s="74">
        <v>8</v>
      </c>
      <c r="H515" s="141">
        <v>0</v>
      </c>
      <c r="I515" s="140">
        <v>28</v>
      </c>
      <c r="J515" s="74">
        <v>8</v>
      </c>
      <c r="K515" s="74">
        <v>27</v>
      </c>
      <c r="L515" s="74">
        <v>8</v>
      </c>
      <c r="M515" s="141">
        <v>0</v>
      </c>
      <c r="N515" s="140">
        <v>28</v>
      </c>
      <c r="O515" s="74">
        <v>8</v>
      </c>
      <c r="P515" s="74">
        <v>27</v>
      </c>
      <c r="Q515" s="74">
        <v>8</v>
      </c>
      <c r="R515" s="141">
        <v>0</v>
      </c>
      <c r="S515" s="140">
        <v>28</v>
      </c>
      <c r="T515" s="74">
        <v>8</v>
      </c>
      <c r="U515" s="74">
        <v>27</v>
      </c>
      <c r="V515" s="74">
        <v>9</v>
      </c>
      <c r="W515" s="141">
        <v>0</v>
      </c>
      <c r="X515" s="140">
        <v>28</v>
      </c>
      <c r="Y515" s="74">
        <v>8</v>
      </c>
      <c r="Z515" s="74">
        <v>27</v>
      </c>
      <c r="AA515" s="74">
        <v>9</v>
      </c>
      <c r="AB515" s="141">
        <v>0</v>
      </c>
      <c r="AC515" s="140">
        <v>28</v>
      </c>
      <c r="AD515" s="74">
        <v>8</v>
      </c>
      <c r="AE515" s="74">
        <v>27</v>
      </c>
      <c r="AF515" s="74">
        <v>9</v>
      </c>
      <c r="AG515" s="141">
        <v>0</v>
      </c>
      <c r="AH515" s="140">
        <v>28</v>
      </c>
      <c r="AI515" s="74">
        <v>8</v>
      </c>
      <c r="AJ515" s="74">
        <v>27</v>
      </c>
      <c r="AK515" s="74">
        <v>9</v>
      </c>
      <c r="AL515" s="141">
        <v>0</v>
      </c>
      <c r="AM515" s="140">
        <v>28</v>
      </c>
      <c r="AN515" s="74">
        <v>8</v>
      </c>
      <c r="AO515" s="74">
        <v>27</v>
      </c>
      <c r="AP515" s="74">
        <v>9</v>
      </c>
      <c r="AQ515" s="74">
        <v>0</v>
      </c>
      <c r="AR515" s="140">
        <v>28</v>
      </c>
      <c r="AS515" s="74">
        <v>8</v>
      </c>
      <c r="AT515" s="74">
        <v>27</v>
      </c>
      <c r="AU515" s="74">
        <v>9</v>
      </c>
      <c r="AV515" s="141">
        <v>0</v>
      </c>
      <c r="AW515" s="140">
        <v>27</v>
      </c>
      <c r="AX515" s="74">
        <v>7</v>
      </c>
      <c r="AY515" s="74">
        <v>27</v>
      </c>
      <c r="AZ515" s="74">
        <v>9</v>
      </c>
      <c r="BA515" s="141">
        <v>0</v>
      </c>
      <c r="BB515" s="140">
        <v>27</v>
      </c>
      <c r="BC515" s="74">
        <v>7</v>
      </c>
      <c r="BD515" s="74">
        <v>27</v>
      </c>
      <c r="BE515" s="74">
        <v>9</v>
      </c>
      <c r="BF515" s="141">
        <v>0</v>
      </c>
      <c r="BG515" s="140">
        <v>27</v>
      </c>
      <c r="BH515" s="74">
        <v>7</v>
      </c>
      <c r="BI515" s="74">
        <v>27</v>
      </c>
      <c r="BJ515" s="74">
        <v>9</v>
      </c>
      <c r="BK515" s="141">
        <v>0</v>
      </c>
      <c r="BL515" s="151"/>
      <c r="BM515" s="151"/>
      <c r="BN515" s="151"/>
      <c r="BO515" s="151"/>
      <c r="BP515" s="151"/>
    </row>
    <row r="516" spans="3:68">
      <c r="C516" s="58" t="s">
        <v>20</v>
      </c>
      <c r="D516" s="140">
        <v>41</v>
      </c>
      <c r="E516" s="74">
        <v>0</v>
      </c>
      <c r="F516" s="74">
        <v>33</v>
      </c>
      <c r="G516" s="74">
        <v>7</v>
      </c>
      <c r="H516" s="141">
        <v>0</v>
      </c>
      <c r="I516" s="140">
        <v>41</v>
      </c>
      <c r="J516" s="74">
        <v>0</v>
      </c>
      <c r="K516" s="74">
        <v>33</v>
      </c>
      <c r="L516" s="74">
        <v>7</v>
      </c>
      <c r="M516" s="141">
        <v>0</v>
      </c>
      <c r="N516" s="140">
        <v>41</v>
      </c>
      <c r="O516" s="74">
        <v>0</v>
      </c>
      <c r="P516" s="74">
        <v>33</v>
      </c>
      <c r="Q516" s="74">
        <v>7</v>
      </c>
      <c r="R516" s="141">
        <v>0</v>
      </c>
      <c r="S516" s="140">
        <v>41</v>
      </c>
      <c r="T516" s="74">
        <v>0</v>
      </c>
      <c r="U516" s="74">
        <v>33</v>
      </c>
      <c r="V516" s="74">
        <v>7</v>
      </c>
      <c r="W516" s="141">
        <v>0</v>
      </c>
      <c r="X516" s="140">
        <v>41</v>
      </c>
      <c r="Y516" s="74">
        <v>0</v>
      </c>
      <c r="Z516" s="74">
        <v>33</v>
      </c>
      <c r="AA516" s="74">
        <v>7</v>
      </c>
      <c r="AB516" s="141">
        <v>0</v>
      </c>
      <c r="AC516" s="140">
        <v>41</v>
      </c>
      <c r="AD516" s="74">
        <v>0</v>
      </c>
      <c r="AE516" s="74">
        <v>33</v>
      </c>
      <c r="AF516" s="74">
        <v>8</v>
      </c>
      <c r="AG516" s="141">
        <v>0</v>
      </c>
      <c r="AH516" s="140">
        <v>41</v>
      </c>
      <c r="AI516" s="74">
        <v>0</v>
      </c>
      <c r="AJ516" s="74">
        <v>33</v>
      </c>
      <c r="AK516" s="74">
        <v>8</v>
      </c>
      <c r="AL516" s="141">
        <v>0</v>
      </c>
      <c r="AM516" s="140">
        <v>41</v>
      </c>
      <c r="AN516" s="15">
        <v>0</v>
      </c>
      <c r="AO516" s="74">
        <v>33</v>
      </c>
      <c r="AP516" s="74">
        <v>8</v>
      </c>
      <c r="AQ516" s="74">
        <v>0</v>
      </c>
      <c r="AR516" s="140">
        <v>41</v>
      </c>
      <c r="AS516" s="74">
        <v>0</v>
      </c>
      <c r="AT516" s="74">
        <v>33</v>
      </c>
      <c r="AU516" s="74">
        <v>9</v>
      </c>
      <c r="AV516" s="141">
        <v>0</v>
      </c>
      <c r="AW516" s="140">
        <v>41</v>
      </c>
      <c r="AX516" s="74">
        <v>20</v>
      </c>
      <c r="AY516" s="74">
        <v>33</v>
      </c>
      <c r="AZ516" s="74">
        <v>9</v>
      </c>
      <c r="BA516" s="141">
        <v>0</v>
      </c>
      <c r="BB516" s="140">
        <v>41</v>
      </c>
      <c r="BC516" s="74">
        <v>0</v>
      </c>
      <c r="BD516" s="74">
        <v>33</v>
      </c>
      <c r="BE516" s="74">
        <v>9</v>
      </c>
      <c r="BF516" s="141">
        <v>0</v>
      </c>
      <c r="BG516" s="140">
        <v>41</v>
      </c>
      <c r="BH516" s="74">
        <v>0</v>
      </c>
      <c r="BI516" s="74">
        <v>33</v>
      </c>
      <c r="BJ516" s="74">
        <v>9</v>
      </c>
      <c r="BK516" s="141">
        <v>0</v>
      </c>
      <c r="BL516" s="151"/>
      <c r="BM516" s="151"/>
      <c r="BN516" s="151"/>
      <c r="BO516" s="151"/>
      <c r="BP516" s="151"/>
    </row>
    <row r="517" spans="3:68">
      <c r="C517" s="58" t="s">
        <v>21</v>
      </c>
      <c r="D517" s="140">
        <v>115</v>
      </c>
      <c r="E517" s="74">
        <v>20</v>
      </c>
      <c r="F517" s="74">
        <v>108</v>
      </c>
      <c r="G517" s="74">
        <v>61</v>
      </c>
      <c r="H517" s="141">
        <v>0</v>
      </c>
      <c r="I517" s="140">
        <v>115</v>
      </c>
      <c r="J517" s="74">
        <v>20</v>
      </c>
      <c r="K517" s="74">
        <v>108</v>
      </c>
      <c r="L517" s="74">
        <v>61</v>
      </c>
      <c r="M517" s="141">
        <v>0</v>
      </c>
      <c r="N517" s="140">
        <v>115</v>
      </c>
      <c r="O517" s="74">
        <v>20</v>
      </c>
      <c r="P517" s="74">
        <v>108</v>
      </c>
      <c r="Q517" s="74">
        <v>61</v>
      </c>
      <c r="R517" s="141">
        <v>0</v>
      </c>
      <c r="S517" s="140">
        <v>115</v>
      </c>
      <c r="T517" s="74">
        <v>20</v>
      </c>
      <c r="U517" s="74">
        <v>108</v>
      </c>
      <c r="V517" s="74">
        <v>61</v>
      </c>
      <c r="W517" s="141">
        <v>0</v>
      </c>
      <c r="X517" s="140">
        <v>115</v>
      </c>
      <c r="Y517" s="74">
        <v>20</v>
      </c>
      <c r="Z517" s="74">
        <v>108</v>
      </c>
      <c r="AA517" s="74">
        <v>61</v>
      </c>
      <c r="AB517" s="141">
        <v>0</v>
      </c>
      <c r="AC517" s="140">
        <v>115</v>
      </c>
      <c r="AD517" s="74">
        <v>20</v>
      </c>
      <c r="AE517" s="74">
        <v>108</v>
      </c>
      <c r="AF517" s="74">
        <v>61</v>
      </c>
      <c r="AG517" s="141">
        <v>0</v>
      </c>
      <c r="AH517" s="140">
        <v>117</v>
      </c>
      <c r="AI517" s="74">
        <v>22</v>
      </c>
      <c r="AJ517" s="74">
        <v>112</v>
      </c>
      <c r="AK517" s="74">
        <v>65</v>
      </c>
      <c r="AL517" s="141">
        <v>0</v>
      </c>
      <c r="AM517" s="140">
        <v>117</v>
      </c>
      <c r="AN517" s="74">
        <v>22</v>
      </c>
      <c r="AO517" s="74">
        <v>112</v>
      </c>
      <c r="AP517" s="74">
        <v>65</v>
      </c>
      <c r="AQ517" s="141">
        <v>0</v>
      </c>
      <c r="AR517" s="140">
        <v>117</v>
      </c>
      <c r="AS517" s="74">
        <v>22</v>
      </c>
      <c r="AT517" s="74">
        <v>112</v>
      </c>
      <c r="AU517" s="74">
        <v>69</v>
      </c>
      <c r="AV517" s="141">
        <v>0</v>
      </c>
      <c r="AW517" s="140">
        <v>114</v>
      </c>
      <c r="AX517" s="74">
        <v>6</v>
      </c>
      <c r="AY517" s="74">
        <v>110</v>
      </c>
      <c r="AZ517" s="74">
        <v>67</v>
      </c>
      <c r="BA517" s="141">
        <v>0</v>
      </c>
      <c r="BB517" s="140">
        <v>114</v>
      </c>
      <c r="BC517" s="74">
        <v>20</v>
      </c>
      <c r="BD517" s="74">
        <v>110</v>
      </c>
      <c r="BE517" s="74">
        <v>67</v>
      </c>
      <c r="BF517" s="141">
        <v>0</v>
      </c>
      <c r="BG517" s="140">
        <v>114</v>
      </c>
      <c r="BH517" s="74">
        <v>20</v>
      </c>
      <c r="BI517" s="74">
        <v>114</v>
      </c>
      <c r="BJ517" s="74">
        <v>72</v>
      </c>
      <c r="BK517" s="141">
        <v>0</v>
      </c>
      <c r="BL517" s="151"/>
      <c r="BM517" s="151"/>
      <c r="BN517" s="151"/>
      <c r="BO517" s="151"/>
      <c r="BP517" s="151"/>
    </row>
    <row r="518" spans="3:68" ht="22.5">
      <c r="C518" s="58" t="s">
        <v>22</v>
      </c>
      <c r="D518" s="140">
        <v>13</v>
      </c>
      <c r="E518" s="74">
        <v>0</v>
      </c>
      <c r="F518" s="74">
        <v>4</v>
      </c>
      <c r="G518" s="74">
        <v>2</v>
      </c>
      <c r="H518" s="141">
        <v>0</v>
      </c>
      <c r="I518" s="140">
        <v>13</v>
      </c>
      <c r="J518" s="74">
        <v>0</v>
      </c>
      <c r="K518" s="74">
        <v>4</v>
      </c>
      <c r="L518" s="74">
        <v>2</v>
      </c>
      <c r="M518" s="141">
        <v>0</v>
      </c>
      <c r="N518" s="140">
        <v>13</v>
      </c>
      <c r="O518" s="74">
        <v>0</v>
      </c>
      <c r="P518" s="74">
        <v>4</v>
      </c>
      <c r="Q518" s="74">
        <v>2</v>
      </c>
      <c r="R518" s="141">
        <v>0</v>
      </c>
      <c r="S518" s="140">
        <v>13</v>
      </c>
      <c r="T518" s="74">
        <v>0</v>
      </c>
      <c r="U518" s="74">
        <v>4</v>
      </c>
      <c r="V518" s="74">
        <v>2</v>
      </c>
      <c r="W518" s="141">
        <v>0</v>
      </c>
      <c r="X518" s="140">
        <v>13</v>
      </c>
      <c r="Y518" s="74">
        <v>0</v>
      </c>
      <c r="Z518" s="74">
        <v>4</v>
      </c>
      <c r="AA518" s="74">
        <v>2</v>
      </c>
      <c r="AB518" s="141">
        <v>0</v>
      </c>
      <c r="AC518" s="140">
        <v>13</v>
      </c>
      <c r="AD518" s="74">
        <v>0</v>
      </c>
      <c r="AE518" s="74">
        <v>4</v>
      </c>
      <c r="AF518" s="74">
        <v>2</v>
      </c>
      <c r="AG518" s="141">
        <v>0</v>
      </c>
      <c r="AH518" s="140">
        <v>13</v>
      </c>
      <c r="AI518" s="74">
        <v>0</v>
      </c>
      <c r="AJ518" s="74">
        <v>4</v>
      </c>
      <c r="AK518" s="74">
        <v>2</v>
      </c>
      <c r="AL518" s="141">
        <v>0</v>
      </c>
      <c r="AM518" s="140">
        <v>13</v>
      </c>
      <c r="AN518" s="15">
        <v>0</v>
      </c>
      <c r="AO518" s="74">
        <v>4</v>
      </c>
      <c r="AP518" s="74">
        <v>2</v>
      </c>
      <c r="AQ518" s="141">
        <v>0</v>
      </c>
      <c r="AR518" s="140">
        <v>13</v>
      </c>
      <c r="AS518" s="74">
        <v>0</v>
      </c>
      <c r="AT518" s="74">
        <v>4</v>
      </c>
      <c r="AU518" s="74">
        <v>2</v>
      </c>
      <c r="AV518" s="141">
        <v>0</v>
      </c>
      <c r="AW518" s="140">
        <v>13</v>
      </c>
      <c r="AX518" s="140">
        <v>0</v>
      </c>
      <c r="AY518" s="74">
        <v>4</v>
      </c>
      <c r="AZ518" s="74">
        <v>2</v>
      </c>
      <c r="BA518" s="141">
        <v>0</v>
      </c>
      <c r="BB518" s="140">
        <v>13</v>
      </c>
      <c r="BC518" s="74">
        <v>0</v>
      </c>
      <c r="BD518" s="74">
        <v>4</v>
      </c>
      <c r="BE518" s="74">
        <v>2</v>
      </c>
      <c r="BF518" s="141">
        <v>0</v>
      </c>
      <c r="BG518" s="140">
        <v>13</v>
      </c>
      <c r="BH518" s="74">
        <v>0</v>
      </c>
      <c r="BI518" s="74">
        <v>4</v>
      </c>
      <c r="BJ518" s="74">
        <v>2</v>
      </c>
      <c r="BK518" s="141">
        <v>0</v>
      </c>
      <c r="BL518" s="151"/>
      <c r="BM518" s="151"/>
      <c r="BN518" s="151"/>
      <c r="BO518" s="151"/>
      <c r="BP518" s="151"/>
    </row>
    <row r="519" spans="3:68">
      <c r="C519" s="58" t="s">
        <v>23</v>
      </c>
      <c r="D519" s="140">
        <v>19</v>
      </c>
      <c r="E519" s="74">
        <v>6</v>
      </c>
      <c r="F519" s="74">
        <v>12</v>
      </c>
      <c r="G519" s="74">
        <v>4</v>
      </c>
      <c r="H519" s="141">
        <v>0</v>
      </c>
      <c r="I519" s="140">
        <v>19</v>
      </c>
      <c r="J519" s="74">
        <v>6</v>
      </c>
      <c r="K519" s="74">
        <v>12</v>
      </c>
      <c r="L519" s="74">
        <v>4</v>
      </c>
      <c r="M519" s="141">
        <v>0</v>
      </c>
      <c r="N519" s="140">
        <v>19</v>
      </c>
      <c r="O519" s="74">
        <v>6</v>
      </c>
      <c r="P519" s="74">
        <v>12</v>
      </c>
      <c r="Q519" s="74">
        <v>4</v>
      </c>
      <c r="R519" s="141">
        <v>0</v>
      </c>
      <c r="S519" s="140">
        <v>19</v>
      </c>
      <c r="T519" s="74">
        <v>6</v>
      </c>
      <c r="U519" s="74">
        <v>12</v>
      </c>
      <c r="V519" s="74">
        <v>4</v>
      </c>
      <c r="W519" s="141">
        <v>0</v>
      </c>
      <c r="X519" s="140">
        <v>19</v>
      </c>
      <c r="Y519" s="74">
        <v>6</v>
      </c>
      <c r="Z519" s="74">
        <v>12</v>
      </c>
      <c r="AA519" s="74">
        <v>4</v>
      </c>
      <c r="AB519" s="141">
        <v>0</v>
      </c>
      <c r="AC519" s="140">
        <v>19</v>
      </c>
      <c r="AD519" s="74">
        <v>6</v>
      </c>
      <c r="AE519" s="74">
        <v>12</v>
      </c>
      <c r="AF519" s="74">
        <v>4</v>
      </c>
      <c r="AG519" s="141">
        <v>0</v>
      </c>
      <c r="AH519" s="140">
        <v>19</v>
      </c>
      <c r="AI519" s="74">
        <v>6</v>
      </c>
      <c r="AJ519" s="74">
        <v>12</v>
      </c>
      <c r="AK519" s="74">
        <v>4</v>
      </c>
      <c r="AL519" s="141">
        <v>0</v>
      </c>
      <c r="AM519" s="140">
        <v>19</v>
      </c>
      <c r="AN519" s="74">
        <v>6</v>
      </c>
      <c r="AO519" s="74">
        <v>12</v>
      </c>
      <c r="AP519" s="74">
        <v>4</v>
      </c>
      <c r="AQ519" s="141">
        <v>0</v>
      </c>
      <c r="AR519" s="140">
        <v>19</v>
      </c>
      <c r="AS519" s="74">
        <v>6</v>
      </c>
      <c r="AT519" s="74">
        <v>12</v>
      </c>
      <c r="AU519" s="74">
        <v>4</v>
      </c>
      <c r="AV519" s="141">
        <v>0</v>
      </c>
      <c r="AW519" s="140">
        <v>19</v>
      </c>
      <c r="AX519" s="140">
        <v>0</v>
      </c>
      <c r="AY519" s="74">
        <v>12</v>
      </c>
      <c r="AZ519" s="74">
        <v>4</v>
      </c>
      <c r="BA519" s="141">
        <v>0</v>
      </c>
      <c r="BB519" s="140">
        <v>19</v>
      </c>
      <c r="BC519" s="74">
        <v>6</v>
      </c>
      <c r="BD519" s="74">
        <v>12</v>
      </c>
      <c r="BE519" s="74">
        <v>4</v>
      </c>
      <c r="BF519" s="141">
        <v>0</v>
      </c>
      <c r="BG519" s="140">
        <v>19</v>
      </c>
      <c r="BH519" s="74">
        <v>6</v>
      </c>
      <c r="BI519" s="74">
        <v>12</v>
      </c>
      <c r="BJ519" s="74">
        <v>4</v>
      </c>
      <c r="BK519" s="141">
        <v>0</v>
      </c>
      <c r="BL519" s="151"/>
      <c r="BM519" s="151"/>
      <c r="BN519" s="151"/>
      <c r="BO519" s="151"/>
      <c r="BP519" s="151"/>
    </row>
    <row r="520" spans="3:68">
      <c r="C520" s="58" t="s">
        <v>24</v>
      </c>
      <c r="D520" s="140">
        <v>24</v>
      </c>
      <c r="E520" s="74">
        <v>0</v>
      </c>
      <c r="F520" s="74">
        <v>11</v>
      </c>
      <c r="G520" s="74">
        <v>3</v>
      </c>
      <c r="H520" s="141">
        <v>0</v>
      </c>
      <c r="I520" s="140">
        <v>24</v>
      </c>
      <c r="J520" s="74">
        <v>0</v>
      </c>
      <c r="K520" s="74">
        <v>11</v>
      </c>
      <c r="L520" s="74">
        <v>3</v>
      </c>
      <c r="M520" s="141">
        <v>0</v>
      </c>
      <c r="N520" s="140">
        <v>24</v>
      </c>
      <c r="O520" s="74">
        <v>0</v>
      </c>
      <c r="P520" s="74">
        <v>11</v>
      </c>
      <c r="Q520" s="74">
        <v>3</v>
      </c>
      <c r="R520" s="141">
        <v>0</v>
      </c>
      <c r="S520" s="140">
        <v>24</v>
      </c>
      <c r="T520" s="74">
        <v>0</v>
      </c>
      <c r="U520" s="74">
        <v>11</v>
      </c>
      <c r="V520" s="74">
        <v>3</v>
      </c>
      <c r="W520" s="141">
        <v>0</v>
      </c>
      <c r="X520" s="140">
        <v>24</v>
      </c>
      <c r="Y520" s="74">
        <v>0</v>
      </c>
      <c r="Z520" s="74">
        <v>11</v>
      </c>
      <c r="AA520" s="74">
        <v>3</v>
      </c>
      <c r="AB520" s="141">
        <v>0</v>
      </c>
      <c r="AC520" s="140">
        <v>24</v>
      </c>
      <c r="AD520" s="74">
        <v>0</v>
      </c>
      <c r="AE520" s="74">
        <v>11</v>
      </c>
      <c r="AF520" s="74">
        <v>3</v>
      </c>
      <c r="AG520" s="141">
        <v>0</v>
      </c>
      <c r="AH520" s="140">
        <v>24</v>
      </c>
      <c r="AI520" s="74">
        <v>0</v>
      </c>
      <c r="AJ520" s="74">
        <v>11</v>
      </c>
      <c r="AK520" s="74">
        <v>3</v>
      </c>
      <c r="AL520" s="141">
        <v>0</v>
      </c>
      <c r="AM520" s="140">
        <v>24</v>
      </c>
      <c r="AN520" s="15">
        <v>0</v>
      </c>
      <c r="AO520" s="74">
        <v>11</v>
      </c>
      <c r="AP520" s="74">
        <v>3</v>
      </c>
      <c r="AQ520" s="141">
        <v>0</v>
      </c>
      <c r="AR520" s="140">
        <v>24</v>
      </c>
      <c r="AS520" s="74">
        <v>0</v>
      </c>
      <c r="AT520" s="74">
        <v>11</v>
      </c>
      <c r="AU520" s="74">
        <v>3</v>
      </c>
      <c r="AV520" s="141">
        <v>0</v>
      </c>
      <c r="AW520" s="140">
        <v>24</v>
      </c>
      <c r="AX520" s="140">
        <v>0</v>
      </c>
      <c r="AY520" s="74">
        <v>11</v>
      </c>
      <c r="AZ520" s="74">
        <v>3</v>
      </c>
      <c r="BA520" s="141">
        <v>0</v>
      </c>
      <c r="BB520" s="140">
        <v>24</v>
      </c>
      <c r="BC520" s="74">
        <v>0</v>
      </c>
      <c r="BD520" s="74">
        <v>11</v>
      </c>
      <c r="BE520" s="74">
        <v>3</v>
      </c>
      <c r="BF520" s="141">
        <v>0</v>
      </c>
      <c r="BG520" s="140">
        <v>24</v>
      </c>
      <c r="BH520" s="74">
        <v>0</v>
      </c>
      <c r="BI520" s="74">
        <v>11</v>
      </c>
      <c r="BJ520" s="74">
        <v>3</v>
      </c>
      <c r="BK520" s="141">
        <v>0</v>
      </c>
      <c r="BL520" s="151"/>
      <c r="BM520" s="151"/>
      <c r="BN520" s="151"/>
      <c r="BO520" s="151"/>
      <c r="BP520" s="151"/>
    </row>
    <row r="521" spans="3:68">
      <c r="C521" s="58" t="s">
        <v>25</v>
      </c>
      <c r="D521" s="140">
        <v>15</v>
      </c>
      <c r="E521" s="74">
        <v>6</v>
      </c>
      <c r="F521" s="74">
        <v>9</v>
      </c>
      <c r="G521" s="74">
        <v>4</v>
      </c>
      <c r="H521" s="141">
        <v>0</v>
      </c>
      <c r="I521" s="140">
        <v>15</v>
      </c>
      <c r="J521" s="74">
        <v>6</v>
      </c>
      <c r="K521" s="74">
        <v>9</v>
      </c>
      <c r="L521" s="74">
        <v>4</v>
      </c>
      <c r="M521" s="141">
        <v>0</v>
      </c>
      <c r="N521" s="140">
        <v>15</v>
      </c>
      <c r="O521" s="74">
        <v>6</v>
      </c>
      <c r="P521" s="74">
        <v>9</v>
      </c>
      <c r="Q521" s="74">
        <v>4</v>
      </c>
      <c r="R521" s="141">
        <v>0</v>
      </c>
      <c r="S521" s="140">
        <v>15</v>
      </c>
      <c r="T521" s="74">
        <v>6</v>
      </c>
      <c r="U521" s="74">
        <v>9</v>
      </c>
      <c r="V521" s="74">
        <v>4</v>
      </c>
      <c r="W521" s="141">
        <v>0</v>
      </c>
      <c r="X521" s="140">
        <v>15</v>
      </c>
      <c r="Y521" s="74">
        <v>6</v>
      </c>
      <c r="Z521" s="74">
        <v>9</v>
      </c>
      <c r="AA521" s="74">
        <v>4</v>
      </c>
      <c r="AB521" s="141">
        <v>0</v>
      </c>
      <c r="AC521" s="140">
        <v>15</v>
      </c>
      <c r="AD521" s="74">
        <v>6</v>
      </c>
      <c r="AE521" s="74">
        <v>9</v>
      </c>
      <c r="AF521" s="74">
        <v>4</v>
      </c>
      <c r="AG521" s="141">
        <v>0</v>
      </c>
      <c r="AH521" s="140">
        <v>15</v>
      </c>
      <c r="AI521" s="74">
        <v>6</v>
      </c>
      <c r="AJ521" s="74">
        <v>9</v>
      </c>
      <c r="AK521" s="74">
        <v>4</v>
      </c>
      <c r="AL521" s="141">
        <v>0</v>
      </c>
      <c r="AM521" s="140">
        <v>15</v>
      </c>
      <c r="AN521" s="74">
        <v>6</v>
      </c>
      <c r="AO521" s="74">
        <v>9</v>
      </c>
      <c r="AP521" s="74">
        <v>4</v>
      </c>
      <c r="AQ521" s="141">
        <v>0</v>
      </c>
      <c r="AR521" s="140">
        <v>15</v>
      </c>
      <c r="AS521" s="74">
        <v>6</v>
      </c>
      <c r="AT521" s="74">
        <v>9</v>
      </c>
      <c r="AU521" s="74">
        <v>4</v>
      </c>
      <c r="AV521" s="141">
        <v>0</v>
      </c>
      <c r="AW521" s="140">
        <v>14</v>
      </c>
      <c r="AX521" s="74">
        <v>5</v>
      </c>
      <c r="AY521" s="74">
        <v>9</v>
      </c>
      <c r="AZ521" s="74">
        <v>4</v>
      </c>
      <c r="BA521" s="141">
        <v>0</v>
      </c>
      <c r="BB521" s="140">
        <v>14</v>
      </c>
      <c r="BC521" s="74">
        <v>5</v>
      </c>
      <c r="BD521" s="74">
        <v>9</v>
      </c>
      <c r="BE521" s="74">
        <v>4</v>
      </c>
      <c r="BF521" s="141">
        <v>0</v>
      </c>
      <c r="BG521" s="140">
        <v>14</v>
      </c>
      <c r="BH521" s="74">
        <v>5</v>
      </c>
      <c r="BI521" s="74">
        <v>9</v>
      </c>
      <c r="BJ521" s="74">
        <v>4</v>
      </c>
      <c r="BK521" s="141">
        <v>0</v>
      </c>
      <c r="BL521" s="151"/>
      <c r="BM521" s="151"/>
      <c r="BN521" s="151"/>
      <c r="BO521" s="151"/>
      <c r="BP521" s="151"/>
    </row>
    <row r="522" spans="3:68">
      <c r="C522" s="58" t="s">
        <v>26</v>
      </c>
      <c r="D522" s="140">
        <v>408</v>
      </c>
      <c r="E522" s="74">
        <v>370</v>
      </c>
      <c r="F522" s="74">
        <v>572</v>
      </c>
      <c r="G522" s="74">
        <v>258</v>
      </c>
      <c r="H522" s="141">
        <v>307</v>
      </c>
      <c r="I522" s="140">
        <v>408</v>
      </c>
      <c r="J522" s="74">
        <v>370</v>
      </c>
      <c r="K522" s="74">
        <v>574</v>
      </c>
      <c r="L522" s="74">
        <v>261</v>
      </c>
      <c r="M522" s="141">
        <v>307</v>
      </c>
      <c r="N522" s="140">
        <v>408</v>
      </c>
      <c r="O522" s="74">
        <v>370</v>
      </c>
      <c r="P522" s="74">
        <v>574</v>
      </c>
      <c r="Q522" s="74">
        <v>261</v>
      </c>
      <c r="R522" s="141">
        <v>309</v>
      </c>
      <c r="S522" s="140">
        <v>409</v>
      </c>
      <c r="T522" s="74">
        <v>370</v>
      </c>
      <c r="U522" s="74">
        <v>577</v>
      </c>
      <c r="V522" s="74">
        <v>267</v>
      </c>
      <c r="W522" s="141">
        <v>314</v>
      </c>
      <c r="X522" s="140">
        <v>403</v>
      </c>
      <c r="Y522" s="74">
        <v>363</v>
      </c>
      <c r="Z522" s="74">
        <v>576</v>
      </c>
      <c r="AA522" s="74">
        <v>267</v>
      </c>
      <c r="AB522" s="141">
        <v>320</v>
      </c>
      <c r="AC522" s="140">
        <v>403</v>
      </c>
      <c r="AD522" s="74">
        <v>363</v>
      </c>
      <c r="AE522" s="74">
        <v>576</v>
      </c>
      <c r="AF522" s="74">
        <v>274</v>
      </c>
      <c r="AG522" s="141">
        <v>336</v>
      </c>
      <c r="AH522" s="140">
        <v>403</v>
      </c>
      <c r="AI522" s="74">
        <v>363</v>
      </c>
      <c r="AJ522" s="74">
        <v>587</v>
      </c>
      <c r="AK522" s="74">
        <v>281</v>
      </c>
      <c r="AL522" s="141">
        <v>338</v>
      </c>
      <c r="AM522" s="140">
        <v>403</v>
      </c>
      <c r="AN522" s="74">
        <v>365</v>
      </c>
      <c r="AO522" s="74">
        <v>600</v>
      </c>
      <c r="AP522" s="74">
        <v>284</v>
      </c>
      <c r="AQ522" s="141">
        <v>362</v>
      </c>
      <c r="AR522" s="140">
        <v>399</v>
      </c>
      <c r="AS522" s="74">
        <v>363</v>
      </c>
      <c r="AT522" s="74">
        <v>598</v>
      </c>
      <c r="AU522" s="74">
        <v>284</v>
      </c>
      <c r="AV522" s="141">
        <v>363</v>
      </c>
      <c r="AW522" s="140">
        <v>395</v>
      </c>
      <c r="AX522" s="74">
        <v>357</v>
      </c>
      <c r="AY522" s="74">
        <v>598</v>
      </c>
      <c r="AZ522" s="74">
        <v>285</v>
      </c>
      <c r="BA522" s="141">
        <v>363</v>
      </c>
      <c r="BB522" s="140">
        <v>395</v>
      </c>
      <c r="BC522" s="74">
        <v>357</v>
      </c>
      <c r="BD522" s="74">
        <v>598</v>
      </c>
      <c r="BE522" s="74">
        <v>285</v>
      </c>
      <c r="BF522" s="141">
        <v>363</v>
      </c>
      <c r="BG522" s="140">
        <v>395</v>
      </c>
      <c r="BH522" s="74">
        <v>357</v>
      </c>
      <c r="BI522" s="74">
        <v>598</v>
      </c>
      <c r="BJ522" s="74">
        <v>291</v>
      </c>
      <c r="BK522" s="141">
        <v>364</v>
      </c>
      <c r="BL522" s="151"/>
      <c r="BM522" s="151"/>
      <c r="BN522" s="151"/>
      <c r="BO522" s="151"/>
      <c r="BP522" s="151"/>
    </row>
    <row r="523" spans="3:68">
      <c r="C523" s="58" t="s">
        <v>39</v>
      </c>
      <c r="D523" s="140">
        <v>21</v>
      </c>
      <c r="E523" s="74">
        <v>5</v>
      </c>
      <c r="F523" s="74">
        <v>26</v>
      </c>
      <c r="G523" s="74">
        <v>21</v>
      </c>
      <c r="H523" s="141">
        <v>7</v>
      </c>
      <c r="I523" s="140">
        <v>21</v>
      </c>
      <c r="J523" s="74">
        <v>5</v>
      </c>
      <c r="K523" s="74">
        <v>26</v>
      </c>
      <c r="L523" s="74">
        <v>21</v>
      </c>
      <c r="M523" s="141">
        <v>7</v>
      </c>
      <c r="N523" s="140">
        <v>21</v>
      </c>
      <c r="O523" s="74">
        <v>5</v>
      </c>
      <c r="P523" s="74">
        <v>26</v>
      </c>
      <c r="Q523" s="74">
        <v>21</v>
      </c>
      <c r="R523" s="141">
        <v>7</v>
      </c>
      <c r="S523" s="140">
        <v>21</v>
      </c>
      <c r="T523" s="74">
        <v>5</v>
      </c>
      <c r="U523" s="74">
        <v>29</v>
      </c>
      <c r="V523" s="74">
        <v>23</v>
      </c>
      <c r="W523" s="141">
        <v>8</v>
      </c>
      <c r="X523" s="140">
        <v>21</v>
      </c>
      <c r="Y523" s="74">
        <v>5</v>
      </c>
      <c r="Z523" s="74">
        <v>29</v>
      </c>
      <c r="AA523" s="74">
        <v>23</v>
      </c>
      <c r="AB523" s="141">
        <v>8</v>
      </c>
      <c r="AC523" s="140">
        <v>21</v>
      </c>
      <c r="AD523" s="74">
        <v>5</v>
      </c>
      <c r="AE523" s="74">
        <v>29</v>
      </c>
      <c r="AF523" s="74">
        <v>23</v>
      </c>
      <c r="AG523" s="141">
        <v>8</v>
      </c>
      <c r="AH523" s="140">
        <v>21</v>
      </c>
      <c r="AI523" s="74">
        <v>5</v>
      </c>
      <c r="AJ523" s="74">
        <v>29</v>
      </c>
      <c r="AK523" s="74">
        <v>23</v>
      </c>
      <c r="AL523" s="141">
        <v>8</v>
      </c>
      <c r="AM523" s="140">
        <v>21</v>
      </c>
      <c r="AN523" s="74">
        <v>5</v>
      </c>
      <c r="AO523" s="74">
        <v>29</v>
      </c>
      <c r="AP523" s="74">
        <v>23</v>
      </c>
      <c r="AQ523" s="141">
        <v>8</v>
      </c>
      <c r="AR523" s="140">
        <v>21</v>
      </c>
      <c r="AS523" s="74">
        <v>5</v>
      </c>
      <c r="AT523" s="74">
        <v>29</v>
      </c>
      <c r="AU523" s="74">
        <v>23</v>
      </c>
      <c r="AV523" s="141">
        <v>8</v>
      </c>
      <c r="AW523" s="140">
        <v>21</v>
      </c>
      <c r="AX523" s="74">
        <v>5</v>
      </c>
      <c r="AY523" s="74">
        <v>29</v>
      </c>
      <c r="AZ523" s="74">
        <v>23</v>
      </c>
      <c r="BA523" s="141">
        <v>8</v>
      </c>
      <c r="BB523" s="140">
        <v>21</v>
      </c>
      <c r="BC523" s="74">
        <v>5</v>
      </c>
      <c r="BD523" s="74">
        <v>29</v>
      </c>
      <c r="BE523" s="74">
        <v>23</v>
      </c>
      <c r="BF523" s="141">
        <v>8</v>
      </c>
      <c r="BG523" s="140">
        <v>21</v>
      </c>
      <c r="BH523" s="74">
        <v>5</v>
      </c>
      <c r="BI523" s="74">
        <v>30</v>
      </c>
      <c r="BJ523" s="74">
        <v>25</v>
      </c>
      <c r="BK523" s="141">
        <v>8</v>
      </c>
      <c r="BL523" s="151"/>
      <c r="BM523" s="151"/>
      <c r="BN523" s="151"/>
      <c r="BO523" s="151"/>
      <c r="BP523" s="151"/>
    </row>
    <row r="524" spans="3:68" ht="33.75">
      <c r="C524" s="58" t="s">
        <v>1191</v>
      </c>
      <c r="D524" s="140">
        <v>32</v>
      </c>
      <c r="E524" s="74">
        <v>5</v>
      </c>
      <c r="F524" s="74">
        <v>18</v>
      </c>
      <c r="G524" s="74">
        <v>6</v>
      </c>
      <c r="H524" s="141">
        <v>0</v>
      </c>
      <c r="I524" s="140">
        <v>32</v>
      </c>
      <c r="J524" s="74">
        <v>5</v>
      </c>
      <c r="K524" s="74">
        <v>18</v>
      </c>
      <c r="L524" s="74">
        <v>6</v>
      </c>
      <c r="M524" s="141">
        <v>0</v>
      </c>
      <c r="N524" s="140">
        <v>32</v>
      </c>
      <c r="O524" s="74">
        <v>5</v>
      </c>
      <c r="P524" s="74">
        <v>18</v>
      </c>
      <c r="Q524" s="74">
        <v>6</v>
      </c>
      <c r="R524" s="141">
        <v>0</v>
      </c>
      <c r="S524" s="140">
        <v>32</v>
      </c>
      <c r="T524" s="74">
        <v>5</v>
      </c>
      <c r="U524" s="74">
        <v>18</v>
      </c>
      <c r="V524" s="74">
        <v>6</v>
      </c>
      <c r="W524" s="141">
        <v>0</v>
      </c>
      <c r="X524" s="140">
        <v>31</v>
      </c>
      <c r="Y524" s="74">
        <v>5</v>
      </c>
      <c r="Z524" s="74">
        <v>18</v>
      </c>
      <c r="AA524" s="74">
        <v>6</v>
      </c>
      <c r="AB524" s="141">
        <v>0</v>
      </c>
      <c r="AC524" s="140">
        <v>31</v>
      </c>
      <c r="AD524" s="74">
        <v>5</v>
      </c>
      <c r="AE524" s="74">
        <v>18</v>
      </c>
      <c r="AF524" s="74">
        <v>7</v>
      </c>
      <c r="AG524" s="141">
        <v>0</v>
      </c>
      <c r="AH524" s="140">
        <v>31</v>
      </c>
      <c r="AI524" s="74">
        <v>5</v>
      </c>
      <c r="AJ524" s="74">
        <v>18</v>
      </c>
      <c r="AK524" s="74">
        <v>7</v>
      </c>
      <c r="AL524" s="141">
        <v>0</v>
      </c>
      <c r="AM524" s="140">
        <v>31</v>
      </c>
      <c r="AN524" s="74">
        <v>5</v>
      </c>
      <c r="AO524" s="74">
        <v>18</v>
      </c>
      <c r="AP524" s="74">
        <v>7</v>
      </c>
      <c r="AQ524" s="141">
        <v>0</v>
      </c>
      <c r="AR524" s="140">
        <v>31</v>
      </c>
      <c r="AS524" s="74">
        <v>5</v>
      </c>
      <c r="AT524" s="74">
        <v>18</v>
      </c>
      <c r="AU524" s="74">
        <v>8</v>
      </c>
      <c r="AV524" s="141">
        <v>0</v>
      </c>
      <c r="AW524" s="140">
        <v>30</v>
      </c>
      <c r="AX524" s="74">
        <v>4</v>
      </c>
      <c r="AY524" s="74">
        <v>18</v>
      </c>
      <c r="AZ524" s="74">
        <v>8</v>
      </c>
      <c r="BA524" s="141">
        <v>0</v>
      </c>
      <c r="BB524" s="140">
        <v>30</v>
      </c>
      <c r="BC524" s="74">
        <v>4</v>
      </c>
      <c r="BD524" s="74">
        <v>18</v>
      </c>
      <c r="BE524" s="74">
        <v>8</v>
      </c>
      <c r="BF524" s="141">
        <v>0</v>
      </c>
      <c r="BG524" s="140">
        <v>30</v>
      </c>
      <c r="BH524" s="74">
        <v>4</v>
      </c>
      <c r="BI524" s="74">
        <v>18</v>
      </c>
      <c r="BJ524" s="74">
        <v>8</v>
      </c>
      <c r="BK524" s="141">
        <v>0</v>
      </c>
      <c r="BL524" s="151"/>
      <c r="BM524" s="151"/>
      <c r="BN524" s="151"/>
      <c r="BO524" s="151"/>
      <c r="BP524" s="151"/>
    </row>
    <row r="525" spans="3:68">
      <c r="C525" s="58" t="s">
        <v>27</v>
      </c>
      <c r="D525" s="140">
        <v>18</v>
      </c>
      <c r="E525" s="74">
        <v>0</v>
      </c>
      <c r="F525" s="74">
        <v>13</v>
      </c>
      <c r="G525" s="74">
        <v>2</v>
      </c>
      <c r="H525" s="141">
        <v>0</v>
      </c>
      <c r="I525" s="140">
        <v>18</v>
      </c>
      <c r="J525" s="74">
        <v>0</v>
      </c>
      <c r="K525" s="74">
        <v>13</v>
      </c>
      <c r="L525" s="74">
        <v>2</v>
      </c>
      <c r="M525" s="141">
        <v>0</v>
      </c>
      <c r="N525" s="140">
        <v>18</v>
      </c>
      <c r="O525" s="74">
        <v>0</v>
      </c>
      <c r="P525" s="74">
        <v>13</v>
      </c>
      <c r="Q525" s="74">
        <v>2</v>
      </c>
      <c r="R525" s="141">
        <v>0</v>
      </c>
      <c r="S525" s="140">
        <v>18</v>
      </c>
      <c r="T525" s="74">
        <v>0</v>
      </c>
      <c r="U525" s="74">
        <v>13</v>
      </c>
      <c r="V525" s="74">
        <v>2</v>
      </c>
      <c r="W525" s="141">
        <v>0</v>
      </c>
      <c r="X525" s="140">
        <v>18</v>
      </c>
      <c r="Y525" s="74">
        <v>0</v>
      </c>
      <c r="Z525" s="74">
        <v>13</v>
      </c>
      <c r="AA525" s="74">
        <v>2</v>
      </c>
      <c r="AB525" s="141">
        <v>0</v>
      </c>
      <c r="AC525" s="140">
        <v>18</v>
      </c>
      <c r="AD525" s="74">
        <v>0</v>
      </c>
      <c r="AE525" s="74">
        <v>13</v>
      </c>
      <c r="AF525" s="74">
        <v>2</v>
      </c>
      <c r="AG525" s="141">
        <v>0</v>
      </c>
      <c r="AH525" s="140">
        <v>18</v>
      </c>
      <c r="AI525" s="74">
        <v>0</v>
      </c>
      <c r="AJ525" s="74">
        <v>13</v>
      </c>
      <c r="AK525" s="74">
        <v>2</v>
      </c>
      <c r="AL525" s="141">
        <v>0</v>
      </c>
      <c r="AM525" s="140">
        <v>18</v>
      </c>
      <c r="AN525" s="15">
        <v>0</v>
      </c>
      <c r="AO525" s="74">
        <v>13</v>
      </c>
      <c r="AP525" s="74">
        <v>2</v>
      </c>
      <c r="AQ525" s="141">
        <v>0</v>
      </c>
      <c r="AR525" s="140">
        <v>18</v>
      </c>
      <c r="AS525" s="74">
        <v>0</v>
      </c>
      <c r="AT525" s="74">
        <v>13</v>
      </c>
      <c r="AU525" s="74">
        <v>2</v>
      </c>
      <c r="AV525" s="141">
        <v>0</v>
      </c>
      <c r="AW525" s="140">
        <v>18</v>
      </c>
      <c r="AX525" s="74">
        <v>27</v>
      </c>
      <c r="AY525" s="74">
        <v>13</v>
      </c>
      <c r="AZ525" s="74">
        <v>2</v>
      </c>
      <c r="BA525" s="141">
        <v>0</v>
      </c>
      <c r="BB525" s="140">
        <v>18</v>
      </c>
      <c r="BC525" s="74">
        <v>0</v>
      </c>
      <c r="BD525" s="74">
        <v>13</v>
      </c>
      <c r="BE525" s="74">
        <v>2</v>
      </c>
      <c r="BF525" s="141">
        <v>0</v>
      </c>
      <c r="BG525" s="140">
        <v>18</v>
      </c>
      <c r="BH525" s="74">
        <v>0</v>
      </c>
      <c r="BI525" s="74">
        <v>13</v>
      </c>
      <c r="BJ525" s="74">
        <v>2</v>
      </c>
      <c r="BK525" s="141">
        <v>0</v>
      </c>
      <c r="BL525" s="151"/>
      <c r="BM525" s="151"/>
      <c r="BN525" s="151"/>
      <c r="BO525" s="151"/>
      <c r="BP525" s="151"/>
    </row>
    <row r="526" spans="3:68">
      <c r="C526" s="58" t="s">
        <v>28</v>
      </c>
      <c r="D526" s="140">
        <v>60</v>
      </c>
      <c r="E526" s="74">
        <v>33</v>
      </c>
      <c r="F526" s="74">
        <v>65</v>
      </c>
      <c r="G526" s="74">
        <v>48</v>
      </c>
      <c r="H526" s="141">
        <v>34</v>
      </c>
      <c r="I526" s="140">
        <v>60</v>
      </c>
      <c r="J526" s="74">
        <v>33</v>
      </c>
      <c r="K526" s="74">
        <v>65</v>
      </c>
      <c r="L526" s="74">
        <v>48</v>
      </c>
      <c r="M526" s="141">
        <v>34</v>
      </c>
      <c r="N526" s="140">
        <v>60</v>
      </c>
      <c r="O526" s="74">
        <v>33</v>
      </c>
      <c r="P526" s="74">
        <v>65</v>
      </c>
      <c r="Q526" s="74">
        <v>48</v>
      </c>
      <c r="R526" s="141">
        <v>34</v>
      </c>
      <c r="S526" s="140">
        <v>60</v>
      </c>
      <c r="T526" s="74">
        <v>33</v>
      </c>
      <c r="U526" s="74">
        <v>65</v>
      </c>
      <c r="V526" s="74">
        <v>49</v>
      </c>
      <c r="W526" s="141">
        <v>34</v>
      </c>
      <c r="X526" s="140">
        <v>60</v>
      </c>
      <c r="Y526" s="74">
        <v>29</v>
      </c>
      <c r="Z526" s="74">
        <v>64</v>
      </c>
      <c r="AA526" s="74">
        <v>49</v>
      </c>
      <c r="AB526" s="141">
        <v>34</v>
      </c>
      <c r="AC526" s="140">
        <v>60</v>
      </c>
      <c r="AD526" s="74">
        <v>29</v>
      </c>
      <c r="AE526" s="74">
        <v>64</v>
      </c>
      <c r="AF526" s="74">
        <v>49</v>
      </c>
      <c r="AG526" s="141">
        <v>34</v>
      </c>
      <c r="AH526" s="140">
        <v>60</v>
      </c>
      <c r="AI526" s="74">
        <v>29</v>
      </c>
      <c r="AJ526" s="74">
        <v>65</v>
      </c>
      <c r="AK526" s="74">
        <v>50</v>
      </c>
      <c r="AL526" s="141">
        <v>34</v>
      </c>
      <c r="AM526" s="140">
        <v>60</v>
      </c>
      <c r="AN526" s="74">
        <v>29</v>
      </c>
      <c r="AO526" s="74">
        <v>66</v>
      </c>
      <c r="AP526" s="74">
        <v>51</v>
      </c>
      <c r="AQ526" s="141">
        <v>34</v>
      </c>
      <c r="AR526" s="140">
        <v>60</v>
      </c>
      <c r="AS526" s="74">
        <v>29</v>
      </c>
      <c r="AT526" s="74">
        <v>66</v>
      </c>
      <c r="AU526" s="74">
        <v>51</v>
      </c>
      <c r="AV526" s="141">
        <v>34</v>
      </c>
      <c r="AW526" s="140">
        <v>58</v>
      </c>
      <c r="AX526" s="74">
        <v>0</v>
      </c>
      <c r="AY526" s="74">
        <v>66</v>
      </c>
      <c r="AZ526" s="74">
        <v>51</v>
      </c>
      <c r="BA526" s="141">
        <v>34</v>
      </c>
      <c r="BB526" s="140">
        <v>58</v>
      </c>
      <c r="BC526" s="74">
        <v>27</v>
      </c>
      <c r="BD526" s="74">
        <v>66</v>
      </c>
      <c r="BE526" s="74">
        <v>51</v>
      </c>
      <c r="BF526" s="141">
        <v>34</v>
      </c>
      <c r="BG526" s="140">
        <v>58</v>
      </c>
      <c r="BH526" s="74">
        <v>27</v>
      </c>
      <c r="BI526" s="74">
        <v>66</v>
      </c>
      <c r="BJ526" s="74">
        <v>52</v>
      </c>
      <c r="BK526" s="141">
        <v>34</v>
      </c>
      <c r="BL526" s="151"/>
      <c r="BM526" s="151"/>
      <c r="BN526" s="151"/>
      <c r="BO526" s="151"/>
      <c r="BP526" s="151"/>
    </row>
    <row r="527" spans="3:68" ht="22.5">
      <c r="C527" s="201" t="s">
        <v>29</v>
      </c>
      <c r="D527" s="202">
        <v>8</v>
      </c>
      <c r="E527" s="203">
        <v>0</v>
      </c>
      <c r="F527" s="203">
        <v>3</v>
      </c>
      <c r="G527" s="203">
        <v>0</v>
      </c>
      <c r="H527" s="204">
        <v>0</v>
      </c>
      <c r="I527" s="202">
        <v>8</v>
      </c>
      <c r="J527" s="203">
        <v>0</v>
      </c>
      <c r="K527" s="203">
        <v>3</v>
      </c>
      <c r="L527" s="203">
        <v>0</v>
      </c>
      <c r="M527" s="204">
        <v>0</v>
      </c>
      <c r="N527" s="202">
        <v>8</v>
      </c>
      <c r="O527" s="203">
        <v>0</v>
      </c>
      <c r="P527" s="203">
        <v>3</v>
      </c>
      <c r="Q527" s="203">
        <v>0</v>
      </c>
      <c r="R527" s="204">
        <v>0</v>
      </c>
      <c r="S527" s="202">
        <v>8</v>
      </c>
      <c r="T527" s="203">
        <v>0</v>
      </c>
      <c r="U527" s="203">
        <v>3</v>
      </c>
      <c r="V527" s="203">
        <v>0</v>
      </c>
      <c r="W527" s="204">
        <v>0</v>
      </c>
      <c r="X527" s="202">
        <v>8</v>
      </c>
      <c r="Y527" s="203">
        <v>0</v>
      </c>
      <c r="Z527" s="203">
        <v>3</v>
      </c>
      <c r="AA527" s="203">
        <v>0</v>
      </c>
      <c r="AB527" s="204">
        <v>0</v>
      </c>
      <c r="AC527" s="202">
        <v>8</v>
      </c>
      <c r="AD527" s="203">
        <v>0</v>
      </c>
      <c r="AE527" s="203">
        <v>3</v>
      </c>
      <c r="AF527" s="203">
        <v>0</v>
      </c>
      <c r="AG527" s="204">
        <v>0</v>
      </c>
      <c r="AH527" s="202">
        <v>8</v>
      </c>
      <c r="AI527" s="203">
        <v>0</v>
      </c>
      <c r="AJ527" s="203">
        <v>3</v>
      </c>
      <c r="AK527" s="203">
        <v>0</v>
      </c>
      <c r="AL527" s="204">
        <v>0</v>
      </c>
      <c r="AM527" s="202">
        <v>8</v>
      </c>
      <c r="AN527" s="203">
        <v>0</v>
      </c>
      <c r="AO527" s="203">
        <v>3</v>
      </c>
      <c r="AP527" s="203">
        <v>0</v>
      </c>
      <c r="AQ527" s="204">
        <v>0</v>
      </c>
      <c r="AR527" s="202">
        <v>8</v>
      </c>
      <c r="AS527" s="203">
        <v>0</v>
      </c>
      <c r="AT527" s="203">
        <v>3</v>
      </c>
      <c r="AU527" s="203">
        <v>0</v>
      </c>
      <c r="AV527" s="204">
        <v>0</v>
      </c>
      <c r="AW527" s="202">
        <v>8</v>
      </c>
      <c r="AX527" s="203">
        <v>0</v>
      </c>
      <c r="AY527" s="203">
        <v>3</v>
      </c>
      <c r="AZ527" s="203">
        <v>0</v>
      </c>
      <c r="BA527" s="204">
        <v>0</v>
      </c>
      <c r="BB527" s="202">
        <v>8</v>
      </c>
      <c r="BC527" s="203">
        <v>0</v>
      </c>
      <c r="BD527" s="203">
        <v>3</v>
      </c>
      <c r="BE527" s="203">
        <v>0</v>
      </c>
      <c r="BF527" s="204">
        <v>0</v>
      </c>
      <c r="BG527" s="202">
        <v>8</v>
      </c>
      <c r="BH527" s="203">
        <v>0</v>
      </c>
      <c r="BI527" s="203">
        <v>3</v>
      </c>
      <c r="BJ527" s="203">
        <v>0</v>
      </c>
      <c r="BK527" s="204">
        <v>0</v>
      </c>
      <c r="BL527" s="151"/>
      <c r="BM527" s="151"/>
      <c r="BN527" s="151"/>
      <c r="BO527" s="151"/>
      <c r="BP527" s="151"/>
    </row>
    <row r="528" spans="3:68" ht="23.25" thickBot="1">
      <c r="C528" s="59" t="s">
        <v>90</v>
      </c>
      <c r="D528" s="209"/>
      <c r="E528" s="210"/>
      <c r="F528" s="210"/>
      <c r="G528" s="210"/>
      <c r="H528" s="211"/>
      <c r="I528" s="209"/>
      <c r="J528" s="210"/>
      <c r="K528" s="210"/>
      <c r="L528" s="210"/>
      <c r="M528" s="211"/>
      <c r="N528" s="209"/>
      <c r="O528" s="210"/>
      <c r="P528" s="210"/>
      <c r="Q528" s="210"/>
      <c r="R528" s="211"/>
      <c r="S528" s="209"/>
      <c r="T528" s="210"/>
      <c r="U528" s="210"/>
      <c r="V528" s="210"/>
      <c r="W528" s="211"/>
      <c r="X528" s="209"/>
      <c r="Y528" s="210"/>
      <c r="Z528" s="210"/>
      <c r="AA528" s="210"/>
      <c r="AB528" s="211"/>
      <c r="AC528" s="209"/>
      <c r="AD528" s="210"/>
      <c r="AE528" s="210"/>
      <c r="AF528" s="210"/>
      <c r="AG528" s="211"/>
      <c r="AH528" s="209"/>
      <c r="AI528" s="210"/>
      <c r="AJ528" s="210"/>
      <c r="AK528" s="210"/>
      <c r="AL528" s="211"/>
      <c r="AM528" s="206">
        <v>3</v>
      </c>
      <c r="AN528" s="207">
        <v>0</v>
      </c>
      <c r="AO528" s="207">
        <v>1</v>
      </c>
      <c r="AP528" s="207">
        <v>0</v>
      </c>
      <c r="AQ528" s="208">
        <v>0</v>
      </c>
      <c r="AR528" s="206">
        <v>3</v>
      </c>
      <c r="AS528" s="207">
        <v>0</v>
      </c>
      <c r="AT528" s="207">
        <v>1</v>
      </c>
      <c r="AU528" s="207">
        <v>0</v>
      </c>
      <c r="AV528" s="208">
        <v>0</v>
      </c>
      <c r="AW528" s="206">
        <v>3</v>
      </c>
      <c r="AX528" s="207">
        <v>0</v>
      </c>
      <c r="AY528" s="207">
        <v>1</v>
      </c>
      <c r="AZ528" s="207">
        <v>0</v>
      </c>
      <c r="BA528" s="208">
        <v>0</v>
      </c>
      <c r="BB528" s="206">
        <v>3</v>
      </c>
      <c r="BC528" s="207">
        <v>0</v>
      </c>
      <c r="BD528" s="207">
        <v>1</v>
      </c>
      <c r="BE528" s="232">
        <v>0</v>
      </c>
      <c r="BF528" s="208">
        <v>0</v>
      </c>
      <c r="BG528" s="206">
        <v>3</v>
      </c>
      <c r="BH528" s="207">
        <v>0</v>
      </c>
      <c r="BI528" s="207">
        <v>1</v>
      </c>
      <c r="BJ528" s="232">
        <v>0</v>
      </c>
      <c r="BK528" s="208">
        <v>0</v>
      </c>
      <c r="BL528" s="151"/>
      <c r="BM528" s="151"/>
      <c r="BN528" s="151"/>
      <c r="BO528" s="151"/>
      <c r="BP528" s="151"/>
    </row>
    <row r="531" spans="1:68" ht="23.25" thickBot="1">
      <c r="A531" s="15"/>
      <c r="B531" s="15"/>
      <c r="C531" s="590" t="s">
        <v>1128</v>
      </c>
      <c r="D531" s="591"/>
      <c r="E531" s="591"/>
      <c r="F531" s="591"/>
      <c r="G531" s="591"/>
      <c r="H531" s="591"/>
      <c r="I531" s="591"/>
      <c r="J531" s="591"/>
      <c r="K531" s="591"/>
      <c r="L531" s="591"/>
      <c r="M531" s="591"/>
      <c r="N531" s="591"/>
      <c r="O531" s="591"/>
      <c r="P531" s="591"/>
      <c r="Q531" s="591"/>
      <c r="R531" s="591"/>
      <c r="S531" s="591"/>
      <c r="T531" s="591"/>
      <c r="U531" s="591"/>
      <c r="V531" s="591"/>
      <c r="W531" s="591"/>
      <c r="X531" s="591"/>
      <c r="Y531" s="591"/>
      <c r="Z531" s="591"/>
      <c r="AA531" s="591"/>
      <c r="AB531" s="591"/>
      <c r="AC531" s="591"/>
      <c r="AD531" s="591"/>
      <c r="AE531" s="591"/>
      <c r="AF531" s="591"/>
      <c r="AG531" s="591"/>
      <c r="AH531" s="591"/>
      <c r="AI531" s="591"/>
      <c r="AJ531" s="591"/>
      <c r="AK531" s="591"/>
      <c r="AL531" s="591"/>
      <c r="AM531" s="591"/>
      <c r="AN531" s="591"/>
      <c r="AO531" s="591"/>
      <c r="AP531" s="591"/>
      <c r="AQ531" s="591"/>
      <c r="AR531" s="591"/>
      <c r="AS531" s="591"/>
      <c r="AT531" s="591"/>
      <c r="AU531" s="591"/>
      <c r="AV531" s="591"/>
      <c r="AW531" s="591"/>
      <c r="AX531" s="591"/>
      <c r="AY531" s="591"/>
      <c r="AZ531" s="591"/>
      <c r="BA531" s="591"/>
      <c r="BB531" s="591"/>
      <c r="BC531" s="591"/>
      <c r="BD531" s="591"/>
      <c r="BE531" s="591"/>
      <c r="BF531" s="591"/>
      <c r="BG531" s="591"/>
      <c r="BH531" s="591"/>
      <c r="BI531" s="591"/>
      <c r="BJ531" s="591"/>
      <c r="BK531" s="591"/>
      <c r="BL531" s="591"/>
      <c r="BM531" s="591"/>
      <c r="BN531" s="591"/>
      <c r="BO531" s="591"/>
      <c r="BP531" s="591"/>
    </row>
    <row r="532" spans="1:68" ht="23.25" thickBot="1">
      <c r="C532" s="581" t="s">
        <v>36</v>
      </c>
      <c r="D532" s="560">
        <v>42736</v>
      </c>
      <c r="E532" s="584"/>
      <c r="F532" s="584"/>
      <c r="G532" s="584"/>
      <c r="H532" s="561"/>
      <c r="I532" s="560">
        <v>42767</v>
      </c>
      <c r="J532" s="584"/>
      <c r="K532" s="584"/>
      <c r="L532" s="584"/>
      <c r="M532" s="561"/>
      <c r="N532" s="560">
        <v>42795</v>
      </c>
      <c r="O532" s="584"/>
      <c r="P532" s="584"/>
      <c r="Q532" s="584"/>
      <c r="R532" s="561"/>
      <c r="S532" s="560">
        <v>42826</v>
      </c>
      <c r="T532" s="584"/>
      <c r="U532" s="584"/>
      <c r="V532" s="584"/>
      <c r="W532" s="561"/>
      <c r="X532" s="560">
        <v>42856</v>
      </c>
      <c r="Y532" s="584"/>
      <c r="Z532" s="584"/>
      <c r="AA532" s="584"/>
      <c r="AB532" s="561"/>
      <c r="AC532" s="560">
        <v>42887</v>
      </c>
      <c r="AD532" s="584"/>
      <c r="AE532" s="584"/>
      <c r="AF532" s="584"/>
      <c r="AG532" s="561"/>
      <c r="AH532" s="560">
        <v>42917</v>
      </c>
      <c r="AI532" s="584"/>
      <c r="AJ532" s="584"/>
      <c r="AK532" s="584"/>
      <c r="AL532" s="561"/>
      <c r="AM532" s="560">
        <v>42948</v>
      </c>
      <c r="AN532" s="584"/>
      <c r="AO532" s="584"/>
      <c r="AP532" s="584"/>
      <c r="AQ532" s="578"/>
      <c r="AR532" s="619"/>
      <c r="AS532" s="560">
        <v>42979</v>
      </c>
      <c r="AT532" s="584"/>
      <c r="AU532" s="584"/>
      <c r="AV532" s="584"/>
      <c r="AW532" s="578"/>
      <c r="AX532" s="561"/>
      <c r="AY532" s="560">
        <v>43009</v>
      </c>
      <c r="AZ532" s="584"/>
      <c r="BA532" s="584"/>
      <c r="BB532" s="584"/>
      <c r="BC532" s="584"/>
      <c r="BD532" s="561"/>
      <c r="BE532" s="560">
        <v>43040</v>
      </c>
      <c r="BF532" s="584"/>
      <c r="BG532" s="584"/>
      <c r="BH532" s="584"/>
      <c r="BI532" s="584"/>
      <c r="BJ532" s="561"/>
      <c r="BK532" s="560">
        <v>43070</v>
      </c>
      <c r="BL532" s="584"/>
      <c r="BM532" s="584"/>
      <c r="BN532" s="584"/>
      <c r="BO532" s="584"/>
      <c r="BP532" s="561"/>
    </row>
    <row r="533" spans="1:68" ht="13.5" thickBot="1">
      <c r="C533" s="583"/>
      <c r="D533" s="178" t="s">
        <v>2</v>
      </c>
      <c r="E533" s="385" t="s">
        <v>3</v>
      </c>
      <c r="F533" s="389" t="s">
        <v>51</v>
      </c>
      <c r="G533" s="389" t="s">
        <v>66</v>
      </c>
      <c r="H533" s="430" t="s">
        <v>68</v>
      </c>
      <c r="I533" s="178" t="s">
        <v>2</v>
      </c>
      <c r="J533" s="385" t="s">
        <v>3</v>
      </c>
      <c r="K533" s="389" t="s">
        <v>51</v>
      </c>
      <c r="L533" s="389" t="s">
        <v>66</v>
      </c>
      <c r="M533" s="430" t="s">
        <v>68</v>
      </c>
      <c r="N533" s="178" t="s">
        <v>2</v>
      </c>
      <c r="O533" s="385" t="s">
        <v>3</v>
      </c>
      <c r="P533" s="389" t="s">
        <v>51</v>
      </c>
      <c r="Q533" s="389" t="s">
        <v>66</v>
      </c>
      <c r="R533" s="430" t="s">
        <v>68</v>
      </c>
      <c r="S533" s="178" t="s">
        <v>2</v>
      </c>
      <c r="T533" s="385" t="s">
        <v>3</v>
      </c>
      <c r="U533" s="389" t="s">
        <v>51</v>
      </c>
      <c r="V533" s="389" t="s">
        <v>66</v>
      </c>
      <c r="W533" s="430" t="s">
        <v>68</v>
      </c>
      <c r="X533" s="178" t="s">
        <v>2</v>
      </c>
      <c r="Y533" s="385" t="s">
        <v>3</v>
      </c>
      <c r="Z533" s="389" t="s">
        <v>51</v>
      </c>
      <c r="AA533" s="389" t="s">
        <v>66</v>
      </c>
      <c r="AB533" s="430" t="s">
        <v>68</v>
      </c>
      <c r="AC533" s="178" t="s">
        <v>2</v>
      </c>
      <c r="AD533" s="385" t="s">
        <v>3</v>
      </c>
      <c r="AE533" s="389" t="s">
        <v>51</v>
      </c>
      <c r="AF533" s="389" t="s">
        <v>66</v>
      </c>
      <c r="AG533" s="430" t="s">
        <v>68</v>
      </c>
      <c r="AH533" s="178" t="s">
        <v>2</v>
      </c>
      <c r="AI533" s="385" t="s">
        <v>3</v>
      </c>
      <c r="AJ533" s="389" t="s">
        <v>51</v>
      </c>
      <c r="AK533" s="389" t="s">
        <v>66</v>
      </c>
      <c r="AL533" s="430" t="s">
        <v>68</v>
      </c>
      <c r="AM533" s="178" t="s">
        <v>2</v>
      </c>
      <c r="AN533" s="385" t="s">
        <v>3</v>
      </c>
      <c r="AO533" s="389" t="s">
        <v>51</v>
      </c>
      <c r="AP533" s="394" t="s">
        <v>66</v>
      </c>
      <c r="AQ533" s="178" t="s">
        <v>1134</v>
      </c>
      <c r="AR533" s="177" t="s">
        <v>68</v>
      </c>
      <c r="AS533" s="385" t="s">
        <v>2</v>
      </c>
      <c r="AT533" s="385" t="s">
        <v>3</v>
      </c>
      <c r="AU533" s="389" t="s">
        <v>51</v>
      </c>
      <c r="AV533" s="394" t="s">
        <v>66</v>
      </c>
      <c r="AW533" s="186" t="s">
        <v>1134</v>
      </c>
      <c r="AX533" s="430" t="s">
        <v>68</v>
      </c>
      <c r="AY533" s="178" t="s">
        <v>2</v>
      </c>
      <c r="AZ533" s="385" t="s">
        <v>3</v>
      </c>
      <c r="BA533" s="389" t="s">
        <v>51</v>
      </c>
      <c r="BB533" s="389" t="s">
        <v>66</v>
      </c>
      <c r="BC533" s="389" t="s">
        <v>1134</v>
      </c>
      <c r="BD533" s="430" t="s">
        <v>68</v>
      </c>
      <c r="BE533" s="178" t="s">
        <v>2</v>
      </c>
      <c r="BF533" s="385" t="s">
        <v>3</v>
      </c>
      <c r="BG533" s="389" t="s">
        <v>51</v>
      </c>
      <c r="BH533" s="394" t="s">
        <v>66</v>
      </c>
      <c r="BI533" s="186" t="s">
        <v>1134</v>
      </c>
      <c r="BJ533" s="430" t="s">
        <v>68</v>
      </c>
      <c r="BK533" s="178" t="s">
        <v>2</v>
      </c>
      <c r="BL533" s="385" t="s">
        <v>3</v>
      </c>
      <c r="BM533" s="389" t="s">
        <v>51</v>
      </c>
      <c r="BN533" s="389" t="s">
        <v>66</v>
      </c>
      <c r="BO533" s="389" t="s">
        <v>1134</v>
      </c>
      <c r="BP533" s="430" t="s">
        <v>68</v>
      </c>
    </row>
    <row r="534" spans="1:68">
      <c r="C534" s="57" t="s">
        <v>8</v>
      </c>
      <c r="D534" s="138">
        <v>85</v>
      </c>
      <c r="E534" s="70">
        <v>47</v>
      </c>
      <c r="F534" s="70">
        <v>85</v>
      </c>
      <c r="G534" s="70">
        <v>66</v>
      </c>
      <c r="H534" s="139">
        <v>63</v>
      </c>
      <c r="I534" s="138">
        <v>78</v>
      </c>
      <c r="J534" s="70">
        <v>47</v>
      </c>
      <c r="K534" s="70">
        <v>85</v>
      </c>
      <c r="L534" s="70">
        <v>66</v>
      </c>
      <c r="M534" s="139">
        <v>63</v>
      </c>
      <c r="N534" s="138">
        <v>78</v>
      </c>
      <c r="O534" s="70">
        <v>47</v>
      </c>
      <c r="P534" s="70">
        <v>85</v>
      </c>
      <c r="Q534" s="70">
        <v>66</v>
      </c>
      <c r="R534" s="139">
        <v>63</v>
      </c>
      <c r="S534" s="138">
        <v>78</v>
      </c>
      <c r="T534" s="70">
        <v>47</v>
      </c>
      <c r="U534" s="70">
        <v>85</v>
      </c>
      <c r="V534" s="70">
        <v>66</v>
      </c>
      <c r="W534" s="139">
        <v>63</v>
      </c>
      <c r="X534" s="138">
        <v>78</v>
      </c>
      <c r="Y534" s="70">
        <v>47</v>
      </c>
      <c r="Z534" s="70">
        <v>85</v>
      </c>
      <c r="AA534" s="70">
        <v>66</v>
      </c>
      <c r="AB534" s="139">
        <v>63</v>
      </c>
      <c r="AC534" s="138">
        <v>78</v>
      </c>
      <c r="AD534" s="70">
        <v>47</v>
      </c>
      <c r="AE534" s="70">
        <v>85</v>
      </c>
      <c r="AF534" s="70">
        <v>67</v>
      </c>
      <c r="AG534" s="139">
        <v>63</v>
      </c>
      <c r="AH534" s="138">
        <v>78</v>
      </c>
      <c r="AI534" s="70">
        <v>47</v>
      </c>
      <c r="AJ534" s="70">
        <v>85</v>
      </c>
      <c r="AK534" s="70">
        <v>68</v>
      </c>
      <c r="AL534" s="139">
        <v>63</v>
      </c>
      <c r="AM534" s="138">
        <v>78</v>
      </c>
      <c r="AN534" s="70">
        <v>47</v>
      </c>
      <c r="AO534" s="70">
        <v>86</v>
      </c>
      <c r="AP534" s="70">
        <v>69</v>
      </c>
      <c r="AQ534" s="267">
        <v>0</v>
      </c>
      <c r="AR534" s="261">
        <v>63</v>
      </c>
      <c r="AS534" s="138">
        <v>78</v>
      </c>
      <c r="AT534" s="70">
        <v>47</v>
      </c>
      <c r="AU534" s="70">
        <v>86</v>
      </c>
      <c r="AV534" s="70">
        <v>69</v>
      </c>
      <c r="AW534" s="267">
        <v>0</v>
      </c>
      <c r="AX534" s="139">
        <v>63</v>
      </c>
      <c r="AY534" s="138">
        <v>78</v>
      </c>
      <c r="AZ534" s="70">
        <v>47</v>
      </c>
      <c r="BA534" s="70">
        <v>86</v>
      </c>
      <c r="BB534" s="70">
        <v>69</v>
      </c>
      <c r="BC534" s="70">
        <v>0</v>
      </c>
      <c r="BD534" s="139">
        <v>63</v>
      </c>
      <c r="BE534" s="138">
        <v>78</v>
      </c>
      <c r="BF534" s="70">
        <v>47</v>
      </c>
      <c r="BG534" s="70">
        <v>86</v>
      </c>
      <c r="BH534" s="70">
        <v>69</v>
      </c>
      <c r="BI534" s="225">
        <v>0</v>
      </c>
      <c r="BJ534" s="71">
        <v>64</v>
      </c>
      <c r="BK534" s="138">
        <v>78</v>
      </c>
      <c r="BL534" s="70">
        <v>47</v>
      </c>
      <c r="BM534" s="70">
        <v>86</v>
      </c>
      <c r="BN534" s="70">
        <v>69</v>
      </c>
      <c r="BO534" s="70">
        <v>0</v>
      </c>
      <c r="BP534" s="71">
        <v>64</v>
      </c>
    </row>
    <row r="535" spans="1:68">
      <c r="C535" s="58" t="s">
        <v>9</v>
      </c>
      <c r="D535" s="140">
        <v>12</v>
      </c>
      <c r="E535" s="74">
        <v>1</v>
      </c>
      <c r="F535" s="74">
        <v>8</v>
      </c>
      <c r="G535" s="74">
        <v>1</v>
      </c>
      <c r="H535" s="141">
        <v>0</v>
      </c>
      <c r="I535" s="140">
        <v>12</v>
      </c>
      <c r="J535" s="74">
        <v>1</v>
      </c>
      <c r="K535" s="74">
        <v>8</v>
      </c>
      <c r="L535" s="74">
        <v>1</v>
      </c>
      <c r="M535" s="141">
        <v>0</v>
      </c>
      <c r="N535" s="140">
        <v>12</v>
      </c>
      <c r="O535" s="74">
        <v>1</v>
      </c>
      <c r="P535" s="74">
        <v>9</v>
      </c>
      <c r="Q535" s="74">
        <v>2</v>
      </c>
      <c r="R535" s="141">
        <v>0</v>
      </c>
      <c r="S535" s="140">
        <v>12</v>
      </c>
      <c r="T535" s="74">
        <v>1</v>
      </c>
      <c r="U535" s="74">
        <v>9</v>
      </c>
      <c r="V535" s="74">
        <v>2</v>
      </c>
      <c r="W535" s="141">
        <v>0</v>
      </c>
      <c r="X535" s="140">
        <v>12</v>
      </c>
      <c r="Y535" s="74">
        <v>1</v>
      </c>
      <c r="Z535" s="74">
        <v>9</v>
      </c>
      <c r="AA535" s="74">
        <v>2</v>
      </c>
      <c r="AB535" s="141">
        <v>0</v>
      </c>
      <c r="AC535" s="140">
        <v>12</v>
      </c>
      <c r="AD535" s="74">
        <v>1</v>
      </c>
      <c r="AE535" s="74">
        <v>9</v>
      </c>
      <c r="AF535" s="74">
        <v>2</v>
      </c>
      <c r="AG535" s="141">
        <v>0</v>
      </c>
      <c r="AH535" s="140">
        <v>12</v>
      </c>
      <c r="AI535" s="74">
        <v>1</v>
      </c>
      <c r="AJ535" s="74">
        <v>9</v>
      </c>
      <c r="AK535" s="74">
        <v>2</v>
      </c>
      <c r="AL535" s="141">
        <v>0</v>
      </c>
      <c r="AM535" s="140">
        <v>12</v>
      </c>
      <c r="AN535" s="74">
        <v>1</v>
      </c>
      <c r="AO535" s="74">
        <v>9</v>
      </c>
      <c r="AP535" s="74">
        <v>2</v>
      </c>
      <c r="AQ535" s="74">
        <v>0</v>
      </c>
      <c r="AR535" s="15">
        <v>0</v>
      </c>
      <c r="AS535" s="140">
        <v>12</v>
      </c>
      <c r="AT535" s="74">
        <v>1</v>
      </c>
      <c r="AU535" s="74">
        <v>9</v>
      </c>
      <c r="AV535" s="74">
        <v>2</v>
      </c>
      <c r="AW535" s="74">
        <v>0</v>
      </c>
      <c r="AX535" s="141">
        <v>0</v>
      </c>
      <c r="AY535" s="140">
        <v>12</v>
      </c>
      <c r="AZ535" s="74">
        <v>1</v>
      </c>
      <c r="BA535" s="74">
        <v>9</v>
      </c>
      <c r="BB535" s="74">
        <v>2</v>
      </c>
      <c r="BC535" s="74">
        <v>0</v>
      </c>
      <c r="BD535" s="141">
        <v>0</v>
      </c>
      <c r="BE535" s="140">
        <v>12</v>
      </c>
      <c r="BF535" s="74">
        <v>1</v>
      </c>
      <c r="BG535" s="74">
        <v>9</v>
      </c>
      <c r="BH535" s="74">
        <v>2</v>
      </c>
      <c r="BI535" s="160">
        <v>0</v>
      </c>
      <c r="BJ535" s="75">
        <v>0</v>
      </c>
      <c r="BK535" s="140">
        <v>12</v>
      </c>
      <c r="BL535" s="74">
        <v>1</v>
      </c>
      <c r="BM535" s="74">
        <v>9</v>
      </c>
      <c r="BN535" s="74">
        <v>2</v>
      </c>
      <c r="BO535" s="74">
        <v>0</v>
      </c>
      <c r="BP535" s="75">
        <v>0</v>
      </c>
    </row>
    <row r="536" spans="1:68">
      <c r="C536" s="58" t="s">
        <v>10</v>
      </c>
      <c r="D536" s="140">
        <v>24</v>
      </c>
      <c r="E536" s="74">
        <v>8</v>
      </c>
      <c r="F536" s="74">
        <v>22</v>
      </c>
      <c r="G536" s="74">
        <v>10</v>
      </c>
      <c r="H536" s="141">
        <v>4</v>
      </c>
      <c r="I536" s="140">
        <v>24</v>
      </c>
      <c r="J536" s="74">
        <v>8</v>
      </c>
      <c r="K536" s="74">
        <v>22</v>
      </c>
      <c r="L536" s="74">
        <v>10</v>
      </c>
      <c r="M536" s="141">
        <v>4</v>
      </c>
      <c r="N536" s="140">
        <v>23</v>
      </c>
      <c r="O536" s="74">
        <v>7</v>
      </c>
      <c r="P536" s="74">
        <v>22</v>
      </c>
      <c r="Q536" s="74">
        <v>10</v>
      </c>
      <c r="R536" s="141">
        <v>4</v>
      </c>
      <c r="S536" s="140">
        <v>23</v>
      </c>
      <c r="T536" s="74">
        <v>7</v>
      </c>
      <c r="U536" s="74">
        <v>22</v>
      </c>
      <c r="V536" s="74">
        <v>10</v>
      </c>
      <c r="W536" s="141">
        <v>4</v>
      </c>
      <c r="X536" s="140">
        <v>23</v>
      </c>
      <c r="Y536" s="74">
        <v>7</v>
      </c>
      <c r="Z536" s="74">
        <v>23</v>
      </c>
      <c r="AA536" s="74">
        <v>11</v>
      </c>
      <c r="AB536" s="141">
        <v>5</v>
      </c>
      <c r="AC536" s="140">
        <v>23</v>
      </c>
      <c r="AD536" s="74">
        <v>7</v>
      </c>
      <c r="AE536" s="74">
        <v>23</v>
      </c>
      <c r="AF536" s="74">
        <v>13</v>
      </c>
      <c r="AG536" s="141">
        <v>5</v>
      </c>
      <c r="AH536" s="140">
        <v>23</v>
      </c>
      <c r="AI536" s="74">
        <v>7</v>
      </c>
      <c r="AJ536" s="74">
        <v>23</v>
      </c>
      <c r="AK536" s="74">
        <v>13</v>
      </c>
      <c r="AL536" s="141">
        <v>5</v>
      </c>
      <c r="AM536" s="140">
        <v>23</v>
      </c>
      <c r="AN536" s="74">
        <v>7</v>
      </c>
      <c r="AO536" s="74">
        <v>23</v>
      </c>
      <c r="AP536" s="74">
        <v>13</v>
      </c>
      <c r="AQ536" s="74">
        <v>0</v>
      </c>
      <c r="AR536" s="141">
        <v>5</v>
      </c>
      <c r="AS536" s="140">
        <v>23</v>
      </c>
      <c r="AT536" s="74">
        <v>7</v>
      </c>
      <c r="AU536" s="74">
        <v>23</v>
      </c>
      <c r="AV536" s="74">
        <v>13</v>
      </c>
      <c r="AW536" s="74">
        <v>0</v>
      </c>
      <c r="AX536" s="141">
        <v>5</v>
      </c>
      <c r="AY536" s="140">
        <v>23</v>
      </c>
      <c r="AZ536" s="74">
        <v>7</v>
      </c>
      <c r="BA536" s="74">
        <v>23</v>
      </c>
      <c r="BB536" s="74">
        <v>13</v>
      </c>
      <c r="BC536" s="74">
        <v>0</v>
      </c>
      <c r="BD536" s="141">
        <v>5</v>
      </c>
      <c r="BE536" s="140">
        <v>23</v>
      </c>
      <c r="BF536" s="74">
        <v>7</v>
      </c>
      <c r="BG536" s="74">
        <v>23</v>
      </c>
      <c r="BH536" s="74">
        <v>13</v>
      </c>
      <c r="BI536" s="160">
        <v>0</v>
      </c>
      <c r="BJ536" s="75">
        <v>5</v>
      </c>
      <c r="BK536" s="140">
        <v>23</v>
      </c>
      <c r="BL536" s="74">
        <v>7</v>
      </c>
      <c r="BM536" s="74">
        <v>23</v>
      </c>
      <c r="BN536" s="74">
        <v>13</v>
      </c>
      <c r="BO536" s="74">
        <v>0</v>
      </c>
      <c r="BP536" s="75">
        <v>5</v>
      </c>
    </row>
    <row r="537" spans="1:68">
      <c r="C537" s="58" t="s">
        <v>11</v>
      </c>
      <c r="D537" s="140">
        <v>16</v>
      </c>
      <c r="E537" s="74">
        <v>0</v>
      </c>
      <c r="F537" s="74">
        <v>11</v>
      </c>
      <c r="G537" s="74">
        <v>1</v>
      </c>
      <c r="H537" s="141">
        <v>0</v>
      </c>
      <c r="I537" s="140">
        <v>16</v>
      </c>
      <c r="J537" s="74">
        <v>0</v>
      </c>
      <c r="K537" s="74">
        <v>11</v>
      </c>
      <c r="L537" s="74">
        <v>1</v>
      </c>
      <c r="M537" s="141">
        <v>0</v>
      </c>
      <c r="N537" s="140">
        <v>16</v>
      </c>
      <c r="O537" s="74">
        <v>0</v>
      </c>
      <c r="P537" s="74">
        <v>12</v>
      </c>
      <c r="Q537" s="74">
        <v>2</v>
      </c>
      <c r="R537" s="141">
        <v>0</v>
      </c>
      <c r="S537" s="140">
        <v>16</v>
      </c>
      <c r="T537" s="74">
        <v>0</v>
      </c>
      <c r="U537" s="74">
        <v>12</v>
      </c>
      <c r="V537" s="74">
        <v>2</v>
      </c>
      <c r="W537" s="141">
        <v>0</v>
      </c>
      <c r="X537" s="140">
        <v>16</v>
      </c>
      <c r="Y537" s="74">
        <v>0</v>
      </c>
      <c r="Z537" s="74">
        <v>12</v>
      </c>
      <c r="AA537" s="74">
        <v>2</v>
      </c>
      <c r="AB537" s="141">
        <v>0</v>
      </c>
      <c r="AC537" s="140">
        <v>16</v>
      </c>
      <c r="AD537" s="74">
        <v>0</v>
      </c>
      <c r="AE537" s="74">
        <v>12</v>
      </c>
      <c r="AF537" s="74">
        <v>4</v>
      </c>
      <c r="AG537" s="141">
        <v>0</v>
      </c>
      <c r="AH537" s="140">
        <v>16</v>
      </c>
      <c r="AI537" s="74">
        <v>0</v>
      </c>
      <c r="AJ537" s="74">
        <v>12</v>
      </c>
      <c r="AK537" s="74">
        <v>4</v>
      </c>
      <c r="AL537" s="141">
        <v>0</v>
      </c>
      <c r="AM537" s="140">
        <v>16</v>
      </c>
      <c r="AN537" s="15">
        <v>0</v>
      </c>
      <c r="AO537" s="74">
        <v>12</v>
      </c>
      <c r="AP537" s="74">
        <v>4</v>
      </c>
      <c r="AQ537" s="74">
        <v>0</v>
      </c>
      <c r="AR537" s="162">
        <v>0</v>
      </c>
      <c r="AS537" s="140">
        <v>16</v>
      </c>
      <c r="AT537" s="74">
        <v>0</v>
      </c>
      <c r="AU537" s="74">
        <v>12</v>
      </c>
      <c r="AV537" s="74">
        <v>4</v>
      </c>
      <c r="AW537" s="74">
        <v>0</v>
      </c>
      <c r="AX537" s="141">
        <v>0</v>
      </c>
      <c r="AY537" s="140">
        <v>16</v>
      </c>
      <c r="AZ537" s="15">
        <v>0</v>
      </c>
      <c r="BA537" s="74">
        <v>12</v>
      </c>
      <c r="BB537" s="74">
        <v>4</v>
      </c>
      <c r="BC537" s="74">
        <v>0</v>
      </c>
      <c r="BD537" s="141">
        <v>0</v>
      </c>
      <c r="BE537" s="140">
        <v>16</v>
      </c>
      <c r="BF537" s="74">
        <v>0</v>
      </c>
      <c r="BG537" s="74">
        <v>12</v>
      </c>
      <c r="BH537" s="74">
        <v>4</v>
      </c>
      <c r="BI537" s="160">
        <v>0</v>
      </c>
      <c r="BJ537" s="75">
        <v>0</v>
      </c>
      <c r="BK537" s="140">
        <v>16</v>
      </c>
      <c r="BL537" s="74">
        <v>0</v>
      </c>
      <c r="BM537" s="74">
        <v>12</v>
      </c>
      <c r="BN537" s="74">
        <v>4</v>
      </c>
      <c r="BO537" s="74">
        <v>0</v>
      </c>
      <c r="BP537" s="75">
        <v>0</v>
      </c>
    </row>
    <row r="538" spans="1:68">
      <c r="C538" s="58" t="s">
        <v>12</v>
      </c>
      <c r="D538" s="140">
        <v>43</v>
      </c>
      <c r="E538" s="74">
        <v>16</v>
      </c>
      <c r="F538" s="74">
        <v>38</v>
      </c>
      <c r="G538" s="74">
        <v>17</v>
      </c>
      <c r="H538" s="141">
        <v>0</v>
      </c>
      <c r="I538" s="140">
        <v>43</v>
      </c>
      <c r="J538" s="74">
        <v>16</v>
      </c>
      <c r="K538" s="74">
        <v>38</v>
      </c>
      <c r="L538" s="74">
        <v>17</v>
      </c>
      <c r="M538" s="141">
        <v>0</v>
      </c>
      <c r="N538" s="140">
        <v>43</v>
      </c>
      <c r="O538" s="74">
        <v>16</v>
      </c>
      <c r="P538" s="74">
        <v>38</v>
      </c>
      <c r="Q538" s="74">
        <v>17</v>
      </c>
      <c r="R538" s="141">
        <v>0</v>
      </c>
      <c r="S538" s="140">
        <v>43</v>
      </c>
      <c r="T538" s="74">
        <v>16</v>
      </c>
      <c r="U538" s="74">
        <v>38</v>
      </c>
      <c r="V538" s="74">
        <v>17</v>
      </c>
      <c r="W538" s="141">
        <v>0</v>
      </c>
      <c r="X538" s="140">
        <v>43</v>
      </c>
      <c r="Y538" s="74">
        <v>16</v>
      </c>
      <c r="Z538" s="74">
        <v>40</v>
      </c>
      <c r="AA538" s="74">
        <v>19</v>
      </c>
      <c r="AB538" s="141">
        <v>0</v>
      </c>
      <c r="AC538" s="140">
        <v>43</v>
      </c>
      <c r="AD538" s="74">
        <v>16</v>
      </c>
      <c r="AE538" s="74">
        <v>41</v>
      </c>
      <c r="AF538" s="74">
        <v>24</v>
      </c>
      <c r="AG538" s="141">
        <v>23</v>
      </c>
      <c r="AH538" s="140">
        <v>43</v>
      </c>
      <c r="AI538" s="74">
        <v>16</v>
      </c>
      <c r="AJ538" s="74">
        <v>41</v>
      </c>
      <c r="AK538" s="74">
        <v>24</v>
      </c>
      <c r="AL538" s="141">
        <v>23</v>
      </c>
      <c r="AM538" s="140">
        <v>43</v>
      </c>
      <c r="AN538" s="74">
        <v>16</v>
      </c>
      <c r="AO538" s="74">
        <v>41</v>
      </c>
      <c r="AP538" s="74">
        <v>24</v>
      </c>
      <c r="AQ538" s="74">
        <v>0</v>
      </c>
      <c r="AR538" s="162">
        <v>23</v>
      </c>
      <c r="AS538" s="140">
        <v>43</v>
      </c>
      <c r="AT538" s="74">
        <v>16</v>
      </c>
      <c r="AU538" s="74">
        <v>41</v>
      </c>
      <c r="AV538" s="74">
        <v>24</v>
      </c>
      <c r="AW538" s="74">
        <v>0</v>
      </c>
      <c r="AX538" s="141">
        <v>23</v>
      </c>
      <c r="AY538" s="140">
        <v>43</v>
      </c>
      <c r="AZ538" s="74">
        <v>16</v>
      </c>
      <c r="BA538" s="74">
        <v>41</v>
      </c>
      <c r="BB538" s="74">
        <v>24</v>
      </c>
      <c r="BC538" s="74">
        <v>0</v>
      </c>
      <c r="BD538" s="141">
        <v>23</v>
      </c>
      <c r="BE538" s="140">
        <v>43</v>
      </c>
      <c r="BF538" s="74">
        <v>16</v>
      </c>
      <c r="BG538" s="74">
        <v>41</v>
      </c>
      <c r="BH538" s="74">
        <v>24</v>
      </c>
      <c r="BI538" s="160">
        <v>0</v>
      </c>
      <c r="BJ538" s="75">
        <v>23</v>
      </c>
      <c r="BK538" s="140">
        <v>43</v>
      </c>
      <c r="BL538" s="74">
        <v>16</v>
      </c>
      <c r="BM538" s="74">
        <v>41</v>
      </c>
      <c r="BN538" s="74">
        <v>24</v>
      </c>
      <c r="BO538" s="74">
        <v>0</v>
      </c>
      <c r="BP538" s="75">
        <v>23</v>
      </c>
    </row>
    <row r="539" spans="1:68">
      <c r="C539" s="58" t="s">
        <v>13</v>
      </c>
      <c r="D539" s="140">
        <v>43</v>
      </c>
      <c r="E539" s="74">
        <v>24</v>
      </c>
      <c r="F539" s="74">
        <v>33</v>
      </c>
      <c r="G539" s="74">
        <v>27</v>
      </c>
      <c r="H539" s="141">
        <v>0</v>
      </c>
      <c r="I539" s="140">
        <v>43</v>
      </c>
      <c r="J539" s="74">
        <v>24</v>
      </c>
      <c r="K539" s="74">
        <v>33</v>
      </c>
      <c r="L539" s="74">
        <v>27</v>
      </c>
      <c r="M539" s="141">
        <v>0</v>
      </c>
      <c r="N539" s="140">
        <v>43</v>
      </c>
      <c r="O539" s="74">
        <v>24</v>
      </c>
      <c r="P539" s="74">
        <v>33</v>
      </c>
      <c r="Q539" s="74">
        <v>27</v>
      </c>
      <c r="R539" s="141">
        <v>0</v>
      </c>
      <c r="S539" s="140">
        <v>43</v>
      </c>
      <c r="T539" s="74">
        <v>24</v>
      </c>
      <c r="U539" s="74">
        <v>33</v>
      </c>
      <c r="V539" s="74">
        <v>27</v>
      </c>
      <c r="W539" s="141">
        <v>0</v>
      </c>
      <c r="X539" s="140">
        <v>43</v>
      </c>
      <c r="Y539" s="74">
        <v>24</v>
      </c>
      <c r="Z539" s="74">
        <v>36</v>
      </c>
      <c r="AA539" s="74">
        <v>30</v>
      </c>
      <c r="AB539" s="141">
        <v>0</v>
      </c>
      <c r="AC539" s="140">
        <v>43</v>
      </c>
      <c r="AD539" s="74">
        <v>24</v>
      </c>
      <c r="AE539" s="74">
        <v>40</v>
      </c>
      <c r="AF539" s="74">
        <v>32</v>
      </c>
      <c r="AG539" s="141">
        <v>17</v>
      </c>
      <c r="AH539" s="140">
        <v>43</v>
      </c>
      <c r="AI539" s="74">
        <v>24</v>
      </c>
      <c r="AJ539" s="74">
        <v>40</v>
      </c>
      <c r="AK539" s="74">
        <v>32</v>
      </c>
      <c r="AL539" s="141">
        <v>17</v>
      </c>
      <c r="AM539" s="140">
        <v>43</v>
      </c>
      <c r="AN539" s="74">
        <v>24</v>
      </c>
      <c r="AO539" s="74">
        <v>40</v>
      </c>
      <c r="AP539" s="74">
        <v>32</v>
      </c>
      <c r="AQ539" s="74">
        <v>0</v>
      </c>
      <c r="AR539" s="162">
        <v>17</v>
      </c>
      <c r="AS539" s="140">
        <v>43</v>
      </c>
      <c r="AT539" s="74">
        <v>24</v>
      </c>
      <c r="AU539" s="74">
        <v>40</v>
      </c>
      <c r="AV539" s="74">
        <v>32</v>
      </c>
      <c r="AW539" s="74">
        <v>0</v>
      </c>
      <c r="AX539" s="141">
        <v>17</v>
      </c>
      <c r="AY539" s="140">
        <v>43</v>
      </c>
      <c r="AZ539" s="74">
        <v>24</v>
      </c>
      <c r="BA539" s="74">
        <v>41</v>
      </c>
      <c r="BB539" s="74">
        <v>33</v>
      </c>
      <c r="BC539" s="74">
        <v>0</v>
      </c>
      <c r="BD539" s="141">
        <v>17</v>
      </c>
      <c r="BE539" s="140">
        <v>43</v>
      </c>
      <c r="BF539" s="74">
        <v>24</v>
      </c>
      <c r="BG539" s="74">
        <v>41</v>
      </c>
      <c r="BH539" s="74">
        <v>33</v>
      </c>
      <c r="BI539" s="160">
        <v>0</v>
      </c>
      <c r="BJ539" s="75">
        <v>17</v>
      </c>
      <c r="BK539" s="140">
        <v>43</v>
      </c>
      <c r="BL539" s="74">
        <v>24</v>
      </c>
      <c r="BM539" s="74">
        <v>41</v>
      </c>
      <c r="BN539" s="74">
        <v>33</v>
      </c>
      <c r="BO539" s="74">
        <v>0</v>
      </c>
      <c r="BP539" s="75">
        <v>17</v>
      </c>
    </row>
    <row r="540" spans="1:68">
      <c r="C540" s="58" t="s">
        <v>14</v>
      </c>
      <c r="D540" s="140">
        <v>43</v>
      </c>
      <c r="E540" s="74">
        <v>14</v>
      </c>
      <c r="F540" s="74">
        <v>33</v>
      </c>
      <c r="G540" s="74">
        <v>19</v>
      </c>
      <c r="H540" s="141">
        <v>0</v>
      </c>
      <c r="I540" s="140">
        <v>43</v>
      </c>
      <c r="J540" s="74">
        <v>12</v>
      </c>
      <c r="K540" s="74">
        <v>33</v>
      </c>
      <c r="L540" s="74">
        <v>19</v>
      </c>
      <c r="M540" s="141">
        <v>0</v>
      </c>
      <c r="N540" s="140">
        <v>43</v>
      </c>
      <c r="O540" s="74">
        <v>12</v>
      </c>
      <c r="P540" s="74">
        <v>33</v>
      </c>
      <c r="Q540" s="74">
        <v>19</v>
      </c>
      <c r="R540" s="141">
        <v>0</v>
      </c>
      <c r="S540" s="140">
        <v>43</v>
      </c>
      <c r="T540" s="74">
        <v>12</v>
      </c>
      <c r="U540" s="74">
        <v>33</v>
      </c>
      <c r="V540" s="74">
        <v>19</v>
      </c>
      <c r="W540" s="141">
        <v>0</v>
      </c>
      <c r="X540" s="140">
        <v>43</v>
      </c>
      <c r="Y540" s="74">
        <v>12</v>
      </c>
      <c r="Z540" s="74">
        <v>33</v>
      </c>
      <c r="AA540" s="74">
        <v>19</v>
      </c>
      <c r="AB540" s="141">
        <v>0</v>
      </c>
      <c r="AC540" s="140">
        <v>43</v>
      </c>
      <c r="AD540" s="74">
        <v>12</v>
      </c>
      <c r="AE540" s="74">
        <v>36</v>
      </c>
      <c r="AF540" s="74">
        <v>27</v>
      </c>
      <c r="AG540" s="141">
        <v>18</v>
      </c>
      <c r="AH540" s="140">
        <v>43</v>
      </c>
      <c r="AI540" s="74">
        <v>12</v>
      </c>
      <c r="AJ540" s="74">
        <v>36</v>
      </c>
      <c r="AK540" s="74">
        <v>27</v>
      </c>
      <c r="AL540" s="141">
        <v>18</v>
      </c>
      <c r="AM540" s="140">
        <v>43</v>
      </c>
      <c r="AN540" s="74">
        <v>12</v>
      </c>
      <c r="AO540" s="74">
        <v>36</v>
      </c>
      <c r="AP540" s="74">
        <v>27</v>
      </c>
      <c r="AQ540" s="74">
        <v>0</v>
      </c>
      <c r="AR540" s="162">
        <v>18</v>
      </c>
      <c r="AS540" s="140">
        <v>43</v>
      </c>
      <c r="AT540" s="74">
        <v>12</v>
      </c>
      <c r="AU540" s="74">
        <v>36</v>
      </c>
      <c r="AV540" s="74">
        <v>27</v>
      </c>
      <c r="AW540" s="74">
        <v>0</v>
      </c>
      <c r="AX540" s="141">
        <v>18</v>
      </c>
      <c r="AY540" s="140">
        <v>43</v>
      </c>
      <c r="AZ540" s="74">
        <v>12</v>
      </c>
      <c r="BA540" s="74">
        <v>36</v>
      </c>
      <c r="BB540" s="74">
        <v>27</v>
      </c>
      <c r="BC540" s="74">
        <v>0</v>
      </c>
      <c r="BD540" s="141">
        <v>18</v>
      </c>
      <c r="BE540" s="140">
        <v>43</v>
      </c>
      <c r="BF540" s="74">
        <v>12</v>
      </c>
      <c r="BG540" s="74">
        <v>36</v>
      </c>
      <c r="BH540" s="74">
        <v>27</v>
      </c>
      <c r="BI540" s="160">
        <v>0</v>
      </c>
      <c r="BJ540" s="75">
        <v>18</v>
      </c>
      <c r="BK540" s="140">
        <v>43</v>
      </c>
      <c r="BL540" s="74">
        <v>12</v>
      </c>
      <c r="BM540" s="74">
        <v>36</v>
      </c>
      <c r="BN540" s="74">
        <v>27</v>
      </c>
      <c r="BO540" s="74">
        <v>0</v>
      </c>
      <c r="BP540" s="75">
        <v>18</v>
      </c>
    </row>
    <row r="541" spans="1:68">
      <c r="C541" s="58" t="s">
        <v>15</v>
      </c>
      <c r="D541" s="140">
        <v>37</v>
      </c>
      <c r="E541" s="74">
        <v>5</v>
      </c>
      <c r="F541" s="74">
        <v>34</v>
      </c>
      <c r="G541" s="74">
        <v>17</v>
      </c>
      <c r="H541" s="141">
        <v>3</v>
      </c>
      <c r="I541" s="140">
        <v>37</v>
      </c>
      <c r="J541" s="74">
        <v>5</v>
      </c>
      <c r="K541" s="74">
        <v>34</v>
      </c>
      <c r="L541" s="74">
        <v>17</v>
      </c>
      <c r="M541" s="141">
        <v>3</v>
      </c>
      <c r="N541" s="140">
        <v>37</v>
      </c>
      <c r="O541" s="74">
        <v>2</v>
      </c>
      <c r="P541" s="74">
        <v>33</v>
      </c>
      <c r="Q541" s="74">
        <v>17</v>
      </c>
      <c r="R541" s="141">
        <v>3</v>
      </c>
      <c r="S541" s="140">
        <v>37</v>
      </c>
      <c r="T541" s="74">
        <v>2</v>
      </c>
      <c r="U541" s="74">
        <v>33</v>
      </c>
      <c r="V541" s="74">
        <v>17</v>
      </c>
      <c r="W541" s="141">
        <v>3</v>
      </c>
      <c r="X541" s="140">
        <v>37</v>
      </c>
      <c r="Y541" s="74">
        <v>2</v>
      </c>
      <c r="Z541" s="74">
        <v>35</v>
      </c>
      <c r="AA541" s="74">
        <v>17</v>
      </c>
      <c r="AB541" s="141">
        <v>3</v>
      </c>
      <c r="AC541" s="140">
        <v>37</v>
      </c>
      <c r="AD541" s="74">
        <v>2</v>
      </c>
      <c r="AE541" s="74">
        <v>35</v>
      </c>
      <c r="AF541" s="74">
        <v>17</v>
      </c>
      <c r="AG541" s="141">
        <v>3</v>
      </c>
      <c r="AH541" s="140">
        <v>37</v>
      </c>
      <c r="AI541" s="74">
        <v>2</v>
      </c>
      <c r="AJ541" s="74">
        <v>35</v>
      </c>
      <c r="AK541" s="74">
        <v>17</v>
      </c>
      <c r="AL541" s="141">
        <v>3</v>
      </c>
      <c r="AM541" s="140">
        <v>37</v>
      </c>
      <c r="AN541" s="74">
        <v>2</v>
      </c>
      <c r="AO541" s="74">
        <v>35</v>
      </c>
      <c r="AP541" s="74">
        <v>17</v>
      </c>
      <c r="AQ541" s="74">
        <v>1</v>
      </c>
      <c r="AR541" s="141">
        <v>4</v>
      </c>
      <c r="AS541" s="140">
        <v>37</v>
      </c>
      <c r="AT541" s="74">
        <v>2</v>
      </c>
      <c r="AU541" s="74">
        <v>35</v>
      </c>
      <c r="AV541" s="74">
        <v>17</v>
      </c>
      <c r="AW541" s="74">
        <v>1</v>
      </c>
      <c r="AX541" s="141">
        <v>4</v>
      </c>
      <c r="AY541" s="140">
        <v>37</v>
      </c>
      <c r="AZ541" s="74">
        <v>2</v>
      </c>
      <c r="BA541" s="74">
        <v>35</v>
      </c>
      <c r="BB541" s="74">
        <v>17</v>
      </c>
      <c r="BC541" s="74">
        <v>1</v>
      </c>
      <c r="BD541" s="141">
        <v>4</v>
      </c>
      <c r="BE541" s="140">
        <v>37</v>
      </c>
      <c r="BF541" s="74">
        <v>2</v>
      </c>
      <c r="BG541" s="74">
        <v>35</v>
      </c>
      <c r="BH541" s="74">
        <v>17</v>
      </c>
      <c r="BI541" s="160">
        <v>1</v>
      </c>
      <c r="BJ541" s="75">
        <v>4</v>
      </c>
      <c r="BK541" s="140">
        <v>37</v>
      </c>
      <c r="BL541" s="74">
        <v>2</v>
      </c>
      <c r="BM541" s="74">
        <v>35</v>
      </c>
      <c r="BN541" s="74">
        <v>17</v>
      </c>
      <c r="BO541" s="74">
        <v>1</v>
      </c>
      <c r="BP541" s="75">
        <v>4</v>
      </c>
    </row>
    <row r="542" spans="1:68">
      <c r="C542" s="58" t="s">
        <v>16</v>
      </c>
      <c r="D542" s="140">
        <v>6</v>
      </c>
      <c r="E542" s="74">
        <v>5</v>
      </c>
      <c r="F542" s="74">
        <v>1</v>
      </c>
      <c r="G542" s="74">
        <v>3</v>
      </c>
      <c r="H542" s="141">
        <v>0</v>
      </c>
      <c r="I542" s="140">
        <v>6</v>
      </c>
      <c r="J542" s="74">
        <v>4</v>
      </c>
      <c r="K542" s="74">
        <v>1</v>
      </c>
      <c r="L542" s="74">
        <v>3</v>
      </c>
      <c r="M542" s="141">
        <v>0</v>
      </c>
      <c r="N542" s="140">
        <v>6</v>
      </c>
      <c r="O542" s="74">
        <v>4</v>
      </c>
      <c r="P542" s="74">
        <v>1</v>
      </c>
      <c r="Q542" s="74">
        <v>3</v>
      </c>
      <c r="R542" s="141">
        <v>0</v>
      </c>
      <c r="S542" s="140">
        <v>6</v>
      </c>
      <c r="T542" s="74">
        <v>4</v>
      </c>
      <c r="U542" s="74">
        <v>1</v>
      </c>
      <c r="V542" s="74">
        <v>3</v>
      </c>
      <c r="W542" s="141">
        <v>0</v>
      </c>
      <c r="X542" s="140">
        <v>6</v>
      </c>
      <c r="Y542" s="74">
        <v>4</v>
      </c>
      <c r="Z542" s="74">
        <v>1</v>
      </c>
      <c r="AA542" s="74">
        <v>3</v>
      </c>
      <c r="AB542" s="141">
        <v>0</v>
      </c>
      <c r="AC542" s="140">
        <v>6</v>
      </c>
      <c r="AD542" s="74">
        <v>4</v>
      </c>
      <c r="AE542" s="74">
        <v>1</v>
      </c>
      <c r="AF542" s="74">
        <v>3</v>
      </c>
      <c r="AG542" s="141">
        <v>0</v>
      </c>
      <c r="AH542" s="140">
        <v>6</v>
      </c>
      <c r="AI542" s="74">
        <v>4</v>
      </c>
      <c r="AJ542" s="74">
        <v>1</v>
      </c>
      <c r="AK542" s="74">
        <v>3</v>
      </c>
      <c r="AL542" s="141">
        <v>0</v>
      </c>
      <c r="AM542" s="140">
        <v>6</v>
      </c>
      <c r="AN542" s="74">
        <v>4</v>
      </c>
      <c r="AO542" s="74">
        <v>1</v>
      </c>
      <c r="AP542" s="74">
        <v>3</v>
      </c>
      <c r="AQ542" s="74">
        <v>0</v>
      </c>
      <c r="AR542" s="15">
        <v>0</v>
      </c>
      <c r="AS542" s="140">
        <v>6</v>
      </c>
      <c r="AT542" s="74">
        <v>4</v>
      </c>
      <c r="AU542" s="74">
        <v>1</v>
      </c>
      <c r="AV542" s="74">
        <v>3</v>
      </c>
      <c r="AW542" s="74">
        <v>0</v>
      </c>
      <c r="AX542" s="141">
        <v>0</v>
      </c>
      <c r="AY542" s="140">
        <v>6</v>
      </c>
      <c r="AZ542" s="74">
        <v>4</v>
      </c>
      <c r="BA542" s="74">
        <v>1</v>
      </c>
      <c r="BB542" s="74">
        <v>3</v>
      </c>
      <c r="BC542" s="74">
        <v>0</v>
      </c>
      <c r="BD542" s="141">
        <v>0</v>
      </c>
      <c r="BE542" s="140">
        <v>6</v>
      </c>
      <c r="BF542" s="74">
        <v>4</v>
      </c>
      <c r="BG542" s="74">
        <v>1</v>
      </c>
      <c r="BH542" s="74">
        <v>3</v>
      </c>
      <c r="BI542" s="160">
        <v>0</v>
      </c>
      <c r="BJ542" s="75">
        <v>0</v>
      </c>
      <c r="BK542" s="140">
        <v>6</v>
      </c>
      <c r="BL542" s="74">
        <v>4</v>
      </c>
      <c r="BM542" s="74">
        <v>1</v>
      </c>
      <c r="BN542" s="74">
        <v>3</v>
      </c>
      <c r="BO542" s="74">
        <v>0</v>
      </c>
      <c r="BP542" s="75">
        <v>0</v>
      </c>
    </row>
    <row r="543" spans="1:68">
      <c r="C543" s="58" t="s">
        <v>17</v>
      </c>
      <c r="D543" s="140">
        <v>270</v>
      </c>
      <c r="E543" s="74">
        <v>38</v>
      </c>
      <c r="F543" s="74">
        <v>303</v>
      </c>
      <c r="G543" s="74">
        <v>254</v>
      </c>
      <c r="H543" s="141">
        <v>200</v>
      </c>
      <c r="I543" s="140">
        <v>271</v>
      </c>
      <c r="J543" s="74">
        <v>38</v>
      </c>
      <c r="K543" s="74">
        <v>303</v>
      </c>
      <c r="L543" s="74">
        <v>254</v>
      </c>
      <c r="M543" s="141">
        <v>200</v>
      </c>
      <c r="N543" s="140">
        <v>271</v>
      </c>
      <c r="O543" s="74">
        <v>38</v>
      </c>
      <c r="P543" s="74">
        <v>304</v>
      </c>
      <c r="Q543" s="74">
        <v>254</v>
      </c>
      <c r="R543" s="141">
        <v>200</v>
      </c>
      <c r="S543" s="140">
        <v>271</v>
      </c>
      <c r="T543" s="74">
        <v>38</v>
      </c>
      <c r="U543" s="74">
        <v>304</v>
      </c>
      <c r="V543" s="74">
        <v>254</v>
      </c>
      <c r="W543" s="141">
        <v>200</v>
      </c>
      <c r="X543" s="140">
        <v>271</v>
      </c>
      <c r="Y543" s="74">
        <v>38</v>
      </c>
      <c r="Z543" s="74">
        <v>306</v>
      </c>
      <c r="AA543" s="74">
        <v>256</v>
      </c>
      <c r="AB543" s="141">
        <v>201</v>
      </c>
      <c r="AC543" s="140">
        <v>271</v>
      </c>
      <c r="AD543" s="74">
        <v>38</v>
      </c>
      <c r="AE543" s="74">
        <v>320</v>
      </c>
      <c r="AF543" s="74">
        <v>279</v>
      </c>
      <c r="AG543" s="141">
        <v>219</v>
      </c>
      <c r="AH543" s="140">
        <v>271</v>
      </c>
      <c r="AI543" s="74">
        <v>38</v>
      </c>
      <c r="AJ543" s="74">
        <v>320</v>
      </c>
      <c r="AK543" s="74">
        <v>281</v>
      </c>
      <c r="AL543" s="141">
        <v>219</v>
      </c>
      <c r="AM543" s="140">
        <v>271</v>
      </c>
      <c r="AN543" s="74">
        <v>38</v>
      </c>
      <c r="AO543" s="74">
        <v>322</v>
      </c>
      <c r="AP543" s="74">
        <v>283</v>
      </c>
      <c r="AQ543" s="74">
        <v>0</v>
      </c>
      <c r="AR543" s="141">
        <v>221</v>
      </c>
      <c r="AS543" s="140">
        <v>271</v>
      </c>
      <c r="AT543" s="74">
        <v>38</v>
      </c>
      <c r="AU543" s="74">
        <v>322</v>
      </c>
      <c r="AV543" s="74">
        <v>283</v>
      </c>
      <c r="AW543" s="74">
        <v>0</v>
      </c>
      <c r="AX543" s="141">
        <v>221</v>
      </c>
      <c r="AY543" s="140">
        <v>271</v>
      </c>
      <c r="AZ543" s="74">
        <v>38</v>
      </c>
      <c r="BA543" s="74">
        <v>322</v>
      </c>
      <c r="BB543" s="74">
        <v>283</v>
      </c>
      <c r="BC543" s="74">
        <v>0</v>
      </c>
      <c r="BD543" s="141">
        <v>221</v>
      </c>
      <c r="BE543" s="140">
        <v>271</v>
      </c>
      <c r="BF543" s="74">
        <v>38</v>
      </c>
      <c r="BG543" s="74">
        <v>322</v>
      </c>
      <c r="BH543" s="74">
        <v>283</v>
      </c>
      <c r="BI543" s="160">
        <v>0</v>
      </c>
      <c r="BJ543" s="75">
        <v>221</v>
      </c>
      <c r="BK543" s="140">
        <v>271</v>
      </c>
      <c r="BL543" s="74">
        <v>38</v>
      </c>
      <c r="BM543" s="74">
        <v>322</v>
      </c>
      <c r="BN543" s="74">
        <v>283</v>
      </c>
      <c r="BO543" s="74">
        <v>0</v>
      </c>
      <c r="BP543" s="75">
        <v>221</v>
      </c>
    </row>
    <row r="544" spans="1:68">
      <c r="C544" s="58" t="s">
        <v>18</v>
      </c>
      <c r="D544" s="140">
        <v>21</v>
      </c>
      <c r="E544" s="74">
        <v>5</v>
      </c>
      <c r="F544" s="74">
        <v>29</v>
      </c>
      <c r="G544" s="74">
        <v>9</v>
      </c>
      <c r="H544" s="141">
        <v>0</v>
      </c>
      <c r="I544" s="140">
        <v>21</v>
      </c>
      <c r="J544" s="74">
        <v>5</v>
      </c>
      <c r="K544" s="74">
        <v>29</v>
      </c>
      <c r="L544" s="74">
        <v>9</v>
      </c>
      <c r="M544" s="141">
        <v>0</v>
      </c>
      <c r="N544" s="140">
        <v>21</v>
      </c>
      <c r="O544" s="74">
        <v>5</v>
      </c>
      <c r="P544" s="74">
        <v>29</v>
      </c>
      <c r="Q544" s="74">
        <v>9</v>
      </c>
      <c r="R544" s="141">
        <v>0</v>
      </c>
      <c r="S544" s="140">
        <v>21</v>
      </c>
      <c r="T544" s="74">
        <v>5</v>
      </c>
      <c r="U544" s="74">
        <v>29</v>
      </c>
      <c r="V544" s="74">
        <v>9</v>
      </c>
      <c r="W544" s="141">
        <v>0</v>
      </c>
      <c r="X544" s="140">
        <v>21</v>
      </c>
      <c r="Y544" s="74">
        <v>5</v>
      </c>
      <c r="Z544" s="74">
        <v>31</v>
      </c>
      <c r="AA544" s="74">
        <v>11</v>
      </c>
      <c r="AB544" s="141">
        <v>0</v>
      </c>
      <c r="AC544" s="140">
        <v>21</v>
      </c>
      <c r="AD544" s="74">
        <v>5</v>
      </c>
      <c r="AE544" s="74">
        <v>35</v>
      </c>
      <c r="AF544" s="74">
        <v>17</v>
      </c>
      <c r="AG544" s="141">
        <v>0</v>
      </c>
      <c r="AH544" s="140">
        <v>21</v>
      </c>
      <c r="AI544" s="74">
        <v>5</v>
      </c>
      <c r="AJ544" s="74">
        <v>37</v>
      </c>
      <c r="AK544" s="74">
        <v>20</v>
      </c>
      <c r="AL544" s="141">
        <v>0</v>
      </c>
      <c r="AM544" s="140">
        <v>21</v>
      </c>
      <c r="AN544" s="74">
        <v>5</v>
      </c>
      <c r="AO544" s="74">
        <v>37</v>
      </c>
      <c r="AP544" s="74">
        <v>20</v>
      </c>
      <c r="AQ544" s="74">
        <v>0</v>
      </c>
      <c r="AR544" s="162">
        <v>0</v>
      </c>
      <c r="AS544" s="140">
        <v>21</v>
      </c>
      <c r="AT544" s="74">
        <v>5</v>
      </c>
      <c r="AU544" s="74">
        <v>37</v>
      </c>
      <c r="AV544" s="74">
        <v>20</v>
      </c>
      <c r="AW544" s="74">
        <v>0</v>
      </c>
      <c r="AX544" s="141">
        <v>0</v>
      </c>
      <c r="AY544" s="140">
        <v>21</v>
      </c>
      <c r="AZ544" s="74">
        <v>5</v>
      </c>
      <c r="BA544" s="74">
        <v>37</v>
      </c>
      <c r="BB544" s="74">
        <v>20</v>
      </c>
      <c r="BC544" s="74">
        <v>0</v>
      </c>
      <c r="BD544" s="141">
        <v>0</v>
      </c>
      <c r="BE544" s="140">
        <v>21</v>
      </c>
      <c r="BF544" s="74">
        <v>5</v>
      </c>
      <c r="BG544" s="74">
        <v>37</v>
      </c>
      <c r="BH544" s="74">
        <v>20</v>
      </c>
      <c r="BI544" s="160">
        <v>0</v>
      </c>
      <c r="BJ544" s="75">
        <v>0</v>
      </c>
      <c r="BK544" s="140">
        <v>21</v>
      </c>
      <c r="BL544" s="74">
        <v>5</v>
      </c>
      <c r="BM544" s="74">
        <v>37</v>
      </c>
      <c r="BN544" s="74">
        <v>20</v>
      </c>
      <c r="BO544" s="74">
        <v>0</v>
      </c>
      <c r="BP544" s="75">
        <v>0</v>
      </c>
    </row>
    <row r="545" spans="1:134">
      <c r="C545" s="58" t="s">
        <v>19</v>
      </c>
      <c r="D545" s="140">
        <v>27</v>
      </c>
      <c r="E545" s="74">
        <v>7</v>
      </c>
      <c r="F545" s="74">
        <v>27</v>
      </c>
      <c r="G545" s="74">
        <v>9</v>
      </c>
      <c r="H545" s="141">
        <v>0</v>
      </c>
      <c r="I545" s="140">
        <v>27</v>
      </c>
      <c r="J545" s="74">
        <v>7</v>
      </c>
      <c r="K545" s="74">
        <v>27</v>
      </c>
      <c r="L545" s="74">
        <v>9</v>
      </c>
      <c r="M545" s="141">
        <v>0</v>
      </c>
      <c r="N545" s="140">
        <v>27</v>
      </c>
      <c r="O545" s="74">
        <v>7</v>
      </c>
      <c r="P545" s="74">
        <v>27</v>
      </c>
      <c r="Q545" s="74">
        <v>9</v>
      </c>
      <c r="R545" s="141">
        <v>0</v>
      </c>
      <c r="S545" s="140">
        <v>27</v>
      </c>
      <c r="T545" s="74">
        <v>7</v>
      </c>
      <c r="U545" s="74">
        <v>27</v>
      </c>
      <c r="V545" s="74">
        <v>9</v>
      </c>
      <c r="W545" s="141">
        <v>0</v>
      </c>
      <c r="X545" s="140">
        <v>27</v>
      </c>
      <c r="Y545" s="74">
        <v>7</v>
      </c>
      <c r="Z545" s="74">
        <v>28</v>
      </c>
      <c r="AA545" s="74">
        <v>10</v>
      </c>
      <c r="AB545" s="141">
        <v>0</v>
      </c>
      <c r="AC545" s="140">
        <v>27</v>
      </c>
      <c r="AD545" s="74">
        <v>7</v>
      </c>
      <c r="AE545" s="74">
        <v>28</v>
      </c>
      <c r="AF545" s="74">
        <v>11</v>
      </c>
      <c r="AG545" s="141">
        <v>0</v>
      </c>
      <c r="AH545" s="140">
        <v>27</v>
      </c>
      <c r="AI545" s="74">
        <v>7</v>
      </c>
      <c r="AJ545" s="74">
        <v>28</v>
      </c>
      <c r="AK545" s="74">
        <v>11</v>
      </c>
      <c r="AL545" s="141">
        <v>0</v>
      </c>
      <c r="AM545" s="140">
        <v>27</v>
      </c>
      <c r="AN545" s="74">
        <v>7</v>
      </c>
      <c r="AO545" s="74">
        <v>28</v>
      </c>
      <c r="AP545" s="74">
        <v>11</v>
      </c>
      <c r="AQ545" s="74">
        <v>0</v>
      </c>
      <c r="AR545" s="162">
        <v>0</v>
      </c>
      <c r="AS545" s="140">
        <v>27</v>
      </c>
      <c r="AT545" s="74">
        <v>7</v>
      </c>
      <c r="AU545" s="74">
        <v>28</v>
      </c>
      <c r="AV545" s="74">
        <v>11</v>
      </c>
      <c r="AW545" s="74">
        <v>0</v>
      </c>
      <c r="AX545" s="141">
        <v>0</v>
      </c>
      <c r="AY545" s="140">
        <v>27</v>
      </c>
      <c r="AZ545" s="74">
        <v>7</v>
      </c>
      <c r="BA545" s="74">
        <v>28</v>
      </c>
      <c r="BB545" s="74">
        <v>11</v>
      </c>
      <c r="BC545" s="74">
        <v>0</v>
      </c>
      <c r="BD545" s="141">
        <v>0</v>
      </c>
      <c r="BE545" s="140">
        <v>27</v>
      </c>
      <c r="BF545" s="74">
        <v>7</v>
      </c>
      <c r="BG545" s="74">
        <v>28</v>
      </c>
      <c r="BH545" s="74">
        <v>11</v>
      </c>
      <c r="BI545" s="160">
        <v>0</v>
      </c>
      <c r="BJ545" s="75">
        <v>0</v>
      </c>
      <c r="BK545" s="140">
        <v>27</v>
      </c>
      <c r="BL545" s="74">
        <v>7</v>
      </c>
      <c r="BM545" s="74">
        <v>28</v>
      </c>
      <c r="BN545" s="74">
        <v>11</v>
      </c>
      <c r="BO545" s="74">
        <v>0</v>
      </c>
      <c r="BP545" s="75">
        <v>0</v>
      </c>
    </row>
    <row r="546" spans="1:134">
      <c r="C546" s="58" t="s">
        <v>20</v>
      </c>
      <c r="D546" s="140">
        <v>41</v>
      </c>
      <c r="E546" s="74">
        <v>0</v>
      </c>
      <c r="F546" s="74">
        <v>33</v>
      </c>
      <c r="G546" s="74">
        <v>9</v>
      </c>
      <c r="H546" s="141">
        <v>0</v>
      </c>
      <c r="I546" s="140">
        <v>41</v>
      </c>
      <c r="J546" s="74">
        <v>0</v>
      </c>
      <c r="K546" s="74">
        <v>33</v>
      </c>
      <c r="L546" s="74">
        <v>9</v>
      </c>
      <c r="M546" s="141">
        <v>0</v>
      </c>
      <c r="N546" s="140">
        <v>41</v>
      </c>
      <c r="O546" s="74">
        <v>0</v>
      </c>
      <c r="P546" s="74">
        <v>33</v>
      </c>
      <c r="Q546" s="74">
        <v>9</v>
      </c>
      <c r="R546" s="141">
        <v>0</v>
      </c>
      <c r="S546" s="140">
        <v>41</v>
      </c>
      <c r="T546" s="74">
        <v>0</v>
      </c>
      <c r="U546" s="74">
        <v>33</v>
      </c>
      <c r="V546" s="74">
        <v>9</v>
      </c>
      <c r="W546" s="141">
        <v>0</v>
      </c>
      <c r="X546" s="140">
        <v>41</v>
      </c>
      <c r="Y546" s="74">
        <v>0</v>
      </c>
      <c r="Z546" s="74">
        <v>33</v>
      </c>
      <c r="AA546" s="74">
        <v>9</v>
      </c>
      <c r="AB546" s="141">
        <v>0</v>
      </c>
      <c r="AC546" s="140">
        <v>41</v>
      </c>
      <c r="AD546" s="74">
        <v>0</v>
      </c>
      <c r="AE546" s="74">
        <v>33</v>
      </c>
      <c r="AF546" s="74">
        <v>12</v>
      </c>
      <c r="AG546" s="141">
        <v>0</v>
      </c>
      <c r="AH546" s="140">
        <v>41</v>
      </c>
      <c r="AI546" s="74">
        <v>0</v>
      </c>
      <c r="AJ546" s="74">
        <v>33</v>
      </c>
      <c r="AK546" s="74">
        <v>12</v>
      </c>
      <c r="AL546" s="141">
        <v>0</v>
      </c>
      <c r="AM546" s="140">
        <v>41</v>
      </c>
      <c r="AN546" s="15">
        <v>0</v>
      </c>
      <c r="AO546" s="74">
        <v>33</v>
      </c>
      <c r="AP546" s="74">
        <v>12</v>
      </c>
      <c r="AQ546" s="74">
        <v>0</v>
      </c>
      <c r="AR546" s="162">
        <v>0</v>
      </c>
      <c r="AS546" s="140">
        <v>41</v>
      </c>
      <c r="AT546" s="74">
        <v>0</v>
      </c>
      <c r="AU546" s="74">
        <v>33</v>
      </c>
      <c r="AV546" s="74">
        <v>12</v>
      </c>
      <c r="AW546" s="74">
        <v>0</v>
      </c>
      <c r="AX546" s="141">
        <v>0</v>
      </c>
      <c r="AY546" s="140">
        <v>41</v>
      </c>
      <c r="AZ546" s="74">
        <v>0</v>
      </c>
      <c r="BA546" s="74">
        <v>33</v>
      </c>
      <c r="BB546" s="74">
        <v>12</v>
      </c>
      <c r="BC546" s="74">
        <v>0</v>
      </c>
      <c r="BD546" s="141">
        <v>0</v>
      </c>
      <c r="BE546" s="140">
        <v>41</v>
      </c>
      <c r="BF546" s="74">
        <v>0</v>
      </c>
      <c r="BG546" s="74">
        <v>33</v>
      </c>
      <c r="BH546" s="74">
        <v>12</v>
      </c>
      <c r="BI546" s="160">
        <v>0</v>
      </c>
      <c r="BJ546" s="75">
        <v>0</v>
      </c>
      <c r="BK546" s="140">
        <v>41</v>
      </c>
      <c r="BL546" s="74">
        <v>0</v>
      </c>
      <c r="BM546" s="74">
        <v>33</v>
      </c>
      <c r="BN546" s="74">
        <v>12</v>
      </c>
      <c r="BO546" s="74">
        <v>0</v>
      </c>
      <c r="BP546" s="75">
        <v>0</v>
      </c>
    </row>
    <row r="547" spans="1:134">
      <c r="C547" s="58" t="s">
        <v>21</v>
      </c>
      <c r="D547" s="140">
        <v>114</v>
      </c>
      <c r="E547" s="74">
        <v>20</v>
      </c>
      <c r="F547" s="74">
        <v>114</v>
      </c>
      <c r="G547" s="74">
        <v>74</v>
      </c>
      <c r="H547" s="141">
        <v>0</v>
      </c>
      <c r="I547" s="140">
        <v>114</v>
      </c>
      <c r="J547" s="74">
        <v>16</v>
      </c>
      <c r="K547" s="74">
        <v>114</v>
      </c>
      <c r="L547" s="74">
        <v>74</v>
      </c>
      <c r="M547" s="141">
        <v>0</v>
      </c>
      <c r="N547" s="140">
        <v>113</v>
      </c>
      <c r="O547" s="74">
        <v>16</v>
      </c>
      <c r="P547" s="74">
        <v>116</v>
      </c>
      <c r="Q547" s="74">
        <v>76</v>
      </c>
      <c r="R547" s="141">
        <v>0</v>
      </c>
      <c r="S547" s="140">
        <v>113</v>
      </c>
      <c r="T547" s="74">
        <v>16</v>
      </c>
      <c r="U547" s="74">
        <v>116</v>
      </c>
      <c r="V547" s="74">
        <v>76</v>
      </c>
      <c r="W547" s="141">
        <v>0</v>
      </c>
      <c r="X547" s="140">
        <v>113</v>
      </c>
      <c r="Y547" s="74">
        <v>16</v>
      </c>
      <c r="Z547" s="74">
        <v>116</v>
      </c>
      <c r="AA547" s="74">
        <v>76</v>
      </c>
      <c r="AB547" s="141">
        <v>0</v>
      </c>
      <c r="AC547" s="140">
        <v>113</v>
      </c>
      <c r="AD547" s="74">
        <v>16</v>
      </c>
      <c r="AE547" s="74">
        <v>119</v>
      </c>
      <c r="AF547" s="74">
        <v>85</v>
      </c>
      <c r="AG547" s="141">
        <v>24</v>
      </c>
      <c r="AH547" s="140">
        <v>113</v>
      </c>
      <c r="AI547" s="74">
        <v>16</v>
      </c>
      <c r="AJ547" s="74">
        <v>120</v>
      </c>
      <c r="AK547" s="74">
        <v>86</v>
      </c>
      <c r="AL547" s="141">
        <v>25</v>
      </c>
      <c r="AM547" s="140">
        <v>112</v>
      </c>
      <c r="AN547" s="74">
        <v>16</v>
      </c>
      <c r="AO547" s="74">
        <v>121</v>
      </c>
      <c r="AP547" s="74">
        <v>87</v>
      </c>
      <c r="AQ547" s="74">
        <v>0</v>
      </c>
      <c r="AR547" s="141">
        <v>26</v>
      </c>
      <c r="AS547" s="140">
        <v>112</v>
      </c>
      <c r="AT547" s="74">
        <v>16</v>
      </c>
      <c r="AU547" s="74">
        <v>121</v>
      </c>
      <c r="AV547" s="74">
        <v>87</v>
      </c>
      <c r="AW547" s="74">
        <v>0</v>
      </c>
      <c r="AX547" s="141">
        <v>26</v>
      </c>
      <c r="AY547" s="140">
        <v>112</v>
      </c>
      <c r="AZ547" s="74">
        <v>16</v>
      </c>
      <c r="BA547" s="74">
        <v>121</v>
      </c>
      <c r="BB547" s="74">
        <v>87</v>
      </c>
      <c r="BC547" s="74">
        <v>0</v>
      </c>
      <c r="BD547" s="141">
        <v>26</v>
      </c>
      <c r="BE547" s="140">
        <v>112</v>
      </c>
      <c r="BF547" s="74">
        <v>16</v>
      </c>
      <c r="BG547" s="74">
        <v>121</v>
      </c>
      <c r="BH547" s="74">
        <v>87</v>
      </c>
      <c r="BI547" s="160">
        <v>0</v>
      </c>
      <c r="BJ547" s="75">
        <v>26</v>
      </c>
      <c r="BK547" s="140">
        <v>112</v>
      </c>
      <c r="BL547" s="74">
        <v>16</v>
      </c>
      <c r="BM547" s="74">
        <v>121</v>
      </c>
      <c r="BN547" s="74">
        <v>87</v>
      </c>
      <c r="BO547" s="74">
        <v>0</v>
      </c>
      <c r="BP547" s="75">
        <v>26</v>
      </c>
    </row>
    <row r="548" spans="1:134" ht="22.5">
      <c r="C548" s="58" t="s">
        <v>22</v>
      </c>
      <c r="D548" s="140">
        <v>13</v>
      </c>
      <c r="E548" s="74">
        <v>0</v>
      </c>
      <c r="F548" s="74">
        <v>4</v>
      </c>
      <c r="G548" s="74">
        <v>2</v>
      </c>
      <c r="H548" s="141">
        <v>0</v>
      </c>
      <c r="I548" s="140">
        <v>13</v>
      </c>
      <c r="J548" s="74">
        <v>0</v>
      </c>
      <c r="K548" s="74">
        <v>4</v>
      </c>
      <c r="L548" s="74">
        <v>2</v>
      </c>
      <c r="M548" s="141">
        <v>0</v>
      </c>
      <c r="N548" s="140">
        <v>13</v>
      </c>
      <c r="O548" s="74">
        <v>0</v>
      </c>
      <c r="P548" s="74">
        <v>4</v>
      </c>
      <c r="Q548" s="74">
        <v>2</v>
      </c>
      <c r="R548" s="141">
        <v>0</v>
      </c>
      <c r="S548" s="140">
        <v>13</v>
      </c>
      <c r="T548" s="74">
        <v>0</v>
      </c>
      <c r="U548" s="74">
        <v>4</v>
      </c>
      <c r="V548" s="74">
        <v>2</v>
      </c>
      <c r="W548" s="141">
        <v>0</v>
      </c>
      <c r="X548" s="140">
        <v>13</v>
      </c>
      <c r="Y548" s="74">
        <v>0</v>
      </c>
      <c r="Z548" s="74">
        <v>4</v>
      </c>
      <c r="AA548" s="74">
        <v>2</v>
      </c>
      <c r="AB548" s="141">
        <v>0</v>
      </c>
      <c r="AC548" s="140">
        <v>13</v>
      </c>
      <c r="AD548" s="74">
        <v>0</v>
      </c>
      <c r="AE548" s="74">
        <v>4</v>
      </c>
      <c r="AF548" s="74">
        <v>2</v>
      </c>
      <c r="AG548" s="141">
        <v>0</v>
      </c>
      <c r="AH548" s="140">
        <v>13</v>
      </c>
      <c r="AI548" s="74">
        <v>0</v>
      </c>
      <c r="AJ548" s="74">
        <v>4</v>
      </c>
      <c r="AK548" s="74">
        <v>2</v>
      </c>
      <c r="AL548" s="141">
        <v>0</v>
      </c>
      <c r="AM548" s="140">
        <v>13</v>
      </c>
      <c r="AN548" s="15">
        <v>0</v>
      </c>
      <c r="AO548" s="74">
        <v>4</v>
      </c>
      <c r="AP548" s="74">
        <v>2</v>
      </c>
      <c r="AQ548" s="74">
        <v>0</v>
      </c>
      <c r="AR548" s="141">
        <v>0</v>
      </c>
      <c r="AS548" s="140">
        <v>13</v>
      </c>
      <c r="AT548" s="74">
        <v>0</v>
      </c>
      <c r="AU548" s="74">
        <v>4</v>
      </c>
      <c r="AV548" s="74">
        <v>2</v>
      </c>
      <c r="AW548" s="74">
        <v>0</v>
      </c>
      <c r="AX548" s="141">
        <v>0</v>
      </c>
      <c r="AY548" s="140">
        <v>13</v>
      </c>
      <c r="AZ548" s="162">
        <v>0</v>
      </c>
      <c r="BA548" s="74">
        <v>4</v>
      </c>
      <c r="BB548" s="74">
        <v>2</v>
      </c>
      <c r="BC548" s="74">
        <v>0</v>
      </c>
      <c r="BD548" s="141">
        <v>0</v>
      </c>
      <c r="BE548" s="140">
        <v>13</v>
      </c>
      <c r="BF548" s="74">
        <v>0</v>
      </c>
      <c r="BG548" s="74">
        <v>4</v>
      </c>
      <c r="BH548" s="74">
        <v>2</v>
      </c>
      <c r="BI548" s="160">
        <v>0</v>
      </c>
      <c r="BJ548" s="75">
        <v>0</v>
      </c>
      <c r="BK548" s="140">
        <v>13</v>
      </c>
      <c r="BL548" s="74">
        <v>0</v>
      </c>
      <c r="BM548" s="74">
        <v>4</v>
      </c>
      <c r="BN548" s="74">
        <v>2</v>
      </c>
      <c r="BO548" s="74">
        <v>0</v>
      </c>
      <c r="BP548" s="75">
        <v>0</v>
      </c>
    </row>
    <row r="549" spans="1:134">
      <c r="C549" s="58" t="s">
        <v>23</v>
      </c>
      <c r="D549" s="140">
        <v>19</v>
      </c>
      <c r="E549" s="74">
        <v>6</v>
      </c>
      <c r="F549" s="74">
        <v>12</v>
      </c>
      <c r="G549" s="74">
        <v>4</v>
      </c>
      <c r="H549" s="141">
        <v>0</v>
      </c>
      <c r="I549" s="140">
        <v>19</v>
      </c>
      <c r="J549" s="74">
        <v>6</v>
      </c>
      <c r="K549" s="74">
        <v>12</v>
      </c>
      <c r="L549" s="74">
        <v>4</v>
      </c>
      <c r="M549" s="141">
        <v>0</v>
      </c>
      <c r="N549" s="140">
        <v>19</v>
      </c>
      <c r="O549" s="74">
        <v>6</v>
      </c>
      <c r="P549" s="74">
        <v>12</v>
      </c>
      <c r="Q549" s="74">
        <v>4</v>
      </c>
      <c r="R549" s="141">
        <v>0</v>
      </c>
      <c r="S549" s="140">
        <v>19</v>
      </c>
      <c r="T549" s="74">
        <v>6</v>
      </c>
      <c r="U549" s="74">
        <v>12</v>
      </c>
      <c r="V549" s="74">
        <v>4</v>
      </c>
      <c r="W549" s="141">
        <v>0</v>
      </c>
      <c r="X549" s="140">
        <v>19</v>
      </c>
      <c r="Y549" s="74">
        <v>6</v>
      </c>
      <c r="Z549" s="74">
        <v>12</v>
      </c>
      <c r="AA549" s="74">
        <v>4</v>
      </c>
      <c r="AB549" s="141">
        <v>0</v>
      </c>
      <c r="AC549" s="140">
        <v>19</v>
      </c>
      <c r="AD549" s="74">
        <v>6</v>
      </c>
      <c r="AE549" s="74">
        <v>12</v>
      </c>
      <c r="AF549" s="74">
        <v>4</v>
      </c>
      <c r="AG549" s="141">
        <v>0</v>
      </c>
      <c r="AH549" s="140">
        <v>19</v>
      </c>
      <c r="AI549" s="74">
        <v>6</v>
      </c>
      <c r="AJ549" s="74">
        <v>12</v>
      </c>
      <c r="AK549" s="74">
        <v>4</v>
      </c>
      <c r="AL549" s="141">
        <v>0</v>
      </c>
      <c r="AM549" s="140">
        <v>19</v>
      </c>
      <c r="AN549" s="74">
        <v>6</v>
      </c>
      <c r="AO549" s="74">
        <v>12</v>
      </c>
      <c r="AP549" s="74">
        <v>4</v>
      </c>
      <c r="AQ549" s="74">
        <v>0</v>
      </c>
      <c r="AR549" s="141">
        <v>0</v>
      </c>
      <c r="AS549" s="140">
        <v>19</v>
      </c>
      <c r="AT549" s="74">
        <v>6</v>
      </c>
      <c r="AU549" s="74">
        <v>12</v>
      </c>
      <c r="AV549" s="74">
        <v>4</v>
      </c>
      <c r="AW549" s="74">
        <v>0</v>
      </c>
      <c r="AX549" s="141">
        <v>0</v>
      </c>
      <c r="AY549" s="140">
        <v>19</v>
      </c>
      <c r="AZ549" s="162">
        <v>6</v>
      </c>
      <c r="BA549" s="74">
        <v>12</v>
      </c>
      <c r="BB549" s="74">
        <v>4</v>
      </c>
      <c r="BC549" s="74">
        <v>0</v>
      </c>
      <c r="BD549" s="141">
        <v>0</v>
      </c>
      <c r="BE549" s="140">
        <v>19</v>
      </c>
      <c r="BF549" s="74">
        <v>6</v>
      </c>
      <c r="BG549" s="74">
        <v>12</v>
      </c>
      <c r="BH549" s="74">
        <v>4</v>
      </c>
      <c r="BI549" s="160">
        <v>0</v>
      </c>
      <c r="BJ549" s="75">
        <v>0</v>
      </c>
      <c r="BK549" s="140">
        <v>19</v>
      </c>
      <c r="BL549" s="74">
        <v>6</v>
      </c>
      <c r="BM549" s="74">
        <v>12</v>
      </c>
      <c r="BN549" s="74">
        <v>4</v>
      </c>
      <c r="BO549" s="74">
        <v>0</v>
      </c>
      <c r="BP549" s="75">
        <v>0</v>
      </c>
    </row>
    <row r="550" spans="1:134">
      <c r="C550" s="58" t="s">
        <v>24</v>
      </c>
      <c r="D550" s="140">
        <v>24</v>
      </c>
      <c r="E550" s="74">
        <v>0</v>
      </c>
      <c r="F550" s="74">
        <v>11</v>
      </c>
      <c r="G550" s="74">
        <v>3</v>
      </c>
      <c r="H550" s="141">
        <v>0</v>
      </c>
      <c r="I550" s="140">
        <v>24</v>
      </c>
      <c r="J550" s="74">
        <v>0</v>
      </c>
      <c r="K550" s="74">
        <v>11</v>
      </c>
      <c r="L550" s="74">
        <v>3</v>
      </c>
      <c r="M550" s="141">
        <v>0</v>
      </c>
      <c r="N550" s="140">
        <v>24</v>
      </c>
      <c r="O550" s="74">
        <v>0</v>
      </c>
      <c r="P550" s="74">
        <v>11</v>
      </c>
      <c r="Q550" s="74">
        <v>3</v>
      </c>
      <c r="R550" s="141">
        <v>0</v>
      </c>
      <c r="S550" s="140">
        <v>24</v>
      </c>
      <c r="T550" s="74">
        <v>0</v>
      </c>
      <c r="U550" s="74">
        <v>11</v>
      </c>
      <c r="V550" s="74">
        <v>3</v>
      </c>
      <c r="W550" s="141">
        <v>0</v>
      </c>
      <c r="X550" s="140">
        <v>24</v>
      </c>
      <c r="Y550" s="74">
        <v>0</v>
      </c>
      <c r="Z550" s="74">
        <v>11</v>
      </c>
      <c r="AA550" s="74">
        <v>3</v>
      </c>
      <c r="AB550" s="141">
        <v>0</v>
      </c>
      <c r="AC550" s="140">
        <v>24</v>
      </c>
      <c r="AD550" s="74">
        <v>0</v>
      </c>
      <c r="AE550" s="74">
        <v>11</v>
      </c>
      <c r="AF550" s="74">
        <v>3</v>
      </c>
      <c r="AG550" s="141">
        <v>0</v>
      </c>
      <c r="AH550" s="140">
        <v>24</v>
      </c>
      <c r="AI550" s="74">
        <v>0</v>
      </c>
      <c r="AJ550" s="74">
        <v>11</v>
      </c>
      <c r="AK550" s="74">
        <v>3</v>
      </c>
      <c r="AL550" s="141">
        <v>0</v>
      </c>
      <c r="AM550" s="140">
        <v>24</v>
      </c>
      <c r="AN550" s="15">
        <v>0</v>
      </c>
      <c r="AO550" s="74">
        <v>11</v>
      </c>
      <c r="AP550" s="74">
        <v>3</v>
      </c>
      <c r="AQ550" s="74">
        <v>0</v>
      </c>
      <c r="AR550" s="141">
        <v>0</v>
      </c>
      <c r="AS550" s="140">
        <v>24</v>
      </c>
      <c r="AT550" s="74">
        <v>0</v>
      </c>
      <c r="AU550" s="74">
        <v>11</v>
      </c>
      <c r="AV550" s="74">
        <v>3</v>
      </c>
      <c r="AW550" s="74">
        <v>0</v>
      </c>
      <c r="AX550" s="141">
        <v>0</v>
      </c>
      <c r="AY550" s="140">
        <v>24</v>
      </c>
      <c r="AZ550" s="162">
        <v>0</v>
      </c>
      <c r="BA550" s="74">
        <v>11</v>
      </c>
      <c r="BB550" s="74">
        <v>3</v>
      </c>
      <c r="BC550" s="74">
        <v>0</v>
      </c>
      <c r="BD550" s="141">
        <v>0</v>
      </c>
      <c r="BE550" s="140">
        <v>24</v>
      </c>
      <c r="BF550" s="74">
        <v>0</v>
      </c>
      <c r="BG550" s="74">
        <v>11</v>
      </c>
      <c r="BH550" s="74">
        <v>3</v>
      </c>
      <c r="BI550" s="160">
        <v>0</v>
      </c>
      <c r="BJ550" s="75">
        <v>0</v>
      </c>
      <c r="BK550" s="140">
        <v>24</v>
      </c>
      <c r="BL550" s="74">
        <v>0</v>
      </c>
      <c r="BM550" s="74">
        <v>11</v>
      </c>
      <c r="BN550" s="74">
        <v>3</v>
      </c>
      <c r="BO550" s="74">
        <v>0</v>
      </c>
      <c r="BP550" s="75">
        <v>0</v>
      </c>
    </row>
    <row r="551" spans="1:134">
      <c r="C551" s="58" t="s">
        <v>25</v>
      </c>
      <c r="D551" s="140">
        <v>14</v>
      </c>
      <c r="E551" s="74">
        <v>5</v>
      </c>
      <c r="F551" s="74">
        <v>11</v>
      </c>
      <c r="G551" s="74">
        <v>6</v>
      </c>
      <c r="H551" s="141">
        <v>0</v>
      </c>
      <c r="I551" s="140">
        <v>14</v>
      </c>
      <c r="J551" s="74">
        <v>5</v>
      </c>
      <c r="K551" s="74">
        <v>11</v>
      </c>
      <c r="L551" s="74">
        <v>6</v>
      </c>
      <c r="M551" s="141">
        <v>0</v>
      </c>
      <c r="N551" s="140">
        <v>14</v>
      </c>
      <c r="O551" s="74">
        <v>5</v>
      </c>
      <c r="P551" s="74">
        <v>11</v>
      </c>
      <c r="Q551" s="74">
        <v>6</v>
      </c>
      <c r="R551" s="141">
        <v>0</v>
      </c>
      <c r="S551" s="140">
        <v>14</v>
      </c>
      <c r="T551" s="74">
        <v>5</v>
      </c>
      <c r="U551" s="74">
        <v>11</v>
      </c>
      <c r="V551" s="74">
        <v>6</v>
      </c>
      <c r="W551" s="141">
        <v>0</v>
      </c>
      <c r="X551" s="140">
        <v>14</v>
      </c>
      <c r="Y551" s="74">
        <v>5</v>
      </c>
      <c r="Z551" s="74">
        <v>11</v>
      </c>
      <c r="AA551" s="74">
        <v>6</v>
      </c>
      <c r="AB551" s="141">
        <v>0</v>
      </c>
      <c r="AC551" s="140">
        <v>14</v>
      </c>
      <c r="AD551" s="74">
        <v>5</v>
      </c>
      <c r="AE551" s="74">
        <v>11</v>
      </c>
      <c r="AF551" s="74">
        <v>6</v>
      </c>
      <c r="AG551" s="141">
        <v>0</v>
      </c>
      <c r="AH551" s="140">
        <v>14</v>
      </c>
      <c r="AI551" s="74">
        <v>5</v>
      </c>
      <c r="AJ551" s="74">
        <v>11</v>
      </c>
      <c r="AK551" s="74">
        <v>6</v>
      </c>
      <c r="AL551" s="141">
        <v>0</v>
      </c>
      <c r="AM551" s="140">
        <v>14</v>
      </c>
      <c r="AN551" s="74">
        <v>5</v>
      </c>
      <c r="AO551" s="74">
        <v>11</v>
      </c>
      <c r="AP551" s="74">
        <v>6</v>
      </c>
      <c r="AQ551" s="74">
        <v>0</v>
      </c>
      <c r="AR551" s="141">
        <v>0</v>
      </c>
      <c r="AS551" s="140">
        <v>14</v>
      </c>
      <c r="AT551" s="74">
        <v>5</v>
      </c>
      <c r="AU551" s="74">
        <v>11</v>
      </c>
      <c r="AV551" s="74">
        <v>6</v>
      </c>
      <c r="AW551" s="74">
        <v>0</v>
      </c>
      <c r="AX551" s="141">
        <v>0</v>
      </c>
      <c r="AY551" s="140">
        <v>14</v>
      </c>
      <c r="AZ551" s="74">
        <v>5</v>
      </c>
      <c r="BA551" s="74">
        <v>11</v>
      </c>
      <c r="BB551" s="74">
        <v>6</v>
      </c>
      <c r="BC551" s="74">
        <v>0</v>
      </c>
      <c r="BD551" s="141">
        <v>0</v>
      </c>
      <c r="BE551" s="140">
        <v>14</v>
      </c>
      <c r="BF551" s="74">
        <v>5</v>
      </c>
      <c r="BG551" s="74">
        <v>11</v>
      </c>
      <c r="BH551" s="74">
        <v>6</v>
      </c>
      <c r="BI551" s="160">
        <v>0</v>
      </c>
      <c r="BJ551" s="75">
        <v>0</v>
      </c>
      <c r="BK551" s="140">
        <v>14</v>
      </c>
      <c r="BL551" s="74">
        <v>5</v>
      </c>
      <c r="BM551" s="74">
        <v>11</v>
      </c>
      <c r="BN551" s="74">
        <v>6</v>
      </c>
      <c r="BO551" s="74">
        <v>0</v>
      </c>
      <c r="BP551" s="75">
        <v>0</v>
      </c>
    </row>
    <row r="552" spans="1:134">
      <c r="C552" s="58" t="s">
        <v>26</v>
      </c>
      <c r="D552" s="140">
        <v>395</v>
      </c>
      <c r="E552" s="74">
        <v>357</v>
      </c>
      <c r="F552" s="74">
        <v>600</v>
      </c>
      <c r="G552" s="74">
        <v>294</v>
      </c>
      <c r="H552" s="141">
        <v>370</v>
      </c>
      <c r="I552" s="140">
        <v>385</v>
      </c>
      <c r="J552" s="74">
        <v>354</v>
      </c>
      <c r="K552" s="74">
        <v>600</v>
      </c>
      <c r="L552" s="74">
        <v>294</v>
      </c>
      <c r="M552" s="141">
        <v>371</v>
      </c>
      <c r="N552" s="140">
        <v>385</v>
      </c>
      <c r="O552" s="74">
        <v>353</v>
      </c>
      <c r="P552" s="74">
        <v>601</v>
      </c>
      <c r="Q552" s="74">
        <v>292</v>
      </c>
      <c r="R552" s="141">
        <v>371</v>
      </c>
      <c r="S552" s="140">
        <v>385</v>
      </c>
      <c r="T552" s="74">
        <v>353</v>
      </c>
      <c r="U552" s="74">
        <v>601</v>
      </c>
      <c r="V552" s="74">
        <v>292</v>
      </c>
      <c r="W552" s="141">
        <v>372</v>
      </c>
      <c r="X552" s="140">
        <v>385</v>
      </c>
      <c r="Y552" s="74">
        <v>353</v>
      </c>
      <c r="Z552" s="74">
        <v>607</v>
      </c>
      <c r="AA552" s="74">
        <v>298</v>
      </c>
      <c r="AB552" s="141">
        <v>379</v>
      </c>
      <c r="AC552" s="140">
        <v>385</v>
      </c>
      <c r="AD552" s="74">
        <v>353</v>
      </c>
      <c r="AE552" s="74">
        <v>614</v>
      </c>
      <c r="AF552" s="74">
        <v>376</v>
      </c>
      <c r="AG552" s="141">
        <v>423</v>
      </c>
      <c r="AH552" s="140">
        <v>385</v>
      </c>
      <c r="AI552" s="74">
        <v>353</v>
      </c>
      <c r="AJ552" s="74">
        <v>615</v>
      </c>
      <c r="AK552" s="74">
        <v>378</v>
      </c>
      <c r="AL552" s="141">
        <v>424</v>
      </c>
      <c r="AM552" s="140">
        <v>385</v>
      </c>
      <c r="AN552" s="74">
        <v>353</v>
      </c>
      <c r="AO552" s="74">
        <v>615</v>
      </c>
      <c r="AP552" s="74">
        <v>379</v>
      </c>
      <c r="AQ552" s="74">
        <v>0</v>
      </c>
      <c r="AR552" s="141">
        <v>426</v>
      </c>
      <c r="AS552" s="140">
        <v>385</v>
      </c>
      <c r="AT552" s="74">
        <v>353</v>
      </c>
      <c r="AU552" s="74">
        <v>615</v>
      </c>
      <c r="AV552" s="74">
        <v>379</v>
      </c>
      <c r="AW552" s="74">
        <v>0</v>
      </c>
      <c r="AX552" s="141">
        <v>426</v>
      </c>
      <c r="AY552" s="140">
        <v>384</v>
      </c>
      <c r="AZ552" s="74">
        <v>353</v>
      </c>
      <c r="BA552" s="74">
        <v>615</v>
      </c>
      <c r="BB552" s="74">
        <v>379</v>
      </c>
      <c r="BC552" s="74">
        <v>0</v>
      </c>
      <c r="BD552" s="141">
        <v>426</v>
      </c>
      <c r="BE552" s="140">
        <v>384</v>
      </c>
      <c r="BF552" s="74">
        <v>353</v>
      </c>
      <c r="BG552" s="74">
        <v>615</v>
      </c>
      <c r="BH552" s="74">
        <v>382</v>
      </c>
      <c r="BI552" s="160">
        <v>0</v>
      </c>
      <c r="BJ552" s="75">
        <v>429</v>
      </c>
      <c r="BK552" s="140">
        <v>384</v>
      </c>
      <c r="BL552" s="74">
        <v>353</v>
      </c>
      <c r="BM552" s="74">
        <v>615</v>
      </c>
      <c r="BN552" s="74">
        <v>382</v>
      </c>
      <c r="BO552" s="74">
        <v>0</v>
      </c>
      <c r="BP552" s="75">
        <v>429</v>
      </c>
    </row>
    <row r="553" spans="1:134">
      <c r="C553" s="58" t="s">
        <v>39</v>
      </c>
      <c r="D553" s="140">
        <v>21</v>
      </c>
      <c r="E553" s="74">
        <v>5</v>
      </c>
      <c r="F553" s="74">
        <v>30</v>
      </c>
      <c r="G553" s="74">
        <v>25</v>
      </c>
      <c r="H553" s="141">
        <v>8</v>
      </c>
      <c r="I553" s="140">
        <v>21</v>
      </c>
      <c r="J553" s="74">
        <v>5</v>
      </c>
      <c r="K553" s="74">
        <v>30</v>
      </c>
      <c r="L553" s="74">
        <v>25</v>
      </c>
      <c r="M553" s="141">
        <v>8</v>
      </c>
      <c r="N553" s="140">
        <v>21</v>
      </c>
      <c r="O553" s="74">
        <v>5</v>
      </c>
      <c r="P553" s="74">
        <v>32</v>
      </c>
      <c r="Q553" s="74">
        <v>27</v>
      </c>
      <c r="R553" s="141">
        <v>8</v>
      </c>
      <c r="S553" s="140">
        <v>21</v>
      </c>
      <c r="T553" s="74">
        <v>5</v>
      </c>
      <c r="U553" s="74">
        <v>32</v>
      </c>
      <c r="V553" s="74">
        <v>27</v>
      </c>
      <c r="W553" s="141">
        <v>8</v>
      </c>
      <c r="X553" s="140">
        <v>21</v>
      </c>
      <c r="Y553" s="74">
        <v>5</v>
      </c>
      <c r="Z553" s="74">
        <v>32</v>
      </c>
      <c r="AA553" s="74">
        <v>27</v>
      </c>
      <c r="AB553" s="141">
        <v>8</v>
      </c>
      <c r="AC553" s="140">
        <v>21</v>
      </c>
      <c r="AD553" s="74">
        <v>5</v>
      </c>
      <c r="AE553" s="74">
        <v>32</v>
      </c>
      <c r="AF553" s="74">
        <v>27</v>
      </c>
      <c r="AG553" s="141">
        <v>8</v>
      </c>
      <c r="AH553" s="140">
        <v>21</v>
      </c>
      <c r="AI553" s="74">
        <v>5</v>
      </c>
      <c r="AJ553" s="74">
        <v>32</v>
      </c>
      <c r="AK553" s="74">
        <v>27</v>
      </c>
      <c r="AL553" s="141">
        <v>8</v>
      </c>
      <c r="AM553" s="140">
        <v>21</v>
      </c>
      <c r="AN553" s="74">
        <v>5</v>
      </c>
      <c r="AO553" s="74">
        <v>32</v>
      </c>
      <c r="AP553" s="74">
        <v>27</v>
      </c>
      <c r="AQ553" s="74">
        <v>0</v>
      </c>
      <c r="AR553" s="141">
        <v>8</v>
      </c>
      <c r="AS553" s="140">
        <v>21</v>
      </c>
      <c r="AT553" s="74">
        <v>5</v>
      </c>
      <c r="AU553" s="74">
        <v>32</v>
      </c>
      <c r="AV553" s="74">
        <v>27</v>
      </c>
      <c r="AW553" s="74">
        <v>0</v>
      </c>
      <c r="AX553" s="141">
        <v>8</v>
      </c>
      <c r="AY553" s="140">
        <v>21</v>
      </c>
      <c r="AZ553" s="74">
        <v>5</v>
      </c>
      <c r="BA553" s="74">
        <v>32</v>
      </c>
      <c r="BB553" s="74">
        <v>27</v>
      </c>
      <c r="BC553" s="74">
        <v>0</v>
      </c>
      <c r="BD553" s="141">
        <v>8</v>
      </c>
      <c r="BE553" s="140">
        <v>21</v>
      </c>
      <c r="BF553" s="74">
        <v>5</v>
      </c>
      <c r="BG553" s="74">
        <v>33</v>
      </c>
      <c r="BH553" s="74">
        <v>28</v>
      </c>
      <c r="BI553" s="160">
        <v>0</v>
      </c>
      <c r="BJ553" s="75">
        <v>9</v>
      </c>
      <c r="BK553" s="140">
        <v>21</v>
      </c>
      <c r="BL553" s="74">
        <v>5</v>
      </c>
      <c r="BM553" s="74">
        <v>33</v>
      </c>
      <c r="BN553" s="74">
        <v>28</v>
      </c>
      <c r="BO553" s="74">
        <v>0</v>
      </c>
      <c r="BP553" s="75">
        <v>9</v>
      </c>
    </row>
    <row r="554" spans="1:134" ht="33.75">
      <c r="C554" s="58" t="s">
        <v>1191</v>
      </c>
      <c r="D554" s="140">
        <v>30</v>
      </c>
      <c r="E554" s="74">
        <v>4</v>
      </c>
      <c r="F554" s="74">
        <v>19</v>
      </c>
      <c r="G554" s="74">
        <v>8</v>
      </c>
      <c r="H554" s="141">
        <v>0</v>
      </c>
      <c r="I554" s="140">
        <v>30</v>
      </c>
      <c r="J554" s="74">
        <v>4</v>
      </c>
      <c r="K554" s="74">
        <v>19</v>
      </c>
      <c r="L554" s="74">
        <v>8</v>
      </c>
      <c r="M554" s="141">
        <v>0</v>
      </c>
      <c r="N554" s="140">
        <v>30</v>
      </c>
      <c r="O554" s="74">
        <v>4</v>
      </c>
      <c r="P554" s="74">
        <v>19</v>
      </c>
      <c r="Q554" s="74">
        <v>8</v>
      </c>
      <c r="R554" s="141">
        <v>0</v>
      </c>
      <c r="S554" s="140">
        <v>30</v>
      </c>
      <c r="T554" s="74">
        <v>4</v>
      </c>
      <c r="U554" s="74">
        <v>19</v>
      </c>
      <c r="V554" s="74">
        <v>8</v>
      </c>
      <c r="W554" s="141">
        <v>0</v>
      </c>
      <c r="X554" s="140">
        <v>30</v>
      </c>
      <c r="Y554" s="74">
        <v>4</v>
      </c>
      <c r="Z554" s="74">
        <v>21</v>
      </c>
      <c r="AA554" s="74">
        <v>10</v>
      </c>
      <c r="AB554" s="141">
        <v>11</v>
      </c>
      <c r="AC554" s="140">
        <v>30</v>
      </c>
      <c r="AD554" s="74">
        <v>4</v>
      </c>
      <c r="AE554" s="74">
        <v>26</v>
      </c>
      <c r="AF554" s="74">
        <v>17</v>
      </c>
      <c r="AG554" s="141">
        <v>17</v>
      </c>
      <c r="AH554" s="140">
        <v>30</v>
      </c>
      <c r="AI554" s="74">
        <v>4</v>
      </c>
      <c r="AJ554" s="74">
        <v>26</v>
      </c>
      <c r="AK554" s="74">
        <v>17</v>
      </c>
      <c r="AL554" s="141">
        <v>17</v>
      </c>
      <c r="AM554" s="140">
        <v>30</v>
      </c>
      <c r="AN554" s="74">
        <v>4</v>
      </c>
      <c r="AO554" s="74">
        <v>26</v>
      </c>
      <c r="AP554" s="74">
        <v>17</v>
      </c>
      <c r="AQ554" s="74">
        <v>0</v>
      </c>
      <c r="AR554" s="141">
        <v>17</v>
      </c>
      <c r="AS554" s="140">
        <v>30</v>
      </c>
      <c r="AT554" s="74">
        <v>4</v>
      </c>
      <c r="AU554" s="74">
        <v>26</v>
      </c>
      <c r="AV554" s="74">
        <v>17</v>
      </c>
      <c r="AW554" s="74">
        <v>0</v>
      </c>
      <c r="AX554" s="141">
        <v>17</v>
      </c>
      <c r="AY554" s="140">
        <v>30</v>
      </c>
      <c r="AZ554" s="74">
        <v>4</v>
      </c>
      <c r="BA554" s="74">
        <v>26</v>
      </c>
      <c r="BB554" s="74">
        <v>17</v>
      </c>
      <c r="BC554" s="74">
        <v>0</v>
      </c>
      <c r="BD554" s="141">
        <v>17</v>
      </c>
      <c r="BE554" s="140">
        <v>30</v>
      </c>
      <c r="BF554" s="74">
        <v>4</v>
      </c>
      <c r="BG554" s="74">
        <v>26</v>
      </c>
      <c r="BH554" s="74">
        <v>17</v>
      </c>
      <c r="BI554" s="160">
        <v>0</v>
      </c>
      <c r="BJ554" s="75">
        <v>17</v>
      </c>
      <c r="BK554" s="140">
        <v>30</v>
      </c>
      <c r="BL554" s="74">
        <v>4</v>
      </c>
      <c r="BM554" s="74">
        <v>26</v>
      </c>
      <c r="BN554" s="74">
        <v>17</v>
      </c>
      <c r="BO554" s="74">
        <v>0</v>
      </c>
      <c r="BP554" s="75">
        <v>17</v>
      </c>
    </row>
    <row r="555" spans="1:134">
      <c r="C555" s="58" t="s">
        <v>27</v>
      </c>
      <c r="D555" s="140">
        <v>18</v>
      </c>
      <c r="E555" s="74">
        <v>0</v>
      </c>
      <c r="F555" s="74">
        <v>13</v>
      </c>
      <c r="G555" s="74">
        <v>2</v>
      </c>
      <c r="H555" s="141">
        <v>0</v>
      </c>
      <c r="I555" s="140">
        <v>18</v>
      </c>
      <c r="J555" s="74">
        <v>0</v>
      </c>
      <c r="K555" s="74">
        <v>13</v>
      </c>
      <c r="L555" s="74">
        <v>2</v>
      </c>
      <c r="M555" s="141">
        <v>0</v>
      </c>
      <c r="N555" s="140">
        <v>18</v>
      </c>
      <c r="O555" s="74">
        <v>0</v>
      </c>
      <c r="P555" s="74">
        <v>13</v>
      </c>
      <c r="Q555" s="74">
        <v>2</v>
      </c>
      <c r="R555" s="141">
        <v>0</v>
      </c>
      <c r="S555" s="140">
        <v>18</v>
      </c>
      <c r="T555" s="74">
        <v>0</v>
      </c>
      <c r="U555" s="74">
        <v>13</v>
      </c>
      <c r="V555" s="74">
        <v>2</v>
      </c>
      <c r="W555" s="141">
        <v>0</v>
      </c>
      <c r="X555" s="140">
        <v>18</v>
      </c>
      <c r="Y555" s="74">
        <v>0</v>
      </c>
      <c r="Z555" s="74">
        <v>13</v>
      </c>
      <c r="AA555" s="74">
        <v>2</v>
      </c>
      <c r="AB555" s="141">
        <v>0</v>
      </c>
      <c r="AC555" s="140">
        <v>18</v>
      </c>
      <c r="AD555" s="74">
        <v>0</v>
      </c>
      <c r="AE555" s="74">
        <v>14</v>
      </c>
      <c r="AF555" s="74">
        <v>3</v>
      </c>
      <c r="AG555" s="141">
        <v>0</v>
      </c>
      <c r="AH555" s="140">
        <v>18</v>
      </c>
      <c r="AI555" s="74">
        <v>0</v>
      </c>
      <c r="AJ555" s="74">
        <v>14</v>
      </c>
      <c r="AK555" s="74">
        <v>3</v>
      </c>
      <c r="AL555" s="141">
        <v>0</v>
      </c>
      <c r="AM555" s="140">
        <v>18</v>
      </c>
      <c r="AN555" s="15">
        <v>0</v>
      </c>
      <c r="AO555" s="74">
        <v>14</v>
      </c>
      <c r="AP555" s="74">
        <v>3</v>
      </c>
      <c r="AQ555" s="74">
        <v>0</v>
      </c>
      <c r="AR555" s="141">
        <v>0</v>
      </c>
      <c r="AS555" s="140">
        <v>18</v>
      </c>
      <c r="AT555" s="74">
        <v>0</v>
      </c>
      <c r="AU555" s="74">
        <v>14</v>
      </c>
      <c r="AV555" s="74">
        <v>3</v>
      </c>
      <c r="AW555" s="74">
        <v>0</v>
      </c>
      <c r="AX555" s="141">
        <v>0</v>
      </c>
      <c r="AY555" s="140">
        <v>18</v>
      </c>
      <c r="AZ555" s="74">
        <v>0</v>
      </c>
      <c r="BA555" s="74">
        <v>14</v>
      </c>
      <c r="BB555" s="74">
        <v>3</v>
      </c>
      <c r="BC555" s="74">
        <v>0</v>
      </c>
      <c r="BD555" s="141">
        <v>0</v>
      </c>
      <c r="BE555" s="140">
        <v>18</v>
      </c>
      <c r="BF555" s="74">
        <v>0</v>
      </c>
      <c r="BG555" s="74">
        <v>14</v>
      </c>
      <c r="BH555" s="74">
        <v>3</v>
      </c>
      <c r="BI555" s="160">
        <v>0</v>
      </c>
      <c r="BJ555" s="75">
        <v>0</v>
      </c>
      <c r="BK555" s="140">
        <v>18</v>
      </c>
      <c r="BL555" s="74">
        <v>0</v>
      </c>
      <c r="BM555" s="74">
        <v>14</v>
      </c>
      <c r="BN555" s="74">
        <v>3</v>
      </c>
      <c r="BO555" s="74">
        <v>0</v>
      </c>
      <c r="BP555" s="75">
        <v>0</v>
      </c>
    </row>
    <row r="556" spans="1:134">
      <c r="A556" s="1"/>
      <c r="B556" s="1"/>
      <c r="C556" s="58" t="s">
        <v>28</v>
      </c>
      <c r="D556" s="140">
        <v>58</v>
      </c>
      <c r="E556" s="74">
        <v>27</v>
      </c>
      <c r="F556" s="74">
        <v>67</v>
      </c>
      <c r="G556" s="74">
        <v>55</v>
      </c>
      <c r="H556" s="141">
        <v>34</v>
      </c>
      <c r="I556" s="140">
        <v>58</v>
      </c>
      <c r="J556" s="74">
        <v>26</v>
      </c>
      <c r="K556" s="74">
        <v>67</v>
      </c>
      <c r="L556" s="74">
        <v>55</v>
      </c>
      <c r="M556" s="141">
        <v>34</v>
      </c>
      <c r="N556" s="140">
        <v>58</v>
      </c>
      <c r="O556" s="74">
        <v>26</v>
      </c>
      <c r="P556" s="74">
        <v>67</v>
      </c>
      <c r="Q556" s="74">
        <v>55</v>
      </c>
      <c r="R556" s="141">
        <v>34</v>
      </c>
      <c r="S556" s="140">
        <v>58</v>
      </c>
      <c r="T556" s="74">
        <v>26</v>
      </c>
      <c r="U556" s="74">
        <v>67</v>
      </c>
      <c r="V556" s="74">
        <v>55</v>
      </c>
      <c r="W556" s="141">
        <v>34</v>
      </c>
      <c r="X556" s="140">
        <v>58</v>
      </c>
      <c r="Y556" s="74">
        <v>26</v>
      </c>
      <c r="Z556" s="74">
        <v>68</v>
      </c>
      <c r="AA556" s="74">
        <v>56</v>
      </c>
      <c r="AB556" s="141">
        <v>34</v>
      </c>
      <c r="AC556" s="140">
        <v>58</v>
      </c>
      <c r="AD556" s="74">
        <v>26</v>
      </c>
      <c r="AE556" s="74">
        <v>69</v>
      </c>
      <c r="AF556" s="74">
        <v>60</v>
      </c>
      <c r="AG556" s="141">
        <v>35</v>
      </c>
      <c r="AH556" s="140">
        <v>58</v>
      </c>
      <c r="AI556" s="74">
        <v>26</v>
      </c>
      <c r="AJ556" s="74">
        <v>69</v>
      </c>
      <c r="AK556" s="74">
        <v>60</v>
      </c>
      <c r="AL556" s="141">
        <v>35</v>
      </c>
      <c r="AM556" s="140">
        <v>58</v>
      </c>
      <c r="AN556" s="74">
        <v>26</v>
      </c>
      <c r="AO556" s="74">
        <v>69</v>
      </c>
      <c r="AP556" s="74">
        <v>60</v>
      </c>
      <c r="AQ556" s="74">
        <v>0</v>
      </c>
      <c r="AR556" s="141">
        <v>35</v>
      </c>
      <c r="AS556" s="140">
        <v>58</v>
      </c>
      <c r="AT556" s="74">
        <v>26</v>
      </c>
      <c r="AU556" s="74">
        <v>69</v>
      </c>
      <c r="AV556" s="74">
        <v>60</v>
      </c>
      <c r="AW556" s="74">
        <v>0</v>
      </c>
      <c r="AX556" s="141">
        <v>35</v>
      </c>
      <c r="AY556" s="140">
        <v>58</v>
      </c>
      <c r="AZ556" s="74">
        <v>26</v>
      </c>
      <c r="BA556" s="74">
        <v>69</v>
      </c>
      <c r="BB556" s="74">
        <v>60</v>
      </c>
      <c r="BC556" s="74">
        <v>0</v>
      </c>
      <c r="BD556" s="141">
        <v>35</v>
      </c>
      <c r="BE556" s="140">
        <v>58</v>
      </c>
      <c r="BF556" s="74">
        <v>26</v>
      </c>
      <c r="BG556" s="74">
        <v>69</v>
      </c>
      <c r="BH556" s="74">
        <v>60</v>
      </c>
      <c r="BI556" s="160">
        <v>0</v>
      </c>
      <c r="BJ556" s="75">
        <v>36</v>
      </c>
      <c r="BK556" s="140">
        <v>58</v>
      </c>
      <c r="BL556" s="74">
        <v>26</v>
      </c>
      <c r="BM556" s="74">
        <v>69</v>
      </c>
      <c r="BN556" s="74">
        <v>60</v>
      </c>
      <c r="BO556" s="74">
        <v>0</v>
      </c>
      <c r="BP556" s="75">
        <v>36</v>
      </c>
    </row>
    <row r="557" spans="1:134" ht="22.5">
      <c r="C557" s="201" t="s">
        <v>29</v>
      </c>
      <c r="D557" s="202">
        <v>8</v>
      </c>
      <c r="E557" s="203">
        <v>0</v>
      </c>
      <c r="F557" s="203">
        <v>3</v>
      </c>
      <c r="G557" s="203">
        <v>0</v>
      </c>
      <c r="H557" s="204">
        <v>0</v>
      </c>
      <c r="I557" s="202">
        <v>8</v>
      </c>
      <c r="J557" s="203">
        <v>0</v>
      </c>
      <c r="K557" s="203">
        <v>3</v>
      </c>
      <c r="L557" s="203">
        <v>0</v>
      </c>
      <c r="M557" s="204">
        <v>0</v>
      </c>
      <c r="N557" s="202">
        <v>8</v>
      </c>
      <c r="O557" s="203">
        <v>0</v>
      </c>
      <c r="P557" s="203">
        <v>3</v>
      </c>
      <c r="Q557" s="203">
        <v>0</v>
      </c>
      <c r="R557" s="204">
        <v>0</v>
      </c>
      <c r="S557" s="202">
        <v>8</v>
      </c>
      <c r="T557" s="203">
        <v>0</v>
      </c>
      <c r="U557" s="203">
        <v>3</v>
      </c>
      <c r="V557" s="203">
        <v>0</v>
      </c>
      <c r="W557" s="204">
        <v>0</v>
      </c>
      <c r="X557" s="202">
        <v>8</v>
      </c>
      <c r="Y557" s="203">
        <v>0</v>
      </c>
      <c r="Z557" s="203">
        <v>3</v>
      </c>
      <c r="AA557" s="203">
        <v>0</v>
      </c>
      <c r="AB557" s="204">
        <v>0</v>
      </c>
      <c r="AC557" s="202">
        <v>8</v>
      </c>
      <c r="AD557" s="203">
        <v>0</v>
      </c>
      <c r="AE557" s="203">
        <v>3</v>
      </c>
      <c r="AF557" s="203">
        <v>0</v>
      </c>
      <c r="AG557" s="204">
        <v>0</v>
      </c>
      <c r="AH557" s="202">
        <v>8</v>
      </c>
      <c r="AI557" s="203">
        <v>0</v>
      </c>
      <c r="AJ557" s="203">
        <v>3</v>
      </c>
      <c r="AK557" s="203">
        <v>0</v>
      </c>
      <c r="AL557" s="204">
        <v>0</v>
      </c>
      <c r="AM557" s="202">
        <v>8</v>
      </c>
      <c r="AN557" s="203">
        <v>0</v>
      </c>
      <c r="AO557" s="203">
        <v>3</v>
      </c>
      <c r="AP557" s="203">
        <v>0</v>
      </c>
      <c r="AQ557" s="74">
        <v>0</v>
      </c>
      <c r="AR557" s="204">
        <v>0</v>
      </c>
      <c r="AS557" s="202">
        <v>8</v>
      </c>
      <c r="AT557" s="203">
        <v>0</v>
      </c>
      <c r="AU557" s="203">
        <v>3</v>
      </c>
      <c r="AV557" s="203">
        <v>0</v>
      </c>
      <c r="AW557" s="74">
        <v>0</v>
      </c>
      <c r="AX557" s="204">
        <v>0</v>
      </c>
      <c r="AY557" s="202">
        <v>8</v>
      </c>
      <c r="AZ557" s="203">
        <v>0</v>
      </c>
      <c r="BA557" s="203">
        <v>3</v>
      </c>
      <c r="BB557" s="203">
        <v>0</v>
      </c>
      <c r="BC557" s="203">
        <v>0</v>
      </c>
      <c r="BD557" s="204">
        <v>0</v>
      </c>
      <c r="BE557" s="202">
        <v>8</v>
      </c>
      <c r="BF557" s="203">
        <v>0</v>
      </c>
      <c r="BG557" s="203">
        <v>3</v>
      </c>
      <c r="BH557" s="203">
        <v>0</v>
      </c>
      <c r="BI557" s="226">
        <v>0</v>
      </c>
      <c r="BJ557" s="271">
        <v>0</v>
      </c>
      <c r="BK557" s="202">
        <v>8</v>
      </c>
      <c r="BL557" s="203">
        <v>0</v>
      </c>
      <c r="BM557" s="203">
        <v>3</v>
      </c>
      <c r="BN557" s="203">
        <v>0</v>
      </c>
      <c r="BO557" s="203">
        <v>0</v>
      </c>
      <c r="BP557" s="271">
        <v>0</v>
      </c>
    </row>
    <row r="558" spans="1:134" ht="23.25" thickBot="1">
      <c r="C558" s="239" t="s">
        <v>90</v>
      </c>
      <c r="D558" s="206">
        <v>3</v>
      </c>
      <c r="E558" s="207">
        <v>0</v>
      </c>
      <c r="F558" s="207">
        <v>2</v>
      </c>
      <c r="G558" s="207">
        <v>0</v>
      </c>
      <c r="H558" s="208">
        <v>0</v>
      </c>
      <c r="I558" s="206">
        <v>3</v>
      </c>
      <c r="J558" s="207">
        <v>0</v>
      </c>
      <c r="K558" s="207">
        <v>2</v>
      </c>
      <c r="L558" s="248">
        <v>0</v>
      </c>
      <c r="M558" s="208">
        <v>0</v>
      </c>
      <c r="N558" s="206">
        <v>3</v>
      </c>
      <c r="O558" s="207">
        <v>0</v>
      </c>
      <c r="P558" s="207">
        <v>2</v>
      </c>
      <c r="Q558" s="207">
        <v>0</v>
      </c>
      <c r="R558" s="208">
        <v>0</v>
      </c>
      <c r="S558" s="206">
        <v>3</v>
      </c>
      <c r="T558" s="207">
        <v>0</v>
      </c>
      <c r="U558" s="207">
        <v>2</v>
      </c>
      <c r="V558" s="207">
        <v>0</v>
      </c>
      <c r="W558" s="208">
        <v>0</v>
      </c>
      <c r="X558" s="206">
        <v>3</v>
      </c>
      <c r="Y558" s="207">
        <v>0</v>
      </c>
      <c r="Z558" s="207">
        <v>2</v>
      </c>
      <c r="AA558" s="207">
        <v>0</v>
      </c>
      <c r="AB558" s="208">
        <v>0</v>
      </c>
      <c r="AC558" s="206">
        <v>3</v>
      </c>
      <c r="AD558" s="207">
        <v>0</v>
      </c>
      <c r="AE558" s="207">
        <v>2</v>
      </c>
      <c r="AF558" s="207">
        <v>0</v>
      </c>
      <c r="AG558" s="208">
        <v>0</v>
      </c>
      <c r="AH558" s="206">
        <v>3</v>
      </c>
      <c r="AI558" s="207">
        <v>0</v>
      </c>
      <c r="AJ558" s="207">
        <v>2</v>
      </c>
      <c r="AK558" s="207">
        <v>0</v>
      </c>
      <c r="AL558" s="208">
        <v>0</v>
      </c>
      <c r="AM558" s="206">
        <v>3</v>
      </c>
      <c r="AN558" s="207">
        <v>0</v>
      </c>
      <c r="AO558" s="207">
        <v>2</v>
      </c>
      <c r="AP558" s="207">
        <v>0</v>
      </c>
      <c r="AQ558" s="74">
        <v>0</v>
      </c>
      <c r="AR558" s="262">
        <v>0</v>
      </c>
      <c r="AS558" s="206">
        <v>3</v>
      </c>
      <c r="AT558" s="207">
        <v>0</v>
      </c>
      <c r="AU558" s="207">
        <v>2</v>
      </c>
      <c r="AV558" s="207">
        <v>0</v>
      </c>
      <c r="AW558" s="266">
        <v>0</v>
      </c>
      <c r="AX558" s="262">
        <v>0</v>
      </c>
      <c r="AY558" s="206">
        <v>3</v>
      </c>
      <c r="AZ558" s="207">
        <v>0</v>
      </c>
      <c r="BA558" s="207">
        <v>2</v>
      </c>
      <c r="BB558" s="207">
        <v>0</v>
      </c>
      <c r="BC558" s="207">
        <v>0</v>
      </c>
      <c r="BD558" s="262">
        <v>0</v>
      </c>
      <c r="BE558" s="206">
        <v>3</v>
      </c>
      <c r="BF558" s="207">
        <v>0</v>
      </c>
      <c r="BG558" s="269">
        <v>2</v>
      </c>
      <c r="BH558" s="269">
        <v>0</v>
      </c>
      <c r="BI558" s="270">
        <v>0</v>
      </c>
      <c r="BJ558" s="208">
        <v>0</v>
      </c>
      <c r="BK558" s="293">
        <v>3</v>
      </c>
      <c r="BL558" s="207">
        <v>0</v>
      </c>
      <c r="BM558" s="207">
        <v>2</v>
      </c>
      <c r="BN558" s="298">
        <v>0</v>
      </c>
      <c r="BO558" s="207">
        <v>0</v>
      </c>
      <c r="BP558" s="208">
        <v>0</v>
      </c>
    </row>
    <row r="559" spans="1:134" ht="13.5" thickBot="1"/>
    <row r="560" spans="1:134" ht="23.25" thickBot="1">
      <c r="C560" s="557" t="s">
        <v>1138</v>
      </c>
      <c r="D560" s="558"/>
      <c r="E560" s="558"/>
      <c r="F560" s="558"/>
      <c r="G560" s="558"/>
      <c r="H560" s="558"/>
      <c r="I560" s="558"/>
      <c r="J560" s="558"/>
      <c r="K560" s="558"/>
      <c r="L560" s="558"/>
      <c r="M560" s="558"/>
      <c r="N560" s="558"/>
      <c r="O560" s="558"/>
      <c r="P560" s="558"/>
      <c r="Q560" s="558"/>
      <c r="R560" s="558"/>
      <c r="S560" s="558"/>
      <c r="T560" s="558"/>
      <c r="U560" s="558"/>
      <c r="V560" s="558"/>
      <c r="W560" s="558"/>
      <c r="X560" s="558"/>
      <c r="Y560" s="558"/>
      <c r="Z560" s="558"/>
      <c r="AA560" s="558"/>
      <c r="AB560" s="558"/>
      <c r="AC560" s="558"/>
      <c r="AD560" s="558"/>
      <c r="AE560" s="558"/>
      <c r="AF560" s="558"/>
      <c r="AG560" s="558"/>
      <c r="AH560" s="558"/>
      <c r="AI560" s="558"/>
      <c r="AJ560" s="558"/>
      <c r="AK560" s="558"/>
      <c r="AL560" s="558"/>
      <c r="AM560" s="558"/>
      <c r="AN560" s="558"/>
      <c r="AO560" s="558"/>
      <c r="AP560" s="558"/>
      <c r="AQ560" s="558"/>
      <c r="AR560" s="558"/>
      <c r="AS560" s="558"/>
      <c r="AT560" s="558"/>
      <c r="AU560" s="558"/>
      <c r="AV560" s="558"/>
      <c r="AW560" s="558"/>
      <c r="AX560" s="558"/>
      <c r="AY560" s="558"/>
      <c r="AZ560" s="558"/>
      <c r="BA560" s="558"/>
      <c r="BB560" s="558"/>
      <c r="BC560" s="558"/>
      <c r="BD560" s="558"/>
      <c r="BE560" s="558"/>
      <c r="BF560" s="558"/>
      <c r="BG560" s="558"/>
      <c r="BH560" s="558"/>
      <c r="BI560" s="558"/>
      <c r="BJ560" s="558"/>
      <c r="BK560" s="558"/>
      <c r="BL560" s="558"/>
      <c r="BM560" s="558"/>
      <c r="BN560" s="558"/>
      <c r="BO560" s="558"/>
      <c r="BP560" s="558"/>
      <c r="BQ560" s="558"/>
      <c r="BR560" s="558"/>
      <c r="BS560" s="558"/>
      <c r="BT560" s="558"/>
      <c r="BU560" s="558"/>
      <c r="BV560" s="558"/>
      <c r="BW560" s="559"/>
      <c r="BX560" s="151"/>
      <c r="BY560" s="151"/>
      <c r="BZ560" s="151"/>
      <c r="CA560" s="151"/>
      <c r="CB560" s="151"/>
      <c r="CC560" s="151"/>
      <c r="CD560" s="151"/>
      <c r="CE560" s="151"/>
      <c r="CF560" s="151"/>
      <c r="CG560" s="151"/>
      <c r="CH560" s="151"/>
      <c r="CI560" s="151"/>
      <c r="CJ560" s="151"/>
      <c r="CK560" s="151"/>
      <c r="CL560" s="151"/>
      <c r="CM560" s="151"/>
      <c r="CN560" s="151"/>
      <c r="CO560" s="151"/>
      <c r="CP560" s="151"/>
      <c r="CQ560" s="151"/>
      <c r="CR560" s="151"/>
      <c r="CS560" s="151"/>
      <c r="CT560" s="151"/>
      <c r="CU560" s="151"/>
      <c r="CV560" s="151"/>
      <c r="CW560" s="151"/>
      <c r="CX560" s="151"/>
      <c r="CY560" s="151"/>
      <c r="CZ560" s="151"/>
      <c r="DA560" s="151"/>
      <c r="DB560" s="151"/>
      <c r="DC560" s="151"/>
      <c r="DD560" s="151"/>
      <c r="DE560" s="151"/>
      <c r="DF560" s="151"/>
      <c r="DG560" s="151"/>
      <c r="DH560" s="151"/>
      <c r="DI560" s="151"/>
      <c r="DJ560" s="151"/>
      <c r="DK560" s="151"/>
      <c r="DL560" s="151"/>
      <c r="DM560" s="151"/>
      <c r="DN560" s="151"/>
      <c r="DO560" s="151"/>
      <c r="DP560" s="151"/>
      <c r="DQ560" s="151"/>
      <c r="DR560" s="151"/>
      <c r="DS560" s="151"/>
      <c r="DT560" s="151"/>
      <c r="DU560" s="151"/>
      <c r="DV560" s="151"/>
      <c r="DW560" s="151"/>
      <c r="DX560" s="151"/>
      <c r="DY560" s="151"/>
      <c r="DZ560" s="151"/>
      <c r="EA560" s="151"/>
      <c r="EB560" s="151"/>
      <c r="EC560" s="151"/>
      <c r="ED560" s="151"/>
    </row>
    <row r="561" spans="3:134" ht="23.25" thickBot="1">
      <c r="C561" s="585" t="s">
        <v>36</v>
      </c>
      <c r="D561" s="560">
        <v>43101</v>
      </c>
      <c r="E561" s="584"/>
      <c r="F561" s="584"/>
      <c r="G561" s="584"/>
      <c r="H561" s="584"/>
      <c r="I561" s="561"/>
      <c r="J561" s="560">
        <v>43132</v>
      </c>
      <c r="K561" s="584"/>
      <c r="L561" s="584"/>
      <c r="M561" s="584"/>
      <c r="N561" s="584"/>
      <c r="O561" s="584"/>
      <c r="P561" s="560">
        <v>43160</v>
      </c>
      <c r="Q561" s="584"/>
      <c r="R561" s="584"/>
      <c r="S561" s="584"/>
      <c r="T561" s="584"/>
      <c r="U561" s="561"/>
      <c r="V561" s="560">
        <v>43191</v>
      </c>
      <c r="W561" s="584"/>
      <c r="X561" s="584"/>
      <c r="Y561" s="584"/>
      <c r="Z561" s="584"/>
      <c r="AA561" s="561"/>
      <c r="AB561" s="560">
        <v>43221</v>
      </c>
      <c r="AC561" s="584"/>
      <c r="AD561" s="584"/>
      <c r="AE561" s="584"/>
      <c r="AF561" s="584"/>
      <c r="AG561" s="561"/>
      <c r="AH561" s="584">
        <v>43252</v>
      </c>
      <c r="AI561" s="584"/>
      <c r="AJ561" s="584"/>
      <c r="AK561" s="584"/>
      <c r="AL561" s="584"/>
      <c r="AM561" s="561"/>
      <c r="AN561" s="560">
        <v>43282</v>
      </c>
      <c r="AO561" s="584"/>
      <c r="AP561" s="584"/>
      <c r="AQ561" s="584"/>
      <c r="AR561" s="584"/>
      <c r="AS561" s="561"/>
      <c r="AT561" s="560">
        <v>43313</v>
      </c>
      <c r="AU561" s="584"/>
      <c r="AV561" s="584"/>
      <c r="AW561" s="584"/>
      <c r="AX561" s="584"/>
      <c r="AY561" s="561"/>
      <c r="AZ561" s="560">
        <v>43344</v>
      </c>
      <c r="BA561" s="584"/>
      <c r="BB561" s="584"/>
      <c r="BC561" s="584"/>
      <c r="BD561" s="584"/>
      <c r="BE561" s="561"/>
      <c r="BF561" s="560">
        <v>43374</v>
      </c>
      <c r="BG561" s="584"/>
      <c r="BH561" s="584"/>
      <c r="BI561" s="584"/>
      <c r="BJ561" s="584"/>
      <c r="BK561" s="584"/>
      <c r="BL561" s="560">
        <v>43405</v>
      </c>
      <c r="BM561" s="584"/>
      <c r="BN561" s="584"/>
      <c r="BO561" s="584"/>
      <c r="BP561" s="584"/>
      <c r="BQ561" s="561"/>
      <c r="BR561" s="560">
        <v>43435</v>
      </c>
      <c r="BS561" s="584"/>
      <c r="BT561" s="584"/>
      <c r="BU561" s="584"/>
      <c r="BV561" s="584"/>
      <c r="BW561" s="561"/>
      <c r="BX561" s="151"/>
      <c r="BY561" s="151"/>
      <c r="BZ561" s="151"/>
      <c r="CA561" s="151"/>
      <c r="CB561" s="151"/>
      <c r="CC561" s="151"/>
      <c r="CD561" s="151"/>
      <c r="CE561" s="151"/>
      <c r="CF561" s="151"/>
      <c r="CG561" s="151"/>
      <c r="CH561" s="151"/>
      <c r="CI561" s="151"/>
      <c r="CJ561" s="151"/>
      <c r="CK561" s="151"/>
      <c r="CL561" s="151"/>
      <c r="CM561" s="151"/>
      <c r="CN561" s="151"/>
      <c r="CO561" s="151"/>
      <c r="CP561" s="151"/>
      <c r="CQ561" s="151"/>
      <c r="CR561" s="151"/>
      <c r="CS561" s="151"/>
      <c r="CT561" s="151"/>
      <c r="CU561" s="151"/>
      <c r="CV561" s="151"/>
      <c r="CW561" s="151"/>
      <c r="CX561" s="151"/>
      <c r="CY561" s="151"/>
      <c r="CZ561" s="151"/>
      <c r="DA561" s="151"/>
      <c r="DB561" s="151"/>
      <c r="DC561" s="151"/>
      <c r="DD561" s="151"/>
      <c r="DE561" s="151"/>
      <c r="DF561" s="151"/>
      <c r="DG561" s="151"/>
      <c r="DH561" s="151"/>
      <c r="DI561" s="151"/>
      <c r="DJ561" s="151"/>
      <c r="DK561" s="151"/>
      <c r="DL561" s="151"/>
      <c r="DM561" s="151"/>
      <c r="DN561" s="151"/>
      <c r="DO561" s="151"/>
      <c r="DP561" s="151"/>
      <c r="DQ561" s="151"/>
      <c r="DR561" s="151"/>
      <c r="DS561" s="151"/>
      <c r="DT561" s="151"/>
      <c r="DU561" s="151"/>
      <c r="DV561" s="151"/>
      <c r="DW561" s="151"/>
      <c r="DX561" s="151"/>
      <c r="DY561" s="151"/>
      <c r="DZ561" s="151"/>
      <c r="EA561" s="151"/>
      <c r="EB561" s="151"/>
      <c r="EC561" s="151"/>
      <c r="ED561" s="151"/>
    </row>
    <row r="562" spans="3:134" ht="13.5" thickBot="1">
      <c r="C562" s="599"/>
      <c r="D562" s="178" t="s">
        <v>2</v>
      </c>
      <c r="E562" s="385" t="s">
        <v>3</v>
      </c>
      <c r="F562" s="389" t="s">
        <v>51</v>
      </c>
      <c r="G562" s="389" t="s">
        <v>66</v>
      </c>
      <c r="H562" s="389" t="s">
        <v>1134</v>
      </c>
      <c r="I562" s="430" t="s">
        <v>1140</v>
      </c>
      <c r="J562" s="178" t="s">
        <v>2</v>
      </c>
      <c r="K562" s="385" t="s">
        <v>3</v>
      </c>
      <c r="L562" s="389" t="s">
        <v>51</v>
      </c>
      <c r="M562" s="389" t="s">
        <v>66</v>
      </c>
      <c r="N562" s="389" t="s">
        <v>1134</v>
      </c>
      <c r="O562" s="429" t="s">
        <v>1140</v>
      </c>
      <c r="P562" s="178" t="s">
        <v>2</v>
      </c>
      <c r="Q562" s="385" t="s">
        <v>3</v>
      </c>
      <c r="R562" s="389" t="s">
        <v>51</v>
      </c>
      <c r="S562" s="389" t="s">
        <v>66</v>
      </c>
      <c r="T562" s="389" t="s">
        <v>1134</v>
      </c>
      <c r="U562" s="430" t="s">
        <v>1140</v>
      </c>
      <c r="V562" s="178" t="s">
        <v>2</v>
      </c>
      <c r="W562" s="385" t="s">
        <v>3</v>
      </c>
      <c r="X562" s="389" t="s">
        <v>51</v>
      </c>
      <c r="Y562" s="389" t="s">
        <v>66</v>
      </c>
      <c r="Z562" s="389" t="s">
        <v>1134</v>
      </c>
      <c r="AA562" s="430" t="s">
        <v>1140</v>
      </c>
      <c r="AB562" s="178" t="s">
        <v>2</v>
      </c>
      <c r="AC562" s="385" t="s">
        <v>3</v>
      </c>
      <c r="AD562" s="389" t="s">
        <v>51</v>
      </c>
      <c r="AE562" s="389" t="s">
        <v>66</v>
      </c>
      <c r="AF562" s="389" t="s">
        <v>1134</v>
      </c>
      <c r="AG562" s="430" t="s">
        <v>1140</v>
      </c>
      <c r="AH562" s="385" t="s">
        <v>2</v>
      </c>
      <c r="AI562" s="385" t="s">
        <v>3</v>
      </c>
      <c r="AJ562" s="389" t="s">
        <v>51</v>
      </c>
      <c r="AK562" s="389" t="s">
        <v>66</v>
      </c>
      <c r="AL562" s="389" t="s">
        <v>1134</v>
      </c>
      <c r="AM562" s="430" t="s">
        <v>1140</v>
      </c>
      <c r="AN562" s="178" t="s">
        <v>2</v>
      </c>
      <c r="AO562" s="385" t="s">
        <v>3</v>
      </c>
      <c r="AP562" s="389" t="s">
        <v>51</v>
      </c>
      <c r="AQ562" s="389" t="s">
        <v>66</v>
      </c>
      <c r="AR562" s="389" t="s">
        <v>1134</v>
      </c>
      <c r="AS562" s="430" t="s">
        <v>1140</v>
      </c>
      <c r="AT562" s="178" t="s">
        <v>2</v>
      </c>
      <c r="AU562" s="385" t="s">
        <v>3</v>
      </c>
      <c r="AV562" s="389" t="s">
        <v>51</v>
      </c>
      <c r="AW562" s="389" t="s">
        <v>66</v>
      </c>
      <c r="AX562" s="389" t="s">
        <v>1134</v>
      </c>
      <c r="AY562" s="430" t="s">
        <v>1140</v>
      </c>
      <c r="AZ562" s="178" t="s">
        <v>2</v>
      </c>
      <c r="BA562" s="383" t="s">
        <v>3</v>
      </c>
      <c r="BB562" s="389" t="s">
        <v>51</v>
      </c>
      <c r="BC562" s="435" t="s">
        <v>66</v>
      </c>
      <c r="BD562" s="389" t="s">
        <v>1134</v>
      </c>
      <c r="BE562" s="430" t="s">
        <v>1140</v>
      </c>
      <c r="BF562" s="178" t="s">
        <v>2</v>
      </c>
      <c r="BG562" s="385" t="s">
        <v>3</v>
      </c>
      <c r="BH562" s="389" t="s">
        <v>51</v>
      </c>
      <c r="BI562" s="389" t="s">
        <v>66</v>
      </c>
      <c r="BJ562" s="389" t="s">
        <v>1134</v>
      </c>
      <c r="BK562" s="429" t="s">
        <v>1140</v>
      </c>
      <c r="BL562" s="178" t="s">
        <v>2</v>
      </c>
      <c r="BM562" s="385" t="s">
        <v>3</v>
      </c>
      <c r="BN562" s="389" t="s">
        <v>51</v>
      </c>
      <c r="BO562" s="389" t="s">
        <v>66</v>
      </c>
      <c r="BP562" s="389" t="s">
        <v>1134</v>
      </c>
      <c r="BQ562" s="430" t="s">
        <v>1140</v>
      </c>
      <c r="BR562" s="178" t="s">
        <v>2</v>
      </c>
      <c r="BS562" s="385" t="s">
        <v>3</v>
      </c>
      <c r="BT562" s="389" t="s">
        <v>51</v>
      </c>
      <c r="BU562" s="389" t="s">
        <v>66</v>
      </c>
      <c r="BV562" s="389" t="s">
        <v>1134</v>
      </c>
      <c r="BW562" s="430" t="s">
        <v>1140</v>
      </c>
      <c r="BX562" s="151"/>
      <c r="BY562" s="151"/>
      <c r="BZ562" s="151"/>
      <c r="CA562" s="151"/>
      <c r="CB562" s="151"/>
      <c r="CC562" s="151"/>
      <c r="CD562" s="151"/>
      <c r="CE562" s="151"/>
      <c r="CF562" s="151"/>
      <c r="CG562" s="151"/>
      <c r="CH562" s="151"/>
      <c r="CI562" s="151"/>
      <c r="CJ562" s="151"/>
      <c r="CK562" s="151"/>
      <c r="CL562" s="151"/>
      <c r="CM562" s="151"/>
      <c r="CN562" s="151"/>
      <c r="CO562" s="151"/>
      <c r="CP562" s="151"/>
      <c r="CQ562" s="151"/>
      <c r="CR562" s="151"/>
      <c r="CS562" s="151"/>
      <c r="CT562" s="151"/>
      <c r="CU562" s="151"/>
      <c r="CV562" s="151"/>
      <c r="CW562" s="151"/>
      <c r="CX562" s="151"/>
      <c r="CY562" s="151"/>
      <c r="CZ562" s="151"/>
      <c r="DA562" s="151"/>
      <c r="DB562" s="151"/>
      <c r="DC562" s="151"/>
      <c r="DD562" s="151"/>
      <c r="DE562" s="151"/>
      <c r="DF562" s="151"/>
      <c r="DG562" s="151"/>
      <c r="DH562" s="151"/>
      <c r="DI562" s="151"/>
      <c r="DJ562" s="151"/>
      <c r="DK562" s="151"/>
      <c r="DL562" s="151"/>
      <c r="DM562" s="151"/>
      <c r="DN562" s="151"/>
      <c r="DO562" s="151"/>
      <c r="DP562" s="151"/>
      <c r="DQ562" s="151"/>
      <c r="DR562" s="151"/>
      <c r="DS562" s="151"/>
      <c r="DT562" s="151"/>
      <c r="DU562" s="151"/>
      <c r="DV562" s="151"/>
      <c r="DW562" s="151"/>
      <c r="DX562" s="151"/>
      <c r="DY562" s="151"/>
      <c r="DZ562" s="151"/>
      <c r="EA562" s="151"/>
      <c r="EB562" s="151"/>
      <c r="EC562" s="151"/>
      <c r="ED562" s="151"/>
    </row>
    <row r="563" spans="3:134">
      <c r="C563" s="404" t="s">
        <v>8</v>
      </c>
      <c r="D563" s="444">
        <v>78</v>
      </c>
      <c r="E563" s="267">
        <v>46</v>
      </c>
      <c r="F563" s="300">
        <v>86</v>
      </c>
      <c r="G563" s="301">
        <v>69</v>
      </c>
      <c r="H563" s="301">
        <v>0</v>
      </c>
      <c r="I563" s="443">
        <v>64</v>
      </c>
      <c r="J563" s="444">
        <v>78</v>
      </c>
      <c r="K563" s="267">
        <v>46</v>
      </c>
      <c r="L563" s="300">
        <v>86</v>
      </c>
      <c r="M563" s="301">
        <v>69</v>
      </c>
      <c r="N563" s="301">
        <v>0</v>
      </c>
      <c r="O563" s="442">
        <v>64</v>
      </c>
      <c r="P563" s="444">
        <v>78</v>
      </c>
      <c r="Q563" s="267">
        <v>46</v>
      </c>
      <c r="R563" s="300">
        <v>86</v>
      </c>
      <c r="S563" s="301">
        <v>69</v>
      </c>
      <c r="T563" s="301">
        <v>0</v>
      </c>
      <c r="U563" s="443">
        <v>64</v>
      </c>
      <c r="V563" s="444">
        <v>78</v>
      </c>
      <c r="W563" s="267">
        <v>46</v>
      </c>
      <c r="X563" s="304">
        <v>85</v>
      </c>
      <c r="Y563" s="301">
        <v>69</v>
      </c>
      <c r="Z563" s="301">
        <v>0</v>
      </c>
      <c r="AA563" s="443">
        <v>64</v>
      </c>
      <c r="AB563" s="444">
        <v>78</v>
      </c>
      <c r="AC563" s="267">
        <v>46</v>
      </c>
      <c r="AD563" s="304">
        <v>86</v>
      </c>
      <c r="AE563" s="306">
        <v>70</v>
      </c>
      <c r="AF563" s="301">
        <v>0</v>
      </c>
      <c r="AG563" s="461">
        <v>65</v>
      </c>
      <c r="AH563" s="460">
        <v>79</v>
      </c>
      <c r="AI563" s="267">
        <v>46</v>
      </c>
      <c r="AJ563" s="304">
        <v>86</v>
      </c>
      <c r="AK563" s="306">
        <v>71</v>
      </c>
      <c r="AL563" s="301">
        <v>0</v>
      </c>
      <c r="AM563" s="5">
        <v>65</v>
      </c>
      <c r="AN563" s="310">
        <v>79</v>
      </c>
      <c r="AO563" s="70">
        <v>46</v>
      </c>
      <c r="AP563" s="311">
        <v>86</v>
      </c>
      <c r="AQ563" s="312">
        <v>71</v>
      </c>
      <c r="AR563" s="313">
        <v>0</v>
      </c>
      <c r="AS563" s="314">
        <v>65</v>
      </c>
      <c r="AT563" s="310">
        <v>84</v>
      </c>
      <c r="AU563" s="70">
        <v>46</v>
      </c>
      <c r="AV563" s="311">
        <v>86</v>
      </c>
      <c r="AW563" s="312">
        <v>71</v>
      </c>
      <c r="AX563" s="313">
        <v>0</v>
      </c>
      <c r="AY563" s="314">
        <v>65</v>
      </c>
      <c r="AZ563" s="310">
        <v>83</v>
      </c>
      <c r="BA563" s="70">
        <v>41</v>
      </c>
      <c r="BB563" s="311">
        <v>87</v>
      </c>
      <c r="BC563" s="312">
        <v>69</v>
      </c>
      <c r="BD563" s="313">
        <v>0</v>
      </c>
      <c r="BE563" s="314">
        <v>65</v>
      </c>
      <c r="BF563" s="310">
        <v>83</v>
      </c>
      <c r="BG563" s="267">
        <v>41</v>
      </c>
      <c r="BH563" s="311">
        <v>88</v>
      </c>
      <c r="BI563" s="312">
        <v>69</v>
      </c>
      <c r="BJ563" s="313">
        <v>0</v>
      </c>
      <c r="BK563" s="441">
        <v>66</v>
      </c>
      <c r="BL563" s="455">
        <v>83</v>
      </c>
      <c r="BM563" s="267">
        <v>0</v>
      </c>
      <c r="BN563" s="300">
        <v>88</v>
      </c>
      <c r="BO563" s="301">
        <v>69</v>
      </c>
      <c r="BP563" s="301">
        <v>0</v>
      </c>
      <c r="BQ563" s="443">
        <v>66</v>
      </c>
      <c r="BR563" s="444">
        <v>83</v>
      </c>
      <c r="BS563" s="267">
        <v>0</v>
      </c>
      <c r="BT563" s="300">
        <v>88</v>
      </c>
      <c r="BU563" s="301">
        <v>69</v>
      </c>
      <c r="BV563" s="301">
        <v>0</v>
      </c>
      <c r="BW563" s="443">
        <v>66</v>
      </c>
      <c r="BX563" s="151"/>
      <c r="BY563" s="151"/>
      <c r="BZ563" s="151"/>
      <c r="CA563" s="151"/>
      <c r="CB563" s="151"/>
      <c r="CC563" s="151"/>
      <c r="CD563" s="151"/>
      <c r="CE563" s="151"/>
      <c r="CF563" s="151"/>
      <c r="CG563" s="151"/>
      <c r="CH563" s="151"/>
      <c r="CI563" s="151"/>
      <c r="CJ563" s="151"/>
      <c r="CK563" s="151"/>
      <c r="CL563" s="151"/>
      <c r="CM563" s="151"/>
      <c r="CN563" s="151"/>
      <c r="CO563" s="151"/>
      <c r="CP563" s="151"/>
      <c r="CQ563" s="151"/>
      <c r="CR563" s="151"/>
      <c r="CS563" s="151"/>
      <c r="CT563" s="151"/>
      <c r="CU563" s="151"/>
      <c r="CV563" s="151"/>
      <c r="CW563" s="151"/>
      <c r="CX563" s="151"/>
      <c r="CY563" s="151"/>
      <c r="CZ563" s="151"/>
      <c r="DA563" s="151"/>
      <c r="DB563" s="151"/>
      <c r="DC563" s="151"/>
      <c r="DD563" s="151"/>
      <c r="DE563" s="151"/>
      <c r="DF563" s="151"/>
      <c r="DG563" s="151"/>
      <c r="DH563" s="151"/>
      <c r="DI563" s="151"/>
      <c r="DJ563" s="151"/>
      <c r="DK563" s="151"/>
      <c r="DL563" s="151"/>
      <c r="DM563" s="151"/>
      <c r="DN563" s="151"/>
      <c r="DO563" s="151"/>
      <c r="DP563" s="151"/>
      <c r="DQ563" s="151"/>
      <c r="DR563" s="151"/>
      <c r="DS563" s="151"/>
      <c r="DT563" s="151"/>
      <c r="DU563" s="151"/>
      <c r="DV563" s="151"/>
      <c r="DW563" s="151"/>
      <c r="DX563" s="151"/>
      <c r="DY563" s="151"/>
      <c r="DZ563" s="151"/>
      <c r="EA563" s="151"/>
      <c r="EB563" s="151"/>
      <c r="EC563" s="151"/>
      <c r="ED563" s="151"/>
    </row>
    <row r="564" spans="3:134">
      <c r="C564" s="405" t="s">
        <v>9</v>
      </c>
      <c r="D564" s="315">
        <v>12</v>
      </c>
      <c r="E564" s="74">
        <v>1</v>
      </c>
      <c r="F564" s="227">
        <v>9</v>
      </c>
      <c r="G564" s="266">
        <v>2</v>
      </c>
      <c r="H564" s="266">
        <v>0</v>
      </c>
      <c r="I564" s="316">
        <v>0</v>
      </c>
      <c r="J564" s="315">
        <v>12</v>
      </c>
      <c r="K564" s="74">
        <v>1</v>
      </c>
      <c r="L564" s="227">
        <v>9</v>
      </c>
      <c r="M564" s="266">
        <v>2</v>
      </c>
      <c r="N564" s="266">
        <v>0</v>
      </c>
      <c r="O564" s="309">
        <v>1</v>
      </c>
      <c r="P564" s="315">
        <v>12</v>
      </c>
      <c r="Q564" s="74">
        <v>1</v>
      </c>
      <c r="R564" s="227">
        <v>9</v>
      </c>
      <c r="S564" s="266">
        <v>2</v>
      </c>
      <c r="T564" s="266">
        <v>0</v>
      </c>
      <c r="U564" s="316">
        <v>1</v>
      </c>
      <c r="V564" s="315">
        <v>12</v>
      </c>
      <c r="W564" s="74">
        <v>1</v>
      </c>
      <c r="X564" s="227">
        <v>9</v>
      </c>
      <c r="Y564" s="266">
        <v>2</v>
      </c>
      <c r="Z564" s="266">
        <v>0</v>
      </c>
      <c r="AA564" s="316">
        <v>1</v>
      </c>
      <c r="AB564" s="315">
        <v>12</v>
      </c>
      <c r="AC564" s="74">
        <v>1</v>
      </c>
      <c r="AD564" s="227">
        <v>9</v>
      </c>
      <c r="AE564" s="266">
        <v>2</v>
      </c>
      <c r="AF564" s="266">
        <v>0</v>
      </c>
      <c r="AG564" s="316">
        <v>1</v>
      </c>
      <c r="AH564" s="324">
        <v>12</v>
      </c>
      <c r="AI564" s="74">
        <v>1</v>
      </c>
      <c r="AJ564" s="227">
        <v>9</v>
      </c>
      <c r="AK564" s="266">
        <v>2</v>
      </c>
      <c r="AL564" s="266">
        <v>0</v>
      </c>
      <c r="AM564" s="309">
        <v>1</v>
      </c>
      <c r="AN564" s="315">
        <v>12</v>
      </c>
      <c r="AO564" s="74">
        <v>1</v>
      </c>
      <c r="AP564" s="227">
        <v>9</v>
      </c>
      <c r="AQ564" s="266">
        <v>2</v>
      </c>
      <c r="AR564" s="266">
        <v>0</v>
      </c>
      <c r="AS564" s="316">
        <v>1</v>
      </c>
      <c r="AT564" s="315">
        <v>12</v>
      </c>
      <c r="AU564" s="74">
        <v>1</v>
      </c>
      <c r="AV564" s="227">
        <v>9</v>
      </c>
      <c r="AW564" s="266">
        <v>2</v>
      </c>
      <c r="AX564" s="266">
        <v>0</v>
      </c>
      <c r="AY564" s="316">
        <v>1</v>
      </c>
      <c r="AZ564" s="315">
        <v>12</v>
      </c>
      <c r="BA564" s="74">
        <v>0</v>
      </c>
      <c r="BB564" s="227">
        <v>9</v>
      </c>
      <c r="BC564" s="266">
        <v>1</v>
      </c>
      <c r="BD564" s="266">
        <v>0</v>
      </c>
      <c r="BE564" s="316">
        <v>1</v>
      </c>
      <c r="BF564" s="315">
        <v>12</v>
      </c>
      <c r="BG564" s="74">
        <v>0</v>
      </c>
      <c r="BH564" s="227">
        <v>9</v>
      </c>
      <c r="BI564" s="266">
        <v>1</v>
      </c>
      <c r="BJ564" s="266">
        <v>0</v>
      </c>
      <c r="BK564" s="309">
        <v>1</v>
      </c>
      <c r="BL564" s="456">
        <v>12</v>
      </c>
      <c r="BM564" s="267">
        <v>0</v>
      </c>
      <c r="BN564" s="227">
        <v>9</v>
      </c>
      <c r="BO564" s="266">
        <v>1</v>
      </c>
      <c r="BP564" s="266">
        <v>0</v>
      </c>
      <c r="BQ564" s="316">
        <v>1</v>
      </c>
      <c r="BR564" s="315">
        <v>12</v>
      </c>
      <c r="BS564" s="267">
        <v>0</v>
      </c>
      <c r="BT564" s="227">
        <v>9</v>
      </c>
      <c r="BU564" s="266">
        <v>1</v>
      </c>
      <c r="BV564" s="301">
        <v>0</v>
      </c>
      <c r="BW564" s="316">
        <v>1</v>
      </c>
      <c r="BX564" s="151"/>
      <c r="BY564" s="151"/>
      <c r="BZ564" s="151"/>
      <c r="CA564" s="151"/>
      <c r="CB564" s="151"/>
      <c r="CC564" s="151"/>
      <c r="CD564" s="151"/>
      <c r="CE564" s="151"/>
      <c r="CF564" s="151"/>
      <c r="CG564" s="151"/>
      <c r="CH564" s="151"/>
      <c r="CI564" s="151"/>
      <c r="CJ564" s="151"/>
      <c r="CK564" s="151"/>
      <c r="CL564" s="151"/>
      <c r="CM564" s="151"/>
      <c r="CN564" s="151"/>
      <c r="CO564" s="151"/>
      <c r="CP564" s="151"/>
      <c r="CQ564" s="151"/>
      <c r="CR564" s="151"/>
      <c r="CS564" s="151"/>
      <c r="CT564" s="151"/>
      <c r="CU564" s="151"/>
      <c r="CV564" s="151"/>
      <c r="CW564" s="151"/>
      <c r="CX564" s="151"/>
      <c r="CY564" s="151"/>
      <c r="CZ564" s="151"/>
      <c r="DA564" s="151"/>
      <c r="DB564" s="151"/>
      <c r="DC564" s="151"/>
      <c r="DD564" s="151"/>
      <c r="DE564" s="151"/>
      <c r="DF564" s="151"/>
      <c r="DG564" s="151"/>
      <c r="DH564" s="151"/>
      <c r="DI564" s="151"/>
      <c r="DJ564" s="151"/>
      <c r="DK564" s="151"/>
      <c r="DL564" s="151"/>
      <c r="DM564" s="151"/>
      <c r="DN564" s="151"/>
      <c r="DO564" s="151"/>
      <c r="DP564" s="151"/>
      <c r="DQ564" s="151"/>
      <c r="DR564" s="151"/>
      <c r="DS564" s="151"/>
      <c r="DT564" s="151"/>
      <c r="DU564" s="151"/>
      <c r="DV564" s="151"/>
      <c r="DW564" s="151"/>
      <c r="DX564" s="151"/>
      <c r="DY564" s="151"/>
      <c r="DZ564" s="151"/>
      <c r="EA564" s="151"/>
      <c r="EB564" s="151"/>
      <c r="EC564" s="151"/>
      <c r="ED564" s="151"/>
    </row>
    <row r="565" spans="3:134">
      <c r="C565" s="405" t="s">
        <v>10</v>
      </c>
      <c r="D565" s="315">
        <v>23</v>
      </c>
      <c r="E565" s="74">
        <v>7</v>
      </c>
      <c r="F565" s="227">
        <v>23</v>
      </c>
      <c r="G565" s="266">
        <v>13</v>
      </c>
      <c r="H565" s="266">
        <v>0</v>
      </c>
      <c r="I565" s="316">
        <v>5</v>
      </c>
      <c r="J565" s="315">
        <v>23</v>
      </c>
      <c r="K565" s="74">
        <v>7</v>
      </c>
      <c r="L565" s="227">
        <v>23</v>
      </c>
      <c r="M565" s="266">
        <v>13</v>
      </c>
      <c r="N565" s="266">
        <v>0</v>
      </c>
      <c r="O565" s="309">
        <v>5</v>
      </c>
      <c r="P565" s="315">
        <v>23</v>
      </c>
      <c r="Q565" s="74">
        <v>7</v>
      </c>
      <c r="R565" s="227">
        <v>23</v>
      </c>
      <c r="S565" s="266">
        <v>13</v>
      </c>
      <c r="T565" s="266">
        <v>0</v>
      </c>
      <c r="U565" s="316">
        <v>5</v>
      </c>
      <c r="V565" s="315">
        <v>23</v>
      </c>
      <c r="W565" s="74">
        <v>7</v>
      </c>
      <c r="X565" s="227">
        <v>23</v>
      </c>
      <c r="Y565" s="266">
        <v>13</v>
      </c>
      <c r="Z565" s="266">
        <v>0</v>
      </c>
      <c r="AA565" s="316">
        <v>5</v>
      </c>
      <c r="AB565" s="315">
        <v>23</v>
      </c>
      <c r="AC565" s="74">
        <v>7</v>
      </c>
      <c r="AD565" s="227">
        <v>23</v>
      </c>
      <c r="AE565" s="266">
        <v>13</v>
      </c>
      <c r="AF565" s="266">
        <v>0</v>
      </c>
      <c r="AG565" s="317">
        <v>6</v>
      </c>
      <c r="AH565" s="324">
        <v>23</v>
      </c>
      <c r="AI565" s="74">
        <v>7</v>
      </c>
      <c r="AJ565" s="227">
        <v>23</v>
      </c>
      <c r="AK565" s="266">
        <v>13</v>
      </c>
      <c r="AL565" s="266">
        <v>0</v>
      </c>
      <c r="AM565" s="4">
        <v>6</v>
      </c>
      <c r="AN565" s="315">
        <v>23</v>
      </c>
      <c r="AO565" s="74">
        <v>7</v>
      </c>
      <c r="AP565" s="227">
        <v>23</v>
      </c>
      <c r="AQ565" s="266">
        <v>13</v>
      </c>
      <c r="AR565" s="266">
        <v>0</v>
      </c>
      <c r="AS565" s="317">
        <v>6</v>
      </c>
      <c r="AT565" s="315">
        <v>23</v>
      </c>
      <c r="AU565" s="74">
        <v>7</v>
      </c>
      <c r="AV565" s="227">
        <v>23</v>
      </c>
      <c r="AW565" s="266">
        <v>13</v>
      </c>
      <c r="AX565" s="266">
        <v>0</v>
      </c>
      <c r="AY565" s="317">
        <v>6</v>
      </c>
      <c r="AZ565" s="315">
        <v>23</v>
      </c>
      <c r="BA565" s="74">
        <v>6</v>
      </c>
      <c r="BB565" s="227">
        <v>23</v>
      </c>
      <c r="BC565" s="266">
        <v>12</v>
      </c>
      <c r="BD565" s="266">
        <v>0</v>
      </c>
      <c r="BE565" s="317">
        <v>6</v>
      </c>
      <c r="BF565" s="315">
        <v>23</v>
      </c>
      <c r="BG565" s="74">
        <v>0</v>
      </c>
      <c r="BH565" s="227">
        <v>23</v>
      </c>
      <c r="BI565" s="266">
        <v>12</v>
      </c>
      <c r="BJ565" s="266">
        <v>0</v>
      </c>
      <c r="BK565" s="4">
        <v>6</v>
      </c>
      <c r="BL565" s="456">
        <v>23</v>
      </c>
      <c r="BM565" s="267">
        <v>0</v>
      </c>
      <c r="BN565" s="227">
        <v>23</v>
      </c>
      <c r="BO565" s="266">
        <v>12</v>
      </c>
      <c r="BP565" s="266">
        <v>0</v>
      </c>
      <c r="BQ565" s="316">
        <v>6</v>
      </c>
      <c r="BR565" s="315">
        <v>23</v>
      </c>
      <c r="BS565" s="267">
        <v>0</v>
      </c>
      <c r="BT565" s="227">
        <v>23</v>
      </c>
      <c r="BU565" s="266">
        <v>12</v>
      </c>
      <c r="BV565" s="301">
        <v>0</v>
      </c>
      <c r="BW565" s="316">
        <v>6</v>
      </c>
      <c r="BX565" s="151"/>
      <c r="BY565" s="151"/>
      <c r="BZ565" s="151"/>
      <c r="CA565" s="151"/>
      <c r="CB565" s="151"/>
      <c r="CC565" s="151"/>
      <c r="CD565" s="151"/>
      <c r="CE565" s="151"/>
      <c r="CF565" s="151"/>
      <c r="CG565" s="151"/>
      <c r="CH565" s="151"/>
      <c r="CI565" s="151"/>
      <c r="CJ565" s="151"/>
      <c r="CK565" s="151"/>
      <c r="CL565" s="151"/>
      <c r="CM565" s="151"/>
      <c r="CN565" s="151"/>
      <c r="CO565" s="151"/>
      <c r="CP565" s="151"/>
      <c r="CQ565" s="151"/>
      <c r="CR565" s="151"/>
      <c r="CS565" s="151"/>
      <c r="CT565" s="151"/>
      <c r="CU565" s="151"/>
      <c r="CV565" s="151"/>
      <c r="CW565" s="151"/>
      <c r="CX565" s="151"/>
      <c r="CY565" s="151"/>
      <c r="CZ565" s="151"/>
      <c r="DA565" s="151"/>
      <c r="DB565" s="151"/>
      <c r="DC565" s="151"/>
      <c r="DD565" s="151"/>
      <c r="DE565" s="151"/>
      <c r="DF565" s="151"/>
      <c r="DG565" s="151"/>
      <c r="DH565" s="151"/>
      <c r="DI565" s="151"/>
      <c r="DJ565" s="151"/>
      <c r="DK565" s="151"/>
      <c r="DL565" s="151"/>
      <c r="DM565" s="151"/>
      <c r="DN565" s="151"/>
      <c r="DO565" s="151"/>
      <c r="DP565" s="151"/>
      <c r="DQ565" s="151"/>
      <c r="DR565" s="151"/>
      <c r="DS565" s="151"/>
      <c r="DT565" s="151"/>
      <c r="DU565" s="151"/>
      <c r="DV565" s="151"/>
      <c r="DW565" s="151"/>
      <c r="DX565" s="151"/>
      <c r="DY565" s="151"/>
      <c r="DZ565" s="151"/>
      <c r="EA565" s="151"/>
      <c r="EB565" s="151"/>
      <c r="EC565" s="151"/>
      <c r="ED565" s="151"/>
    </row>
    <row r="566" spans="3:134">
      <c r="C566" s="405" t="s">
        <v>11</v>
      </c>
      <c r="D566" s="315">
        <v>16</v>
      </c>
      <c r="E566" s="74">
        <v>0</v>
      </c>
      <c r="F566" s="227">
        <v>12</v>
      </c>
      <c r="G566" s="266">
        <v>4</v>
      </c>
      <c r="H566" s="266">
        <v>0</v>
      </c>
      <c r="I566" s="316">
        <v>0</v>
      </c>
      <c r="J566" s="315">
        <v>16</v>
      </c>
      <c r="K566" s="74">
        <v>0</v>
      </c>
      <c r="L566" s="227">
        <v>12</v>
      </c>
      <c r="M566" s="266">
        <v>4</v>
      </c>
      <c r="N566" s="266">
        <v>0</v>
      </c>
      <c r="O566" s="309">
        <v>0</v>
      </c>
      <c r="P566" s="315">
        <v>16</v>
      </c>
      <c r="Q566" s="74">
        <v>0</v>
      </c>
      <c r="R566" s="227">
        <v>12</v>
      </c>
      <c r="S566" s="266">
        <v>4</v>
      </c>
      <c r="T566" s="266">
        <v>0</v>
      </c>
      <c r="U566" s="316">
        <v>0</v>
      </c>
      <c r="V566" s="315">
        <v>16</v>
      </c>
      <c r="W566" s="74">
        <v>0</v>
      </c>
      <c r="X566" s="227">
        <v>12</v>
      </c>
      <c r="Y566" s="266">
        <v>4</v>
      </c>
      <c r="Z566" s="266">
        <v>0</v>
      </c>
      <c r="AA566" s="316">
        <v>0</v>
      </c>
      <c r="AB566" s="315">
        <v>16</v>
      </c>
      <c r="AC566" s="74">
        <v>0</v>
      </c>
      <c r="AD566" s="227">
        <v>12</v>
      </c>
      <c r="AE566" s="266">
        <v>4</v>
      </c>
      <c r="AF566" s="266">
        <v>0</v>
      </c>
      <c r="AG566" s="316">
        <v>0</v>
      </c>
      <c r="AH566" s="324">
        <v>16</v>
      </c>
      <c r="AI566" s="74">
        <v>0</v>
      </c>
      <c r="AJ566" s="227">
        <v>12</v>
      </c>
      <c r="AK566" s="266">
        <v>4</v>
      </c>
      <c r="AL566" s="266">
        <v>0</v>
      </c>
      <c r="AM566" s="309">
        <v>0</v>
      </c>
      <c r="AN566" s="315">
        <v>16</v>
      </c>
      <c r="AO566" s="74">
        <v>0</v>
      </c>
      <c r="AP566" s="227">
        <v>12</v>
      </c>
      <c r="AQ566" s="266">
        <v>4</v>
      </c>
      <c r="AR566" s="266">
        <v>0</v>
      </c>
      <c r="AS566" s="316">
        <v>0</v>
      </c>
      <c r="AT566" s="315">
        <v>16</v>
      </c>
      <c r="AU566" s="74">
        <v>0</v>
      </c>
      <c r="AV566" s="227">
        <v>12</v>
      </c>
      <c r="AW566" s="266">
        <v>4</v>
      </c>
      <c r="AX566" s="266">
        <v>0</v>
      </c>
      <c r="AY566" s="316">
        <v>0</v>
      </c>
      <c r="AZ566" s="315">
        <v>16</v>
      </c>
      <c r="BA566" s="74">
        <v>0</v>
      </c>
      <c r="BB566" s="227">
        <v>12</v>
      </c>
      <c r="BC566" s="266">
        <v>4</v>
      </c>
      <c r="BD566" s="266">
        <v>0</v>
      </c>
      <c r="BE566" s="316">
        <v>0</v>
      </c>
      <c r="BF566" s="315">
        <v>16</v>
      </c>
      <c r="BG566" s="74">
        <v>0</v>
      </c>
      <c r="BH566" s="227">
        <v>12</v>
      </c>
      <c r="BI566" s="266">
        <v>4</v>
      </c>
      <c r="BJ566" s="266">
        <v>0</v>
      </c>
      <c r="BK566" s="309">
        <v>0</v>
      </c>
      <c r="BL566" s="456">
        <v>16</v>
      </c>
      <c r="BM566" s="267">
        <v>0</v>
      </c>
      <c r="BN566" s="227">
        <v>12</v>
      </c>
      <c r="BO566" s="266">
        <v>4</v>
      </c>
      <c r="BP566" s="266">
        <v>0</v>
      </c>
      <c r="BQ566" s="316">
        <v>0</v>
      </c>
      <c r="BR566" s="315">
        <v>16</v>
      </c>
      <c r="BS566" s="267">
        <v>0</v>
      </c>
      <c r="BT566" s="227">
        <v>12</v>
      </c>
      <c r="BU566" s="266">
        <v>4</v>
      </c>
      <c r="BV566" s="301">
        <v>0</v>
      </c>
      <c r="BW566" s="316">
        <v>0</v>
      </c>
      <c r="BX566" s="151"/>
      <c r="BY566" s="151"/>
      <c r="BZ566" s="151"/>
      <c r="CA566" s="151"/>
      <c r="CB566" s="151"/>
      <c r="CC566" s="151"/>
      <c r="CD566" s="151"/>
      <c r="CE566" s="151"/>
      <c r="CF566" s="151"/>
      <c r="CG566" s="151"/>
      <c r="CH566" s="151"/>
      <c r="CI566" s="151"/>
      <c r="CJ566" s="151"/>
      <c r="CK566" s="151"/>
      <c r="CL566" s="151"/>
      <c r="CM566" s="151"/>
      <c r="CN566" s="151"/>
      <c r="CO566" s="151"/>
      <c r="CP566" s="151"/>
      <c r="CQ566" s="151"/>
      <c r="CR566" s="151"/>
      <c r="CS566" s="151"/>
      <c r="CT566" s="151"/>
      <c r="CU566" s="151"/>
      <c r="CV566" s="151"/>
      <c r="CW566" s="151"/>
      <c r="CX566" s="151"/>
      <c r="CY566" s="151"/>
      <c r="CZ566" s="151"/>
      <c r="DA566" s="151"/>
      <c r="DB566" s="151"/>
      <c r="DC566" s="151"/>
      <c r="DD566" s="151"/>
      <c r="DE566" s="151"/>
      <c r="DF566" s="151"/>
      <c r="DG566" s="151"/>
      <c r="DH566" s="151"/>
      <c r="DI566" s="151"/>
      <c r="DJ566" s="151"/>
      <c r="DK566" s="151"/>
      <c r="DL566" s="151"/>
      <c r="DM566" s="151"/>
      <c r="DN566" s="151"/>
      <c r="DO566" s="151"/>
      <c r="DP566" s="151"/>
      <c r="DQ566" s="151"/>
      <c r="DR566" s="151"/>
      <c r="DS566" s="151"/>
      <c r="DT566" s="151"/>
      <c r="DU566" s="151"/>
      <c r="DV566" s="151"/>
      <c r="DW566" s="151"/>
      <c r="DX566" s="151"/>
      <c r="DY566" s="151"/>
      <c r="DZ566" s="151"/>
      <c r="EA566" s="151"/>
      <c r="EB566" s="151"/>
      <c r="EC566" s="151"/>
      <c r="ED566" s="151"/>
    </row>
    <row r="567" spans="3:134">
      <c r="C567" s="405" t="s">
        <v>12</v>
      </c>
      <c r="D567" s="318">
        <v>43</v>
      </c>
      <c r="E567" s="74">
        <v>16</v>
      </c>
      <c r="F567" s="292">
        <v>41</v>
      </c>
      <c r="G567" s="2">
        <v>24</v>
      </c>
      <c r="H567" s="2">
        <v>0</v>
      </c>
      <c r="I567" s="317">
        <v>23</v>
      </c>
      <c r="J567" s="318">
        <v>43</v>
      </c>
      <c r="K567" s="74">
        <v>16</v>
      </c>
      <c r="L567" s="292">
        <v>41</v>
      </c>
      <c r="M567" s="2">
        <v>24</v>
      </c>
      <c r="N567" s="2">
        <v>0</v>
      </c>
      <c r="O567" s="4">
        <v>23</v>
      </c>
      <c r="P567" s="318">
        <v>43</v>
      </c>
      <c r="Q567" s="74">
        <v>16</v>
      </c>
      <c r="R567" s="292">
        <v>41</v>
      </c>
      <c r="S567" s="2">
        <v>24</v>
      </c>
      <c r="T567" s="2">
        <v>0</v>
      </c>
      <c r="U567" s="317">
        <v>23</v>
      </c>
      <c r="V567" s="318">
        <v>43</v>
      </c>
      <c r="W567" s="74">
        <v>16</v>
      </c>
      <c r="X567" s="292">
        <v>41</v>
      </c>
      <c r="Y567" s="2">
        <v>24</v>
      </c>
      <c r="Z567" s="2">
        <v>0</v>
      </c>
      <c r="AA567" s="317">
        <v>23</v>
      </c>
      <c r="AB567" s="318">
        <v>43</v>
      </c>
      <c r="AC567" s="74">
        <v>16</v>
      </c>
      <c r="AD567" s="292">
        <v>41</v>
      </c>
      <c r="AE567" s="2">
        <v>24</v>
      </c>
      <c r="AF567" s="2">
        <v>0</v>
      </c>
      <c r="AG567" s="317">
        <v>23</v>
      </c>
      <c r="AH567" s="275">
        <v>43</v>
      </c>
      <c r="AI567" s="74">
        <v>16</v>
      </c>
      <c r="AJ567" s="292">
        <v>41</v>
      </c>
      <c r="AK567" s="2">
        <v>24</v>
      </c>
      <c r="AL567" s="2">
        <v>0</v>
      </c>
      <c r="AM567" s="4">
        <v>23</v>
      </c>
      <c r="AN567" s="318">
        <v>43</v>
      </c>
      <c r="AO567" s="74">
        <v>16</v>
      </c>
      <c r="AP567" s="292">
        <v>41</v>
      </c>
      <c r="AQ567" s="2">
        <v>24</v>
      </c>
      <c r="AR567" s="2">
        <v>0</v>
      </c>
      <c r="AS567" s="317">
        <v>23</v>
      </c>
      <c r="AT567" s="318">
        <v>43</v>
      </c>
      <c r="AU567" s="74">
        <v>16</v>
      </c>
      <c r="AV567" s="292">
        <v>41</v>
      </c>
      <c r="AW567" s="2">
        <v>24</v>
      </c>
      <c r="AX567" s="2">
        <v>0</v>
      </c>
      <c r="AY567" s="317">
        <v>23</v>
      </c>
      <c r="AZ567" s="318">
        <v>43</v>
      </c>
      <c r="BA567" s="74">
        <v>0</v>
      </c>
      <c r="BB567" s="292">
        <v>41</v>
      </c>
      <c r="BC567" s="2">
        <v>23</v>
      </c>
      <c r="BD567" s="2">
        <v>0</v>
      </c>
      <c r="BE567" s="317">
        <v>23</v>
      </c>
      <c r="BF567" s="318">
        <v>43</v>
      </c>
      <c r="BG567" s="74">
        <v>0</v>
      </c>
      <c r="BH567" s="292">
        <v>42</v>
      </c>
      <c r="BI567" s="2">
        <v>23</v>
      </c>
      <c r="BJ567" s="2">
        <v>0</v>
      </c>
      <c r="BK567" s="4">
        <v>23</v>
      </c>
      <c r="BL567" s="457">
        <v>43</v>
      </c>
      <c r="BM567" s="267">
        <v>0</v>
      </c>
      <c r="BN567" s="292">
        <v>42</v>
      </c>
      <c r="BO567" s="2">
        <v>23</v>
      </c>
      <c r="BP567" s="266">
        <v>0</v>
      </c>
      <c r="BQ567" s="317">
        <v>23</v>
      </c>
      <c r="BR567" s="318">
        <v>43</v>
      </c>
      <c r="BS567" s="267">
        <v>0</v>
      </c>
      <c r="BT567" s="292">
        <v>42</v>
      </c>
      <c r="BU567" s="2">
        <v>23</v>
      </c>
      <c r="BV567" s="301">
        <v>0</v>
      </c>
      <c r="BW567" s="317">
        <v>23</v>
      </c>
      <c r="BX567" s="151"/>
      <c r="BY567" s="151"/>
      <c r="BZ567" s="151"/>
      <c r="CA567" s="151"/>
      <c r="CB567" s="151"/>
      <c r="CC567" s="151"/>
      <c r="CD567" s="151"/>
      <c r="CE567" s="151"/>
      <c r="CF567" s="151"/>
      <c r="CG567" s="151"/>
      <c r="CH567" s="151"/>
      <c r="CI567" s="151"/>
      <c r="CJ567" s="151"/>
      <c r="CK567" s="151"/>
      <c r="CL567" s="151"/>
      <c r="CM567" s="151"/>
      <c r="CN567" s="151"/>
      <c r="CO567" s="151"/>
      <c r="CP567" s="151"/>
      <c r="CQ567" s="151"/>
      <c r="CR567" s="151"/>
      <c r="CS567" s="151"/>
      <c r="CT567" s="151"/>
      <c r="CU567" s="151"/>
      <c r="CV567" s="151"/>
      <c r="CW567" s="151"/>
      <c r="CX567" s="151"/>
      <c r="CY567" s="151"/>
      <c r="CZ567" s="151"/>
      <c r="DA567" s="151"/>
      <c r="DB567" s="151"/>
      <c r="DC567" s="151"/>
      <c r="DD567" s="151"/>
      <c r="DE567" s="151"/>
      <c r="DF567" s="151"/>
      <c r="DG567" s="151"/>
      <c r="DH567" s="151"/>
      <c r="DI567" s="151"/>
      <c r="DJ567" s="151"/>
      <c r="DK567" s="151"/>
      <c r="DL567" s="151"/>
      <c r="DM567" s="151"/>
      <c r="DN567" s="151"/>
      <c r="DO567" s="151"/>
      <c r="DP567" s="151"/>
      <c r="DQ567" s="151"/>
      <c r="DR567" s="151"/>
      <c r="DS567" s="151"/>
      <c r="DT567" s="151"/>
      <c r="DU567" s="151"/>
      <c r="DV567" s="151"/>
      <c r="DW567" s="151"/>
      <c r="DX567" s="151"/>
      <c r="DY567" s="151"/>
      <c r="DZ567" s="151"/>
      <c r="EA567" s="151"/>
      <c r="EB567" s="151"/>
      <c r="EC567" s="151"/>
      <c r="ED567" s="151"/>
    </row>
    <row r="568" spans="3:134">
      <c r="C568" s="405" t="s">
        <v>13</v>
      </c>
      <c r="D568" s="315">
        <v>43</v>
      </c>
      <c r="E568" s="74">
        <v>24</v>
      </c>
      <c r="F568" s="227">
        <v>41</v>
      </c>
      <c r="G568" s="266">
        <v>33</v>
      </c>
      <c r="H568" s="266">
        <v>0</v>
      </c>
      <c r="I568" s="316">
        <v>17</v>
      </c>
      <c r="J568" s="315">
        <v>43</v>
      </c>
      <c r="K568" s="74">
        <v>24</v>
      </c>
      <c r="L568" s="227">
        <v>41</v>
      </c>
      <c r="M568" s="266">
        <v>33</v>
      </c>
      <c r="N568" s="266">
        <v>0</v>
      </c>
      <c r="O568" s="309">
        <v>17</v>
      </c>
      <c r="P568" s="315">
        <v>43</v>
      </c>
      <c r="Q568" s="74">
        <v>24</v>
      </c>
      <c r="R568" s="227">
        <v>41</v>
      </c>
      <c r="S568" s="266">
        <v>33</v>
      </c>
      <c r="T568" s="266">
        <v>0</v>
      </c>
      <c r="U568" s="316">
        <v>17</v>
      </c>
      <c r="V568" s="315">
        <v>43</v>
      </c>
      <c r="W568" s="74">
        <v>24</v>
      </c>
      <c r="X568" s="227">
        <v>41</v>
      </c>
      <c r="Y568" s="266">
        <v>33</v>
      </c>
      <c r="Z568" s="266">
        <v>0</v>
      </c>
      <c r="AA568" s="317">
        <v>18</v>
      </c>
      <c r="AB568" s="315">
        <v>43</v>
      </c>
      <c r="AC568" s="74">
        <v>24</v>
      </c>
      <c r="AD568" s="227">
        <v>41</v>
      </c>
      <c r="AE568" s="266">
        <v>33</v>
      </c>
      <c r="AF568" s="266">
        <v>0</v>
      </c>
      <c r="AG568" s="317">
        <v>18</v>
      </c>
      <c r="AH568" s="324">
        <v>43</v>
      </c>
      <c r="AI568" s="74">
        <v>24</v>
      </c>
      <c r="AJ568" s="227">
        <v>41</v>
      </c>
      <c r="AK568" s="266">
        <v>33</v>
      </c>
      <c r="AL568" s="266">
        <v>0</v>
      </c>
      <c r="AM568" s="4">
        <v>18</v>
      </c>
      <c r="AN568" s="315">
        <v>43</v>
      </c>
      <c r="AO568" s="74">
        <v>24</v>
      </c>
      <c r="AP568" s="227">
        <v>41</v>
      </c>
      <c r="AQ568" s="266">
        <v>33</v>
      </c>
      <c r="AR568" s="266">
        <v>0</v>
      </c>
      <c r="AS568" s="317">
        <v>18</v>
      </c>
      <c r="AT568" s="315">
        <v>43</v>
      </c>
      <c r="AU568" s="74">
        <v>24</v>
      </c>
      <c r="AV568" s="227">
        <v>41</v>
      </c>
      <c r="AW568" s="266">
        <v>33</v>
      </c>
      <c r="AX568" s="266">
        <v>0</v>
      </c>
      <c r="AY568" s="317">
        <v>18</v>
      </c>
      <c r="AZ568" s="315">
        <v>43</v>
      </c>
      <c r="BA568" s="74">
        <v>14</v>
      </c>
      <c r="BB568" s="292">
        <v>42</v>
      </c>
      <c r="BC568" s="266">
        <v>28</v>
      </c>
      <c r="BD568" s="266">
        <v>0</v>
      </c>
      <c r="BE568" s="317">
        <v>18</v>
      </c>
      <c r="BF568" s="315">
        <v>43</v>
      </c>
      <c r="BG568" s="74">
        <v>14</v>
      </c>
      <c r="BH568" s="292">
        <v>45</v>
      </c>
      <c r="BI568" s="266">
        <v>28</v>
      </c>
      <c r="BJ568" s="266">
        <v>0</v>
      </c>
      <c r="BK568" s="4">
        <v>18</v>
      </c>
      <c r="BL568" s="456">
        <v>43</v>
      </c>
      <c r="BM568" s="267">
        <v>0</v>
      </c>
      <c r="BN568" s="227">
        <v>45</v>
      </c>
      <c r="BO568" s="266">
        <v>28</v>
      </c>
      <c r="BP568" s="266">
        <v>0</v>
      </c>
      <c r="BQ568" s="316">
        <v>18</v>
      </c>
      <c r="BR568" s="315">
        <v>43</v>
      </c>
      <c r="BS568" s="267">
        <v>0</v>
      </c>
      <c r="BT568" s="227">
        <v>45</v>
      </c>
      <c r="BU568" s="266">
        <v>28</v>
      </c>
      <c r="BV568" s="301">
        <v>0</v>
      </c>
      <c r="BW568" s="316">
        <v>18</v>
      </c>
      <c r="BX568" s="151"/>
      <c r="BY568" s="151"/>
      <c r="BZ568" s="151"/>
      <c r="CA568" s="151"/>
      <c r="CB568" s="151"/>
      <c r="CC568" s="151"/>
      <c r="CD568" s="151"/>
      <c r="CE568" s="151"/>
      <c r="CF568" s="151"/>
      <c r="CG568" s="151"/>
      <c r="CH568" s="151"/>
      <c r="CI568" s="151"/>
      <c r="CJ568" s="151"/>
      <c r="CK568" s="151"/>
      <c r="CL568" s="151"/>
      <c r="CM568" s="151"/>
      <c r="CN568" s="151"/>
      <c r="CO568" s="151"/>
      <c r="CP568" s="151"/>
      <c r="CQ568" s="151"/>
      <c r="CR568" s="151"/>
      <c r="CS568" s="151"/>
      <c r="CT568" s="151"/>
      <c r="CU568" s="151"/>
      <c r="CV568" s="151"/>
      <c r="CW568" s="151"/>
      <c r="CX568" s="151"/>
      <c r="CY568" s="151"/>
      <c r="CZ568" s="151"/>
      <c r="DA568" s="151"/>
      <c r="DB568" s="151"/>
      <c r="DC568" s="151"/>
      <c r="DD568" s="151"/>
      <c r="DE568" s="151"/>
      <c r="DF568" s="151"/>
      <c r="DG568" s="151"/>
      <c r="DH568" s="151"/>
      <c r="DI568" s="151"/>
      <c r="DJ568" s="151"/>
      <c r="DK568" s="151"/>
      <c r="DL568" s="151"/>
      <c r="DM568" s="151"/>
      <c r="DN568" s="151"/>
      <c r="DO568" s="151"/>
      <c r="DP568" s="151"/>
      <c r="DQ568" s="151"/>
      <c r="DR568" s="151"/>
      <c r="DS568" s="151"/>
      <c r="DT568" s="151"/>
      <c r="DU568" s="151"/>
      <c r="DV568" s="151"/>
      <c r="DW568" s="151"/>
      <c r="DX568" s="151"/>
      <c r="DY568" s="151"/>
      <c r="DZ568" s="151"/>
      <c r="EA568" s="151"/>
      <c r="EB568" s="151"/>
      <c r="EC568" s="151"/>
      <c r="ED568" s="151"/>
    </row>
    <row r="569" spans="3:134">
      <c r="C569" s="405" t="s">
        <v>14</v>
      </c>
      <c r="D569" s="315">
        <v>43</v>
      </c>
      <c r="E569" s="74">
        <v>12</v>
      </c>
      <c r="F569" s="227">
        <v>36</v>
      </c>
      <c r="G569" s="266">
        <v>27</v>
      </c>
      <c r="H569" s="266">
        <v>0</v>
      </c>
      <c r="I569" s="316">
        <v>18</v>
      </c>
      <c r="J569" s="315">
        <v>43</v>
      </c>
      <c r="K569" s="74">
        <v>12</v>
      </c>
      <c r="L569" s="227">
        <v>36</v>
      </c>
      <c r="M569" s="266">
        <v>27</v>
      </c>
      <c r="N569" s="266">
        <v>0</v>
      </c>
      <c r="O569" s="309">
        <v>19</v>
      </c>
      <c r="P569" s="315">
        <v>43</v>
      </c>
      <c r="Q569" s="74">
        <v>12</v>
      </c>
      <c r="R569" s="227">
        <v>36</v>
      </c>
      <c r="S569" s="266">
        <v>27</v>
      </c>
      <c r="T569" s="266">
        <v>0</v>
      </c>
      <c r="U569" s="316">
        <v>19</v>
      </c>
      <c r="V569" s="315">
        <v>43</v>
      </c>
      <c r="W569" s="74">
        <v>12</v>
      </c>
      <c r="X569" s="227">
        <v>36</v>
      </c>
      <c r="Y569" s="266">
        <v>27</v>
      </c>
      <c r="Z569" s="266">
        <v>0</v>
      </c>
      <c r="AA569" s="316">
        <v>19</v>
      </c>
      <c r="AB569" s="315">
        <v>43</v>
      </c>
      <c r="AC569" s="74">
        <v>12</v>
      </c>
      <c r="AD569" s="227">
        <v>36</v>
      </c>
      <c r="AE569" s="266">
        <v>27</v>
      </c>
      <c r="AF569" s="266">
        <v>0</v>
      </c>
      <c r="AG569" s="317">
        <v>20</v>
      </c>
      <c r="AH569" s="324">
        <v>43</v>
      </c>
      <c r="AI569" s="74">
        <v>12</v>
      </c>
      <c r="AJ569" s="227">
        <v>36</v>
      </c>
      <c r="AK569" s="266">
        <v>27</v>
      </c>
      <c r="AL569" s="266">
        <v>0</v>
      </c>
      <c r="AM569" s="4">
        <v>20</v>
      </c>
      <c r="AN569" s="315">
        <v>43</v>
      </c>
      <c r="AO569" s="74">
        <v>12</v>
      </c>
      <c r="AP569" s="227">
        <v>36</v>
      </c>
      <c r="AQ569" s="266">
        <v>27</v>
      </c>
      <c r="AR569" s="266">
        <v>0</v>
      </c>
      <c r="AS569" s="317">
        <v>20</v>
      </c>
      <c r="AT569" s="315">
        <v>43</v>
      </c>
      <c r="AU569" s="74">
        <v>12</v>
      </c>
      <c r="AV569" s="227">
        <v>36</v>
      </c>
      <c r="AW569" s="266">
        <v>27</v>
      </c>
      <c r="AX569" s="266">
        <v>0</v>
      </c>
      <c r="AY569" s="317">
        <v>20</v>
      </c>
      <c r="AZ569" s="315">
        <v>43</v>
      </c>
      <c r="BA569" s="74">
        <v>0</v>
      </c>
      <c r="BB569" s="227">
        <v>36</v>
      </c>
      <c r="BC569" s="266">
        <v>26</v>
      </c>
      <c r="BD569" s="266">
        <v>0</v>
      </c>
      <c r="BE569" s="317">
        <v>20</v>
      </c>
      <c r="BF569" s="315">
        <v>43</v>
      </c>
      <c r="BG569" s="74">
        <v>0</v>
      </c>
      <c r="BH569" s="227">
        <v>36</v>
      </c>
      <c r="BI569" s="266">
        <v>26</v>
      </c>
      <c r="BJ569" s="266">
        <v>0</v>
      </c>
      <c r="BK569" s="4">
        <v>18</v>
      </c>
      <c r="BL569" s="456">
        <v>43</v>
      </c>
      <c r="BM569" s="267">
        <v>0</v>
      </c>
      <c r="BN569" s="227">
        <v>36</v>
      </c>
      <c r="BO569" s="266">
        <v>26</v>
      </c>
      <c r="BP569" s="266">
        <v>0</v>
      </c>
      <c r="BQ569" s="316">
        <v>19</v>
      </c>
      <c r="BR569" s="315">
        <v>43</v>
      </c>
      <c r="BS569" s="267">
        <v>0</v>
      </c>
      <c r="BT569" s="227">
        <v>36</v>
      </c>
      <c r="BU569" s="266">
        <v>26</v>
      </c>
      <c r="BV569" s="301">
        <v>0</v>
      </c>
      <c r="BW569" s="316">
        <v>19</v>
      </c>
      <c r="BX569" s="151"/>
      <c r="BY569" s="151"/>
      <c r="BZ569" s="151"/>
      <c r="CA569" s="151"/>
      <c r="CB569" s="151"/>
      <c r="CC569" s="151"/>
      <c r="CD569" s="151"/>
      <c r="CE569" s="151"/>
      <c r="CF569" s="151"/>
      <c r="CG569" s="151"/>
      <c r="CH569" s="151"/>
      <c r="CI569" s="151"/>
      <c r="CJ569" s="151"/>
      <c r="CK569" s="151"/>
      <c r="CL569" s="151"/>
      <c r="CM569" s="151"/>
      <c r="CN569" s="151"/>
      <c r="CO569" s="151"/>
      <c r="CP569" s="151"/>
      <c r="CQ569" s="151"/>
      <c r="CR569" s="151"/>
      <c r="CS569" s="151"/>
      <c r="CT569" s="151"/>
      <c r="CU569" s="151"/>
      <c r="CV569" s="151"/>
      <c r="CW569" s="151"/>
      <c r="CX569" s="151"/>
      <c r="CY569" s="151"/>
      <c r="CZ569" s="151"/>
      <c r="DA569" s="151"/>
      <c r="DB569" s="151"/>
      <c r="DC569" s="151"/>
      <c r="DD569" s="151"/>
      <c r="DE569" s="151"/>
      <c r="DF569" s="151"/>
      <c r="DG569" s="151"/>
      <c r="DH569" s="151"/>
      <c r="DI569" s="151"/>
      <c r="DJ569" s="151"/>
      <c r="DK569" s="151"/>
      <c r="DL569" s="151"/>
      <c r="DM569" s="151"/>
      <c r="DN569" s="151"/>
      <c r="DO569" s="151"/>
      <c r="DP569" s="151"/>
      <c r="DQ569" s="151"/>
      <c r="DR569" s="151"/>
      <c r="DS569" s="151"/>
      <c r="DT569" s="151"/>
      <c r="DU569" s="151"/>
      <c r="DV569" s="151"/>
      <c r="DW569" s="151"/>
      <c r="DX569" s="151"/>
      <c r="DY569" s="151"/>
      <c r="DZ569" s="151"/>
      <c r="EA569" s="151"/>
      <c r="EB569" s="151"/>
      <c r="EC569" s="151"/>
      <c r="ED569" s="151"/>
    </row>
    <row r="570" spans="3:134">
      <c r="C570" s="405" t="s">
        <v>15</v>
      </c>
      <c r="D570" s="315">
        <v>37</v>
      </c>
      <c r="E570" s="74">
        <v>1</v>
      </c>
      <c r="F570" s="227">
        <v>35</v>
      </c>
      <c r="G570" s="266">
        <v>17</v>
      </c>
      <c r="H570" s="266">
        <v>1</v>
      </c>
      <c r="I570" s="316">
        <v>4</v>
      </c>
      <c r="J570" s="315">
        <v>37</v>
      </c>
      <c r="K570" s="74">
        <v>1</v>
      </c>
      <c r="L570" s="227">
        <v>35</v>
      </c>
      <c r="M570" s="266">
        <v>17</v>
      </c>
      <c r="N570" s="266">
        <v>2</v>
      </c>
      <c r="O570" s="309">
        <v>4</v>
      </c>
      <c r="P570" s="315">
        <v>37</v>
      </c>
      <c r="Q570" s="74">
        <v>1</v>
      </c>
      <c r="R570" s="227">
        <v>35</v>
      </c>
      <c r="S570" s="266">
        <v>17</v>
      </c>
      <c r="T570" s="266">
        <v>2</v>
      </c>
      <c r="U570" s="316">
        <v>4</v>
      </c>
      <c r="V570" s="315">
        <v>37</v>
      </c>
      <c r="W570" s="74">
        <v>1</v>
      </c>
      <c r="X570" s="227">
        <v>35</v>
      </c>
      <c r="Y570" s="266">
        <v>17</v>
      </c>
      <c r="Z570" s="266">
        <v>2</v>
      </c>
      <c r="AA570" s="316">
        <v>4</v>
      </c>
      <c r="AB570" s="315">
        <v>37</v>
      </c>
      <c r="AC570" s="74">
        <v>1</v>
      </c>
      <c r="AD570" s="227">
        <v>35</v>
      </c>
      <c r="AE570" s="266">
        <v>17</v>
      </c>
      <c r="AF570" s="266">
        <v>2</v>
      </c>
      <c r="AG570" s="316">
        <v>4</v>
      </c>
      <c r="AH570" s="324">
        <v>37</v>
      </c>
      <c r="AI570" s="74">
        <v>1</v>
      </c>
      <c r="AJ570" s="227">
        <v>35</v>
      </c>
      <c r="AK570" s="266">
        <v>17</v>
      </c>
      <c r="AL570" s="266">
        <v>2</v>
      </c>
      <c r="AM570" s="309">
        <v>4</v>
      </c>
      <c r="AN570" s="315">
        <v>37</v>
      </c>
      <c r="AO570" s="74">
        <v>1</v>
      </c>
      <c r="AP570" s="227">
        <v>35</v>
      </c>
      <c r="AQ570" s="266">
        <v>17</v>
      </c>
      <c r="AR570" s="266">
        <v>2</v>
      </c>
      <c r="AS570" s="316">
        <v>4</v>
      </c>
      <c r="AT570" s="315">
        <v>37</v>
      </c>
      <c r="AU570" s="74">
        <v>1</v>
      </c>
      <c r="AV570" s="227">
        <v>35</v>
      </c>
      <c r="AW570" s="266">
        <v>17</v>
      </c>
      <c r="AX570" s="266">
        <v>2</v>
      </c>
      <c r="AY570" s="316">
        <v>4</v>
      </c>
      <c r="AZ570" s="315">
        <v>37</v>
      </c>
      <c r="BA570" s="74">
        <v>0</v>
      </c>
      <c r="BB570" s="227">
        <v>35</v>
      </c>
      <c r="BC570" s="266">
        <v>17</v>
      </c>
      <c r="BD570" s="266">
        <v>2</v>
      </c>
      <c r="BE570" s="316">
        <v>4</v>
      </c>
      <c r="BF570" s="315">
        <v>37</v>
      </c>
      <c r="BG570" s="74">
        <v>0</v>
      </c>
      <c r="BH570" s="227">
        <v>35</v>
      </c>
      <c r="BI570" s="266">
        <v>17</v>
      </c>
      <c r="BJ570" s="266">
        <v>2</v>
      </c>
      <c r="BK570" s="309">
        <v>4</v>
      </c>
      <c r="BL570" s="456">
        <v>37</v>
      </c>
      <c r="BM570" s="267">
        <v>0</v>
      </c>
      <c r="BN570" s="227">
        <v>35</v>
      </c>
      <c r="BO570" s="266">
        <v>17</v>
      </c>
      <c r="BP570" s="266">
        <v>2</v>
      </c>
      <c r="BQ570" s="316">
        <v>4</v>
      </c>
      <c r="BR570" s="315">
        <v>37</v>
      </c>
      <c r="BS570" s="267">
        <v>0</v>
      </c>
      <c r="BT570" s="227">
        <v>34</v>
      </c>
      <c r="BU570" s="266">
        <v>16</v>
      </c>
      <c r="BV570" s="266">
        <v>2</v>
      </c>
      <c r="BW570" s="316">
        <v>4</v>
      </c>
      <c r="BX570" s="151"/>
      <c r="BY570" s="151"/>
      <c r="BZ570" s="151"/>
      <c r="CA570" s="151"/>
      <c r="CB570" s="151"/>
      <c r="CC570" s="151"/>
      <c r="CD570" s="151"/>
      <c r="CE570" s="151"/>
      <c r="CF570" s="151"/>
      <c r="CG570" s="151"/>
      <c r="CH570" s="151"/>
      <c r="CI570" s="151"/>
      <c r="CJ570" s="151"/>
      <c r="CK570" s="151"/>
      <c r="CL570" s="151"/>
      <c r="CM570" s="151"/>
      <c r="CN570" s="151"/>
      <c r="CO570" s="151"/>
      <c r="CP570" s="151"/>
      <c r="CQ570" s="151"/>
      <c r="CR570" s="151"/>
      <c r="CS570" s="151"/>
      <c r="CT570" s="151"/>
      <c r="CU570" s="151"/>
      <c r="CV570" s="151"/>
      <c r="CW570" s="151"/>
      <c r="CX570" s="151"/>
      <c r="CY570" s="151"/>
      <c r="CZ570" s="151"/>
      <c r="DA570" s="151"/>
      <c r="DB570" s="151"/>
      <c r="DC570" s="151"/>
      <c r="DD570" s="151"/>
      <c r="DE570" s="151"/>
      <c r="DF570" s="151"/>
      <c r="DG570" s="151"/>
      <c r="DH570" s="151"/>
      <c r="DI570" s="151"/>
      <c r="DJ570" s="151"/>
      <c r="DK570" s="151"/>
      <c r="DL570" s="151"/>
      <c r="DM570" s="151"/>
      <c r="DN570" s="151"/>
      <c r="DO570" s="151"/>
      <c r="DP570" s="151"/>
      <c r="DQ570" s="151"/>
      <c r="DR570" s="151"/>
      <c r="DS570" s="151"/>
      <c r="DT570" s="151"/>
      <c r="DU570" s="151"/>
      <c r="DV570" s="151"/>
      <c r="DW570" s="151"/>
      <c r="DX570" s="151"/>
      <c r="DY570" s="151"/>
      <c r="DZ570" s="151"/>
      <c r="EA570" s="151"/>
      <c r="EB570" s="151"/>
      <c r="EC570" s="151"/>
      <c r="ED570" s="151"/>
    </row>
    <row r="571" spans="3:134">
      <c r="C571" s="405" t="s">
        <v>16</v>
      </c>
      <c r="D571" s="315">
        <v>6</v>
      </c>
      <c r="E571" s="74">
        <v>4</v>
      </c>
      <c r="F571" s="227">
        <v>1</v>
      </c>
      <c r="G571" s="266">
        <v>3</v>
      </c>
      <c r="H571" s="266">
        <v>0</v>
      </c>
      <c r="I571" s="316">
        <v>0</v>
      </c>
      <c r="J571" s="315">
        <v>6</v>
      </c>
      <c r="K571" s="74">
        <v>4</v>
      </c>
      <c r="L571" s="227">
        <v>1</v>
      </c>
      <c r="M571" s="266">
        <v>3</v>
      </c>
      <c r="N571" s="266">
        <v>0</v>
      </c>
      <c r="O571" s="309">
        <v>0</v>
      </c>
      <c r="P571" s="315">
        <v>6</v>
      </c>
      <c r="Q571" s="74">
        <v>4</v>
      </c>
      <c r="R571" s="227">
        <v>1</v>
      </c>
      <c r="S571" s="266">
        <v>3</v>
      </c>
      <c r="T571" s="266">
        <v>0</v>
      </c>
      <c r="U571" s="316">
        <v>0</v>
      </c>
      <c r="V571" s="315">
        <v>6</v>
      </c>
      <c r="W571" s="74">
        <v>4</v>
      </c>
      <c r="X571" s="227">
        <v>1</v>
      </c>
      <c r="Y571" s="266">
        <v>3</v>
      </c>
      <c r="Z571" s="266">
        <v>0</v>
      </c>
      <c r="AA571" s="316">
        <v>0</v>
      </c>
      <c r="AB571" s="315">
        <v>6</v>
      </c>
      <c r="AC571" s="74">
        <v>4</v>
      </c>
      <c r="AD571" s="227">
        <v>1</v>
      </c>
      <c r="AE571" s="266">
        <v>3</v>
      </c>
      <c r="AF571" s="266">
        <v>0</v>
      </c>
      <c r="AG571" s="316">
        <v>0</v>
      </c>
      <c r="AH571" s="324">
        <v>6</v>
      </c>
      <c r="AI571" s="74">
        <v>4</v>
      </c>
      <c r="AJ571" s="227">
        <v>1</v>
      </c>
      <c r="AK571" s="266">
        <v>3</v>
      </c>
      <c r="AL571" s="266">
        <v>0</v>
      </c>
      <c r="AM571" s="309">
        <v>0</v>
      </c>
      <c r="AN571" s="315">
        <v>6</v>
      </c>
      <c r="AO571" s="74">
        <v>4</v>
      </c>
      <c r="AP571" s="227">
        <v>1</v>
      </c>
      <c r="AQ571" s="266">
        <v>3</v>
      </c>
      <c r="AR571" s="266">
        <v>0</v>
      </c>
      <c r="AS571" s="316">
        <v>0</v>
      </c>
      <c r="AT571" s="315">
        <v>6</v>
      </c>
      <c r="AU571" s="74">
        <v>4</v>
      </c>
      <c r="AV571" s="227">
        <v>1</v>
      </c>
      <c r="AW571" s="266">
        <v>3</v>
      </c>
      <c r="AX571" s="266">
        <v>0</v>
      </c>
      <c r="AY571" s="316">
        <v>0</v>
      </c>
      <c r="AZ571" s="315">
        <v>6</v>
      </c>
      <c r="BA571" s="74">
        <v>4</v>
      </c>
      <c r="BB571" s="227">
        <v>1</v>
      </c>
      <c r="BC571" s="266">
        <v>3</v>
      </c>
      <c r="BD571" s="266">
        <v>0</v>
      </c>
      <c r="BE571" s="316">
        <v>0</v>
      </c>
      <c r="BF571" s="315">
        <v>6</v>
      </c>
      <c r="BG571" s="74">
        <v>4</v>
      </c>
      <c r="BH571" s="227">
        <v>1</v>
      </c>
      <c r="BI571" s="266">
        <v>3</v>
      </c>
      <c r="BJ571" s="266">
        <v>0</v>
      </c>
      <c r="BK571" s="309">
        <v>0</v>
      </c>
      <c r="BL571" s="456">
        <v>6</v>
      </c>
      <c r="BM571" s="74">
        <v>4</v>
      </c>
      <c r="BN571" s="227">
        <v>3</v>
      </c>
      <c r="BO571" s="266">
        <v>3</v>
      </c>
      <c r="BP571" s="266">
        <v>0</v>
      </c>
      <c r="BQ571" s="316">
        <v>0</v>
      </c>
      <c r="BR571" s="315">
        <v>6</v>
      </c>
      <c r="BS571" s="74">
        <v>4</v>
      </c>
      <c r="BT571" s="227">
        <v>3</v>
      </c>
      <c r="BU571" s="266">
        <v>3</v>
      </c>
      <c r="BV571" s="301">
        <v>0</v>
      </c>
      <c r="BW571" s="316">
        <v>0</v>
      </c>
      <c r="BX571" s="151"/>
      <c r="BY571" s="151"/>
      <c r="BZ571" s="151"/>
      <c r="CA571" s="151"/>
      <c r="CB571" s="151"/>
      <c r="CC571" s="151"/>
      <c r="CD571" s="151"/>
      <c r="CE571" s="151"/>
      <c r="CF571" s="151"/>
      <c r="CG571" s="151"/>
      <c r="CH571" s="151"/>
      <c r="CI571" s="151"/>
      <c r="CJ571" s="151"/>
      <c r="CK571" s="151"/>
      <c r="CL571" s="151"/>
      <c r="CM571" s="151"/>
      <c r="CN571" s="151"/>
      <c r="CO571" s="151"/>
      <c r="CP571" s="151"/>
      <c r="CQ571" s="151"/>
      <c r="CR571" s="151"/>
      <c r="CS571" s="151"/>
      <c r="CT571" s="151"/>
      <c r="CU571" s="151"/>
      <c r="CV571" s="151"/>
      <c r="CW571" s="151"/>
      <c r="CX571" s="151"/>
      <c r="CY571" s="151"/>
      <c r="CZ571" s="151"/>
      <c r="DA571" s="151"/>
      <c r="DB571" s="151"/>
      <c r="DC571" s="151"/>
      <c r="DD571" s="151"/>
      <c r="DE571" s="151"/>
      <c r="DF571" s="151"/>
      <c r="DG571" s="151"/>
      <c r="DH571" s="151"/>
      <c r="DI571" s="151"/>
      <c r="DJ571" s="151"/>
      <c r="DK571" s="151"/>
      <c r="DL571" s="151"/>
      <c r="DM571" s="151"/>
      <c r="DN571" s="151"/>
      <c r="DO571" s="151"/>
      <c r="DP571" s="151"/>
      <c r="DQ571" s="151"/>
      <c r="DR571" s="151"/>
      <c r="DS571" s="151"/>
      <c r="DT571" s="151"/>
      <c r="DU571" s="151"/>
      <c r="DV571" s="151"/>
      <c r="DW571" s="151"/>
      <c r="DX571" s="151"/>
      <c r="DY571" s="151"/>
      <c r="DZ571" s="151"/>
      <c r="EA571" s="151"/>
      <c r="EB571" s="151"/>
      <c r="EC571" s="151"/>
      <c r="ED571" s="151"/>
    </row>
    <row r="572" spans="3:134">
      <c r="C572" s="405" t="s">
        <v>17</v>
      </c>
      <c r="D572" s="318">
        <v>269</v>
      </c>
      <c r="E572" s="74">
        <v>38</v>
      </c>
      <c r="F572" s="227">
        <v>322</v>
      </c>
      <c r="G572" s="266">
        <v>283</v>
      </c>
      <c r="H572" s="266">
        <v>0</v>
      </c>
      <c r="I572" s="316">
        <v>221</v>
      </c>
      <c r="J572" s="318">
        <v>269</v>
      </c>
      <c r="K572" s="74">
        <v>38</v>
      </c>
      <c r="L572" s="227">
        <v>322</v>
      </c>
      <c r="M572" s="266">
        <v>283</v>
      </c>
      <c r="N572" s="266">
        <v>0</v>
      </c>
      <c r="O572" s="309">
        <v>221</v>
      </c>
      <c r="P572" s="318">
        <v>269</v>
      </c>
      <c r="Q572" s="74">
        <v>38</v>
      </c>
      <c r="R572" s="227">
        <v>322</v>
      </c>
      <c r="S572" s="266">
        <v>283</v>
      </c>
      <c r="T572" s="266">
        <v>0</v>
      </c>
      <c r="U572" s="316">
        <v>221</v>
      </c>
      <c r="V572" s="318">
        <v>268</v>
      </c>
      <c r="W572" s="74">
        <v>38</v>
      </c>
      <c r="X572" s="292">
        <v>319</v>
      </c>
      <c r="Y572" s="266">
        <v>283</v>
      </c>
      <c r="Z572" s="266">
        <v>0</v>
      </c>
      <c r="AA572" s="316">
        <v>221</v>
      </c>
      <c r="AB572" s="318">
        <v>268</v>
      </c>
      <c r="AC572" s="74">
        <v>38</v>
      </c>
      <c r="AD572" s="292">
        <v>319</v>
      </c>
      <c r="AE572" s="266">
        <v>283</v>
      </c>
      <c r="AF572" s="266">
        <v>0</v>
      </c>
      <c r="AG572" s="317">
        <v>239</v>
      </c>
      <c r="AH572" s="275">
        <v>268</v>
      </c>
      <c r="AI572" s="74">
        <v>38</v>
      </c>
      <c r="AJ572" s="292">
        <v>321</v>
      </c>
      <c r="AK572" s="2">
        <v>285</v>
      </c>
      <c r="AL572" s="266">
        <v>0</v>
      </c>
      <c r="AM572" s="4">
        <v>242</v>
      </c>
      <c r="AN572" s="318">
        <v>268</v>
      </c>
      <c r="AO572" s="74">
        <v>38</v>
      </c>
      <c r="AP572" s="292">
        <v>321</v>
      </c>
      <c r="AQ572" s="2">
        <v>285</v>
      </c>
      <c r="AR572" s="266">
        <v>0</v>
      </c>
      <c r="AS572" s="317">
        <v>242</v>
      </c>
      <c r="AT572" s="318">
        <v>268</v>
      </c>
      <c r="AU572" s="74">
        <v>38</v>
      </c>
      <c r="AV572" s="292">
        <v>321</v>
      </c>
      <c r="AW572" s="2">
        <v>285</v>
      </c>
      <c r="AX572" s="266">
        <v>0</v>
      </c>
      <c r="AY572" s="317">
        <v>242</v>
      </c>
      <c r="AZ572" s="318">
        <v>268</v>
      </c>
      <c r="BA572" s="74">
        <v>3</v>
      </c>
      <c r="BB572" s="292">
        <v>321</v>
      </c>
      <c r="BC572" s="2">
        <v>282</v>
      </c>
      <c r="BD572" s="266">
        <v>0</v>
      </c>
      <c r="BE572" s="317">
        <v>242</v>
      </c>
      <c r="BF572" s="318">
        <v>269</v>
      </c>
      <c r="BG572" s="74">
        <v>0</v>
      </c>
      <c r="BH572" s="292">
        <v>323</v>
      </c>
      <c r="BI572" s="2">
        <v>282</v>
      </c>
      <c r="BJ572" s="266">
        <v>0</v>
      </c>
      <c r="BK572" s="4">
        <v>242</v>
      </c>
      <c r="BL572" s="457">
        <v>269</v>
      </c>
      <c r="BM572" s="267">
        <v>0</v>
      </c>
      <c r="BN572" s="227">
        <v>323</v>
      </c>
      <c r="BO572" s="266">
        <v>283</v>
      </c>
      <c r="BP572" s="266">
        <v>0</v>
      </c>
      <c r="BQ572" s="316">
        <v>244</v>
      </c>
      <c r="BR572" s="318">
        <v>269</v>
      </c>
      <c r="BS572" s="267">
        <v>0</v>
      </c>
      <c r="BT572" s="227">
        <v>323</v>
      </c>
      <c r="BU572" s="266">
        <v>283</v>
      </c>
      <c r="BV572" s="301">
        <v>0</v>
      </c>
      <c r="BW572" s="316">
        <v>243</v>
      </c>
      <c r="BX572" s="151"/>
      <c r="BY572" s="151"/>
      <c r="BZ572" s="151"/>
      <c r="CA572" s="151"/>
      <c r="CB572" s="151"/>
      <c r="CC572" s="151"/>
      <c r="CD572" s="151"/>
      <c r="CE572" s="151"/>
      <c r="CF572" s="151"/>
      <c r="CG572" s="151"/>
      <c r="CH572" s="151"/>
      <c r="CI572" s="151"/>
      <c r="CJ572" s="151"/>
      <c r="CK572" s="151"/>
      <c r="CL572" s="151"/>
      <c r="CM572" s="151"/>
      <c r="CN572" s="151"/>
      <c r="CO572" s="151"/>
      <c r="CP572" s="151"/>
      <c r="CQ572" s="151"/>
      <c r="CR572" s="151"/>
      <c r="CS572" s="151"/>
      <c r="CT572" s="151"/>
      <c r="CU572" s="151"/>
      <c r="CV572" s="151"/>
      <c r="CW572" s="151"/>
      <c r="CX572" s="151"/>
      <c r="CY572" s="151"/>
      <c r="CZ572" s="151"/>
      <c r="DA572" s="151"/>
      <c r="DB572" s="151"/>
      <c r="DC572" s="151"/>
      <c r="DD572" s="151"/>
      <c r="DE572" s="151"/>
      <c r="DF572" s="151"/>
      <c r="DG572" s="151"/>
      <c r="DH572" s="151"/>
      <c r="DI572" s="151"/>
      <c r="DJ572" s="151"/>
      <c r="DK572" s="151"/>
      <c r="DL572" s="151"/>
      <c r="DM572" s="151"/>
      <c r="DN572" s="151"/>
      <c r="DO572" s="151"/>
      <c r="DP572" s="151"/>
      <c r="DQ572" s="151"/>
      <c r="DR572" s="151"/>
      <c r="DS572" s="151"/>
      <c r="DT572" s="151"/>
      <c r="DU572" s="151"/>
      <c r="DV572" s="151"/>
      <c r="DW572" s="151"/>
      <c r="DX572" s="151"/>
      <c r="DY572" s="151"/>
      <c r="DZ572" s="151"/>
      <c r="EA572" s="151"/>
      <c r="EB572" s="151"/>
      <c r="EC572" s="151"/>
      <c r="ED572" s="151"/>
    </row>
    <row r="573" spans="3:134">
      <c r="C573" s="405" t="s">
        <v>18</v>
      </c>
      <c r="D573" s="315">
        <v>21</v>
      </c>
      <c r="E573" s="74">
        <v>5</v>
      </c>
      <c r="F573" s="227">
        <v>37</v>
      </c>
      <c r="G573" s="266">
        <v>20</v>
      </c>
      <c r="H573" s="266">
        <v>0</v>
      </c>
      <c r="I573" s="316">
        <v>0</v>
      </c>
      <c r="J573" s="315">
        <v>21</v>
      </c>
      <c r="K573" s="74">
        <v>5</v>
      </c>
      <c r="L573" s="227">
        <v>37</v>
      </c>
      <c r="M573" s="266">
        <v>20</v>
      </c>
      <c r="N573" s="266">
        <v>0</v>
      </c>
      <c r="O573" s="309">
        <v>1</v>
      </c>
      <c r="P573" s="315">
        <v>21</v>
      </c>
      <c r="Q573" s="74">
        <v>5</v>
      </c>
      <c r="R573" s="227">
        <v>37</v>
      </c>
      <c r="S573" s="266">
        <v>20</v>
      </c>
      <c r="T573" s="266">
        <v>0</v>
      </c>
      <c r="U573" s="316">
        <v>1</v>
      </c>
      <c r="V573" s="315">
        <v>21</v>
      </c>
      <c r="W573" s="74">
        <v>5</v>
      </c>
      <c r="X573" s="227">
        <v>37</v>
      </c>
      <c r="Y573" s="266">
        <v>20</v>
      </c>
      <c r="Z573" s="266">
        <v>0</v>
      </c>
      <c r="AA573" s="316">
        <v>1</v>
      </c>
      <c r="AB573" s="315">
        <v>21</v>
      </c>
      <c r="AC573" s="74">
        <v>5</v>
      </c>
      <c r="AD573" s="227">
        <v>37</v>
      </c>
      <c r="AE573" s="266">
        <v>20</v>
      </c>
      <c r="AF573" s="266">
        <v>0</v>
      </c>
      <c r="AG573" s="317">
        <v>4</v>
      </c>
      <c r="AH573" s="324">
        <v>21</v>
      </c>
      <c r="AI573" s="74">
        <v>5</v>
      </c>
      <c r="AJ573" s="227">
        <v>37</v>
      </c>
      <c r="AK573" s="266">
        <v>20</v>
      </c>
      <c r="AL573" s="266">
        <v>0</v>
      </c>
      <c r="AM573" s="4">
        <v>4</v>
      </c>
      <c r="AN573" s="315">
        <v>21</v>
      </c>
      <c r="AO573" s="74">
        <v>5</v>
      </c>
      <c r="AP573" s="227">
        <v>37</v>
      </c>
      <c r="AQ573" s="266">
        <v>20</v>
      </c>
      <c r="AR573" s="266">
        <v>0</v>
      </c>
      <c r="AS573" s="317">
        <v>4</v>
      </c>
      <c r="AT573" s="315">
        <v>21</v>
      </c>
      <c r="AU573" s="74">
        <v>5</v>
      </c>
      <c r="AV573" s="227">
        <v>37</v>
      </c>
      <c r="AW573" s="266">
        <v>20</v>
      </c>
      <c r="AX573" s="266">
        <v>0</v>
      </c>
      <c r="AY573" s="317">
        <v>4</v>
      </c>
      <c r="AZ573" s="315">
        <v>21</v>
      </c>
      <c r="BA573" s="74">
        <v>0</v>
      </c>
      <c r="BB573" s="227">
        <v>37</v>
      </c>
      <c r="BC573" s="266">
        <v>20</v>
      </c>
      <c r="BD573" s="266">
        <v>0</v>
      </c>
      <c r="BE573" s="317">
        <v>4</v>
      </c>
      <c r="BF573" s="315">
        <v>21</v>
      </c>
      <c r="BG573" s="74">
        <v>0</v>
      </c>
      <c r="BH573" s="227">
        <v>37</v>
      </c>
      <c r="BI573" s="266">
        <v>20</v>
      </c>
      <c r="BJ573" s="266">
        <v>0</v>
      </c>
      <c r="BK573" s="4">
        <v>21</v>
      </c>
      <c r="BL573" s="456">
        <v>21</v>
      </c>
      <c r="BM573" s="267">
        <v>0</v>
      </c>
      <c r="BN573" s="227">
        <v>37</v>
      </c>
      <c r="BO573" s="266">
        <v>20</v>
      </c>
      <c r="BP573" s="266">
        <v>0</v>
      </c>
      <c r="BQ573" s="316">
        <v>21</v>
      </c>
      <c r="BR573" s="315">
        <v>21</v>
      </c>
      <c r="BS573" s="267">
        <v>0</v>
      </c>
      <c r="BT573" s="227">
        <v>37</v>
      </c>
      <c r="BU573" s="266">
        <v>20</v>
      </c>
      <c r="BV573" s="301">
        <v>0</v>
      </c>
      <c r="BW573" s="316">
        <v>21</v>
      </c>
      <c r="BX573" s="151"/>
      <c r="BY573" s="151"/>
      <c r="BZ573" s="151"/>
      <c r="CA573" s="151"/>
      <c r="CB573" s="151"/>
      <c r="CC573" s="151"/>
      <c r="CD573" s="151"/>
      <c r="CE573" s="151"/>
      <c r="CF573" s="151"/>
      <c r="CG573" s="151"/>
      <c r="CH573" s="151"/>
      <c r="CI573" s="151"/>
      <c r="CJ573" s="151"/>
      <c r="CK573" s="151"/>
      <c r="CL573" s="151"/>
      <c r="CM573" s="151"/>
      <c r="CN573" s="151"/>
      <c r="CO573" s="151"/>
      <c r="CP573" s="151"/>
      <c r="CQ573" s="151"/>
      <c r="CR573" s="151"/>
      <c r="CS573" s="151"/>
      <c r="CT573" s="151"/>
      <c r="CU573" s="151"/>
      <c r="CV573" s="151"/>
      <c r="CW573" s="151"/>
      <c r="CX573" s="151"/>
      <c r="CY573" s="151"/>
      <c r="CZ573" s="151"/>
      <c r="DA573" s="151"/>
      <c r="DB573" s="151"/>
      <c r="DC573" s="151"/>
      <c r="DD573" s="151"/>
      <c r="DE573" s="151"/>
      <c r="DF573" s="151"/>
      <c r="DG573" s="151"/>
      <c r="DH573" s="151"/>
      <c r="DI573" s="151"/>
      <c r="DJ573" s="151"/>
      <c r="DK573" s="151"/>
      <c r="DL573" s="151"/>
      <c r="DM573" s="151"/>
      <c r="DN573" s="151"/>
      <c r="DO573" s="151"/>
      <c r="DP573" s="151"/>
      <c r="DQ573" s="151"/>
      <c r="DR573" s="151"/>
      <c r="DS573" s="151"/>
      <c r="DT573" s="151"/>
      <c r="DU573" s="151"/>
      <c r="DV573" s="151"/>
      <c r="DW573" s="151"/>
      <c r="DX573" s="151"/>
      <c r="DY573" s="151"/>
      <c r="DZ573" s="151"/>
      <c r="EA573" s="151"/>
      <c r="EB573" s="151"/>
      <c r="EC573" s="151"/>
      <c r="ED573" s="151"/>
    </row>
    <row r="574" spans="3:134">
      <c r="C574" s="405" t="s">
        <v>19</v>
      </c>
      <c r="D574" s="315">
        <v>27</v>
      </c>
      <c r="E574" s="74">
        <v>7</v>
      </c>
      <c r="F574" s="227">
        <v>28</v>
      </c>
      <c r="G574" s="266">
        <v>11</v>
      </c>
      <c r="H574" s="266">
        <v>0</v>
      </c>
      <c r="I574" s="316">
        <v>0</v>
      </c>
      <c r="J574" s="315">
        <v>27</v>
      </c>
      <c r="K574" s="74">
        <v>7</v>
      </c>
      <c r="L574" s="227">
        <v>28</v>
      </c>
      <c r="M574" s="266">
        <v>11</v>
      </c>
      <c r="N574" s="266">
        <v>0</v>
      </c>
      <c r="O574" s="309">
        <v>0</v>
      </c>
      <c r="P574" s="315">
        <v>27</v>
      </c>
      <c r="Q574" s="74">
        <v>7</v>
      </c>
      <c r="R574" s="227">
        <v>28</v>
      </c>
      <c r="S574" s="266">
        <v>11</v>
      </c>
      <c r="T574" s="266">
        <v>0</v>
      </c>
      <c r="U574" s="316">
        <v>0</v>
      </c>
      <c r="V574" s="315">
        <v>27</v>
      </c>
      <c r="W574" s="74">
        <v>7</v>
      </c>
      <c r="X574" s="227">
        <v>28</v>
      </c>
      <c r="Y574" s="266">
        <v>11</v>
      </c>
      <c r="Z574" s="266">
        <v>0</v>
      </c>
      <c r="AA574" s="316">
        <v>0</v>
      </c>
      <c r="AB574" s="315">
        <v>27</v>
      </c>
      <c r="AC574" s="74">
        <v>7</v>
      </c>
      <c r="AD574" s="227">
        <v>28</v>
      </c>
      <c r="AE574" s="266">
        <v>11</v>
      </c>
      <c r="AF574" s="266">
        <v>0</v>
      </c>
      <c r="AG574" s="316">
        <v>0</v>
      </c>
      <c r="AH574" s="324">
        <v>27</v>
      </c>
      <c r="AI574" s="74">
        <v>7</v>
      </c>
      <c r="AJ574" s="227">
        <v>28</v>
      </c>
      <c r="AK574" s="266">
        <v>11</v>
      </c>
      <c r="AL574" s="266">
        <v>0</v>
      </c>
      <c r="AM574" s="4">
        <v>14</v>
      </c>
      <c r="AN574" s="315">
        <v>27</v>
      </c>
      <c r="AO574" s="74">
        <v>7</v>
      </c>
      <c r="AP574" s="227">
        <v>28</v>
      </c>
      <c r="AQ574" s="266">
        <v>11</v>
      </c>
      <c r="AR574" s="266">
        <v>0</v>
      </c>
      <c r="AS574" s="317">
        <v>14</v>
      </c>
      <c r="AT574" s="315">
        <v>27</v>
      </c>
      <c r="AU574" s="74">
        <v>7</v>
      </c>
      <c r="AV574" s="227">
        <v>28</v>
      </c>
      <c r="AW574" s="266">
        <v>11</v>
      </c>
      <c r="AX574" s="266">
        <v>0</v>
      </c>
      <c r="AY574" s="317">
        <v>14</v>
      </c>
      <c r="AZ574" s="315">
        <v>27</v>
      </c>
      <c r="BA574" s="74">
        <v>0</v>
      </c>
      <c r="BB574" s="227">
        <v>28</v>
      </c>
      <c r="BC574" s="266">
        <v>11</v>
      </c>
      <c r="BD574" s="266">
        <v>0</v>
      </c>
      <c r="BE574" s="317">
        <v>14</v>
      </c>
      <c r="BF574" s="315">
        <v>27</v>
      </c>
      <c r="BG574" s="74">
        <v>0</v>
      </c>
      <c r="BH574" s="227">
        <v>28</v>
      </c>
      <c r="BI574" s="266">
        <v>11</v>
      </c>
      <c r="BJ574" s="266">
        <v>0</v>
      </c>
      <c r="BK574" s="4">
        <v>14</v>
      </c>
      <c r="BL574" s="456">
        <v>27</v>
      </c>
      <c r="BM574" s="267">
        <v>0</v>
      </c>
      <c r="BN574" s="227">
        <v>28</v>
      </c>
      <c r="BO574" s="266">
        <v>11</v>
      </c>
      <c r="BP574" s="266">
        <v>0</v>
      </c>
      <c r="BQ574" s="316">
        <v>14</v>
      </c>
      <c r="BR574" s="315">
        <v>27</v>
      </c>
      <c r="BS574" s="267">
        <v>0</v>
      </c>
      <c r="BT574" s="227">
        <v>28</v>
      </c>
      <c r="BU574" s="266">
        <v>11</v>
      </c>
      <c r="BV574" s="301">
        <v>0</v>
      </c>
      <c r="BW574" s="316">
        <v>14</v>
      </c>
      <c r="BX574" s="151"/>
      <c r="BY574" s="151"/>
      <c r="BZ574" s="151"/>
      <c r="CA574" s="151"/>
      <c r="CB574" s="151"/>
      <c r="CC574" s="151"/>
      <c r="CD574" s="151"/>
      <c r="CE574" s="151"/>
      <c r="CF574" s="151"/>
      <c r="CG574" s="151"/>
      <c r="CH574" s="151"/>
      <c r="CI574" s="151"/>
      <c r="CJ574" s="151"/>
      <c r="CK574" s="151"/>
      <c r="CL574" s="151"/>
      <c r="CM574" s="151"/>
      <c r="CN574" s="151"/>
      <c r="CO574" s="151"/>
      <c r="CP574" s="151"/>
      <c r="CQ574" s="151"/>
      <c r="CR574" s="151"/>
      <c r="CS574" s="151"/>
      <c r="CT574" s="151"/>
      <c r="CU574" s="151"/>
      <c r="CV574" s="151"/>
      <c r="CW574" s="151"/>
      <c r="CX574" s="151"/>
      <c r="CY574" s="151"/>
      <c r="CZ574" s="151"/>
      <c r="DA574" s="151"/>
      <c r="DB574" s="151"/>
      <c r="DC574" s="151"/>
      <c r="DD574" s="151"/>
      <c r="DE574" s="151"/>
      <c r="DF574" s="151"/>
      <c r="DG574" s="151"/>
      <c r="DH574" s="151"/>
      <c r="DI574" s="151"/>
      <c r="DJ574" s="151"/>
      <c r="DK574" s="151"/>
      <c r="DL574" s="151"/>
      <c r="DM574" s="151"/>
      <c r="DN574" s="151"/>
      <c r="DO574" s="151"/>
      <c r="DP574" s="151"/>
      <c r="DQ574" s="151"/>
      <c r="DR574" s="151"/>
      <c r="DS574" s="151"/>
      <c r="DT574" s="151"/>
      <c r="DU574" s="151"/>
      <c r="DV574" s="151"/>
      <c r="DW574" s="151"/>
      <c r="DX574" s="151"/>
      <c r="DY574" s="151"/>
      <c r="DZ574" s="151"/>
      <c r="EA574" s="151"/>
      <c r="EB574" s="151"/>
      <c r="EC574" s="151"/>
      <c r="ED574" s="151"/>
    </row>
    <row r="575" spans="3:134">
      <c r="C575" s="405" t="s">
        <v>20</v>
      </c>
      <c r="D575" s="315">
        <v>41</v>
      </c>
      <c r="E575" s="74">
        <v>0</v>
      </c>
      <c r="F575" s="227">
        <v>33</v>
      </c>
      <c r="G575" s="266">
        <v>12</v>
      </c>
      <c r="H575" s="266">
        <v>0</v>
      </c>
      <c r="I575" s="316">
        <v>0</v>
      </c>
      <c r="J575" s="315">
        <v>41</v>
      </c>
      <c r="K575" s="74">
        <v>0</v>
      </c>
      <c r="L575" s="227">
        <v>33</v>
      </c>
      <c r="M575" s="266">
        <v>12</v>
      </c>
      <c r="N575" s="266">
        <v>0</v>
      </c>
      <c r="O575" s="309">
        <v>0</v>
      </c>
      <c r="P575" s="315">
        <v>41</v>
      </c>
      <c r="Q575" s="74">
        <v>0</v>
      </c>
      <c r="R575" s="227">
        <v>33</v>
      </c>
      <c r="S575" s="266">
        <v>12</v>
      </c>
      <c r="T575" s="266">
        <v>0</v>
      </c>
      <c r="U575" s="316">
        <v>0</v>
      </c>
      <c r="V575" s="315">
        <v>41</v>
      </c>
      <c r="W575" s="74">
        <v>0</v>
      </c>
      <c r="X575" s="227">
        <v>33</v>
      </c>
      <c r="Y575" s="266">
        <v>12</v>
      </c>
      <c r="Z575" s="266">
        <v>0</v>
      </c>
      <c r="AA575" s="316">
        <v>0</v>
      </c>
      <c r="AB575" s="315">
        <v>41</v>
      </c>
      <c r="AC575" s="74">
        <v>0</v>
      </c>
      <c r="AD575" s="227">
        <v>33</v>
      </c>
      <c r="AE575" s="266">
        <v>12</v>
      </c>
      <c r="AF575" s="266">
        <v>0</v>
      </c>
      <c r="AG575" s="316">
        <v>0</v>
      </c>
      <c r="AH575" s="324">
        <v>41</v>
      </c>
      <c r="AI575" s="74">
        <v>0</v>
      </c>
      <c r="AJ575" s="227">
        <v>33</v>
      </c>
      <c r="AK575" s="266">
        <v>12</v>
      </c>
      <c r="AL575" s="266">
        <v>0</v>
      </c>
      <c r="AM575" s="309">
        <v>0</v>
      </c>
      <c r="AN575" s="315">
        <v>41</v>
      </c>
      <c r="AO575" s="74">
        <v>0</v>
      </c>
      <c r="AP575" s="227">
        <v>33</v>
      </c>
      <c r="AQ575" s="266">
        <v>12</v>
      </c>
      <c r="AR575" s="266">
        <v>0</v>
      </c>
      <c r="AS575" s="316">
        <v>0</v>
      </c>
      <c r="AT575" s="315">
        <v>41</v>
      </c>
      <c r="AU575" s="74">
        <v>0</v>
      </c>
      <c r="AV575" s="292">
        <v>34</v>
      </c>
      <c r="AW575" s="2">
        <v>13</v>
      </c>
      <c r="AX575" s="266">
        <v>0</v>
      </c>
      <c r="AY575" s="316">
        <v>0</v>
      </c>
      <c r="AZ575" s="315">
        <v>41</v>
      </c>
      <c r="BA575" s="74">
        <v>0</v>
      </c>
      <c r="BB575" s="292">
        <v>34</v>
      </c>
      <c r="BC575" s="2">
        <v>13</v>
      </c>
      <c r="BD575" s="266">
        <v>0</v>
      </c>
      <c r="BE575" s="316">
        <v>0</v>
      </c>
      <c r="BF575" s="315">
        <v>41</v>
      </c>
      <c r="BG575" s="74">
        <v>0</v>
      </c>
      <c r="BH575" s="292">
        <v>34</v>
      </c>
      <c r="BI575" s="2">
        <v>13</v>
      </c>
      <c r="BJ575" s="266">
        <v>0</v>
      </c>
      <c r="BK575" s="309">
        <v>0</v>
      </c>
      <c r="BL575" s="457">
        <v>41</v>
      </c>
      <c r="BM575" s="267">
        <v>0</v>
      </c>
      <c r="BN575" s="227">
        <v>34</v>
      </c>
      <c r="BO575" s="266">
        <v>13</v>
      </c>
      <c r="BP575" s="266">
        <v>0</v>
      </c>
      <c r="BQ575" s="316">
        <v>0</v>
      </c>
      <c r="BR575" s="315">
        <v>41</v>
      </c>
      <c r="BS575" s="267">
        <v>0</v>
      </c>
      <c r="BT575" s="227">
        <v>34</v>
      </c>
      <c r="BU575" s="266">
        <v>13</v>
      </c>
      <c r="BV575" s="301">
        <v>0</v>
      </c>
      <c r="BW575" s="316">
        <v>0</v>
      </c>
      <c r="BX575" s="151"/>
      <c r="BY575" s="151"/>
      <c r="BZ575" s="151"/>
      <c r="CA575" s="151"/>
      <c r="CB575" s="151"/>
      <c r="CC575" s="151"/>
      <c r="CD575" s="151"/>
      <c r="CE575" s="151"/>
      <c r="CF575" s="151"/>
      <c r="CG575" s="151"/>
      <c r="CH575" s="151"/>
      <c r="CI575" s="151"/>
      <c r="CJ575" s="151"/>
      <c r="CK575" s="151"/>
      <c r="CL575" s="151"/>
      <c r="CM575" s="151"/>
      <c r="CN575" s="151"/>
      <c r="CO575" s="151"/>
      <c r="CP575" s="151"/>
      <c r="CQ575" s="151"/>
      <c r="CR575" s="151"/>
      <c r="CS575" s="151"/>
      <c r="CT575" s="151"/>
      <c r="CU575" s="151"/>
      <c r="CV575" s="151"/>
      <c r="CW575" s="151"/>
      <c r="CX575" s="151"/>
      <c r="CY575" s="151"/>
      <c r="CZ575" s="151"/>
      <c r="DA575" s="151"/>
      <c r="DB575" s="151"/>
      <c r="DC575" s="151"/>
      <c r="DD575" s="151"/>
      <c r="DE575" s="151"/>
      <c r="DF575" s="151"/>
      <c r="DG575" s="151"/>
      <c r="DH575" s="151"/>
      <c r="DI575" s="151"/>
      <c r="DJ575" s="151"/>
      <c r="DK575" s="151"/>
      <c r="DL575" s="151"/>
      <c r="DM575" s="151"/>
      <c r="DN575" s="151"/>
      <c r="DO575" s="151"/>
      <c r="DP575" s="151"/>
      <c r="DQ575" s="151"/>
      <c r="DR575" s="151"/>
      <c r="DS575" s="151"/>
      <c r="DT575" s="151"/>
      <c r="DU575" s="151"/>
      <c r="DV575" s="151"/>
      <c r="DW575" s="151"/>
      <c r="DX575" s="151"/>
      <c r="DY575" s="151"/>
      <c r="DZ575" s="151"/>
      <c r="EA575" s="151"/>
      <c r="EB575" s="151"/>
      <c r="EC575" s="151"/>
      <c r="ED575" s="151"/>
    </row>
    <row r="576" spans="3:134">
      <c r="C576" s="405" t="s">
        <v>21</v>
      </c>
      <c r="D576" s="315">
        <v>112</v>
      </c>
      <c r="E576" s="74">
        <v>16</v>
      </c>
      <c r="F576" s="292">
        <v>122</v>
      </c>
      <c r="G576" s="2">
        <v>88</v>
      </c>
      <c r="H576" s="266">
        <v>0</v>
      </c>
      <c r="I576" s="317">
        <v>27</v>
      </c>
      <c r="J576" s="315">
        <v>112</v>
      </c>
      <c r="K576" s="74">
        <v>16</v>
      </c>
      <c r="L576" s="292">
        <v>122</v>
      </c>
      <c r="M576" s="2">
        <v>88</v>
      </c>
      <c r="N576" s="266">
        <v>0</v>
      </c>
      <c r="O576" s="4">
        <v>28</v>
      </c>
      <c r="P576" s="315">
        <v>112</v>
      </c>
      <c r="Q576" s="74">
        <v>16</v>
      </c>
      <c r="R576" s="292">
        <v>122</v>
      </c>
      <c r="S576" s="2">
        <v>88</v>
      </c>
      <c r="T576" s="266">
        <v>0</v>
      </c>
      <c r="U576" s="317">
        <v>28</v>
      </c>
      <c r="V576" s="315">
        <v>112</v>
      </c>
      <c r="W576" s="74">
        <v>16</v>
      </c>
      <c r="X576" s="292">
        <v>119</v>
      </c>
      <c r="Y576" s="2">
        <v>85</v>
      </c>
      <c r="Z576" s="266">
        <v>0</v>
      </c>
      <c r="AA576" s="317">
        <v>28</v>
      </c>
      <c r="AB576" s="315">
        <v>112</v>
      </c>
      <c r="AC576" s="74">
        <v>16</v>
      </c>
      <c r="AD576" s="292">
        <v>120</v>
      </c>
      <c r="AE576" s="2">
        <v>86</v>
      </c>
      <c r="AF576" s="266">
        <v>0</v>
      </c>
      <c r="AG576" s="317">
        <v>43</v>
      </c>
      <c r="AH576" s="324">
        <v>112</v>
      </c>
      <c r="AI576" s="74">
        <v>16</v>
      </c>
      <c r="AJ576" s="292">
        <v>121</v>
      </c>
      <c r="AK576" s="2">
        <v>87</v>
      </c>
      <c r="AL576" s="266">
        <v>0</v>
      </c>
      <c r="AM576" s="4">
        <v>43</v>
      </c>
      <c r="AN576" s="315">
        <v>112</v>
      </c>
      <c r="AO576" s="74">
        <v>16</v>
      </c>
      <c r="AP576" s="292">
        <v>121</v>
      </c>
      <c r="AQ576" s="2">
        <v>87</v>
      </c>
      <c r="AR576" s="266">
        <v>0</v>
      </c>
      <c r="AS576" s="317">
        <v>43</v>
      </c>
      <c r="AT576" s="315">
        <v>112</v>
      </c>
      <c r="AU576" s="74">
        <v>16</v>
      </c>
      <c r="AV576" s="292">
        <v>121</v>
      </c>
      <c r="AW576" s="2">
        <v>87</v>
      </c>
      <c r="AX576" s="266">
        <v>0</v>
      </c>
      <c r="AY576" s="317">
        <v>43</v>
      </c>
      <c r="AZ576" s="315">
        <v>112</v>
      </c>
      <c r="BA576" s="74">
        <v>9</v>
      </c>
      <c r="BB576" s="292">
        <v>121</v>
      </c>
      <c r="BC576" s="2">
        <v>85</v>
      </c>
      <c r="BD576" s="266">
        <v>0</v>
      </c>
      <c r="BE576" s="317">
        <v>43</v>
      </c>
      <c r="BF576" s="315">
        <v>112</v>
      </c>
      <c r="BG576" s="74">
        <v>9</v>
      </c>
      <c r="BH576" s="292">
        <v>121</v>
      </c>
      <c r="BI576" s="2">
        <v>85</v>
      </c>
      <c r="BJ576" s="266">
        <v>0</v>
      </c>
      <c r="BK576" s="4">
        <v>49</v>
      </c>
      <c r="BL576" s="457">
        <v>112</v>
      </c>
      <c r="BM576" s="267">
        <v>0</v>
      </c>
      <c r="BN576" s="292">
        <v>121</v>
      </c>
      <c r="BO576" s="2">
        <v>85</v>
      </c>
      <c r="BP576" s="266">
        <v>0</v>
      </c>
      <c r="BQ576" s="317">
        <v>49</v>
      </c>
      <c r="BR576" s="315">
        <v>112</v>
      </c>
      <c r="BS576" s="267">
        <v>0</v>
      </c>
      <c r="BT576" s="292">
        <v>119</v>
      </c>
      <c r="BU576" s="2">
        <v>83</v>
      </c>
      <c r="BV576" s="301">
        <v>0</v>
      </c>
      <c r="BW576" s="317">
        <v>49</v>
      </c>
      <c r="BX576" s="151"/>
      <c r="BY576" s="151"/>
      <c r="BZ576" s="151"/>
      <c r="CA576" s="151"/>
      <c r="CB576" s="151"/>
      <c r="CC576" s="151"/>
      <c r="CD576" s="151"/>
      <c r="CE576" s="151"/>
      <c r="CF576" s="151"/>
      <c r="CG576" s="151"/>
      <c r="CH576" s="151"/>
      <c r="CI576" s="151"/>
      <c r="CJ576" s="151"/>
      <c r="CK576" s="151"/>
      <c r="CL576" s="151"/>
      <c r="CM576" s="151"/>
      <c r="CN576" s="151"/>
      <c r="CO576" s="151"/>
      <c r="CP576" s="151"/>
      <c r="CQ576" s="151"/>
      <c r="CR576" s="151"/>
      <c r="CS576" s="151"/>
      <c r="CT576" s="151"/>
      <c r="CU576" s="151"/>
      <c r="CV576" s="151"/>
      <c r="CW576" s="151"/>
      <c r="CX576" s="151"/>
      <c r="CY576" s="151"/>
      <c r="CZ576" s="151"/>
      <c r="DA576" s="151"/>
      <c r="DB576" s="151"/>
      <c r="DC576" s="151"/>
      <c r="DD576" s="151"/>
      <c r="DE576" s="151"/>
      <c r="DF576" s="151"/>
      <c r="DG576" s="151"/>
      <c r="DH576" s="151"/>
      <c r="DI576" s="151"/>
      <c r="DJ576" s="151"/>
      <c r="DK576" s="151"/>
      <c r="DL576" s="151"/>
      <c r="DM576" s="151"/>
      <c r="DN576" s="151"/>
      <c r="DO576" s="151"/>
      <c r="DP576" s="151"/>
      <c r="DQ576" s="151"/>
      <c r="DR576" s="151"/>
      <c r="DS576" s="151"/>
      <c r="DT576" s="151"/>
      <c r="DU576" s="151"/>
      <c r="DV576" s="151"/>
      <c r="DW576" s="151"/>
      <c r="DX576" s="151"/>
      <c r="DY576" s="151"/>
      <c r="DZ576" s="151"/>
      <c r="EA576" s="151"/>
      <c r="EB576" s="151"/>
      <c r="EC576" s="151"/>
      <c r="ED576" s="151"/>
    </row>
    <row r="577" spans="3:134" ht="22.5">
      <c r="C577" s="405" t="s">
        <v>22</v>
      </c>
      <c r="D577" s="315">
        <v>13</v>
      </c>
      <c r="E577" s="74">
        <v>0</v>
      </c>
      <c r="F577" s="227">
        <v>4</v>
      </c>
      <c r="G577" s="266">
        <v>2</v>
      </c>
      <c r="H577" s="266">
        <v>0</v>
      </c>
      <c r="I577" s="316">
        <v>0</v>
      </c>
      <c r="J577" s="315">
        <v>13</v>
      </c>
      <c r="K577" s="74">
        <v>0</v>
      </c>
      <c r="L577" s="227">
        <v>4</v>
      </c>
      <c r="M577" s="266">
        <v>2</v>
      </c>
      <c r="N577" s="266">
        <v>0</v>
      </c>
      <c r="O577" s="309">
        <v>0</v>
      </c>
      <c r="P577" s="315">
        <v>13</v>
      </c>
      <c r="Q577" s="74">
        <v>0</v>
      </c>
      <c r="R577" s="227">
        <v>4</v>
      </c>
      <c r="S577" s="266">
        <v>2</v>
      </c>
      <c r="T577" s="266">
        <v>0</v>
      </c>
      <c r="U577" s="316">
        <v>0</v>
      </c>
      <c r="V577" s="315">
        <v>13</v>
      </c>
      <c r="W577" s="74">
        <v>0</v>
      </c>
      <c r="X577" s="227">
        <v>4</v>
      </c>
      <c r="Y577" s="266">
        <v>2</v>
      </c>
      <c r="Z577" s="266">
        <v>0</v>
      </c>
      <c r="AA577" s="316">
        <v>0</v>
      </c>
      <c r="AB577" s="315">
        <v>13</v>
      </c>
      <c r="AC577" s="74">
        <v>0</v>
      </c>
      <c r="AD577" s="227">
        <v>4</v>
      </c>
      <c r="AE577" s="266">
        <v>2</v>
      </c>
      <c r="AF577" s="266">
        <v>0</v>
      </c>
      <c r="AG577" s="316">
        <v>0</v>
      </c>
      <c r="AH577" s="324">
        <v>13</v>
      </c>
      <c r="AI577" s="74">
        <v>0</v>
      </c>
      <c r="AJ577" s="227">
        <v>4</v>
      </c>
      <c r="AK577" s="266">
        <v>2</v>
      </c>
      <c r="AL577" s="266">
        <v>0</v>
      </c>
      <c r="AM577" s="309">
        <v>0</v>
      </c>
      <c r="AN577" s="315">
        <v>13</v>
      </c>
      <c r="AO577" s="74">
        <v>0</v>
      </c>
      <c r="AP577" s="227">
        <v>4</v>
      </c>
      <c r="AQ577" s="266">
        <v>2</v>
      </c>
      <c r="AR577" s="266">
        <v>0</v>
      </c>
      <c r="AS577" s="316">
        <v>0</v>
      </c>
      <c r="AT577" s="315">
        <v>13</v>
      </c>
      <c r="AU577" s="74">
        <v>0</v>
      </c>
      <c r="AV577" s="227">
        <v>4</v>
      </c>
      <c r="AW577" s="266">
        <v>2</v>
      </c>
      <c r="AX577" s="266">
        <v>0</v>
      </c>
      <c r="AY577" s="316">
        <v>0</v>
      </c>
      <c r="AZ577" s="315">
        <v>13</v>
      </c>
      <c r="BA577" s="74">
        <v>0</v>
      </c>
      <c r="BB577" s="227">
        <v>4</v>
      </c>
      <c r="BC577" s="266">
        <v>2</v>
      </c>
      <c r="BD577" s="266">
        <v>0</v>
      </c>
      <c r="BE577" s="316">
        <v>0</v>
      </c>
      <c r="BF577" s="315">
        <v>13</v>
      </c>
      <c r="BG577" s="74">
        <v>0</v>
      </c>
      <c r="BH577" s="227">
        <v>4</v>
      </c>
      <c r="BI577" s="266">
        <v>2</v>
      </c>
      <c r="BJ577" s="266">
        <v>0</v>
      </c>
      <c r="BK577" s="309">
        <v>0</v>
      </c>
      <c r="BL577" s="456">
        <v>13</v>
      </c>
      <c r="BM577" s="267">
        <v>0</v>
      </c>
      <c r="BN577" s="227">
        <v>4</v>
      </c>
      <c r="BO577" s="266">
        <v>2</v>
      </c>
      <c r="BP577" s="266">
        <v>0</v>
      </c>
      <c r="BQ577" s="316">
        <v>0</v>
      </c>
      <c r="BR577" s="315">
        <v>13</v>
      </c>
      <c r="BS577" s="267">
        <v>0</v>
      </c>
      <c r="BT577" s="227">
        <v>4</v>
      </c>
      <c r="BU577" s="266">
        <v>2</v>
      </c>
      <c r="BV577" s="301">
        <v>0</v>
      </c>
      <c r="BW577" s="316">
        <v>0</v>
      </c>
      <c r="BX577" s="151"/>
      <c r="BY577" s="151"/>
      <c r="BZ577" s="151"/>
      <c r="CA577" s="151"/>
      <c r="CB577" s="151"/>
      <c r="CC577" s="151"/>
      <c r="CD577" s="151"/>
      <c r="CE577" s="151"/>
      <c r="CF577" s="151"/>
      <c r="CG577" s="151"/>
      <c r="CH577" s="151"/>
      <c r="CI577" s="151"/>
      <c r="CJ577" s="151"/>
      <c r="CK577" s="151"/>
      <c r="CL577" s="151"/>
      <c r="CM577" s="151"/>
      <c r="CN577" s="151"/>
      <c r="CO577" s="151"/>
      <c r="CP577" s="151"/>
      <c r="CQ577" s="151"/>
      <c r="CR577" s="151"/>
      <c r="CS577" s="151"/>
      <c r="CT577" s="151"/>
      <c r="CU577" s="151"/>
      <c r="CV577" s="151"/>
      <c r="CW577" s="151"/>
      <c r="CX577" s="151"/>
      <c r="CY577" s="151"/>
      <c r="CZ577" s="151"/>
      <c r="DA577" s="151"/>
      <c r="DB577" s="151"/>
      <c r="DC577" s="151"/>
      <c r="DD577" s="151"/>
      <c r="DE577" s="151"/>
      <c r="DF577" s="151"/>
      <c r="DG577" s="151"/>
      <c r="DH577" s="151"/>
      <c r="DI577" s="151"/>
      <c r="DJ577" s="151"/>
      <c r="DK577" s="151"/>
      <c r="DL577" s="151"/>
      <c r="DM577" s="151"/>
      <c r="DN577" s="151"/>
      <c r="DO577" s="151"/>
      <c r="DP577" s="151"/>
      <c r="DQ577" s="151"/>
      <c r="DR577" s="151"/>
      <c r="DS577" s="151"/>
      <c r="DT577" s="151"/>
      <c r="DU577" s="151"/>
      <c r="DV577" s="151"/>
      <c r="DW577" s="151"/>
      <c r="DX577" s="151"/>
      <c r="DY577" s="151"/>
      <c r="DZ577" s="151"/>
      <c r="EA577" s="151"/>
      <c r="EB577" s="151"/>
      <c r="EC577" s="151"/>
      <c r="ED577" s="151"/>
    </row>
    <row r="578" spans="3:134">
      <c r="C578" s="405" t="s">
        <v>23</v>
      </c>
      <c r="D578" s="315">
        <v>19</v>
      </c>
      <c r="E578" s="74">
        <v>6</v>
      </c>
      <c r="F578" s="227">
        <v>12</v>
      </c>
      <c r="G578" s="266">
        <v>4</v>
      </c>
      <c r="H578" s="266">
        <v>0</v>
      </c>
      <c r="I578" s="316">
        <v>0</v>
      </c>
      <c r="J578" s="315">
        <v>19</v>
      </c>
      <c r="K578" s="74">
        <v>6</v>
      </c>
      <c r="L578" s="227">
        <v>12</v>
      </c>
      <c r="M578" s="266">
        <v>4</v>
      </c>
      <c r="N578" s="266">
        <v>0</v>
      </c>
      <c r="O578" s="309">
        <v>0</v>
      </c>
      <c r="P578" s="315">
        <v>19</v>
      </c>
      <c r="Q578" s="74">
        <v>6</v>
      </c>
      <c r="R578" s="227">
        <v>12</v>
      </c>
      <c r="S578" s="266">
        <v>4</v>
      </c>
      <c r="T578" s="266">
        <v>0</v>
      </c>
      <c r="U578" s="316">
        <v>0</v>
      </c>
      <c r="V578" s="315">
        <v>19</v>
      </c>
      <c r="W578" s="74">
        <v>6</v>
      </c>
      <c r="X578" s="227">
        <v>12</v>
      </c>
      <c r="Y578" s="266">
        <v>4</v>
      </c>
      <c r="Z578" s="266">
        <v>0</v>
      </c>
      <c r="AA578" s="316">
        <v>0</v>
      </c>
      <c r="AB578" s="315">
        <v>19</v>
      </c>
      <c r="AC578" s="74">
        <v>6</v>
      </c>
      <c r="AD578" s="227">
        <v>12</v>
      </c>
      <c r="AE578" s="266">
        <v>4</v>
      </c>
      <c r="AF578" s="266">
        <v>0</v>
      </c>
      <c r="AG578" s="316">
        <v>0</v>
      </c>
      <c r="AH578" s="324">
        <v>19</v>
      </c>
      <c r="AI578" s="74">
        <v>6</v>
      </c>
      <c r="AJ578" s="227">
        <v>12</v>
      </c>
      <c r="AK578" s="266">
        <v>4</v>
      </c>
      <c r="AL578" s="266">
        <v>0</v>
      </c>
      <c r="AM578" s="309">
        <v>0</v>
      </c>
      <c r="AN578" s="315">
        <v>19</v>
      </c>
      <c r="AO578" s="74">
        <v>6</v>
      </c>
      <c r="AP578" s="227">
        <v>12</v>
      </c>
      <c r="AQ578" s="266">
        <v>4</v>
      </c>
      <c r="AR578" s="266">
        <v>0</v>
      </c>
      <c r="AS578" s="316">
        <v>0</v>
      </c>
      <c r="AT578" s="315">
        <v>19</v>
      </c>
      <c r="AU578" s="74">
        <v>6</v>
      </c>
      <c r="AV578" s="227">
        <v>12</v>
      </c>
      <c r="AW578" s="266">
        <v>4</v>
      </c>
      <c r="AX578" s="266">
        <v>0</v>
      </c>
      <c r="AY578" s="316">
        <v>0</v>
      </c>
      <c r="AZ578" s="315">
        <v>19</v>
      </c>
      <c r="BA578" s="74">
        <v>0</v>
      </c>
      <c r="BB578" s="227">
        <v>12</v>
      </c>
      <c r="BC578" s="266">
        <v>2</v>
      </c>
      <c r="BD578" s="266">
        <v>0</v>
      </c>
      <c r="BE578" s="316">
        <v>0</v>
      </c>
      <c r="BF578" s="315">
        <v>19</v>
      </c>
      <c r="BG578" s="74">
        <v>0</v>
      </c>
      <c r="BH578" s="227">
        <v>12</v>
      </c>
      <c r="BI578" s="266">
        <v>2</v>
      </c>
      <c r="BJ578" s="266">
        <v>0</v>
      </c>
      <c r="BK578" s="309">
        <v>0</v>
      </c>
      <c r="BL578" s="456">
        <v>19</v>
      </c>
      <c r="BM578" s="267">
        <v>0</v>
      </c>
      <c r="BN578" s="227">
        <v>12</v>
      </c>
      <c r="BO578" s="266">
        <v>2</v>
      </c>
      <c r="BP578" s="266">
        <v>0</v>
      </c>
      <c r="BQ578" s="316">
        <v>0</v>
      </c>
      <c r="BR578" s="315">
        <v>19</v>
      </c>
      <c r="BS578" s="267">
        <v>0</v>
      </c>
      <c r="BT578" s="227">
        <v>12</v>
      </c>
      <c r="BU578" s="266">
        <v>2</v>
      </c>
      <c r="BV578" s="301">
        <v>0</v>
      </c>
      <c r="BW578" s="316">
        <v>0</v>
      </c>
      <c r="BX578" s="151"/>
      <c r="BY578" s="151"/>
      <c r="BZ578" s="151"/>
      <c r="CA578" s="151"/>
      <c r="CB578" s="151"/>
      <c r="CC578" s="151"/>
      <c r="CD578" s="151"/>
      <c r="CE578" s="151"/>
      <c r="CF578" s="151"/>
      <c r="CG578" s="151"/>
      <c r="CH578" s="151"/>
      <c r="CI578" s="151"/>
      <c r="CJ578" s="151"/>
      <c r="CK578" s="151"/>
      <c r="CL578" s="151"/>
      <c r="CM578" s="151"/>
      <c r="CN578" s="151"/>
      <c r="CO578" s="151"/>
      <c r="CP578" s="151"/>
      <c r="CQ578" s="151"/>
      <c r="CR578" s="151"/>
      <c r="CS578" s="151"/>
      <c r="CT578" s="151"/>
      <c r="CU578" s="151"/>
      <c r="CV578" s="151"/>
      <c r="CW578" s="151"/>
      <c r="CX578" s="151"/>
      <c r="CY578" s="151"/>
      <c r="CZ578" s="151"/>
      <c r="DA578" s="151"/>
      <c r="DB578" s="151"/>
      <c r="DC578" s="151"/>
      <c r="DD578" s="151"/>
      <c r="DE578" s="151"/>
      <c r="DF578" s="151"/>
      <c r="DG578" s="151"/>
      <c r="DH578" s="151"/>
      <c r="DI578" s="151"/>
      <c r="DJ578" s="151"/>
      <c r="DK578" s="151"/>
      <c r="DL578" s="151"/>
      <c r="DM578" s="151"/>
      <c r="DN578" s="151"/>
      <c r="DO578" s="151"/>
      <c r="DP578" s="151"/>
      <c r="DQ578" s="151"/>
      <c r="DR578" s="151"/>
      <c r="DS578" s="151"/>
      <c r="DT578" s="151"/>
      <c r="DU578" s="151"/>
      <c r="DV578" s="151"/>
      <c r="DW578" s="151"/>
      <c r="DX578" s="151"/>
      <c r="DY578" s="151"/>
      <c r="DZ578" s="151"/>
      <c r="EA578" s="151"/>
      <c r="EB578" s="151"/>
      <c r="EC578" s="151"/>
      <c r="ED578" s="151"/>
    </row>
    <row r="579" spans="3:134">
      <c r="C579" s="405" t="s">
        <v>24</v>
      </c>
      <c r="D579" s="315">
        <v>24</v>
      </c>
      <c r="E579" s="74">
        <v>0</v>
      </c>
      <c r="F579" s="227">
        <v>11</v>
      </c>
      <c r="G579" s="266">
        <v>3</v>
      </c>
      <c r="H579" s="266">
        <v>0</v>
      </c>
      <c r="I579" s="316">
        <v>0</v>
      </c>
      <c r="J579" s="315">
        <v>24</v>
      </c>
      <c r="K579" s="74">
        <v>0</v>
      </c>
      <c r="L579" s="227">
        <v>11</v>
      </c>
      <c r="M579" s="266">
        <v>3</v>
      </c>
      <c r="N579" s="266">
        <v>0</v>
      </c>
      <c r="O579" s="309">
        <v>0</v>
      </c>
      <c r="P579" s="315">
        <v>24</v>
      </c>
      <c r="Q579" s="74">
        <v>0</v>
      </c>
      <c r="R579" s="227">
        <v>11</v>
      </c>
      <c r="S579" s="266">
        <v>3</v>
      </c>
      <c r="T579" s="266">
        <v>0</v>
      </c>
      <c r="U579" s="316">
        <v>0</v>
      </c>
      <c r="V579" s="315">
        <v>24</v>
      </c>
      <c r="W579" s="74">
        <v>0</v>
      </c>
      <c r="X579" s="227">
        <v>11</v>
      </c>
      <c r="Y579" s="266">
        <v>3</v>
      </c>
      <c r="Z579" s="266">
        <v>0</v>
      </c>
      <c r="AA579" s="316">
        <v>0</v>
      </c>
      <c r="AB579" s="315">
        <v>24</v>
      </c>
      <c r="AC579" s="74">
        <v>0</v>
      </c>
      <c r="AD579" s="227">
        <v>11</v>
      </c>
      <c r="AE579" s="266">
        <v>3</v>
      </c>
      <c r="AF579" s="266">
        <v>0</v>
      </c>
      <c r="AG579" s="316">
        <v>0</v>
      </c>
      <c r="AH579" s="324">
        <v>24</v>
      </c>
      <c r="AI579" s="74">
        <v>0</v>
      </c>
      <c r="AJ579" s="227">
        <v>11</v>
      </c>
      <c r="AK579" s="266">
        <v>3</v>
      </c>
      <c r="AL579" s="266">
        <v>0</v>
      </c>
      <c r="AM579" s="309">
        <v>0</v>
      </c>
      <c r="AN579" s="315">
        <v>24</v>
      </c>
      <c r="AO579" s="74">
        <v>0</v>
      </c>
      <c r="AP579" s="227">
        <v>11</v>
      </c>
      <c r="AQ579" s="266">
        <v>3</v>
      </c>
      <c r="AR579" s="266">
        <v>0</v>
      </c>
      <c r="AS579" s="316">
        <v>0</v>
      </c>
      <c r="AT579" s="315">
        <v>24</v>
      </c>
      <c r="AU579" s="74">
        <v>0</v>
      </c>
      <c r="AV579" s="227">
        <v>11</v>
      </c>
      <c r="AW579" s="266">
        <v>3</v>
      </c>
      <c r="AX579" s="266">
        <v>0</v>
      </c>
      <c r="AY579" s="316">
        <v>0</v>
      </c>
      <c r="AZ579" s="315">
        <v>24</v>
      </c>
      <c r="BA579" s="74">
        <v>0</v>
      </c>
      <c r="BB579" s="227">
        <v>11</v>
      </c>
      <c r="BC579" s="266">
        <v>3</v>
      </c>
      <c r="BD579" s="266">
        <v>0</v>
      </c>
      <c r="BE579" s="316">
        <v>0</v>
      </c>
      <c r="BF579" s="315">
        <v>24</v>
      </c>
      <c r="BG579" s="74">
        <v>0</v>
      </c>
      <c r="BH579" s="227">
        <v>11</v>
      </c>
      <c r="BI579" s="266">
        <v>3</v>
      </c>
      <c r="BJ579" s="266">
        <v>0</v>
      </c>
      <c r="BK579" s="309">
        <v>0</v>
      </c>
      <c r="BL579" s="456">
        <v>24</v>
      </c>
      <c r="BM579" s="267">
        <v>0</v>
      </c>
      <c r="BN579" s="227">
        <v>11</v>
      </c>
      <c r="BO579" s="266">
        <v>3</v>
      </c>
      <c r="BP579" s="266">
        <v>0</v>
      </c>
      <c r="BQ579" s="316">
        <v>0</v>
      </c>
      <c r="BR579" s="315">
        <v>24</v>
      </c>
      <c r="BS579" s="267">
        <v>0</v>
      </c>
      <c r="BT579" s="227">
        <v>11</v>
      </c>
      <c r="BU579" s="266">
        <v>3</v>
      </c>
      <c r="BV579" s="301">
        <v>0</v>
      </c>
      <c r="BW579" s="316">
        <v>0</v>
      </c>
      <c r="BX579" s="151"/>
      <c r="BY579" s="151"/>
      <c r="BZ579" s="151"/>
      <c r="CA579" s="151"/>
      <c r="CB579" s="151"/>
      <c r="CC579" s="151"/>
      <c r="CD579" s="151"/>
      <c r="CE579" s="151"/>
      <c r="CF579" s="151"/>
      <c r="CG579" s="151"/>
      <c r="CH579" s="151"/>
      <c r="CI579" s="151"/>
      <c r="CJ579" s="151"/>
      <c r="CK579" s="151"/>
      <c r="CL579" s="151"/>
      <c r="CM579" s="151"/>
      <c r="CN579" s="151"/>
      <c r="CO579" s="151"/>
      <c r="CP579" s="151"/>
      <c r="CQ579" s="151"/>
      <c r="CR579" s="151"/>
      <c r="CS579" s="151"/>
      <c r="CT579" s="151"/>
      <c r="CU579" s="151"/>
      <c r="CV579" s="151"/>
      <c r="CW579" s="151"/>
      <c r="CX579" s="151"/>
      <c r="CY579" s="151"/>
      <c r="CZ579" s="151"/>
      <c r="DA579" s="151"/>
      <c r="DB579" s="151"/>
      <c r="DC579" s="151"/>
      <c r="DD579" s="151"/>
      <c r="DE579" s="151"/>
      <c r="DF579" s="151"/>
      <c r="DG579" s="151"/>
      <c r="DH579" s="151"/>
      <c r="DI579" s="151"/>
      <c r="DJ579" s="151"/>
      <c r="DK579" s="151"/>
      <c r="DL579" s="151"/>
      <c r="DM579" s="151"/>
      <c r="DN579" s="151"/>
      <c r="DO579" s="151"/>
      <c r="DP579" s="151"/>
      <c r="DQ579" s="151"/>
      <c r="DR579" s="151"/>
      <c r="DS579" s="151"/>
      <c r="DT579" s="151"/>
      <c r="DU579" s="151"/>
      <c r="DV579" s="151"/>
      <c r="DW579" s="151"/>
      <c r="DX579" s="151"/>
      <c r="DY579" s="151"/>
      <c r="DZ579" s="151"/>
      <c r="EA579" s="151"/>
      <c r="EB579" s="151"/>
      <c r="EC579" s="151"/>
      <c r="ED579" s="151"/>
    </row>
    <row r="580" spans="3:134">
      <c r="C580" s="405" t="s">
        <v>25</v>
      </c>
      <c r="D580" s="315">
        <v>14</v>
      </c>
      <c r="E580" s="74">
        <v>5</v>
      </c>
      <c r="F580" s="227">
        <v>11</v>
      </c>
      <c r="G580" s="266">
        <v>6</v>
      </c>
      <c r="H580" s="266">
        <v>0</v>
      </c>
      <c r="I580" s="316">
        <v>0</v>
      </c>
      <c r="J580" s="315">
        <v>14</v>
      </c>
      <c r="K580" s="74">
        <v>5</v>
      </c>
      <c r="L580" s="227">
        <v>11</v>
      </c>
      <c r="M580" s="266">
        <v>6</v>
      </c>
      <c r="N580" s="266">
        <v>0</v>
      </c>
      <c r="O580" s="309">
        <v>0</v>
      </c>
      <c r="P580" s="315">
        <v>14</v>
      </c>
      <c r="Q580" s="74">
        <v>5</v>
      </c>
      <c r="R580" s="227">
        <v>11</v>
      </c>
      <c r="S580" s="266">
        <v>6</v>
      </c>
      <c r="T580" s="266">
        <v>0</v>
      </c>
      <c r="U580" s="316">
        <v>0</v>
      </c>
      <c r="V580" s="315">
        <v>14</v>
      </c>
      <c r="W580" s="74">
        <v>5</v>
      </c>
      <c r="X580" s="227">
        <v>11</v>
      </c>
      <c r="Y580" s="266">
        <v>6</v>
      </c>
      <c r="Z580" s="266">
        <v>0</v>
      </c>
      <c r="AA580" s="316">
        <v>0</v>
      </c>
      <c r="AB580" s="315">
        <v>14</v>
      </c>
      <c r="AC580" s="74">
        <v>5</v>
      </c>
      <c r="AD580" s="227">
        <v>11</v>
      </c>
      <c r="AE580" s="266">
        <v>6</v>
      </c>
      <c r="AF580" s="266">
        <v>0</v>
      </c>
      <c r="AG580" s="316">
        <v>0</v>
      </c>
      <c r="AH580" s="324">
        <v>14</v>
      </c>
      <c r="AI580" s="74">
        <v>5</v>
      </c>
      <c r="AJ580" s="227">
        <v>11</v>
      </c>
      <c r="AK580" s="266">
        <v>6</v>
      </c>
      <c r="AL580" s="266">
        <v>0</v>
      </c>
      <c r="AM580" s="309">
        <v>0</v>
      </c>
      <c r="AN580" s="315">
        <v>14</v>
      </c>
      <c r="AO580" s="74">
        <v>5</v>
      </c>
      <c r="AP580" s="227">
        <v>11</v>
      </c>
      <c r="AQ580" s="266">
        <v>6</v>
      </c>
      <c r="AR580" s="266">
        <v>0</v>
      </c>
      <c r="AS580" s="316">
        <v>0</v>
      </c>
      <c r="AT580" s="315">
        <v>14</v>
      </c>
      <c r="AU580" s="74">
        <v>5</v>
      </c>
      <c r="AV580" s="227">
        <v>11</v>
      </c>
      <c r="AW580" s="266">
        <v>6</v>
      </c>
      <c r="AX580" s="266">
        <v>0</v>
      </c>
      <c r="AY580" s="316">
        <v>0</v>
      </c>
      <c r="AZ580" s="315">
        <v>14</v>
      </c>
      <c r="BA580" s="74">
        <v>3</v>
      </c>
      <c r="BB580" s="227">
        <v>11</v>
      </c>
      <c r="BC580" s="266">
        <v>5</v>
      </c>
      <c r="BD580" s="266">
        <v>0</v>
      </c>
      <c r="BE580" s="316">
        <v>0</v>
      </c>
      <c r="BF580" s="315">
        <v>14</v>
      </c>
      <c r="BG580" s="74">
        <v>0</v>
      </c>
      <c r="BH580" s="227">
        <v>11</v>
      </c>
      <c r="BI580" s="266">
        <v>5</v>
      </c>
      <c r="BJ580" s="266">
        <v>0</v>
      </c>
      <c r="BK580" s="309">
        <v>0</v>
      </c>
      <c r="BL580" s="456">
        <v>14</v>
      </c>
      <c r="BM580" s="267">
        <v>0</v>
      </c>
      <c r="BN580" s="227">
        <v>11</v>
      </c>
      <c r="BO580" s="266">
        <v>5</v>
      </c>
      <c r="BP580" s="266">
        <v>0</v>
      </c>
      <c r="BQ580" s="316">
        <v>0</v>
      </c>
      <c r="BR580" s="315">
        <v>14</v>
      </c>
      <c r="BS580" s="267">
        <v>0</v>
      </c>
      <c r="BT580" s="227">
        <v>11</v>
      </c>
      <c r="BU580" s="266">
        <v>5</v>
      </c>
      <c r="BV580" s="301">
        <v>0</v>
      </c>
      <c r="BW580" s="316">
        <v>0</v>
      </c>
      <c r="BX580" s="151"/>
      <c r="BY580" s="151"/>
      <c r="BZ580" s="151"/>
      <c r="CA580" s="151"/>
      <c r="CB580" s="151"/>
      <c r="CC580" s="151"/>
      <c r="CD580" s="151"/>
      <c r="CE580" s="151"/>
      <c r="CF580" s="151"/>
      <c r="CG580" s="151"/>
      <c r="CH580" s="151"/>
      <c r="CI580" s="151"/>
      <c r="CJ580" s="151"/>
      <c r="CK580" s="151"/>
      <c r="CL580" s="151"/>
      <c r="CM580" s="151"/>
      <c r="CN580" s="151"/>
      <c r="CO580" s="151"/>
      <c r="CP580" s="151"/>
      <c r="CQ580" s="151"/>
      <c r="CR580" s="151"/>
      <c r="CS580" s="151"/>
      <c r="CT580" s="151"/>
      <c r="CU580" s="151"/>
      <c r="CV580" s="151"/>
      <c r="CW580" s="151"/>
      <c r="CX580" s="151"/>
      <c r="CY580" s="151"/>
      <c r="CZ580" s="151"/>
      <c r="DA580" s="151"/>
      <c r="DB580" s="151"/>
      <c r="DC580" s="151"/>
      <c r="DD580" s="151"/>
      <c r="DE580" s="151"/>
      <c r="DF580" s="151"/>
      <c r="DG580" s="151"/>
      <c r="DH580" s="151"/>
      <c r="DI580" s="151"/>
      <c r="DJ580" s="151"/>
      <c r="DK580" s="151"/>
      <c r="DL580" s="151"/>
      <c r="DM580" s="151"/>
      <c r="DN580" s="151"/>
      <c r="DO580" s="151"/>
      <c r="DP580" s="151"/>
      <c r="DQ580" s="151"/>
      <c r="DR580" s="151"/>
      <c r="DS580" s="151"/>
      <c r="DT580" s="151"/>
      <c r="DU580" s="151"/>
      <c r="DV580" s="151"/>
      <c r="DW580" s="151"/>
      <c r="DX580" s="151"/>
      <c r="DY580" s="151"/>
      <c r="DZ580" s="151"/>
      <c r="EA580" s="151"/>
      <c r="EB580" s="151"/>
      <c r="EC580" s="151"/>
      <c r="ED580" s="151"/>
    </row>
    <row r="581" spans="3:134">
      <c r="C581" s="405" t="s">
        <v>26</v>
      </c>
      <c r="D581" s="318">
        <v>379</v>
      </c>
      <c r="E581" s="74">
        <v>348</v>
      </c>
      <c r="F581" s="227">
        <v>615</v>
      </c>
      <c r="G581" s="266">
        <v>382</v>
      </c>
      <c r="H581" s="266">
        <v>0</v>
      </c>
      <c r="I581" s="316">
        <v>429</v>
      </c>
      <c r="J581" s="318">
        <v>379</v>
      </c>
      <c r="K581" s="74">
        <v>348</v>
      </c>
      <c r="L581" s="292">
        <v>616</v>
      </c>
      <c r="M581" s="266">
        <v>383</v>
      </c>
      <c r="N581" s="266">
        <v>0</v>
      </c>
      <c r="O581" s="309">
        <v>430</v>
      </c>
      <c r="P581" s="318">
        <v>379</v>
      </c>
      <c r="Q581" s="74">
        <v>348</v>
      </c>
      <c r="R581" s="227">
        <v>616</v>
      </c>
      <c r="S581" s="266">
        <v>383</v>
      </c>
      <c r="T581" s="266">
        <v>0</v>
      </c>
      <c r="U581" s="316">
        <v>430</v>
      </c>
      <c r="V581" s="318">
        <v>379</v>
      </c>
      <c r="W581" s="74">
        <v>347</v>
      </c>
      <c r="X581" s="227">
        <v>616</v>
      </c>
      <c r="Y581" s="2">
        <v>382</v>
      </c>
      <c r="Z581" s="266">
        <v>0</v>
      </c>
      <c r="AA581" s="317">
        <v>428</v>
      </c>
      <c r="AB581" s="318">
        <v>379</v>
      </c>
      <c r="AC581" s="74">
        <v>347</v>
      </c>
      <c r="AD581" s="227">
        <v>616</v>
      </c>
      <c r="AE581" s="266">
        <v>382</v>
      </c>
      <c r="AF581" s="266">
        <v>0</v>
      </c>
      <c r="AG581" s="317">
        <v>483</v>
      </c>
      <c r="AH581" s="275">
        <v>383</v>
      </c>
      <c r="AI581" s="74">
        <v>347</v>
      </c>
      <c r="AJ581" s="292">
        <v>618</v>
      </c>
      <c r="AK581" s="2">
        <v>384</v>
      </c>
      <c r="AL581" s="266">
        <v>0</v>
      </c>
      <c r="AM581" s="4">
        <v>513</v>
      </c>
      <c r="AN581" s="318">
        <v>383</v>
      </c>
      <c r="AO581" s="74">
        <v>347</v>
      </c>
      <c r="AP581" s="292">
        <v>618</v>
      </c>
      <c r="AQ581" s="2">
        <v>384</v>
      </c>
      <c r="AR581" s="266">
        <v>0</v>
      </c>
      <c r="AS581" s="317">
        <v>513</v>
      </c>
      <c r="AT581" s="318">
        <v>383</v>
      </c>
      <c r="AU581" s="74">
        <v>347</v>
      </c>
      <c r="AV581" s="292">
        <v>621</v>
      </c>
      <c r="AW581" s="2">
        <v>394</v>
      </c>
      <c r="AX581" s="266">
        <v>0</v>
      </c>
      <c r="AY581" s="317">
        <v>524</v>
      </c>
      <c r="AZ581" s="318">
        <v>382</v>
      </c>
      <c r="BA581" s="74">
        <v>280</v>
      </c>
      <c r="BB581" s="292">
        <v>619</v>
      </c>
      <c r="BC581" s="2">
        <v>377</v>
      </c>
      <c r="BD581" s="266">
        <v>0</v>
      </c>
      <c r="BE581" s="317">
        <v>524</v>
      </c>
      <c r="BF581" s="318">
        <v>382</v>
      </c>
      <c r="BG581" s="74">
        <v>11</v>
      </c>
      <c r="BH581" s="292">
        <v>623</v>
      </c>
      <c r="BI581" s="2">
        <v>380</v>
      </c>
      <c r="BJ581" s="266">
        <v>0</v>
      </c>
      <c r="BK581" s="4">
        <v>531</v>
      </c>
      <c r="BL581" s="457">
        <v>381</v>
      </c>
      <c r="BM581" s="74">
        <v>2</v>
      </c>
      <c r="BN581" s="227">
        <v>624</v>
      </c>
      <c r="BO581" s="266">
        <v>381</v>
      </c>
      <c r="BP581" s="266">
        <v>0</v>
      </c>
      <c r="BQ581" s="316">
        <v>532</v>
      </c>
      <c r="BR581" s="318">
        <v>381</v>
      </c>
      <c r="BS581" s="74">
        <v>2</v>
      </c>
      <c r="BT581" s="227">
        <v>623</v>
      </c>
      <c r="BU581" s="266">
        <v>380</v>
      </c>
      <c r="BV581" s="301">
        <v>0</v>
      </c>
      <c r="BW581" s="316">
        <v>530</v>
      </c>
      <c r="BX581" s="151"/>
      <c r="BY581" s="151"/>
      <c r="BZ581" s="151"/>
      <c r="CA581" s="151"/>
      <c r="CB581" s="151"/>
      <c r="CC581" s="151"/>
      <c r="CD581" s="151"/>
      <c r="CE581" s="151"/>
      <c r="CF581" s="151"/>
      <c r="CG581" s="151"/>
      <c r="CH581" s="151"/>
      <c r="CI581" s="151"/>
      <c r="CJ581" s="151"/>
      <c r="CK581" s="151"/>
      <c r="CL581" s="151"/>
      <c r="CM581" s="151"/>
      <c r="CN581" s="151"/>
      <c r="CO581" s="151"/>
      <c r="CP581" s="151"/>
      <c r="CQ581" s="151"/>
      <c r="CR581" s="151"/>
      <c r="CS581" s="151"/>
      <c r="CT581" s="151"/>
      <c r="CU581" s="151"/>
      <c r="CV581" s="151"/>
      <c r="CW581" s="151"/>
      <c r="CX581" s="151"/>
      <c r="CY581" s="151"/>
      <c r="CZ581" s="151"/>
      <c r="DA581" s="151"/>
      <c r="DB581" s="151"/>
      <c r="DC581" s="151"/>
      <c r="DD581" s="151"/>
      <c r="DE581" s="151"/>
      <c r="DF581" s="151"/>
      <c r="DG581" s="151"/>
      <c r="DH581" s="151"/>
      <c r="DI581" s="151"/>
      <c r="DJ581" s="151"/>
      <c r="DK581" s="151"/>
      <c r="DL581" s="151"/>
      <c r="DM581" s="151"/>
      <c r="DN581" s="151"/>
      <c r="DO581" s="151"/>
      <c r="DP581" s="151"/>
      <c r="DQ581" s="151"/>
      <c r="DR581" s="151"/>
      <c r="DS581" s="151"/>
      <c r="DT581" s="151"/>
      <c r="DU581" s="151"/>
      <c r="DV581" s="151"/>
      <c r="DW581" s="151"/>
      <c r="DX581" s="151"/>
      <c r="DY581" s="151"/>
      <c r="DZ581" s="151"/>
      <c r="EA581" s="151"/>
      <c r="EB581" s="151"/>
      <c r="EC581" s="151"/>
      <c r="ED581" s="151"/>
    </row>
    <row r="582" spans="3:134">
      <c r="C582" s="405" t="s">
        <v>39</v>
      </c>
      <c r="D582" s="315">
        <v>21</v>
      </c>
      <c r="E582" s="74">
        <v>5</v>
      </c>
      <c r="F582" s="227">
        <v>33</v>
      </c>
      <c r="G582" s="266">
        <v>28</v>
      </c>
      <c r="H582" s="266">
        <v>0</v>
      </c>
      <c r="I582" s="316">
        <v>9</v>
      </c>
      <c r="J582" s="315">
        <v>21</v>
      </c>
      <c r="K582" s="74">
        <v>5</v>
      </c>
      <c r="L582" s="227">
        <v>33</v>
      </c>
      <c r="M582" s="266">
        <v>28</v>
      </c>
      <c r="N582" s="266">
        <v>0</v>
      </c>
      <c r="O582" s="309">
        <v>9</v>
      </c>
      <c r="P582" s="315">
        <v>21</v>
      </c>
      <c r="Q582" s="74">
        <v>5</v>
      </c>
      <c r="R582" s="227">
        <v>33</v>
      </c>
      <c r="S582" s="266">
        <v>28</v>
      </c>
      <c r="T582" s="266">
        <v>0</v>
      </c>
      <c r="U582" s="316">
        <v>9</v>
      </c>
      <c r="V582" s="315">
        <v>21</v>
      </c>
      <c r="W582" s="74">
        <v>5</v>
      </c>
      <c r="X582" s="292">
        <v>31</v>
      </c>
      <c r="Y582" s="266">
        <v>28</v>
      </c>
      <c r="Z582" s="266">
        <v>0</v>
      </c>
      <c r="AA582" s="316">
        <v>9</v>
      </c>
      <c r="AB582" s="315">
        <v>21</v>
      </c>
      <c r="AC582" s="74">
        <v>5</v>
      </c>
      <c r="AD582" s="292">
        <v>31</v>
      </c>
      <c r="AE582" s="266">
        <v>28</v>
      </c>
      <c r="AF582" s="266">
        <v>0</v>
      </c>
      <c r="AG582" s="317">
        <v>15</v>
      </c>
      <c r="AH582" s="324">
        <v>21</v>
      </c>
      <c r="AI582" s="74">
        <v>5</v>
      </c>
      <c r="AJ582" s="292">
        <v>31</v>
      </c>
      <c r="AK582" s="266">
        <v>28</v>
      </c>
      <c r="AL582" s="266">
        <v>0</v>
      </c>
      <c r="AM582" s="4">
        <v>15</v>
      </c>
      <c r="AN582" s="315">
        <v>21</v>
      </c>
      <c r="AO582" s="74">
        <v>5</v>
      </c>
      <c r="AP582" s="292">
        <v>31</v>
      </c>
      <c r="AQ582" s="266">
        <v>28</v>
      </c>
      <c r="AR582" s="266">
        <v>0</v>
      </c>
      <c r="AS582" s="317">
        <v>15</v>
      </c>
      <c r="AT582" s="315">
        <v>21</v>
      </c>
      <c r="AU582" s="74">
        <v>5</v>
      </c>
      <c r="AV582" s="292">
        <v>31</v>
      </c>
      <c r="AW582" s="266">
        <v>28</v>
      </c>
      <c r="AX582" s="266">
        <v>0</v>
      </c>
      <c r="AY582" s="317">
        <v>15</v>
      </c>
      <c r="AZ582" s="315">
        <v>21</v>
      </c>
      <c r="BA582" s="74">
        <v>0</v>
      </c>
      <c r="BB582" s="292">
        <v>30</v>
      </c>
      <c r="BC582" s="266">
        <v>27</v>
      </c>
      <c r="BD582" s="266">
        <v>0</v>
      </c>
      <c r="BE582" s="317">
        <v>15</v>
      </c>
      <c r="BF582" s="315">
        <v>21</v>
      </c>
      <c r="BG582" s="74">
        <v>0</v>
      </c>
      <c r="BH582" s="292">
        <v>32</v>
      </c>
      <c r="BI582" s="266">
        <v>27</v>
      </c>
      <c r="BJ582" s="266">
        <v>0</v>
      </c>
      <c r="BK582" s="4">
        <v>14</v>
      </c>
      <c r="BL582" s="456">
        <v>21</v>
      </c>
      <c r="BM582" s="74">
        <v>0</v>
      </c>
      <c r="BN582" s="227">
        <v>32</v>
      </c>
      <c r="BO582" s="266">
        <v>27</v>
      </c>
      <c r="BP582" s="266">
        <v>0</v>
      </c>
      <c r="BQ582" s="316">
        <v>14</v>
      </c>
      <c r="BR582" s="315">
        <v>21</v>
      </c>
      <c r="BS582" s="267">
        <v>0</v>
      </c>
      <c r="BT582" s="227">
        <v>32</v>
      </c>
      <c r="BU582" s="266">
        <v>27</v>
      </c>
      <c r="BV582" s="301">
        <v>0</v>
      </c>
      <c r="BW582" s="316">
        <v>14</v>
      </c>
      <c r="BX582" s="151"/>
      <c r="BY582" s="151"/>
      <c r="BZ582" s="151"/>
      <c r="CA582" s="151"/>
      <c r="CB582" s="151"/>
      <c r="CC582" s="151"/>
      <c r="CD582" s="151"/>
      <c r="CE582" s="151"/>
      <c r="CF582" s="151"/>
      <c r="CG582" s="151"/>
      <c r="CH582" s="151"/>
      <c r="CI582" s="151"/>
      <c r="CJ582" s="151"/>
      <c r="CK582" s="151"/>
      <c r="CL582" s="151"/>
      <c r="CM582" s="151"/>
      <c r="CN582" s="151"/>
      <c r="CO582" s="151"/>
      <c r="CP582" s="151"/>
      <c r="CQ582" s="151"/>
      <c r="CR582" s="151"/>
      <c r="CS582" s="151"/>
      <c r="CT582" s="151"/>
      <c r="CU582" s="151"/>
      <c r="CV582" s="151"/>
      <c r="CW582" s="151"/>
      <c r="CX582" s="151"/>
      <c r="CY582" s="151"/>
      <c r="CZ582" s="151"/>
      <c r="DA582" s="151"/>
      <c r="DB582" s="151"/>
      <c r="DC582" s="151"/>
      <c r="DD582" s="151"/>
      <c r="DE582" s="151"/>
      <c r="DF582" s="151"/>
      <c r="DG582" s="151"/>
      <c r="DH582" s="151"/>
      <c r="DI582" s="151"/>
      <c r="DJ582" s="151"/>
      <c r="DK582" s="151"/>
      <c r="DL582" s="151"/>
      <c r="DM582" s="151"/>
      <c r="DN582" s="151"/>
      <c r="DO582" s="151"/>
      <c r="DP582" s="151"/>
      <c r="DQ582" s="151"/>
      <c r="DR582" s="151"/>
      <c r="DS582" s="151"/>
      <c r="DT582" s="151"/>
      <c r="DU582" s="151"/>
      <c r="DV582" s="151"/>
      <c r="DW582" s="151"/>
      <c r="DX582" s="151"/>
      <c r="DY582" s="151"/>
      <c r="DZ582" s="151"/>
      <c r="EA582" s="151"/>
      <c r="EB582" s="151"/>
      <c r="EC582" s="151"/>
      <c r="ED582" s="151"/>
    </row>
    <row r="583" spans="3:134" ht="33.75">
      <c r="C583" s="405" t="s">
        <v>1191</v>
      </c>
      <c r="D583" s="438">
        <v>30</v>
      </c>
      <c r="E583" s="74">
        <v>0</v>
      </c>
      <c r="F583" s="436">
        <v>26</v>
      </c>
      <c r="G583" s="302">
        <v>17</v>
      </c>
      <c r="H583" s="302">
        <v>0</v>
      </c>
      <c r="I583" s="439">
        <v>17</v>
      </c>
      <c r="J583" s="438">
        <v>30</v>
      </c>
      <c r="K583" s="74">
        <v>0</v>
      </c>
      <c r="L583" s="436">
        <v>26</v>
      </c>
      <c r="M583" s="302">
        <v>17</v>
      </c>
      <c r="N583" s="302">
        <v>0</v>
      </c>
      <c r="O583" s="437">
        <v>17</v>
      </c>
      <c r="P583" s="438">
        <v>30</v>
      </c>
      <c r="Q583" s="74">
        <v>0</v>
      </c>
      <c r="R583" s="436">
        <v>26</v>
      </c>
      <c r="S583" s="302">
        <v>17</v>
      </c>
      <c r="T583" s="302">
        <v>0</v>
      </c>
      <c r="U583" s="439">
        <v>17</v>
      </c>
      <c r="V583" s="438">
        <v>30</v>
      </c>
      <c r="W583" s="74">
        <v>0</v>
      </c>
      <c r="X583" s="436">
        <v>26</v>
      </c>
      <c r="Y583" s="302">
        <v>17</v>
      </c>
      <c r="Z583" s="302">
        <v>0</v>
      </c>
      <c r="AA583" s="439">
        <v>17</v>
      </c>
      <c r="AB583" s="438">
        <v>30</v>
      </c>
      <c r="AC583" s="74">
        <v>0</v>
      </c>
      <c r="AD583" s="436">
        <v>26</v>
      </c>
      <c r="AE583" s="302">
        <v>17</v>
      </c>
      <c r="AF583" s="302">
        <v>0</v>
      </c>
      <c r="AG583" s="439">
        <v>17</v>
      </c>
      <c r="AH583" s="440">
        <v>30</v>
      </c>
      <c r="AI583" s="74">
        <v>0</v>
      </c>
      <c r="AJ583" s="436">
        <v>26</v>
      </c>
      <c r="AK583" s="302">
        <v>17</v>
      </c>
      <c r="AL583" s="302">
        <v>0</v>
      </c>
      <c r="AM583" s="437">
        <v>17</v>
      </c>
      <c r="AN583" s="438">
        <v>30</v>
      </c>
      <c r="AO583" s="74">
        <v>0</v>
      </c>
      <c r="AP583" s="436">
        <v>26</v>
      </c>
      <c r="AQ583" s="302">
        <v>17</v>
      </c>
      <c r="AR583" s="302">
        <v>0</v>
      </c>
      <c r="AS583" s="439">
        <v>17</v>
      </c>
      <c r="AT583" s="438">
        <v>30</v>
      </c>
      <c r="AU583" s="74">
        <v>0</v>
      </c>
      <c r="AV583" s="436">
        <v>26</v>
      </c>
      <c r="AW583" s="302">
        <v>17</v>
      </c>
      <c r="AX583" s="302">
        <v>0</v>
      </c>
      <c r="AY583" s="439">
        <v>17</v>
      </c>
      <c r="AZ583" s="438">
        <v>30</v>
      </c>
      <c r="BA583" s="74">
        <v>0</v>
      </c>
      <c r="BB583" s="436">
        <v>26</v>
      </c>
      <c r="BC583" s="302">
        <v>17</v>
      </c>
      <c r="BD583" s="302">
        <v>0</v>
      </c>
      <c r="BE583" s="439">
        <v>17</v>
      </c>
      <c r="BF583" s="438">
        <v>30</v>
      </c>
      <c r="BG583" s="74">
        <v>0</v>
      </c>
      <c r="BH583" s="436">
        <v>26</v>
      </c>
      <c r="BI583" s="302">
        <v>17</v>
      </c>
      <c r="BJ583" s="302">
        <v>0</v>
      </c>
      <c r="BK583" s="437">
        <v>17</v>
      </c>
      <c r="BL583" s="53">
        <v>31</v>
      </c>
      <c r="BM583" s="74">
        <v>0</v>
      </c>
      <c r="BN583" s="436">
        <v>26</v>
      </c>
      <c r="BO583" s="302">
        <v>17</v>
      </c>
      <c r="BP583" s="302">
        <v>0</v>
      </c>
      <c r="BQ583" s="439">
        <v>17</v>
      </c>
      <c r="BR583" s="438">
        <v>31</v>
      </c>
      <c r="BS583" s="267">
        <v>0</v>
      </c>
      <c r="BT583" s="436">
        <v>26</v>
      </c>
      <c r="BU583" s="302">
        <v>17</v>
      </c>
      <c r="BV583" s="458">
        <v>0</v>
      </c>
      <c r="BW583" s="439">
        <v>17</v>
      </c>
      <c r="BX583" s="454"/>
      <c r="BY583" s="454"/>
      <c r="BZ583" s="454"/>
      <c r="CA583" s="454"/>
      <c r="CB583" s="454"/>
      <c r="CC583" s="454"/>
      <c r="CD583" s="454"/>
      <c r="CE583" s="454"/>
      <c r="CF583" s="454"/>
      <c r="CG583" s="454"/>
      <c r="CH583" s="454"/>
      <c r="CI583" s="454"/>
      <c r="CJ583" s="454"/>
      <c r="CK583" s="454"/>
      <c r="CL583" s="454"/>
      <c r="CM583" s="454"/>
      <c r="CN583" s="454"/>
      <c r="CO583" s="454"/>
      <c r="CP583" s="454"/>
      <c r="CQ583" s="454"/>
      <c r="CR583" s="454"/>
      <c r="CS583" s="454"/>
      <c r="CT583" s="454"/>
      <c r="CU583" s="454"/>
      <c r="CV583" s="454"/>
      <c r="CW583" s="454"/>
      <c r="CX583" s="454"/>
      <c r="CY583" s="454"/>
      <c r="CZ583" s="454"/>
      <c r="DA583" s="454"/>
      <c r="DB583" s="454"/>
      <c r="DC583" s="454"/>
      <c r="DD583" s="454"/>
      <c r="DE583" s="454"/>
      <c r="DF583" s="454"/>
      <c r="DG583" s="454"/>
      <c r="DH583" s="454"/>
      <c r="DI583" s="454"/>
      <c r="DJ583" s="454"/>
      <c r="DK583" s="454"/>
      <c r="DL583" s="454"/>
      <c r="DM583" s="454"/>
      <c r="DN583" s="454"/>
      <c r="DO583" s="454"/>
      <c r="DP583" s="454"/>
      <c r="DQ583" s="454"/>
      <c r="DR583" s="454"/>
      <c r="DS583" s="454"/>
      <c r="DT583" s="454"/>
      <c r="DU583" s="454"/>
      <c r="DV583" s="454"/>
      <c r="DW583" s="454"/>
      <c r="DX583" s="454"/>
      <c r="DY583" s="454"/>
      <c r="DZ583" s="454"/>
      <c r="EA583" s="454"/>
      <c r="EB583" s="454"/>
      <c r="EC583" s="454"/>
      <c r="ED583" s="454"/>
    </row>
    <row r="584" spans="3:134">
      <c r="C584" s="405" t="s">
        <v>27</v>
      </c>
      <c r="D584" s="315">
        <v>18</v>
      </c>
      <c r="E584" s="74">
        <v>0</v>
      </c>
      <c r="F584" s="227">
        <v>14</v>
      </c>
      <c r="G584" s="266">
        <v>3</v>
      </c>
      <c r="H584" s="266">
        <v>0</v>
      </c>
      <c r="I584" s="316">
        <v>0</v>
      </c>
      <c r="J584" s="315">
        <v>18</v>
      </c>
      <c r="K584" s="74">
        <v>0</v>
      </c>
      <c r="L584" s="227">
        <v>14</v>
      </c>
      <c r="M584" s="266">
        <v>3</v>
      </c>
      <c r="N584" s="266">
        <v>0</v>
      </c>
      <c r="O584" s="309">
        <v>0</v>
      </c>
      <c r="P584" s="315">
        <v>18</v>
      </c>
      <c r="Q584" s="74">
        <v>0</v>
      </c>
      <c r="R584" s="227">
        <v>14</v>
      </c>
      <c r="S584" s="266">
        <v>3</v>
      </c>
      <c r="T584" s="266">
        <v>0</v>
      </c>
      <c r="U584" s="316">
        <v>0</v>
      </c>
      <c r="V584" s="315">
        <v>18</v>
      </c>
      <c r="W584" s="74">
        <v>0</v>
      </c>
      <c r="X584" s="227">
        <v>14</v>
      </c>
      <c r="Y584" s="266">
        <v>3</v>
      </c>
      <c r="Z584" s="266">
        <v>0</v>
      </c>
      <c r="AA584" s="316">
        <v>0</v>
      </c>
      <c r="AB584" s="315">
        <v>18</v>
      </c>
      <c r="AC584" s="74">
        <v>0</v>
      </c>
      <c r="AD584" s="227">
        <v>14</v>
      </c>
      <c r="AE584" s="266">
        <v>3</v>
      </c>
      <c r="AF584" s="266">
        <v>0</v>
      </c>
      <c r="AG584" s="316">
        <v>0</v>
      </c>
      <c r="AH584" s="324">
        <v>18</v>
      </c>
      <c r="AI584" s="74">
        <v>0</v>
      </c>
      <c r="AJ584" s="227">
        <v>14</v>
      </c>
      <c r="AK584" s="266">
        <v>3</v>
      </c>
      <c r="AL584" s="266">
        <v>0</v>
      </c>
      <c r="AM584" s="309">
        <v>0</v>
      </c>
      <c r="AN584" s="315">
        <v>18</v>
      </c>
      <c r="AO584" s="74">
        <v>0</v>
      </c>
      <c r="AP584" s="227">
        <v>14</v>
      </c>
      <c r="AQ584" s="266">
        <v>3</v>
      </c>
      <c r="AR584" s="266">
        <v>0</v>
      </c>
      <c r="AS584" s="316">
        <v>0</v>
      </c>
      <c r="AT584" s="315">
        <v>18</v>
      </c>
      <c r="AU584" s="74">
        <v>0</v>
      </c>
      <c r="AV584" s="227">
        <v>14</v>
      </c>
      <c r="AW584" s="266">
        <v>3</v>
      </c>
      <c r="AX584" s="266">
        <v>0</v>
      </c>
      <c r="AY584" s="316">
        <v>0</v>
      </c>
      <c r="AZ584" s="315">
        <v>18</v>
      </c>
      <c r="BA584" s="74">
        <v>0</v>
      </c>
      <c r="BB584" s="227">
        <v>14</v>
      </c>
      <c r="BC584" s="266">
        <v>2</v>
      </c>
      <c r="BD584" s="266">
        <v>0</v>
      </c>
      <c r="BE584" s="316">
        <v>0</v>
      </c>
      <c r="BF584" s="315">
        <v>18</v>
      </c>
      <c r="BG584" s="74">
        <v>0</v>
      </c>
      <c r="BH584" s="227">
        <v>14</v>
      </c>
      <c r="BI584" s="266">
        <v>2</v>
      </c>
      <c r="BJ584" s="266">
        <v>0</v>
      </c>
      <c r="BK584" s="309">
        <v>0</v>
      </c>
      <c r="BL584" s="456">
        <v>18</v>
      </c>
      <c r="BM584" s="74">
        <v>0</v>
      </c>
      <c r="BN584" s="227">
        <v>14</v>
      </c>
      <c r="BO584" s="266">
        <v>2</v>
      </c>
      <c r="BP584" s="266">
        <v>0</v>
      </c>
      <c r="BQ584" s="316">
        <v>0</v>
      </c>
      <c r="BR584" s="315">
        <v>18</v>
      </c>
      <c r="BS584" s="267">
        <v>0</v>
      </c>
      <c r="BT584" s="227">
        <v>14</v>
      </c>
      <c r="BU584" s="266">
        <v>2</v>
      </c>
      <c r="BV584" s="301">
        <v>0</v>
      </c>
      <c r="BW584" s="316">
        <v>0</v>
      </c>
      <c r="BX584" s="151"/>
      <c r="BY584" s="151"/>
      <c r="BZ584" s="151"/>
      <c r="CA584" s="151"/>
      <c r="CB584" s="151"/>
      <c r="CC584" s="151"/>
      <c r="CD584" s="151"/>
      <c r="CE584" s="151"/>
      <c r="CF584" s="151"/>
      <c r="CG584" s="151"/>
      <c r="CH584" s="151"/>
      <c r="CI584" s="151"/>
      <c r="CJ584" s="151"/>
      <c r="CK584" s="151"/>
      <c r="CL584" s="151"/>
      <c r="CM584" s="151"/>
      <c r="CN584" s="151"/>
      <c r="CO584" s="151"/>
      <c r="CP584" s="151"/>
      <c r="CQ584" s="151"/>
      <c r="CR584" s="151"/>
      <c r="CS584" s="151"/>
      <c r="CT584" s="151"/>
      <c r="CU584" s="151"/>
      <c r="CV584" s="151"/>
      <c r="CW584" s="151"/>
      <c r="CX584" s="151"/>
      <c r="CY584" s="151"/>
      <c r="CZ584" s="151"/>
      <c r="DA584" s="151"/>
      <c r="DB584" s="151"/>
      <c r="DC584" s="151"/>
      <c r="DD584" s="151"/>
      <c r="DE584" s="151"/>
      <c r="DF584" s="151"/>
      <c r="DG584" s="151"/>
      <c r="DH584" s="151"/>
      <c r="DI584" s="151"/>
      <c r="DJ584" s="151"/>
      <c r="DK584" s="151"/>
      <c r="DL584" s="151"/>
      <c r="DM584" s="151"/>
      <c r="DN584" s="151"/>
      <c r="DO584" s="151"/>
      <c r="DP584" s="151"/>
      <c r="DQ584" s="151"/>
      <c r="DR584" s="151"/>
      <c r="DS584" s="151"/>
      <c r="DT584" s="151"/>
      <c r="DU584" s="151"/>
      <c r="DV584" s="151"/>
      <c r="DW584" s="151"/>
      <c r="DX584" s="151"/>
      <c r="DY584" s="151"/>
      <c r="DZ584" s="151"/>
      <c r="EA584" s="151"/>
      <c r="EB584" s="151"/>
      <c r="EC584" s="151"/>
      <c r="ED584" s="151"/>
    </row>
    <row r="585" spans="3:134">
      <c r="C585" s="405" t="s">
        <v>28</v>
      </c>
      <c r="D585" s="315">
        <v>58</v>
      </c>
      <c r="E585" s="74">
        <v>26</v>
      </c>
      <c r="F585" s="227">
        <v>69</v>
      </c>
      <c r="G585" s="2">
        <v>60</v>
      </c>
      <c r="H585" s="2">
        <v>0</v>
      </c>
      <c r="I585" s="317">
        <v>36</v>
      </c>
      <c r="J585" s="315">
        <v>58</v>
      </c>
      <c r="K585" s="74">
        <v>26</v>
      </c>
      <c r="L585" s="227">
        <v>69</v>
      </c>
      <c r="M585" s="2">
        <v>60</v>
      </c>
      <c r="N585" s="2">
        <v>0</v>
      </c>
      <c r="O585" s="4">
        <v>37</v>
      </c>
      <c r="P585" s="315">
        <v>58</v>
      </c>
      <c r="Q585" s="74">
        <v>26</v>
      </c>
      <c r="R585" s="227">
        <v>69</v>
      </c>
      <c r="S585" s="2">
        <v>60</v>
      </c>
      <c r="T585" s="2">
        <v>0</v>
      </c>
      <c r="U585" s="317">
        <v>37</v>
      </c>
      <c r="V585" s="315">
        <v>58</v>
      </c>
      <c r="W585" s="74">
        <v>26</v>
      </c>
      <c r="X585" s="227">
        <v>69</v>
      </c>
      <c r="Y585" s="2">
        <v>59</v>
      </c>
      <c r="Z585" s="2">
        <v>0</v>
      </c>
      <c r="AA585" s="317">
        <v>37</v>
      </c>
      <c r="AB585" s="315">
        <v>58</v>
      </c>
      <c r="AC585" s="74">
        <v>26</v>
      </c>
      <c r="AD585" s="227">
        <v>69</v>
      </c>
      <c r="AE585" s="2">
        <v>59</v>
      </c>
      <c r="AF585" s="2">
        <v>0</v>
      </c>
      <c r="AG585" s="317">
        <v>40</v>
      </c>
      <c r="AH585" s="324">
        <v>58</v>
      </c>
      <c r="AI585" s="74">
        <v>26</v>
      </c>
      <c r="AJ585" s="227">
        <v>69</v>
      </c>
      <c r="AK585" s="2">
        <v>59</v>
      </c>
      <c r="AL585" s="2">
        <v>0</v>
      </c>
      <c r="AM585" s="4">
        <v>41</v>
      </c>
      <c r="AN585" s="315">
        <v>58</v>
      </c>
      <c r="AO585" s="74">
        <v>26</v>
      </c>
      <c r="AP585" s="227">
        <v>69</v>
      </c>
      <c r="AQ585" s="2">
        <v>59</v>
      </c>
      <c r="AR585" s="2">
        <v>0</v>
      </c>
      <c r="AS585" s="317">
        <v>41</v>
      </c>
      <c r="AT585" s="315">
        <v>58</v>
      </c>
      <c r="AU585" s="74">
        <v>26</v>
      </c>
      <c r="AV585" s="227">
        <v>69</v>
      </c>
      <c r="AW585" s="2">
        <v>59</v>
      </c>
      <c r="AX585" s="2">
        <v>0</v>
      </c>
      <c r="AY585" s="317">
        <v>41</v>
      </c>
      <c r="AZ585" s="315">
        <v>58</v>
      </c>
      <c r="BA585" s="74">
        <v>20</v>
      </c>
      <c r="BB585" s="227">
        <v>69</v>
      </c>
      <c r="BC585" s="2">
        <v>52</v>
      </c>
      <c r="BD585" s="2">
        <v>0</v>
      </c>
      <c r="BE585" s="317">
        <v>41</v>
      </c>
      <c r="BF585" s="315">
        <v>58</v>
      </c>
      <c r="BG585" s="74">
        <v>20</v>
      </c>
      <c r="BH585" s="292">
        <v>71</v>
      </c>
      <c r="BI585" s="2">
        <v>54</v>
      </c>
      <c r="BJ585" s="2">
        <v>0</v>
      </c>
      <c r="BK585" s="4">
        <v>42</v>
      </c>
      <c r="BL585" s="457">
        <v>58</v>
      </c>
      <c r="BM585" s="74">
        <v>0</v>
      </c>
      <c r="BN585" s="227">
        <v>71</v>
      </c>
      <c r="BO585" s="2">
        <v>54</v>
      </c>
      <c r="BP585" s="266">
        <v>0</v>
      </c>
      <c r="BQ585" s="317">
        <v>42</v>
      </c>
      <c r="BR585" s="315">
        <v>58</v>
      </c>
      <c r="BS585" s="267">
        <v>0</v>
      </c>
      <c r="BT585" s="227">
        <v>71</v>
      </c>
      <c r="BU585" s="2">
        <v>54</v>
      </c>
      <c r="BV585" s="301">
        <v>0</v>
      </c>
      <c r="BW585" s="317">
        <v>42</v>
      </c>
      <c r="BX585" s="151"/>
      <c r="BY585" s="151"/>
      <c r="BZ585" s="151"/>
      <c r="CA585" s="151"/>
      <c r="CB585" s="151"/>
      <c r="CC585" s="151"/>
      <c r="CD585" s="151"/>
      <c r="CE585" s="151"/>
      <c r="CF585" s="151"/>
      <c r="CG585" s="151"/>
      <c r="CH585" s="151"/>
      <c r="CI585" s="151"/>
      <c r="CJ585" s="151"/>
      <c r="CK585" s="151"/>
      <c r="CL585" s="151"/>
      <c r="CM585" s="151"/>
      <c r="CN585" s="151"/>
      <c r="CO585" s="151"/>
      <c r="CP585" s="151"/>
      <c r="CQ585" s="151"/>
      <c r="CR585" s="151"/>
      <c r="CS585" s="151"/>
      <c r="CT585" s="151"/>
      <c r="CU585" s="151"/>
      <c r="CV585" s="151"/>
      <c r="CW585" s="151"/>
      <c r="CX585" s="151"/>
      <c r="CY585" s="151"/>
      <c r="CZ585" s="151"/>
      <c r="DA585" s="151"/>
      <c r="DB585" s="151"/>
      <c r="DC585" s="151"/>
      <c r="DD585" s="151"/>
      <c r="DE585" s="151"/>
      <c r="DF585" s="151"/>
      <c r="DG585" s="151"/>
      <c r="DH585" s="151"/>
      <c r="DI585" s="151"/>
      <c r="DJ585" s="151"/>
      <c r="DK585" s="151"/>
      <c r="DL585" s="151"/>
      <c r="DM585" s="151"/>
      <c r="DN585" s="151"/>
      <c r="DO585" s="151"/>
      <c r="DP585" s="151"/>
      <c r="DQ585" s="151"/>
      <c r="DR585" s="151"/>
      <c r="DS585" s="151"/>
      <c r="DT585" s="151"/>
      <c r="DU585" s="151"/>
      <c r="DV585" s="151"/>
      <c r="DW585" s="151"/>
      <c r="DX585" s="151"/>
      <c r="DY585" s="151"/>
      <c r="DZ585" s="151"/>
      <c r="EA585" s="151"/>
      <c r="EB585" s="151"/>
      <c r="EC585" s="151"/>
      <c r="ED585" s="151"/>
    </row>
    <row r="586" spans="3:134" ht="22.5">
      <c r="C586" s="406" t="s">
        <v>29</v>
      </c>
      <c r="D586" s="315">
        <v>8</v>
      </c>
      <c r="E586" s="203">
        <v>0</v>
      </c>
      <c r="F586" s="227">
        <v>3</v>
      </c>
      <c r="G586" s="266">
        <v>0</v>
      </c>
      <c r="H586" s="266">
        <v>0</v>
      </c>
      <c r="I586" s="316">
        <v>0</v>
      </c>
      <c r="J586" s="315">
        <v>8</v>
      </c>
      <c r="K586" s="203">
        <v>0</v>
      </c>
      <c r="L586" s="227">
        <v>3</v>
      </c>
      <c r="M586" s="266">
        <v>0</v>
      </c>
      <c r="N586" s="266">
        <v>0</v>
      </c>
      <c r="O586" s="309">
        <v>0</v>
      </c>
      <c r="P586" s="315">
        <v>8</v>
      </c>
      <c r="Q586" s="203">
        <v>0</v>
      </c>
      <c r="R586" s="227">
        <v>3</v>
      </c>
      <c r="S586" s="266">
        <v>0</v>
      </c>
      <c r="T586" s="266">
        <v>0</v>
      </c>
      <c r="U586" s="316">
        <v>0</v>
      </c>
      <c r="V586" s="315">
        <v>8</v>
      </c>
      <c r="W586" s="203">
        <v>0</v>
      </c>
      <c r="X586" s="227">
        <v>3</v>
      </c>
      <c r="Y586" s="266">
        <v>0</v>
      </c>
      <c r="Z586" s="266">
        <v>0</v>
      </c>
      <c r="AA586" s="316">
        <v>0</v>
      </c>
      <c r="AB586" s="315">
        <v>8</v>
      </c>
      <c r="AC586" s="203">
        <v>0</v>
      </c>
      <c r="AD586" s="227">
        <v>3</v>
      </c>
      <c r="AE586" s="266">
        <v>0</v>
      </c>
      <c r="AF586" s="266">
        <v>0</v>
      </c>
      <c r="AG586" s="316">
        <v>0</v>
      </c>
      <c r="AH586" s="324">
        <v>8</v>
      </c>
      <c r="AI586" s="203">
        <v>0</v>
      </c>
      <c r="AJ586" s="227">
        <v>3</v>
      </c>
      <c r="AK586" s="266">
        <v>0</v>
      </c>
      <c r="AL586" s="266">
        <v>0</v>
      </c>
      <c r="AM586" s="309">
        <v>0</v>
      </c>
      <c r="AN586" s="315">
        <v>8</v>
      </c>
      <c r="AO586" s="203">
        <v>0</v>
      </c>
      <c r="AP586" s="227">
        <v>3</v>
      </c>
      <c r="AQ586" s="266">
        <v>0</v>
      </c>
      <c r="AR586" s="266">
        <v>0</v>
      </c>
      <c r="AS586" s="316">
        <v>0</v>
      </c>
      <c r="AT586" s="315">
        <v>8</v>
      </c>
      <c r="AU586" s="203">
        <v>0</v>
      </c>
      <c r="AV586" s="227">
        <v>3</v>
      </c>
      <c r="AW586" s="266">
        <v>0</v>
      </c>
      <c r="AX586" s="266">
        <v>0</v>
      </c>
      <c r="AY586" s="316">
        <v>0</v>
      </c>
      <c r="AZ586" s="315">
        <v>8</v>
      </c>
      <c r="BA586" s="203">
        <v>0</v>
      </c>
      <c r="BB586" s="227">
        <v>3</v>
      </c>
      <c r="BC586" s="266">
        <v>0</v>
      </c>
      <c r="BD586" s="266">
        <v>0</v>
      </c>
      <c r="BE586" s="316">
        <v>0</v>
      </c>
      <c r="BF586" s="315">
        <v>8</v>
      </c>
      <c r="BG586" s="203">
        <v>0</v>
      </c>
      <c r="BH586" s="227">
        <v>3</v>
      </c>
      <c r="BI586" s="266">
        <v>0</v>
      </c>
      <c r="BJ586" s="266">
        <v>0</v>
      </c>
      <c r="BK586" s="309">
        <v>0</v>
      </c>
      <c r="BL586" s="456">
        <v>8</v>
      </c>
      <c r="BM586" s="203">
        <v>0</v>
      </c>
      <c r="BN586" s="227">
        <v>3</v>
      </c>
      <c r="BO586" s="266">
        <v>0</v>
      </c>
      <c r="BP586" s="266">
        <v>0</v>
      </c>
      <c r="BQ586" s="316">
        <v>0</v>
      </c>
      <c r="BR586" s="315">
        <v>8</v>
      </c>
      <c r="BS586" s="267">
        <v>0</v>
      </c>
      <c r="BT586" s="227">
        <v>3</v>
      </c>
      <c r="BU586" s="266">
        <v>0</v>
      </c>
      <c r="BV586" s="301">
        <v>0</v>
      </c>
      <c r="BW586" s="316">
        <v>0</v>
      </c>
      <c r="BX586" s="151"/>
      <c r="BY586" s="151"/>
      <c r="BZ586" s="151"/>
      <c r="CA586" s="151"/>
      <c r="CB586" s="151"/>
      <c r="CC586" s="151"/>
      <c r="CD586" s="151"/>
      <c r="CE586" s="151"/>
      <c r="CF586" s="151"/>
      <c r="CG586" s="151"/>
      <c r="CH586" s="151"/>
      <c r="CI586" s="151"/>
      <c r="CJ586" s="151"/>
      <c r="CK586" s="151"/>
      <c r="CL586" s="151"/>
      <c r="CM586" s="151"/>
      <c r="CN586" s="151"/>
      <c r="CO586" s="151"/>
      <c r="CP586" s="151"/>
      <c r="CQ586" s="151"/>
      <c r="CR586" s="151"/>
      <c r="CS586" s="151"/>
      <c r="CT586" s="151"/>
      <c r="CU586" s="151"/>
      <c r="CV586" s="151"/>
      <c r="CW586" s="151"/>
      <c r="CX586" s="151"/>
      <c r="CY586" s="151"/>
      <c r="CZ586" s="151"/>
      <c r="DA586" s="151"/>
      <c r="DB586" s="151"/>
      <c r="DC586" s="151"/>
      <c r="DD586" s="151"/>
      <c r="DE586" s="151"/>
      <c r="DF586" s="151"/>
      <c r="DG586" s="151"/>
      <c r="DH586" s="151"/>
      <c r="DI586" s="151"/>
      <c r="DJ586" s="151"/>
      <c r="DK586" s="151"/>
      <c r="DL586" s="151"/>
      <c r="DM586" s="151"/>
      <c r="DN586" s="151"/>
      <c r="DO586" s="151"/>
      <c r="DP586" s="151"/>
      <c r="DQ586" s="151"/>
      <c r="DR586" s="151"/>
      <c r="DS586" s="151"/>
      <c r="DT586" s="151"/>
      <c r="DU586" s="151"/>
      <c r="DV586" s="151"/>
      <c r="DW586" s="151"/>
      <c r="DX586" s="151"/>
      <c r="DY586" s="151"/>
      <c r="DZ586" s="151"/>
      <c r="EA586" s="151"/>
      <c r="EB586" s="151"/>
      <c r="EC586" s="151"/>
      <c r="ED586" s="151"/>
    </row>
    <row r="587" spans="3:134" ht="23.25" thickBot="1">
      <c r="C587" s="459" t="s">
        <v>90</v>
      </c>
      <c r="D587" s="319">
        <v>3</v>
      </c>
      <c r="E587" s="207">
        <v>0</v>
      </c>
      <c r="F587" s="299">
        <v>2</v>
      </c>
      <c r="G587" s="207">
        <v>0</v>
      </c>
      <c r="H587" s="207">
        <v>0</v>
      </c>
      <c r="I587" s="208">
        <v>0</v>
      </c>
      <c r="J587" s="319">
        <v>3</v>
      </c>
      <c r="K587" s="207">
        <v>0</v>
      </c>
      <c r="L587" s="299">
        <v>2</v>
      </c>
      <c r="M587" s="207">
        <v>0</v>
      </c>
      <c r="N587" s="207">
        <v>0</v>
      </c>
      <c r="O587" s="260">
        <v>0</v>
      </c>
      <c r="P587" s="319">
        <v>3</v>
      </c>
      <c r="Q587" s="207">
        <v>0</v>
      </c>
      <c r="R587" s="299">
        <v>2</v>
      </c>
      <c r="S587" s="207">
        <v>0</v>
      </c>
      <c r="T587" s="207">
        <v>0</v>
      </c>
      <c r="U587" s="208">
        <v>0</v>
      </c>
      <c r="V587" s="319">
        <v>3</v>
      </c>
      <c r="W587" s="207">
        <v>0</v>
      </c>
      <c r="X587" s="299">
        <v>2</v>
      </c>
      <c r="Y587" s="207">
        <v>0</v>
      </c>
      <c r="Z587" s="207">
        <v>0</v>
      </c>
      <c r="AA587" s="208">
        <v>0</v>
      </c>
      <c r="AB587" s="319">
        <v>3</v>
      </c>
      <c r="AC587" s="207">
        <v>0</v>
      </c>
      <c r="AD587" s="299">
        <v>2</v>
      </c>
      <c r="AE587" s="207">
        <v>0</v>
      </c>
      <c r="AF587" s="207">
        <v>0</v>
      </c>
      <c r="AG587" s="208">
        <v>0</v>
      </c>
      <c r="AH587" s="325">
        <v>3</v>
      </c>
      <c r="AI587" s="207">
        <v>0</v>
      </c>
      <c r="AJ587" s="299">
        <v>2</v>
      </c>
      <c r="AK587" s="207">
        <v>0</v>
      </c>
      <c r="AL587" s="207">
        <v>0</v>
      </c>
      <c r="AM587" s="260">
        <v>0</v>
      </c>
      <c r="AN587" s="319">
        <v>3</v>
      </c>
      <c r="AO587" s="207">
        <v>0</v>
      </c>
      <c r="AP587" s="299">
        <v>2</v>
      </c>
      <c r="AQ587" s="207">
        <v>0</v>
      </c>
      <c r="AR587" s="207">
        <v>0</v>
      </c>
      <c r="AS587" s="208">
        <v>0</v>
      </c>
      <c r="AT587" s="319">
        <v>3</v>
      </c>
      <c r="AU587" s="207">
        <v>0</v>
      </c>
      <c r="AV587" s="299">
        <v>2</v>
      </c>
      <c r="AW587" s="207">
        <v>0</v>
      </c>
      <c r="AX587" s="207">
        <v>0</v>
      </c>
      <c r="AY587" s="208">
        <v>0</v>
      </c>
      <c r="AZ587" s="319">
        <v>3</v>
      </c>
      <c r="BA587" s="207">
        <v>0</v>
      </c>
      <c r="BB587" s="299">
        <v>2</v>
      </c>
      <c r="BC587" s="207">
        <v>0</v>
      </c>
      <c r="BD587" s="207">
        <v>0</v>
      </c>
      <c r="BE587" s="208">
        <v>0</v>
      </c>
      <c r="BF587" s="319">
        <v>3</v>
      </c>
      <c r="BG587" s="207">
        <v>0</v>
      </c>
      <c r="BH587" s="299">
        <v>2</v>
      </c>
      <c r="BI587" s="207">
        <v>0</v>
      </c>
      <c r="BJ587" s="207">
        <v>0</v>
      </c>
      <c r="BK587" s="260">
        <v>0</v>
      </c>
      <c r="BL587" s="206">
        <v>3</v>
      </c>
      <c r="BM587" s="207">
        <v>0</v>
      </c>
      <c r="BN587" s="299">
        <v>2</v>
      </c>
      <c r="BO587" s="207">
        <v>0</v>
      </c>
      <c r="BP587" s="207">
        <v>0</v>
      </c>
      <c r="BQ587" s="208">
        <v>0</v>
      </c>
      <c r="BR587" s="319">
        <v>3</v>
      </c>
      <c r="BS587" s="207">
        <v>0</v>
      </c>
      <c r="BT587" s="299">
        <v>2</v>
      </c>
      <c r="BU587" s="207">
        <v>0</v>
      </c>
      <c r="BV587" s="207">
        <v>0</v>
      </c>
      <c r="BW587" s="208">
        <v>0</v>
      </c>
      <c r="BX587" s="151"/>
      <c r="BY587" s="151"/>
      <c r="BZ587" s="151"/>
      <c r="CA587" s="151"/>
      <c r="CB587" s="151"/>
      <c r="CC587" s="151"/>
      <c r="CD587" s="151"/>
      <c r="CE587" s="151"/>
      <c r="CF587" s="151"/>
      <c r="CG587" s="151"/>
      <c r="CH587" s="151"/>
      <c r="CI587" s="151"/>
      <c r="CJ587" s="151"/>
      <c r="CK587" s="151"/>
      <c r="CL587" s="151"/>
      <c r="CM587" s="151"/>
      <c r="CN587" s="151"/>
      <c r="CO587" s="151"/>
      <c r="CP587" s="151"/>
      <c r="CQ587" s="151"/>
      <c r="CR587" s="151"/>
      <c r="CS587" s="151"/>
      <c r="CT587" s="151"/>
      <c r="CU587" s="151"/>
      <c r="CV587" s="151"/>
      <c r="CW587" s="151"/>
      <c r="CX587" s="151"/>
      <c r="CY587" s="151"/>
      <c r="CZ587" s="151"/>
      <c r="DA587" s="151"/>
      <c r="DB587" s="151"/>
      <c r="DC587" s="151"/>
      <c r="DD587" s="151"/>
      <c r="DE587" s="151"/>
      <c r="DF587" s="151"/>
      <c r="DG587" s="151"/>
      <c r="DH587" s="151"/>
      <c r="DI587" s="151"/>
      <c r="DJ587" s="151"/>
      <c r="DK587" s="151"/>
      <c r="DL587" s="151"/>
      <c r="DM587" s="151"/>
      <c r="DN587" s="151"/>
      <c r="DO587" s="151"/>
      <c r="DP587" s="151"/>
      <c r="DQ587" s="151"/>
      <c r="DR587" s="151"/>
      <c r="DS587" s="151"/>
      <c r="DT587" s="151"/>
      <c r="DU587" s="151"/>
      <c r="DV587" s="151"/>
      <c r="DW587" s="151"/>
      <c r="DX587" s="151"/>
      <c r="DY587" s="151"/>
      <c r="DZ587" s="151"/>
      <c r="EA587" s="151"/>
      <c r="EB587" s="151"/>
      <c r="EC587" s="151"/>
      <c r="ED587" s="151"/>
    </row>
    <row r="588" spans="3:134" ht="13.5" thickBot="1"/>
    <row r="589" spans="3:134" ht="23.25" thickBot="1">
      <c r="C589" s="557" t="s">
        <v>1163</v>
      </c>
      <c r="D589" s="558"/>
      <c r="E589" s="558"/>
      <c r="F589" s="558"/>
      <c r="G589" s="558"/>
      <c r="H589" s="558"/>
      <c r="I589" s="558"/>
      <c r="J589" s="558"/>
      <c r="K589" s="558"/>
      <c r="L589" s="558"/>
      <c r="M589" s="558"/>
      <c r="N589" s="558"/>
      <c r="O589" s="558"/>
      <c r="P589" s="558"/>
      <c r="Q589" s="558"/>
      <c r="R589" s="558"/>
      <c r="S589" s="558"/>
      <c r="T589" s="558"/>
      <c r="U589" s="558"/>
      <c r="V589" s="558"/>
      <c r="W589" s="558"/>
      <c r="X589" s="558"/>
      <c r="Y589" s="558"/>
      <c r="Z589" s="558"/>
      <c r="AA589" s="558"/>
      <c r="AB589" s="558"/>
      <c r="AC589" s="558"/>
      <c r="AD589" s="558"/>
      <c r="AE589" s="558"/>
      <c r="AF589" s="558"/>
      <c r="AG589" s="558"/>
      <c r="AH589" s="558"/>
      <c r="AI589" s="558"/>
      <c r="AJ589" s="558"/>
      <c r="AK589" s="558"/>
      <c r="AL589" s="558"/>
      <c r="AM589" s="558"/>
      <c r="AN589" s="558"/>
      <c r="AO589" s="558"/>
      <c r="AP589" s="558"/>
      <c r="AQ589" s="558"/>
      <c r="AR589" s="558"/>
      <c r="AS589" s="558"/>
      <c r="AT589" s="558"/>
      <c r="AU589" s="558"/>
      <c r="AV589" s="558"/>
      <c r="AW589" s="558"/>
      <c r="AX589" s="558"/>
      <c r="AY589" s="558"/>
      <c r="AZ589" s="558"/>
      <c r="BA589" s="558"/>
      <c r="BB589" s="558"/>
      <c r="BC589" s="558"/>
      <c r="BD589" s="558"/>
      <c r="BE589" s="558"/>
      <c r="BF589" s="558"/>
      <c r="BG589" s="558"/>
      <c r="BH589" s="558"/>
      <c r="BI589" s="558"/>
      <c r="BJ589" s="558"/>
      <c r="BK589" s="558"/>
      <c r="BL589" s="558"/>
      <c r="BM589" s="558"/>
      <c r="BN589" s="558"/>
      <c r="BO589" s="558"/>
      <c r="BP589" s="558"/>
      <c r="BQ589" s="558"/>
      <c r="BR589" s="558"/>
      <c r="BS589" s="558"/>
      <c r="BT589" s="558"/>
      <c r="BU589" s="558"/>
      <c r="BV589" s="558"/>
      <c r="BW589" s="559"/>
    </row>
    <row r="590" spans="3:134" ht="23.25" thickBot="1">
      <c r="C590" s="585" t="s">
        <v>36</v>
      </c>
      <c r="D590" s="560">
        <v>43466</v>
      </c>
      <c r="E590" s="584"/>
      <c r="F590" s="584"/>
      <c r="G590" s="584"/>
      <c r="H590" s="584"/>
      <c r="I590" s="561"/>
      <c r="J590" s="560">
        <v>43497</v>
      </c>
      <c r="K590" s="584"/>
      <c r="L590" s="584"/>
      <c r="M590" s="584"/>
      <c r="N590" s="584"/>
      <c r="O590" s="561"/>
      <c r="P590" s="560">
        <v>43525</v>
      </c>
      <c r="Q590" s="584"/>
      <c r="R590" s="584"/>
      <c r="S590" s="584"/>
      <c r="T590" s="584"/>
      <c r="U590" s="561"/>
      <c r="V590" s="560">
        <v>43556</v>
      </c>
      <c r="W590" s="584"/>
      <c r="X590" s="584"/>
      <c r="Y590" s="584"/>
      <c r="Z590" s="584"/>
      <c r="AA590" s="561"/>
      <c r="AB590" s="560">
        <v>43586</v>
      </c>
      <c r="AC590" s="584"/>
      <c r="AD590" s="584"/>
      <c r="AE590" s="584"/>
      <c r="AF590" s="584"/>
      <c r="AG590" s="561"/>
      <c r="AH590" s="560">
        <v>43617</v>
      </c>
      <c r="AI590" s="584"/>
      <c r="AJ590" s="584"/>
      <c r="AK590" s="584"/>
      <c r="AL590" s="584"/>
      <c r="AM590" s="561"/>
      <c r="AN590" s="560">
        <v>43647</v>
      </c>
      <c r="AO590" s="584"/>
      <c r="AP590" s="584"/>
      <c r="AQ590" s="584"/>
      <c r="AR590" s="584"/>
      <c r="AS590" s="561"/>
      <c r="AT590" s="560">
        <v>43678</v>
      </c>
      <c r="AU590" s="584"/>
      <c r="AV590" s="584"/>
      <c r="AW590" s="584"/>
      <c r="AX590" s="584"/>
      <c r="AY590" s="561"/>
      <c r="AZ590" s="560">
        <v>43709</v>
      </c>
      <c r="BA590" s="584"/>
      <c r="BB590" s="584"/>
      <c r="BC590" s="584"/>
      <c r="BD590" s="584"/>
      <c r="BE590" s="561"/>
      <c r="BF590" s="560">
        <v>43739</v>
      </c>
      <c r="BG590" s="584"/>
      <c r="BH590" s="584"/>
      <c r="BI590" s="584"/>
      <c r="BJ590" s="584"/>
      <c r="BK590" s="561"/>
      <c r="BL590" s="560">
        <v>43770</v>
      </c>
      <c r="BM590" s="584"/>
      <c r="BN590" s="584"/>
      <c r="BO590" s="584"/>
      <c r="BP590" s="584"/>
      <c r="BQ590" s="561"/>
      <c r="BR590" s="560">
        <v>43800</v>
      </c>
      <c r="BS590" s="584"/>
      <c r="BT590" s="584"/>
      <c r="BU590" s="584"/>
      <c r="BV590" s="584"/>
      <c r="BW590" s="561"/>
    </row>
    <row r="591" spans="3:134" ht="13.5" thickBot="1">
      <c r="C591" s="599"/>
      <c r="D591" s="178" t="s">
        <v>2</v>
      </c>
      <c r="E591" s="385" t="s">
        <v>3</v>
      </c>
      <c r="F591" s="389" t="s">
        <v>51</v>
      </c>
      <c r="G591" s="389" t="s">
        <v>66</v>
      </c>
      <c r="H591" s="389" t="s">
        <v>1134</v>
      </c>
      <c r="I591" s="467" t="s">
        <v>1140</v>
      </c>
      <c r="J591" s="178" t="s">
        <v>2</v>
      </c>
      <c r="K591" s="385" t="s">
        <v>3</v>
      </c>
      <c r="L591" s="389" t="s">
        <v>51</v>
      </c>
      <c r="M591" s="389" t="s">
        <v>66</v>
      </c>
      <c r="N591" s="389" t="s">
        <v>1134</v>
      </c>
      <c r="O591" s="466" t="s">
        <v>1140</v>
      </c>
      <c r="P591" s="178" t="s">
        <v>2</v>
      </c>
      <c r="Q591" s="385" t="s">
        <v>3</v>
      </c>
      <c r="R591" s="389" t="s">
        <v>51</v>
      </c>
      <c r="S591" s="389" t="s">
        <v>66</v>
      </c>
      <c r="T591" s="389" t="s">
        <v>1134</v>
      </c>
      <c r="U591" s="467" t="s">
        <v>1140</v>
      </c>
      <c r="V591" s="178" t="s">
        <v>2</v>
      </c>
      <c r="W591" s="385" t="s">
        <v>3</v>
      </c>
      <c r="X591" s="389" t="s">
        <v>51</v>
      </c>
      <c r="Y591" s="389" t="s">
        <v>66</v>
      </c>
      <c r="Z591" s="389" t="s">
        <v>1134</v>
      </c>
      <c r="AA591" s="467" t="s">
        <v>1140</v>
      </c>
      <c r="AB591" s="178" t="s">
        <v>2</v>
      </c>
      <c r="AC591" s="385" t="s">
        <v>3</v>
      </c>
      <c r="AD591" s="389" t="s">
        <v>51</v>
      </c>
      <c r="AE591" s="389" t="s">
        <v>66</v>
      </c>
      <c r="AF591" s="389" t="s">
        <v>1134</v>
      </c>
      <c r="AG591" s="467" t="s">
        <v>1140</v>
      </c>
      <c r="AH591" s="385" t="s">
        <v>2</v>
      </c>
      <c r="AI591" s="385" t="s">
        <v>3</v>
      </c>
      <c r="AJ591" s="389" t="s">
        <v>51</v>
      </c>
      <c r="AK591" s="389" t="s">
        <v>66</v>
      </c>
      <c r="AL591" s="389" t="s">
        <v>1134</v>
      </c>
      <c r="AM591" s="467" t="s">
        <v>1140</v>
      </c>
      <c r="AN591" s="178" t="s">
        <v>2</v>
      </c>
      <c r="AO591" s="385" t="s">
        <v>3</v>
      </c>
      <c r="AP591" s="389" t="s">
        <v>51</v>
      </c>
      <c r="AQ591" s="389" t="s">
        <v>66</v>
      </c>
      <c r="AR591" s="389" t="s">
        <v>1134</v>
      </c>
      <c r="AS591" s="467" t="s">
        <v>1140</v>
      </c>
      <c r="AT591" s="178" t="s">
        <v>2</v>
      </c>
      <c r="AU591" s="385" t="s">
        <v>3</v>
      </c>
      <c r="AV591" s="389" t="s">
        <v>51</v>
      </c>
      <c r="AW591" s="389" t="s">
        <v>66</v>
      </c>
      <c r="AX591" s="389" t="s">
        <v>1134</v>
      </c>
      <c r="AY591" s="467" t="s">
        <v>1140</v>
      </c>
      <c r="AZ591" s="178" t="s">
        <v>2</v>
      </c>
      <c r="BA591" s="383" t="s">
        <v>3</v>
      </c>
      <c r="BB591" s="389" t="s">
        <v>51</v>
      </c>
      <c r="BC591" s="435" t="s">
        <v>66</v>
      </c>
      <c r="BD591" s="389" t="s">
        <v>1134</v>
      </c>
      <c r="BE591" s="467" t="s">
        <v>1140</v>
      </c>
      <c r="BF591" s="178" t="s">
        <v>2</v>
      </c>
      <c r="BG591" s="385" t="s">
        <v>3</v>
      </c>
      <c r="BH591" s="389" t="s">
        <v>51</v>
      </c>
      <c r="BI591" s="389" t="s">
        <v>66</v>
      </c>
      <c r="BJ591" s="389" t="s">
        <v>1134</v>
      </c>
      <c r="BK591" s="466" t="s">
        <v>1140</v>
      </c>
      <c r="BL591" s="178" t="s">
        <v>2</v>
      </c>
      <c r="BM591" s="385" t="s">
        <v>3</v>
      </c>
      <c r="BN591" s="389" t="s">
        <v>51</v>
      </c>
      <c r="BO591" s="389" t="s">
        <v>66</v>
      </c>
      <c r="BP591" s="389" t="s">
        <v>1134</v>
      </c>
      <c r="BQ591" s="467" t="s">
        <v>1140</v>
      </c>
      <c r="BR591" s="178" t="s">
        <v>2</v>
      </c>
      <c r="BS591" s="385" t="s">
        <v>3</v>
      </c>
      <c r="BT591" s="389" t="s">
        <v>51</v>
      </c>
      <c r="BU591" s="389" t="s">
        <v>66</v>
      </c>
      <c r="BV591" s="389" t="s">
        <v>1134</v>
      </c>
      <c r="BW591" s="467" t="s">
        <v>1140</v>
      </c>
    </row>
    <row r="592" spans="3:134">
      <c r="C592" s="404" t="s">
        <v>8</v>
      </c>
      <c r="D592" s="444">
        <v>83</v>
      </c>
      <c r="E592" s="267">
        <v>0</v>
      </c>
      <c r="F592" s="300">
        <v>88</v>
      </c>
      <c r="G592" s="301">
        <v>69</v>
      </c>
      <c r="H592" s="301">
        <v>0</v>
      </c>
      <c r="I592" s="443">
        <v>66</v>
      </c>
      <c r="J592" s="444">
        <v>83</v>
      </c>
      <c r="K592" s="267">
        <v>0</v>
      </c>
      <c r="L592" s="300">
        <v>88</v>
      </c>
      <c r="M592" s="301">
        <v>69</v>
      </c>
      <c r="N592" s="301">
        <v>0</v>
      </c>
      <c r="O592" s="442">
        <v>66</v>
      </c>
      <c r="P592" s="444">
        <v>83</v>
      </c>
      <c r="Q592" s="267">
        <v>0</v>
      </c>
      <c r="R592" s="300">
        <v>88</v>
      </c>
      <c r="S592" s="301">
        <v>69</v>
      </c>
      <c r="T592" s="301">
        <v>0</v>
      </c>
      <c r="U592" s="443">
        <v>66</v>
      </c>
      <c r="V592" s="444">
        <v>81</v>
      </c>
      <c r="W592" s="267">
        <v>0</v>
      </c>
      <c r="X592" s="304">
        <v>87</v>
      </c>
      <c r="Y592" s="301">
        <v>68</v>
      </c>
      <c r="Z592" s="301">
        <v>0</v>
      </c>
      <c r="AA592" s="443">
        <v>65</v>
      </c>
      <c r="AB592" s="444">
        <v>76</v>
      </c>
      <c r="AC592" s="267">
        <v>0</v>
      </c>
      <c r="AD592" s="304">
        <v>87</v>
      </c>
      <c r="AE592" s="306">
        <v>68</v>
      </c>
      <c r="AF592" s="301">
        <v>0</v>
      </c>
      <c r="AG592" s="461">
        <v>65</v>
      </c>
      <c r="AH592" s="460">
        <v>76</v>
      </c>
      <c r="AI592" s="267">
        <v>0</v>
      </c>
      <c r="AJ592" s="304">
        <v>87</v>
      </c>
      <c r="AK592" s="306">
        <v>68</v>
      </c>
      <c r="AL592" s="301">
        <v>0</v>
      </c>
      <c r="AM592" s="5">
        <v>65</v>
      </c>
      <c r="AN592" s="310">
        <v>76</v>
      </c>
      <c r="AO592" s="70">
        <v>0</v>
      </c>
      <c r="AP592" s="311">
        <v>87</v>
      </c>
      <c r="AQ592" s="312">
        <v>68</v>
      </c>
      <c r="AR592" s="313">
        <v>0</v>
      </c>
      <c r="AS592" s="314">
        <v>65</v>
      </c>
      <c r="AT592" s="310">
        <v>76</v>
      </c>
      <c r="AU592" s="70">
        <v>0</v>
      </c>
      <c r="AV592" s="311">
        <v>87</v>
      </c>
      <c r="AW592" s="312">
        <v>68</v>
      </c>
      <c r="AX592" s="313">
        <v>0</v>
      </c>
      <c r="AY592" s="314">
        <v>65</v>
      </c>
      <c r="AZ592" s="310">
        <v>76</v>
      </c>
      <c r="BA592" s="70">
        <v>0</v>
      </c>
      <c r="BB592" s="311">
        <v>87</v>
      </c>
      <c r="BC592" s="312">
        <v>68</v>
      </c>
      <c r="BD592" s="313">
        <v>0</v>
      </c>
      <c r="BE592" s="314">
        <v>65</v>
      </c>
      <c r="BF592" s="310">
        <v>76</v>
      </c>
      <c r="BG592" s="267">
        <v>0</v>
      </c>
      <c r="BH592" s="311">
        <v>87</v>
      </c>
      <c r="BI592" s="312">
        <v>68</v>
      </c>
      <c r="BJ592" s="313">
        <v>0</v>
      </c>
      <c r="BK592" s="441">
        <v>65</v>
      </c>
      <c r="BL592" s="455">
        <v>76</v>
      </c>
      <c r="BM592" s="267">
        <v>0</v>
      </c>
      <c r="BN592" s="300">
        <v>87</v>
      </c>
      <c r="BO592" s="301">
        <v>69</v>
      </c>
      <c r="BP592" s="301">
        <v>0</v>
      </c>
      <c r="BQ592" s="443">
        <v>65</v>
      </c>
      <c r="BR592" s="444">
        <v>76</v>
      </c>
      <c r="BS592" s="267">
        <v>0</v>
      </c>
      <c r="BT592" s="300">
        <v>87</v>
      </c>
      <c r="BU592" s="301">
        <v>69</v>
      </c>
      <c r="BV592" s="301">
        <v>0</v>
      </c>
      <c r="BW592" s="443">
        <v>65</v>
      </c>
    </row>
    <row r="593" spans="3:75">
      <c r="C593" s="405" t="s">
        <v>9</v>
      </c>
      <c r="D593" s="315">
        <v>12</v>
      </c>
      <c r="E593" s="267">
        <v>0</v>
      </c>
      <c r="F593" s="227">
        <v>9</v>
      </c>
      <c r="G593" s="266">
        <v>3</v>
      </c>
      <c r="H593" s="266">
        <v>0</v>
      </c>
      <c r="I593" s="316">
        <v>1</v>
      </c>
      <c r="J593" s="315">
        <v>12</v>
      </c>
      <c r="K593" s="267">
        <v>0</v>
      </c>
      <c r="L593" s="227">
        <v>9</v>
      </c>
      <c r="M593" s="266">
        <v>3</v>
      </c>
      <c r="N593" s="266">
        <v>0</v>
      </c>
      <c r="O593" s="309">
        <v>1</v>
      </c>
      <c r="P593" s="315">
        <v>12</v>
      </c>
      <c r="Q593" s="74">
        <v>0</v>
      </c>
      <c r="R593" s="227">
        <v>9</v>
      </c>
      <c r="S593" s="266">
        <v>3</v>
      </c>
      <c r="T593" s="266">
        <v>0</v>
      </c>
      <c r="U593" s="316">
        <v>1</v>
      </c>
      <c r="V593" s="315">
        <v>12</v>
      </c>
      <c r="W593" s="74">
        <v>0</v>
      </c>
      <c r="X593" s="227">
        <v>9</v>
      </c>
      <c r="Y593" s="266">
        <v>3</v>
      </c>
      <c r="Z593" s="266">
        <v>0</v>
      </c>
      <c r="AA593" s="316">
        <v>1</v>
      </c>
      <c r="AB593" s="315">
        <v>12</v>
      </c>
      <c r="AC593" s="74">
        <v>0</v>
      </c>
      <c r="AD593" s="227">
        <v>9</v>
      </c>
      <c r="AE593" s="266">
        <v>3</v>
      </c>
      <c r="AF593" s="266">
        <v>0</v>
      </c>
      <c r="AG593" s="316">
        <v>1</v>
      </c>
      <c r="AH593" s="324">
        <v>12</v>
      </c>
      <c r="AI593" s="74">
        <v>0</v>
      </c>
      <c r="AJ593" s="227">
        <v>9</v>
      </c>
      <c r="AK593" s="266">
        <v>3</v>
      </c>
      <c r="AL593" s="266">
        <v>0</v>
      </c>
      <c r="AM593" s="309">
        <v>1</v>
      </c>
      <c r="AN593" s="315">
        <v>12</v>
      </c>
      <c r="AO593" s="74">
        <v>0</v>
      </c>
      <c r="AP593" s="227">
        <v>9</v>
      </c>
      <c r="AQ593" s="266">
        <v>3</v>
      </c>
      <c r="AR593" s="266">
        <v>0</v>
      </c>
      <c r="AS593" s="316">
        <v>1</v>
      </c>
      <c r="AT593" s="315">
        <v>12</v>
      </c>
      <c r="AU593" s="74">
        <v>0</v>
      </c>
      <c r="AV593" s="227">
        <v>9</v>
      </c>
      <c r="AW593" s="266">
        <v>3</v>
      </c>
      <c r="AX593" s="266">
        <v>0</v>
      </c>
      <c r="AY593" s="316">
        <v>1</v>
      </c>
      <c r="AZ593" s="315">
        <v>12</v>
      </c>
      <c r="BA593" s="74">
        <v>0</v>
      </c>
      <c r="BB593" s="227">
        <v>9</v>
      </c>
      <c r="BC593" s="266">
        <v>3</v>
      </c>
      <c r="BD593" s="266">
        <v>0</v>
      </c>
      <c r="BE593" s="316">
        <v>1</v>
      </c>
      <c r="BF593" s="315">
        <v>12</v>
      </c>
      <c r="BG593" s="74">
        <v>0</v>
      </c>
      <c r="BH593" s="227">
        <v>9</v>
      </c>
      <c r="BI593" s="266">
        <v>3</v>
      </c>
      <c r="BJ593" s="266">
        <v>0</v>
      </c>
      <c r="BK593" s="309">
        <v>1</v>
      </c>
      <c r="BL593" s="456">
        <v>12</v>
      </c>
      <c r="BM593" s="267">
        <v>0</v>
      </c>
      <c r="BN593" s="227">
        <v>9</v>
      </c>
      <c r="BO593" s="266">
        <v>3</v>
      </c>
      <c r="BP593" s="266">
        <v>0</v>
      </c>
      <c r="BQ593" s="316">
        <v>1</v>
      </c>
      <c r="BR593" s="315">
        <v>12</v>
      </c>
      <c r="BS593" s="267">
        <v>0</v>
      </c>
      <c r="BT593" s="227">
        <v>9</v>
      </c>
      <c r="BU593" s="266">
        <v>3</v>
      </c>
      <c r="BV593" s="301">
        <v>0</v>
      </c>
      <c r="BW593" s="316">
        <v>1</v>
      </c>
    </row>
    <row r="594" spans="3:75">
      <c r="C594" s="405" t="s">
        <v>10</v>
      </c>
      <c r="D594" s="315">
        <v>23</v>
      </c>
      <c r="E594" s="267">
        <v>0</v>
      </c>
      <c r="F594" s="227">
        <v>23</v>
      </c>
      <c r="G594" s="266">
        <v>12</v>
      </c>
      <c r="H594" s="266">
        <v>0</v>
      </c>
      <c r="I594" s="316">
        <v>6</v>
      </c>
      <c r="J594" s="315">
        <v>23</v>
      </c>
      <c r="K594" s="267">
        <v>0</v>
      </c>
      <c r="L594" s="227">
        <v>23</v>
      </c>
      <c r="M594" s="266">
        <v>12</v>
      </c>
      <c r="N594" s="266">
        <v>0</v>
      </c>
      <c r="O594" s="309">
        <v>6</v>
      </c>
      <c r="P594" s="315">
        <v>23</v>
      </c>
      <c r="Q594" s="74">
        <v>0</v>
      </c>
      <c r="R594" s="227">
        <v>23</v>
      </c>
      <c r="S594" s="266">
        <v>12</v>
      </c>
      <c r="T594" s="266">
        <v>0</v>
      </c>
      <c r="U594" s="316">
        <v>6</v>
      </c>
      <c r="V594" s="315">
        <v>23</v>
      </c>
      <c r="W594" s="74">
        <v>0</v>
      </c>
      <c r="X594" s="227">
        <v>23</v>
      </c>
      <c r="Y594" s="266">
        <v>12</v>
      </c>
      <c r="Z594" s="266">
        <v>0</v>
      </c>
      <c r="AA594" s="316">
        <v>6</v>
      </c>
      <c r="AB594" s="315">
        <v>23</v>
      </c>
      <c r="AC594" s="74">
        <v>0</v>
      </c>
      <c r="AD594" s="227">
        <v>23</v>
      </c>
      <c r="AE594" s="266">
        <v>12</v>
      </c>
      <c r="AF594" s="266">
        <v>0</v>
      </c>
      <c r="AG594" s="317">
        <v>6</v>
      </c>
      <c r="AH594" s="324">
        <v>23</v>
      </c>
      <c r="AI594" s="74">
        <v>0</v>
      </c>
      <c r="AJ594" s="227">
        <v>23</v>
      </c>
      <c r="AK594" s="266">
        <v>12</v>
      </c>
      <c r="AL594" s="266">
        <v>0</v>
      </c>
      <c r="AM594" s="4">
        <v>6</v>
      </c>
      <c r="AN594" s="315">
        <v>23</v>
      </c>
      <c r="AO594" s="74">
        <v>0</v>
      </c>
      <c r="AP594" s="227">
        <v>23</v>
      </c>
      <c r="AQ594" s="266">
        <v>12</v>
      </c>
      <c r="AR594" s="266">
        <v>0</v>
      </c>
      <c r="AS594" s="317">
        <v>6</v>
      </c>
      <c r="AT594" s="315">
        <v>23</v>
      </c>
      <c r="AU594" s="74">
        <v>0</v>
      </c>
      <c r="AV594" s="227">
        <v>23</v>
      </c>
      <c r="AW594" s="266">
        <v>12</v>
      </c>
      <c r="AX594" s="266">
        <v>0</v>
      </c>
      <c r="AY594" s="317">
        <v>6</v>
      </c>
      <c r="AZ594" s="315">
        <v>23</v>
      </c>
      <c r="BA594" s="74">
        <v>0</v>
      </c>
      <c r="BB594" s="227">
        <v>23</v>
      </c>
      <c r="BC594" s="266">
        <v>12</v>
      </c>
      <c r="BD594" s="266">
        <v>0</v>
      </c>
      <c r="BE594" s="317">
        <v>6</v>
      </c>
      <c r="BF594" s="315">
        <v>23</v>
      </c>
      <c r="BG594" s="74">
        <v>0</v>
      </c>
      <c r="BH594" s="227">
        <v>23</v>
      </c>
      <c r="BI594" s="266">
        <v>12</v>
      </c>
      <c r="BJ594" s="266">
        <v>0</v>
      </c>
      <c r="BK594" s="4">
        <v>6</v>
      </c>
      <c r="BL594" s="456">
        <v>23</v>
      </c>
      <c r="BM594" s="267">
        <v>0</v>
      </c>
      <c r="BN594" s="227">
        <v>23</v>
      </c>
      <c r="BO594" s="266">
        <v>12</v>
      </c>
      <c r="BP594" s="266">
        <v>0</v>
      </c>
      <c r="BQ594" s="316">
        <v>6</v>
      </c>
      <c r="BR594" s="315">
        <v>23</v>
      </c>
      <c r="BS594" s="267">
        <v>0</v>
      </c>
      <c r="BT594" s="227">
        <v>23</v>
      </c>
      <c r="BU594" s="266">
        <v>12</v>
      </c>
      <c r="BV594" s="301">
        <v>0</v>
      </c>
      <c r="BW594" s="316">
        <v>6</v>
      </c>
    </row>
    <row r="595" spans="3:75">
      <c r="C595" s="405" t="s">
        <v>11</v>
      </c>
      <c r="D595" s="315">
        <v>16</v>
      </c>
      <c r="E595" s="267">
        <v>0</v>
      </c>
      <c r="F595" s="227">
        <v>12</v>
      </c>
      <c r="G595" s="266">
        <v>7</v>
      </c>
      <c r="H595" s="266">
        <v>0</v>
      </c>
      <c r="I595" s="316">
        <v>0</v>
      </c>
      <c r="J595" s="315">
        <v>16</v>
      </c>
      <c r="K595" s="267">
        <v>0</v>
      </c>
      <c r="L595" s="227">
        <v>12</v>
      </c>
      <c r="M595" s="266">
        <v>7</v>
      </c>
      <c r="N595" s="266">
        <v>0</v>
      </c>
      <c r="O595" s="309">
        <v>0</v>
      </c>
      <c r="P595" s="315">
        <v>16</v>
      </c>
      <c r="Q595" s="74">
        <v>0</v>
      </c>
      <c r="R595" s="227">
        <v>12</v>
      </c>
      <c r="S595" s="266">
        <v>7</v>
      </c>
      <c r="T595" s="266">
        <v>0</v>
      </c>
      <c r="U595" s="316">
        <v>0</v>
      </c>
      <c r="V595" s="315">
        <v>16</v>
      </c>
      <c r="W595" s="74">
        <v>0</v>
      </c>
      <c r="X595" s="227">
        <v>12</v>
      </c>
      <c r="Y595" s="266">
        <v>7</v>
      </c>
      <c r="Z595" s="266">
        <v>0</v>
      </c>
      <c r="AA595" s="316">
        <v>0</v>
      </c>
      <c r="AB595" s="315">
        <v>16</v>
      </c>
      <c r="AC595" s="74">
        <v>0</v>
      </c>
      <c r="AD595" s="227">
        <v>12</v>
      </c>
      <c r="AE595" s="266">
        <v>7</v>
      </c>
      <c r="AF595" s="266">
        <v>0</v>
      </c>
      <c r="AG595" s="316">
        <v>0</v>
      </c>
      <c r="AH595" s="324">
        <v>16</v>
      </c>
      <c r="AI595" s="74">
        <v>0</v>
      </c>
      <c r="AJ595" s="227">
        <v>12</v>
      </c>
      <c r="AK595" s="266">
        <v>7</v>
      </c>
      <c r="AL595" s="266">
        <v>0</v>
      </c>
      <c r="AM595" s="309">
        <v>4</v>
      </c>
      <c r="AN595" s="315">
        <v>16</v>
      </c>
      <c r="AO595" s="74">
        <v>0</v>
      </c>
      <c r="AP595" s="227">
        <v>12</v>
      </c>
      <c r="AQ595" s="266">
        <v>7</v>
      </c>
      <c r="AR595" s="266">
        <v>0</v>
      </c>
      <c r="AS595" s="316">
        <v>4</v>
      </c>
      <c r="AT595" s="315">
        <v>16</v>
      </c>
      <c r="AU595" s="74">
        <v>0</v>
      </c>
      <c r="AV595" s="227">
        <v>12</v>
      </c>
      <c r="AW595" s="266">
        <v>7</v>
      </c>
      <c r="AX595" s="266">
        <v>0</v>
      </c>
      <c r="AY595" s="316">
        <v>4</v>
      </c>
      <c r="AZ595" s="315">
        <v>16</v>
      </c>
      <c r="BA595" s="74">
        <v>0</v>
      </c>
      <c r="BB595" s="227">
        <v>12</v>
      </c>
      <c r="BC595" s="266">
        <v>7</v>
      </c>
      <c r="BD595" s="266">
        <v>0</v>
      </c>
      <c r="BE595" s="316">
        <v>4</v>
      </c>
      <c r="BF595" s="315">
        <v>16</v>
      </c>
      <c r="BG595" s="74">
        <v>0</v>
      </c>
      <c r="BH595" s="227">
        <v>12</v>
      </c>
      <c r="BI595" s="266">
        <v>7</v>
      </c>
      <c r="BJ595" s="266">
        <v>0</v>
      </c>
      <c r="BK595" s="309">
        <v>4</v>
      </c>
      <c r="BL595" s="456">
        <v>16</v>
      </c>
      <c r="BM595" s="267">
        <v>0</v>
      </c>
      <c r="BN595" s="227">
        <v>12</v>
      </c>
      <c r="BO595" s="266">
        <v>7</v>
      </c>
      <c r="BP595" s="266">
        <v>0</v>
      </c>
      <c r="BQ595" s="316">
        <v>4</v>
      </c>
      <c r="BR595" s="315">
        <v>16</v>
      </c>
      <c r="BS595" s="267">
        <v>0</v>
      </c>
      <c r="BT595" s="227">
        <v>12</v>
      </c>
      <c r="BU595" s="266">
        <v>7</v>
      </c>
      <c r="BV595" s="301">
        <v>0</v>
      </c>
      <c r="BW595" s="316">
        <v>4</v>
      </c>
    </row>
    <row r="596" spans="3:75">
      <c r="C596" s="405" t="s">
        <v>12</v>
      </c>
      <c r="D596" s="318">
        <v>43</v>
      </c>
      <c r="E596" s="267">
        <v>0</v>
      </c>
      <c r="F596" s="292">
        <v>42</v>
      </c>
      <c r="G596" s="2">
        <v>23</v>
      </c>
      <c r="H596" s="2">
        <v>0</v>
      </c>
      <c r="I596" s="317">
        <v>23</v>
      </c>
      <c r="J596" s="318">
        <v>43</v>
      </c>
      <c r="K596" s="267">
        <v>0</v>
      </c>
      <c r="L596" s="292">
        <v>42</v>
      </c>
      <c r="M596" s="2">
        <v>23</v>
      </c>
      <c r="N596" s="2">
        <v>0</v>
      </c>
      <c r="O596" s="4">
        <v>23</v>
      </c>
      <c r="P596" s="318">
        <v>43</v>
      </c>
      <c r="Q596" s="74">
        <v>0</v>
      </c>
      <c r="R596" s="292">
        <v>42</v>
      </c>
      <c r="S596" s="2">
        <v>23</v>
      </c>
      <c r="T596" s="2">
        <v>0</v>
      </c>
      <c r="U596" s="317">
        <v>23</v>
      </c>
      <c r="V596" s="318">
        <v>43</v>
      </c>
      <c r="W596" s="74">
        <v>0</v>
      </c>
      <c r="X596" s="292">
        <v>42</v>
      </c>
      <c r="Y596" s="2">
        <v>23</v>
      </c>
      <c r="Z596" s="2">
        <v>0</v>
      </c>
      <c r="AA596" s="317">
        <v>23</v>
      </c>
      <c r="AB596" s="318">
        <v>43</v>
      </c>
      <c r="AC596" s="74">
        <v>0</v>
      </c>
      <c r="AD596" s="292">
        <v>44</v>
      </c>
      <c r="AE596" s="2">
        <v>23</v>
      </c>
      <c r="AF596" s="2">
        <v>0</v>
      </c>
      <c r="AG596" s="317">
        <v>23</v>
      </c>
      <c r="AH596" s="275">
        <v>43</v>
      </c>
      <c r="AI596" s="74">
        <v>0</v>
      </c>
      <c r="AJ596" s="292">
        <v>44</v>
      </c>
      <c r="AK596" s="2">
        <v>23</v>
      </c>
      <c r="AL596" s="2">
        <v>0</v>
      </c>
      <c r="AM596" s="4">
        <v>23</v>
      </c>
      <c r="AN596" s="318">
        <v>43</v>
      </c>
      <c r="AO596" s="74">
        <v>0</v>
      </c>
      <c r="AP596" s="292">
        <v>44</v>
      </c>
      <c r="AQ596" s="2">
        <v>23</v>
      </c>
      <c r="AR596" s="2">
        <v>0</v>
      </c>
      <c r="AS596" s="317">
        <v>23</v>
      </c>
      <c r="AT596" s="318">
        <v>43</v>
      </c>
      <c r="AU596" s="74">
        <v>0</v>
      </c>
      <c r="AV596" s="292">
        <v>44</v>
      </c>
      <c r="AW596" s="2">
        <v>23</v>
      </c>
      <c r="AX596" s="2">
        <v>0</v>
      </c>
      <c r="AY596" s="317">
        <v>23</v>
      </c>
      <c r="AZ596" s="318">
        <v>43</v>
      </c>
      <c r="BA596" s="74">
        <v>0</v>
      </c>
      <c r="BB596" s="292">
        <v>44</v>
      </c>
      <c r="BC596" s="2">
        <v>23</v>
      </c>
      <c r="BD596" s="2">
        <v>0</v>
      </c>
      <c r="BE596" s="317">
        <v>23</v>
      </c>
      <c r="BF596" s="318">
        <v>43</v>
      </c>
      <c r="BG596" s="74">
        <v>0</v>
      </c>
      <c r="BH596" s="292">
        <v>44</v>
      </c>
      <c r="BI596" s="2">
        <v>23</v>
      </c>
      <c r="BJ596" s="2">
        <v>0</v>
      </c>
      <c r="BK596" s="4">
        <v>23</v>
      </c>
      <c r="BL596" s="457">
        <v>43</v>
      </c>
      <c r="BM596" s="267">
        <v>0</v>
      </c>
      <c r="BN596" s="292">
        <v>44</v>
      </c>
      <c r="BO596" s="2">
        <v>23</v>
      </c>
      <c r="BP596" s="266">
        <v>0</v>
      </c>
      <c r="BQ596" s="317">
        <v>23</v>
      </c>
      <c r="BR596" s="318">
        <v>43</v>
      </c>
      <c r="BS596" s="267">
        <v>0</v>
      </c>
      <c r="BT596" s="292">
        <v>44</v>
      </c>
      <c r="BU596" s="2">
        <v>23</v>
      </c>
      <c r="BV596" s="301">
        <v>0</v>
      </c>
      <c r="BW596" s="317">
        <v>23</v>
      </c>
    </row>
    <row r="597" spans="3:75">
      <c r="C597" s="405" t="s">
        <v>13</v>
      </c>
      <c r="D597" s="315">
        <v>43</v>
      </c>
      <c r="E597" s="267">
        <v>0</v>
      </c>
      <c r="F597" s="227">
        <v>45</v>
      </c>
      <c r="G597" s="266">
        <v>29</v>
      </c>
      <c r="H597" s="266">
        <v>0</v>
      </c>
      <c r="I597" s="316">
        <v>18</v>
      </c>
      <c r="J597" s="315">
        <v>43</v>
      </c>
      <c r="K597" s="267">
        <v>0</v>
      </c>
      <c r="L597" s="227">
        <v>45</v>
      </c>
      <c r="M597" s="266">
        <v>29</v>
      </c>
      <c r="N597" s="266">
        <v>0</v>
      </c>
      <c r="O597" s="309">
        <v>18</v>
      </c>
      <c r="P597" s="315">
        <v>43</v>
      </c>
      <c r="Q597" s="74">
        <v>0</v>
      </c>
      <c r="R597" s="227">
        <v>45</v>
      </c>
      <c r="S597" s="266">
        <v>29</v>
      </c>
      <c r="T597" s="266">
        <v>0</v>
      </c>
      <c r="U597" s="316">
        <v>18</v>
      </c>
      <c r="V597" s="315">
        <v>43</v>
      </c>
      <c r="W597" s="74">
        <v>0</v>
      </c>
      <c r="X597" s="227">
        <v>45</v>
      </c>
      <c r="Y597" s="266">
        <v>29</v>
      </c>
      <c r="Z597" s="266">
        <v>0</v>
      </c>
      <c r="AA597" s="317">
        <v>18</v>
      </c>
      <c r="AB597" s="315">
        <v>41</v>
      </c>
      <c r="AC597" s="74">
        <v>0</v>
      </c>
      <c r="AD597" s="227">
        <v>46</v>
      </c>
      <c r="AE597" s="266">
        <v>27</v>
      </c>
      <c r="AF597" s="266">
        <v>0</v>
      </c>
      <c r="AG597" s="317">
        <v>18</v>
      </c>
      <c r="AH597" s="324">
        <v>41</v>
      </c>
      <c r="AI597" s="74">
        <v>0</v>
      </c>
      <c r="AJ597" s="227">
        <v>46</v>
      </c>
      <c r="AK597" s="266">
        <v>27</v>
      </c>
      <c r="AL597" s="266">
        <v>0</v>
      </c>
      <c r="AM597" s="4">
        <v>18</v>
      </c>
      <c r="AN597" s="315">
        <v>41</v>
      </c>
      <c r="AO597" s="74">
        <v>0</v>
      </c>
      <c r="AP597" s="227">
        <v>46</v>
      </c>
      <c r="AQ597" s="266">
        <v>27</v>
      </c>
      <c r="AR597" s="266">
        <v>0</v>
      </c>
      <c r="AS597" s="317">
        <v>18</v>
      </c>
      <c r="AT597" s="315">
        <v>41</v>
      </c>
      <c r="AU597" s="74">
        <v>0</v>
      </c>
      <c r="AV597" s="227">
        <v>46</v>
      </c>
      <c r="AW597" s="266">
        <v>27</v>
      </c>
      <c r="AX597" s="266">
        <v>0</v>
      </c>
      <c r="AY597" s="317">
        <v>18</v>
      </c>
      <c r="AZ597" s="315">
        <v>41</v>
      </c>
      <c r="BA597" s="74">
        <v>0</v>
      </c>
      <c r="BB597" s="292">
        <v>46</v>
      </c>
      <c r="BC597" s="266">
        <v>29</v>
      </c>
      <c r="BD597" s="266">
        <v>0</v>
      </c>
      <c r="BE597" s="317">
        <v>18</v>
      </c>
      <c r="BF597" s="315">
        <v>41</v>
      </c>
      <c r="BG597" s="74">
        <v>0</v>
      </c>
      <c r="BH597" s="292">
        <v>46</v>
      </c>
      <c r="BI597" s="266">
        <v>29</v>
      </c>
      <c r="BJ597" s="266">
        <v>0</v>
      </c>
      <c r="BK597" s="4">
        <v>18</v>
      </c>
      <c r="BL597" s="456">
        <v>41</v>
      </c>
      <c r="BM597" s="267">
        <v>0</v>
      </c>
      <c r="BN597" s="227">
        <v>46</v>
      </c>
      <c r="BO597" s="266">
        <v>29</v>
      </c>
      <c r="BP597" s="266">
        <v>0</v>
      </c>
      <c r="BQ597" s="316">
        <v>18</v>
      </c>
      <c r="BR597" s="315">
        <v>41</v>
      </c>
      <c r="BS597" s="267">
        <v>0</v>
      </c>
      <c r="BT597" s="227">
        <v>46</v>
      </c>
      <c r="BU597" s="266">
        <v>29</v>
      </c>
      <c r="BV597" s="301">
        <v>0</v>
      </c>
      <c r="BW597" s="316">
        <v>18</v>
      </c>
    </row>
    <row r="598" spans="3:75">
      <c r="C598" s="405" t="s">
        <v>14</v>
      </c>
      <c r="D598" s="315">
        <v>43</v>
      </c>
      <c r="E598" s="267">
        <v>0</v>
      </c>
      <c r="F598" s="227">
        <v>36</v>
      </c>
      <c r="G598" s="266">
        <v>26</v>
      </c>
      <c r="H598" s="266">
        <v>0</v>
      </c>
      <c r="I598" s="316">
        <v>19</v>
      </c>
      <c r="J598" s="315">
        <v>43</v>
      </c>
      <c r="K598" s="267">
        <v>0</v>
      </c>
      <c r="L598" s="227">
        <v>36</v>
      </c>
      <c r="M598" s="266">
        <v>26</v>
      </c>
      <c r="N598" s="266">
        <v>0</v>
      </c>
      <c r="O598" s="309">
        <v>19</v>
      </c>
      <c r="P598" s="315">
        <v>43</v>
      </c>
      <c r="Q598" s="74">
        <v>0</v>
      </c>
      <c r="R598" s="227">
        <v>36</v>
      </c>
      <c r="S598" s="266">
        <v>26</v>
      </c>
      <c r="T598" s="266">
        <v>0</v>
      </c>
      <c r="U598" s="316">
        <v>19</v>
      </c>
      <c r="V598" s="315">
        <v>43</v>
      </c>
      <c r="W598" s="74">
        <v>0</v>
      </c>
      <c r="X598" s="227">
        <v>36</v>
      </c>
      <c r="Y598" s="266">
        <v>26</v>
      </c>
      <c r="Z598" s="266">
        <v>0</v>
      </c>
      <c r="AA598" s="316">
        <v>19</v>
      </c>
      <c r="AB598" s="315">
        <v>43</v>
      </c>
      <c r="AC598" s="74">
        <v>0</v>
      </c>
      <c r="AD598" s="227">
        <v>36</v>
      </c>
      <c r="AE598" s="266">
        <v>26</v>
      </c>
      <c r="AF598" s="266">
        <v>0</v>
      </c>
      <c r="AG598" s="317">
        <v>19</v>
      </c>
      <c r="AH598" s="324">
        <v>43</v>
      </c>
      <c r="AI598" s="74">
        <v>0</v>
      </c>
      <c r="AJ598" s="227">
        <v>36</v>
      </c>
      <c r="AK598" s="266">
        <v>26</v>
      </c>
      <c r="AL598" s="266">
        <v>0</v>
      </c>
      <c r="AM598" s="4">
        <v>19</v>
      </c>
      <c r="AN598" s="315">
        <v>43</v>
      </c>
      <c r="AO598" s="74">
        <v>0</v>
      </c>
      <c r="AP598" s="227">
        <v>36</v>
      </c>
      <c r="AQ598" s="266">
        <v>26</v>
      </c>
      <c r="AR598" s="266">
        <v>0</v>
      </c>
      <c r="AS598" s="317">
        <v>19</v>
      </c>
      <c r="AT598" s="315">
        <v>43</v>
      </c>
      <c r="AU598" s="74">
        <v>0</v>
      </c>
      <c r="AV598" s="292">
        <v>36</v>
      </c>
      <c r="AW598" s="266">
        <v>26</v>
      </c>
      <c r="AX598" s="266">
        <v>0</v>
      </c>
      <c r="AY598" s="317">
        <v>19</v>
      </c>
      <c r="AZ598" s="315">
        <v>43</v>
      </c>
      <c r="BA598" s="74">
        <v>0</v>
      </c>
      <c r="BB598" s="227">
        <v>36</v>
      </c>
      <c r="BC598" s="266">
        <v>26</v>
      </c>
      <c r="BD598" s="266">
        <v>0</v>
      </c>
      <c r="BE598" s="317">
        <v>19</v>
      </c>
      <c r="BF598" s="315">
        <v>43</v>
      </c>
      <c r="BG598" s="74">
        <v>0</v>
      </c>
      <c r="BH598" s="227">
        <v>36</v>
      </c>
      <c r="BI598" s="266">
        <v>26</v>
      </c>
      <c r="BJ598" s="266">
        <v>0</v>
      </c>
      <c r="BK598" s="4">
        <v>19</v>
      </c>
      <c r="BL598" s="456">
        <v>43</v>
      </c>
      <c r="BM598" s="267">
        <v>0</v>
      </c>
      <c r="BN598" s="227">
        <v>36</v>
      </c>
      <c r="BO598" s="266">
        <v>26</v>
      </c>
      <c r="BP598" s="266">
        <v>0</v>
      </c>
      <c r="BQ598" s="316">
        <v>19</v>
      </c>
      <c r="BR598" s="315">
        <v>43</v>
      </c>
      <c r="BS598" s="267">
        <v>0</v>
      </c>
      <c r="BT598" s="227">
        <v>36</v>
      </c>
      <c r="BU598" s="266">
        <v>26</v>
      </c>
      <c r="BV598" s="301">
        <v>0</v>
      </c>
      <c r="BW598" s="316">
        <v>19</v>
      </c>
    </row>
    <row r="599" spans="3:75">
      <c r="C599" s="405" t="s">
        <v>15</v>
      </c>
      <c r="D599" s="315">
        <v>37</v>
      </c>
      <c r="E599" s="267">
        <v>0</v>
      </c>
      <c r="F599" s="227">
        <v>34</v>
      </c>
      <c r="G599" s="266">
        <v>16</v>
      </c>
      <c r="H599" s="266">
        <v>2</v>
      </c>
      <c r="I599" s="316">
        <v>4</v>
      </c>
      <c r="J599" s="315">
        <v>37</v>
      </c>
      <c r="K599" s="267">
        <v>0</v>
      </c>
      <c r="L599" s="227">
        <v>34</v>
      </c>
      <c r="M599" s="266">
        <v>16</v>
      </c>
      <c r="N599" s="266">
        <v>2</v>
      </c>
      <c r="O599" s="309">
        <v>4</v>
      </c>
      <c r="P599" s="315">
        <v>37</v>
      </c>
      <c r="Q599" s="74">
        <v>0</v>
      </c>
      <c r="R599" s="227">
        <v>34</v>
      </c>
      <c r="S599" s="266">
        <v>16</v>
      </c>
      <c r="T599" s="266">
        <v>2</v>
      </c>
      <c r="U599" s="316">
        <v>4</v>
      </c>
      <c r="V599" s="315">
        <v>36</v>
      </c>
      <c r="W599" s="74">
        <v>0</v>
      </c>
      <c r="X599" s="227">
        <v>34</v>
      </c>
      <c r="Y599" s="266">
        <v>16</v>
      </c>
      <c r="Z599" s="266">
        <v>2</v>
      </c>
      <c r="AA599" s="316">
        <v>4</v>
      </c>
      <c r="AB599" s="315">
        <v>36</v>
      </c>
      <c r="AC599" s="74">
        <v>0</v>
      </c>
      <c r="AD599" s="227">
        <v>34</v>
      </c>
      <c r="AE599" s="266">
        <v>16</v>
      </c>
      <c r="AF599" s="266">
        <v>2</v>
      </c>
      <c r="AG599" s="316">
        <v>4</v>
      </c>
      <c r="AH599" s="324">
        <v>36</v>
      </c>
      <c r="AI599" s="74">
        <v>0</v>
      </c>
      <c r="AJ599" s="227">
        <v>34</v>
      </c>
      <c r="AK599" s="266">
        <v>16</v>
      </c>
      <c r="AL599" s="266">
        <v>2</v>
      </c>
      <c r="AM599" s="309">
        <v>4</v>
      </c>
      <c r="AN599" s="315">
        <v>36</v>
      </c>
      <c r="AO599" s="74">
        <v>0</v>
      </c>
      <c r="AP599" s="227">
        <v>34</v>
      </c>
      <c r="AQ599" s="266">
        <v>16</v>
      </c>
      <c r="AR599" s="266">
        <v>2</v>
      </c>
      <c r="AS599" s="316">
        <v>4</v>
      </c>
      <c r="AT599" s="315">
        <v>36</v>
      </c>
      <c r="AU599" s="74">
        <v>0</v>
      </c>
      <c r="AV599" s="227">
        <v>34</v>
      </c>
      <c r="AW599" s="266">
        <v>16</v>
      </c>
      <c r="AX599" s="266">
        <v>2</v>
      </c>
      <c r="AY599" s="316">
        <v>4</v>
      </c>
      <c r="AZ599" s="315">
        <v>36</v>
      </c>
      <c r="BA599" s="74">
        <v>0</v>
      </c>
      <c r="BB599" s="227">
        <v>34</v>
      </c>
      <c r="BC599" s="266">
        <v>14</v>
      </c>
      <c r="BD599" s="266">
        <v>2</v>
      </c>
      <c r="BE599" s="316">
        <v>4</v>
      </c>
      <c r="BF599" s="315">
        <v>36</v>
      </c>
      <c r="BG599" s="74">
        <v>0</v>
      </c>
      <c r="BH599" s="227">
        <v>34</v>
      </c>
      <c r="BI599" s="266">
        <v>14</v>
      </c>
      <c r="BJ599" s="266">
        <v>2</v>
      </c>
      <c r="BK599" s="309">
        <v>4</v>
      </c>
      <c r="BL599" s="456">
        <v>36</v>
      </c>
      <c r="BM599" s="267">
        <v>0</v>
      </c>
      <c r="BN599" s="227">
        <v>36</v>
      </c>
      <c r="BO599" s="266">
        <v>14</v>
      </c>
      <c r="BP599" s="266">
        <v>2</v>
      </c>
      <c r="BQ599" s="316">
        <v>12</v>
      </c>
      <c r="BR599" s="315">
        <v>36</v>
      </c>
      <c r="BS599" s="267">
        <v>0</v>
      </c>
      <c r="BT599" s="227">
        <v>47</v>
      </c>
      <c r="BU599" s="266">
        <v>14</v>
      </c>
      <c r="BV599" s="266">
        <v>2</v>
      </c>
      <c r="BW599" s="316">
        <v>27</v>
      </c>
    </row>
    <row r="600" spans="3:75">
      <c r="C600" s="405" t="s">
        <v>16</v>
      </c>
      <c r="D600" s="315">
        <v>6</v>
      </c>
      <c r="E600" s="74">
        <v>4</v>
      </c>
      <c r="F600" s="227">
        <v>3</v>
      </c>
      <c r="G600" s="266">
        <v>3</v>
      </c>
      <c r="H600" s="266">
        <v>0</v>
      </c>
      <c r="I600" s="316">
        <v>0</v>
      </c>
      <c r="J600" s="315">
        <v>6</v>
      </c>
      <c r="K600" s="74">
        <v>4</v>
      </c>
      <c r="L600" s="227">
        <v>3</v>
      </c>
      <c r="M600" s="266">
        <v>3</v>
      </c>
      <c r="N600" s="266">
        <v>0</v>
      </c>
      <c r="O600" s="309">
        <v>0</v>
      </c>
      <c r="P600" s="315">
        <v>6</v>
      </c>
      <c r="Q600" s="74">
        <v>4</v>
      </c>
      <c r="R600" s="227">
        <v>3</v>
      </c>
      <c r="S600" s="266">
        <v>3</v>
      </c>
      <c r="T600" s="266">
        <v>0</v>
      </c>
      <c r="U600" s="316">
        <v>0</v>
      </c>
      <c r="V600" s="315">
        <v>6</v>
      </c>
      <c r="W600" s="74">
        <v>4</v>
      </c>
      <c r="X600" s="227">
        <v>3</v>
      </c>
      <c r="Y600" s="266">
        <v>3</v>
      </c>
      <c r="Z600" s="266">
        <v>0</v>
      </c>
      <c r="AA600" s="316">
        <v>0</v>
      </c>
      <c r="AB600" s="315">
        <v>6</v>
      </c>
      <c r="AC600" s="74">
        <v>4</v>
      </c>
      <c r="AD600" s="227">
        <v>3</v>
      </c>
      <c r="AE600" s="266">
        <v>3</v>
      </c>
      <c r="AF600" s="266">
        <v>0</v>
      </c>
      <c r="AG600" s="316">
        <v>0</v>
      </c>
      <c r="AH600" s="324">
        <v>6</v>
      </c>
      <c r="AI600" s="74">
        <v>4</v>
      </c>
      <c r="AJ600" s="227">
        <v>3</v>
      </c>
      <c r="AK600" s="266">
        <v>3</v>
      </c>
      <c r="AL600" s="266">
        <v>0</v>
      </c>
      <c r="AM600" s="309">
        <v>0</v>
      </c>
      <c r="AN600" s="315">
        <v>6</v>
      </c>
      <c r="AO600" s="74">
        <v>4</v>
      </c>
      <c r="AP600" s="227">
        <v>3</v>
      </c>
      <c r="AQ600" s="266">
        <v>3</v>
      </c>
      <c r="AR600" s="266">
        <v>0</v>
      </c>
      <c r="AS600" s="316">
        <v>0</v>
      </c>
      <c r="AT600" s="315">
        <v>6</v>
      </c>
      <c r="AU600" s="74">
        <v>4</v>
      </c>
      <c r="AV600" s="227">
        <v>3</v>
      </c>
      <c r="AW600" s="266">
        <v>3</v>
      </c>
      <c r="AX600" s="266">
        <v>0</v>
      </c>
      <c r="AY600" s="316">
        <v>0</v>
      </c>
      <c r="AZ600" s="315">
        <v>6</v>
      </c>
      <c r="BA600" s="74">
        <v>4</v>
      </c>
      <c r="BB600" s="227">
        <v>3</v>
      </c>
      <c r="BC600" s="266">
        <v>3</v>
      </c>
      <c r="BD600" s="266">
        <v>0</v>
      </c>
      <c r="BE600" s="316">
        <v>0</v>
      </c>
      <c r="BF600" s="315">
        <v>6</v>
      </c>
      <c r="BG600" s="74">
        <v>4</v>
      </c>
      <c r="BH600" s="227">
        <v>3</v>
      </c>
      <c r="BI600" s="266">
        <v>3</v>
      </c>
      <c r="BJ600" s="266">
        <v>0</v>
      </c>
      <c r="BK600" s="309">
        <v>0</v>
      </c>
      <c r="BL600" s="456">
        <v>6</v>
      </c>
      <c r="BM600" s="74">
        <v>4</v>
      </c>
      <c r="BN600" s="227">
        <v>3</v>
      </c>
      <c r="BO600" s="266">
        <v>3</v>
      </c>
      <c r="BP600" s="266">
        <v>0</v>
      </c>
      <c r="BQ600" s="316">
        <v>0</v>
      </c>
      <c r="BR600" s="315">
        <v>6</v>
      </c>
      <c r="BS600" s="74">
        <v>4</v>
      </c>
      <c r="BT600" s="227">
        <v>3</v>
      </c>
      <c r="BU600" s="266">
        <v>3</v>
      </c>
      <c r="BV600" s="301">
        <v>0</v>
      </c>
      <c r="BW600" s="316">
        <v>0</v>
      </c>
    </row>
    <row r="601" spans="3:75">
      <c r="C601" s="405" t="s">
        <v>17</v>
      </c>
      <c r="D601" s="318">
        <v>269</v>
      </c>
      <c r="E601" s="267">
        <v>0</v>
      </c>
      <c r="F601" s="227">
        <v>323</v>
      </c>
      <c r="G601" s="266">
        <v>283</v>
      </c>
      <c r="H601" s="266">
        <v>0</v>
      </c>
      <c r="I601" s="316">
        <v>243</v>
      </c>
      <c r="J601" s="318">
        <v>269</v>
      </c>
      <c r="K601" s="267">
        <v>0</v>
      </c>
      <c r="L601" s="227">
        <v>323</v>
      </c>
      <c r="M601" s="266">
        <v>283</v>
      </c>
      <c r="N601" s="266">
        <v>0</v>
      </c>
      <c r="O601" s="309">
        <v>243</v>
      </c>
      <c r="P601" s="318">
        <v>269</v>
      </c>
      <c r="Q601" s="74">
        <v>0</v>
      </c>
      <c r="R601" s="227">
        <v>323</v>
      </c>
      <c r="S601" s="266">
        <v>283</v>
      </c>
      <c r="T601" s="266">
        <v>0</v>
      </c>
      <c r="U601" s="316">
        <v>243</v>
      </c>
      <c r="V601" s="318">
        <v>261</v>
      </c>
      <c r="W601" s="74">
        <v>0</v>
      </c>
      <c r="X601" s="292">
        <v>322</v>
      </c>
      <c r="Y601" s="266">
        <v>282</v>
      </c>
      <c r="Z601" s="266">
        <v>0</v>
      </c>
      <c r="AA601" s="316">
        <v>242</v>
      </c>
      <c r="AB601" s="318">
        <v>249</v>
      </c>
      <c r="AC601" s="74">
        <v>0</v>
      </c>
      <c r="AD601" s="292">
        <v>321</v>
      </c>
      <c r="AE601" s="266">
        <v>276</v>
      </c>
      <c r="AF601" s="266">
        <v>0</v>
      </c>
      <c r="AG601" s="317">
        <v>242</v>
      </c>
      <c r="AH601" s="275">
        <v>237</v>
      </c>
      <c r="AI601" s="74">
        <v>0</v>
      </c>
      <c r="AJ601" s="292">
        <v>321</v>
      </c>
      <c r="AK601" s="2">
        <v>268</v>
      </c>
      <c r="AL601" s="266">
        <v>0</v>
      </c>
      <c r="AM601" s="4">
        <v>244</v>
      </c>
      <c r="AN601" s="318">
        <v>237</v>
      </c>
      <c r="AO601" s="74">
        <v>0</v>
      </c>
      <c r="AP601" s="292">
        <v>321</v>
      </c>
      <c r="AQ601" s="2">
        <v>268</v>
      </c>
      <c r="AR601" s="266">
        <v>0</v>
      </c>
      <c r="AS601" s="317">
        <v>244</v>
      </c>
      <c r="AT601" s="318">
        <v>237</v>
      </c>
      <c r="AU601" s="74">
        <v>0</v>
      </c>
      <c r="AV601" s="292">
        <v>321</v>
      </c>
      <c r="AW601" s="2">
        <v>268</v>
      </c>
      <c r="AX601" s="266">
        <v>0</v>
      </c>
      <c r="AY601" s="317">
        <v>244</v>
      </c>
      <c r="AZ601" s="318">
        <v>237</v>
      </c>
      <c r="BA601" s="74">
        <v>0</v>
      </c>
      <c r="BB601" s="292">
        <v>321</v>
      </c>
      <c r="BC601" s="2">
        <v>268</v>
      </c>
      <c r="BD601" s="266">
        <v>0</v>
      </c>
      <c r="BE601" s="317">
        <v>244</v>
      </c>
      <c r="BF601" s="318">
        <v>237</v>
      </c>
      <c r="BG601" s="74">
        <v>0</v>
      </c>
      <c r="BH601" s="292">
        <v>321</v>
      </c>
      <c r="BI601" s="2">
        <v>268</v>
      </c>
      <c r="BJ601" s="266">
        <v>0</v>
      </c>
      <c r="BK601" s="4">
        <v>244</v>
      </c>
      <c r="BL601" s="457">
        <v>237</v>
      </c>
      <c r="BM601" s="267">
        <v>0</v>
      </c>
      <c r="BN601" s="227">
        <v>321</v>
      </c>
      <c r="BO601" s="266">
        <v>268</v>
      </c>
      <c r="BP601" s="266">
        <v>0</v>
      </c>
      <c r="BQ601" s="316">
        <v>244</v>
      </c>
      <c r="BR601" s="318">
        <v>237</v>
      </c>
      <c r="BS601" s="267">
        <v>0</v>
      </c>
      <c r="BT601" s="227">
        <v>321</v>
      </c>
      <c r="BU601" s="266">
        <v>268</v>
      </c>
      <c r="BV601" s="301">
        <v>0</v>
      </c>
      <c r="BW601" s="316">
        <v>244</v>
      </c>
    </row>
    <row r="602" spans="3:75">
      <c r="C602" s="405" t="s">
        <v>18</v>
      </c>
      <c r="D602" s="315">
        <v>21</v>
      </c>
      <c r="E602" s="267">
        <v>0</v>
      </c>
      <c r="F602" s="227">
        <v>37</v>
      </c>
      <c r="G602" s="266">
        <v>20</v>
      </c>
      <c r="H602" s="266">
        <v>0</v>
      </c>
      <c r="I602" s="316">
        <v>21</v>
      </c>
      <c r="J602" s="315">
        <v>21</v>
      </c>
      <c r="K602" s="267">
        <v>0</v>
      </c>
      <c r="L602" s="227">
        <v>37</v>
      </c>
      <c r="M602" s="266">
        <v>20</v>
      </c>
      <c r="N602" s="266">
        <v>0</v>
      </c>
      <c r="O602" s="309">
        <v>21</v>
      </c>
      <c r="P602" s="315">
        <v>21</v>
      </c>
      <c r="Q602" s="74">
        <v>0</v>
      </c>
      <c r="R602" s="227">
        <v>37</v>
      </c>
      <c r="S602" s="266">
        <v>20</v>
      </c>
      <c r="T602" s="266">
        <v>0</v>
      </c>
      <c r="U602" s="316">
        <v>21</v>
      </c>
      <c r="V602" s="315">
        <v>21</v>
      </c>
      <c r="W602" s="74">
        <v>0</v>
      </c>
      <c r="X602" s="227">
        <v>36</v>
      </c>
      <c r="Y602" s="266">
        <v>20</v>
      </c>
      <c r="Z602" s="266">
        <v>0</v>
      </c>
      <c r="AA602" s="316">
        <v>21</v>
      </c>
      <c r="AB602" s="315">
        <v>21</v>
      </c>
      <c r="AC602" s="74">
        <v>0</v>
      </c>
      <c r="AD602" s="227">
        <v>36</v>
      </c>
      <c r="AE602" s="266">
        <v>20</v>
      </c>
      <c r="AF602" s="266">
        <v>0</v>
      </c>
      <c r="AG602" s="317">
        <v>21</v>
      </c>
      <c r="AH602" s="324">
        <v>21</v>
      </c>
      <c r="AI602" s="74">
        <v>0</v>
      </c>
      <c r="AJ602" s="227">
        <v>36</v>
      </c>
      <c r="AK602" s="266">
        <v>20</v>
      </c>
      <c r="AL602" s="266">
        <v>0</v>
      </c>
      <c r="AM602" s="4">
        <v>21</v>
      </c>
      <c r="AN602" s="315">
        <v>21</v>
      </c>
      <c r="AO602" s="74">
        <v>0</v>
      </c>
      <c r="AP602" s="227">
        <v>36</v>
      </c>
      <c r="AQ602" s="266">
        <v>20</v>
      </c>
      <c r="AR602" s="266">
        <v>0</v>
      </c>
      <c r="AS602" s="317">
        <v>21</v>
      </c>
      <c r="AT602" s="315">
        <v>21</v>
      </c>
      <c r="AU602" s="74">
        <v>0</v>
      </c>
      <c r="AV602" s="227">
        <v>36</v>
      </c>
      <c r="AW602" s="266">
        <v>20</v>
      </c>
      <c r="AX602" s="266">
        <v>0</v>
      </c>
      <c r="AY602" s="317">
        <v>21</v>
      </c>
      <c r="AZ602" s="315">
        <v>21</v>
      </c>
      <c r="BA602" s="74">
        <v>0</v>
      </c>
      <c r="BB602" s="227">
        <v>36</v>
      </c>
      <c r="BC602" s="266">
        <v>20</v>
      </c>
      <c r="BD602" s="266">
        <v>0</v>
      </c>
      <c r="BE602" s="317">
        <v>21</v>
      </c>
      <c r="BF602" s="315">
        <v>21</v>
      </c>
      <c r="BG602" s="74">
        <v>0</v>
      </c>
      <c r="BH602" s="227">
        <v>36</v>
      </c>
      <c r="BI602" s="266">
        <v>20</v>
      </c>
      <c r="BJ602" s="266">
        <v>0</v>
      </c>
      <c r="BK602" s="4">
        <v>21</v>
      </c>
      <c r="BL602" s="456">
        <v>21</v>
      </c>
      <c r="BM602" s="267">
        <v>0</v>
      </c>
      <c r="BN602" s="227">
        <v>36</v>
      </c>
      <c r="BO602" s="266">
        <v>21</v>
      </c>
      <c r="BP602" s="266">
        <v>0</v>
      </c>
      <c r="BQ602" s="316">
        <v>23</v>
      </c>
      <c r="BR602" s="315">
        <v>21</v>
      </c>
      <c r="BS602" s="267">
        <v>0</v>
      </c>
      <c r="BT602" s="227">
        <v>36</v>
      </c>
      <c r="BU602" s="266">
        <v>21</v>
      </c>
      <c r="BV602" s="301">
        <v>0</v>
      </c>
      <c r="BW602" s="316">
        <v>23</v>
      </c>
    </row>
    <row r="603" spans="3:75">
      <c r="C603" s="405" t="s">
        <v>19</v>
      </c>
      <c r="D603" s="315">
        <v>27</v>
      </c>
      <c r="E603" s="267">
        <v>0</v>
      </c>
      <c r="F603" s="227">
        <v>28</v>
      </c>
      <c r="G603" s="266">
        <v>11</v>
      </c>
      <c r="H603" s="266">
        <v>0</v>
      </c>
      <c r="I603" s="316">
        <v>14</v>
      </c>
      <c r="J603" s="315">
        <v>27</v>
      </c>
      <c r="K603" s="267">
        <v>0</v>
      </c>
      <c r="L603" s="227">
        <v>28</v>
      </c>
      <c r="M603" s="266">
        <v>11</v>
      </c>
      <c r="N603" s="266">
        <v>0</v>
      </c>
      <c r="O603" s="309">
        <v>14</v>
      </c>
      <c r="P603" s="315">
        <v>27</v>
      </c>
      <c r="Q603" s="74">
        <v>0</v>
      </c>
      <c r="R603" s="227">
        <v>28</v>
      </c>
      <c r="S603" s="266">
        <v>11</v>
      </c>
      <c r="T603" s="266">
        <v>0</v>
      </c>
      <c r="U603" s="316">
        <v>14</v>
      </c>
      <c r="V603" s="315">
        <v>27</v>
      </c>
      <c r="W603" s="74">
        <v>0</v>
      </c>
      <c r="X603" s="227">
        <v>28</v>
      </c>
      <c r="Y603" s="266">
        <v>11</v>
      </c>
      <c r="Z603" s="266">
        <v>0</v>
      </c>
      <c r="AA603" s="316">
        <v>14</v>
      </c>
      <c r="AB603" s="315">
        <v>27</v>
      </c>
      <c r="AC603" s="74">
        <v>0</v>
      </c>
      <c r="AD603" s="227">
        <v>28</v>
      </c>
      <c r="AE603" s="266">
        <v>11</v>
      </c>
      <c r="AF603" s="266">
        <v>0</v>
      </c>
      <c r="AG603" s="316">
        <v>14</v>
      </c>
      <c r="AH603" s="324">
        <v>27</v>
      </c>
      <c r="AI603" s="74">
        <v>0</v>
      </c>
      <c r="AJ603" s="227">
        <v>28</v>
      </c>
      <c r="AK603" s="266">
        <v>11</v>
      </c>
      <c r="AL603" s="266">
        <v>0</v>
      </c>
      <c r="AM603" s="4">
        <v>14</v>
      </c>
      <c r="AN603" s="315">
        <v>27</v>
      </c>
      <c r="AO603" s="74">
        <v>0</v>
      </c>
      <c r="AP603" s="227">
        <v>28</v>
      </c>
      <c r="AQ603" s="266">
        <v>11</v>
      </c>
      <c r="AR603" s="266">
        <v>0</v>
      </c>
      <c r="AS603" s="317">
        <v>14</v>
      </c>
      <c r="AT603" s="315">
        <v>27</v>
      </c>
      <c r="AU603" s="74">
        <v>0</v>
      </c>
      <c r="AV603" s="227">
        <v>28</v>
      </c>
      <c r="AW603" s="266">
        <v>11</v>
      </c>
      <c r="AX603" s="266">
        <v>0</v>
      </c>
      <c r="AY603" s="317">
        <v>14</v>
      </c>
      <c r="AZ603" s="315">
        <v>27</v>
      </c>
      <c r="BA603" s="74">
        <v>0</v>
      </c>
      <c r="BB603" s="227">
        <v>28</v>
      </c>
      <c r="BC603" s="266">
        <v>11</v>
      </c>
      <c r="BD603" s="266">
        <v>0</v>
      </c>
      <c r="BE603" s="317">
        <v>14</v>
      </c>
      <c r="BF603" s="315">
        <v>27</v>
      </c>
      <c r="BG603" s="74">
        <v>0</v>
      </c>
      <c r="BH603" s="227">
        <v>28</v>
      </c>
      <c r="BI603" s="266">
        <v>11</v>
      </c>
      <c r="BJ603" s="266">
        <v>0</v>
      </c>
      <c r="BK603" s="4">
        <v>14</v>
      </c>
      <c r="BL603" s="456">
        <v>27</v>
      </c>
      <c r="BM603" s="267">
        <v>0</v>
      </c>
      <c r="BN603" s="227">
        <v>28</v>
      </c>
      <c r="BO603" s="266">
        <v>11</v>
      </c>
      <c r="BP603" s="266">
        <v>0</v>
      </c>
      <c r="BQ603" s="316">
        <v>14</v>
      </c>
      <c r="BR603" s="315">
        <v>27</v>
      </c>
      <c r="BS603" s="267">
        <v>0</v>
      </c>
      <c r="BT603" s="227">
        <v>28</v>
      </c>
      <c r="BU603" s="266">
        <v>11</v>
      </c>
      <c r="BV603" s="301">
        <v>0</v>
      </c>
      <c r="BW603" s="316">
        <v>14</v>
      </c>
    </row>
    <row r="604" spans="3:75">
      <c r="C604" s="405" t="s">
        <v>20</v>
      </c>
      <c r="D604" s="315">
        <v>41</v>
      </c>
      <c r="E604" s="267">
        <v>0</v>
      </c>
      <c r="F604" s="227">
        <v>34</v>
      </c>
      <c r="G604" s="266">
        <v>15</v>
      </c>
      <c r="H604" s="266">
        <v>0</v>
      </c>
      <c r="I604" s="316">
        <v>0</v>
      </c>
      <c r="J604" s="315">
        <v>41</v>
      </c>
      <c r="K604" s="267">
        <v>0</v>
      </c>
      <c r="L604" s="227">
        <v>34</v>
      </c>
      <c r="M604" s="266">
        <v>15</v>
      </c>
      <c r="N604" s="266">
        <v>0</v>
      </c>
      <c r="O604" s="309">
        <v>0</v>
      </c>
      <c r="P604" s="315">
        <v>41</v>
      </c>
      <c r="Q604" s="74">
        <v>0</v>
      </c>
      <c r="R604" s="227">
        <v>34</v>
      </c>
      <c r="S604" s="266">
        <v>16</v>
      </c>
      <c r="T604" s="266">
        <v>0</v>
      </c>
      <c r="U604" s="316">
        <v>0</v>
      </c>
      <c r="V604" s="315">
        <v>41</v>
      </c>
      <c r="W604" s="74">
        <v>0</v>
      </c>
      <c r="X604" s="227">
        <v>34</v>
      </c>
      <c r="Y604" s="266">
        <v>16</v>
      </c>
      <c r="Z604" s="266">
        <v>0</v>
      </c>
      <c r="AA604" s="316">
        <v>0</v>
      </c>
      <c r="AB604" s="315">
        <v>41</v>
      </c>
      <c r="AC604" s="74">
        <v>0</v>
      </c>
      <c r="AD604" s="227">
        <v>34</v>
      </c>
      <c r="AE604" s="266">
        <v>16</v>
      </c>
      <c r="AF604" s="266">
        <v>0</v>
      </c>
      <c r="AG604" s="316">
        <v>3</v>
      </c>
      <c r="AH604" s="324">
        <v>41</v>
      </c>
      <c r="AI604" s="74">
        <v>0</v>
      </c>
      <c r="AJ604" s="227">
        <v>34</v>
      </c>
      <c r="AK604" s="266">
        <v>16</v>
      </c>
      <c r="AL604" s="266">
        <v>0</v>
      </c>
      <c r="AM604" s="309">
        <v>8</v>
      </c>
      <c r="AN604" s="315">
        <v>41</v>
      </c>
      <c r="AO604" s="74">
        <v>0</v>
      </c>
      <c r="AP604" s="227">
        <v>37</v>
      </c>
      <c r="AQ604" s="266">
        <v>16</v>
      </c>
      <c r="AR604" s="266">
        <v>0</v>
      </c>
      <c r="AS604" s="316">
        <v>11</v>
      </c>
      <c r="AT604" s="315">
        <v>41</v>
      </c>
      <c r="AU604" s="74">
        <v>0</v>
      </c>
      <c r="AV604" s="292">
        <v>37</v>
      </c>
      <c r="AW604" s="2">
        <v>16</v>
      </c>
      <c r="AX604" s="266">
        <v>0</v>
      </c>
      <c r="AY604" s="316">
        <v>11</v>
      </c>
      <c r="AZ604" s="315">
        <v>41</v>
      </c>
      <c r="BA604" s="74">
        <v>0</v>
      </c>
      <c r="BB604" s="292">
        <v>37</v>
      </c>
      <c r="BC604" s="2">
        <v>16</v>
      </c>
      <c r="BD604" s="266">
        <v>0</v>
      </c>
      <c r="BE604" s="316">
        <v>11</v>
      </c>
      <c r="BF604" s="315">
        <v>41</v>
      </c>
      <c r="BG604" s="74">
        <v>0</v>
      </c>
      <c r="BH604" s="292">
        <v>37</v>
      </c>
      <c r="BI604" s="2">
        <v>16</v>
      </c>
      <c r="BJ604" s="266">
        <v>0</v>
      </c>
      <c r="BK604" s="309">
        <v>11</v>
      </c>
      <c r="BL604" s="457">
        <v>41</v>
      </c>
      <c r="BM604" s="267">
        <v>0</v>
      </c>
      <c r="BN604" s="227">
        <v>37</v>
      </c>
      <c r="BO604" s="266">
        <v>16</v>
      </c>
      <c r="BP604" s="266">
        <v>0</v>
      </c>
      <c r="BQ604" s="316">
        <v>11</v>
      </c>
      <c r="BR604" s="315">
        <v>41</v>
      </c>
      <c r="BS604" s="267">
        <v>0</v>
      </c>
      <c r="BT604" s="227">
        <v>37</v>
      </c>
      <c r="BU604" s="266">
        <v>16</v>
      </c>
      <c r="BV604" s="301">
        <v>0</v>
      </c>
      <c r="BW604" s="316">
        <v>11</v>
      </c>
    </row>
    <row r="605" spans="3:75">
      <c r="C605" s="405" t="s">
        <v>21</v>
      </c>
      <c r="D605" s="315">
        <v>113</v>
      </c>
      <c r="E605" s="267">
        <v>0</v>
      </c>
      <c r="F605" s="292">
        <v>120</v>
      </c>
      <c r="G605" s="2">
        <v>85</v>
      </c>
      <c r="H605" s="266">
        <v>0</v>
      </c>
      <c r="I605" s="317">
        <v>51</v>
      </c>
      <c r="J605" s="315">
        <v>112</v>
      </c>
      <c r="K605" s="267">
        <v>0</v>
      </c>
      <c r="L605" s="292">
        <v>120</v>
      </c>
      <c r="M605" s="2">
        <v>85</v>
      </c>
      <c r="N605" s="266">
        <v>0</v>
      </c>
      <c r="O605" s="4">
        <v>51</v>
      </c>
      <c r="P605" s="315">
        <v>112</v>
      </c>
      <c r="Q605" s="74">
        <v>0</v>
      </c>
      <c r="R605" s="292">
        <v>120</v>
      </c>
      <c r="S605" s="2">
        <v>85</v>
      </c>
      <c r="T605" s="266">
        <v>0</v>
      </c>
      <c r="U605" s="317">
        <v>51</v>
      </c>
      <c r="V605" s="315">
        <v>112</v>
      </c>
      <c r="W605" s="74">
        <v>0</v>
      </c>
      <c r="X605" s="292">
        <v>120</v>
      </c>
      <c r="Y605" s="2">
        <v>85</v>
      </c>
      <c r="Z605" s="266">
        <v>0</v>
      </c>
      <c r="AA605" s="317">
        <v>51</v>
      </c>
      <c r="AB605" s="315">
        <v>112</v>
      </c>
      <c r="AC605" s="74">
        <v>0</v>
      </c>
      <c r="AD605" s="292">
        <v>120</v>
      </c>
      <c r="AE605" s="2">
        <v>84</v>
      </c>
      <c r="AF605" s="266">
        <v>0</v>
      </c>
      <c r="AG605" s="317">
        <v>51</v>
      </c>
      <c r="AH605" s="324">
        <v>109</v>
      </c>
      <c r="AI605" s="74">
        <v>0</v>
      </c>
      <c r="AJ605" s="292">
        <v>120</v>
      </c>
      <c r="AK605" s="2">
        <v>84</v>
      </c>
      <c r="AL605" s="266">
        <v>0</v>
      </c>
      <c r="AM605" s="4">
        <v>51</v>
      </c>
      <c r="AN605" s="315">
        <v>109</v>
      </c>
      <c r="AO605" s="74">
        <v>0</v>
      </c>
      <c r="AP605" s="292">
        <v>120</v>
      </c>
      <c r="AQ605" s="2">
        <v>84</v>
      </c>
      <c r="AR605" s="266">
        <v>0</v>
      </c>
      <c r="AS605" s="317">
        <v>51</v>
      </c>
      <c r="AT605" s="318">
        <v>109</v>
      </c>
      <c r="AU605" s="74">
        <v>0</v>
      </c>
      <c r="AV605" s="292">
        <v>121</v>
      </c>
      <c r="AW605" s="2">
        <v>83</v>
      </c>
      <c r="AX605" s="266">
        <v>0</v>
      </c>
      <c r="AY605" s="317">
        <v>51</v>
      </c>
      <c r="AZ605" s="315">
        <v>109</v>
      </c>
      <c r="BA605" s="74">
        <v>0</v>
      </c>
      <c r="BB605" s="292">
        <v>121</v>
      </c>
      <c r="BC605" s="2">
        <v>82</v>
      </c>
      <c r="BD605" s="266">
        <v>0</v>
      </c>
      <c r="BE605" s="317">
        <v>51</v>
      </c>
      <c r="BF605" s="315">
        <v>109</v>
      </c>
      <c r="BG605" s="74">
        <v>0</v>
      </c>
      <c r="BH605" s="292">
        <v>121</v>
      </c>
      <c r="BI605" s="2">
        <v>82</v>
      </c>
      <c r="BJ605" s="266">
        <v>0</v>
      </c>
      <c r="BK605" s="4">
        <v>51</v>
      </c>
      <c r="BL605" s="457">
        <v>109</v>
      </c>
      <c r="BM605" s="267">
        <v>0</v>
      </c>
      <c r="BN605" s="292">
        <v>123</v>
      </c>
      <c r="BO605" s="2">
        <v>82</v>
      </c>
      <c r="BP605" s="266">
        <v>0</v>
      </c>
      <c r="BQ605" s="317">
        <v>66</v>
      </c>
      <c r="BR605" s="315">
        <v>109</v>
      </c>
      <c r="BS605" s="267">
        <v>0</v>
      </c>
      <c r="BT605" s="292">
        <v>131</v>
      </c>
      <c r="BU605" s="2">
        <v>82</v>
      </c>
      <c r="BV605" s="301">
        <v>0</v>
      </c>
      <c r="BW605" s="317">
        <v>90</v>
      </c>
    </row>
    <row r="606" spans="3:75" ht="22.5">
      <c r="C606" s="405" t="s">
        <v>22</v>
      </c>
      <c r="D606" s="315">
        <v>13</v>
      </c>
      <c r="E606" s="267">
        <v>0</v>
      </c>
      <c r="F606" s="227">
        <v>4</v>
      </c>
      <c r="G606" s="266">
        <v>2</v>
      </c>
      <c r="H606" s="266">
        <v>0</v>
      </c>
      <c r="I606" s="316">
        <v>0</v>
      </c>
      <c r="J606" s="315">
        <v>13</v>
      </c>
      <c r="K606" s="267">
        <v>0</v>
      </c>
      <c r="L606" s="227">
        <v>4</v>
      </c>
      <c r="M606" s="266">
        <v>2</v>
      </c>
      <c r="N606" s="266">
        <v>0</v>
      </c>
      <c r="O606" s="309">
        <v>0</v>
      </c>
      <c r="P606" s="315">
        <v>13</v>
      </c>
      <c r="Q606" s="74">
        <v>0</v>
      </c>
      <c r="R606" s="227">
        <v>4</v>
      </c>
      <c r="S606" s="266">
        <v>2</v>
      </c>
      <c r="T606" s="266">
        <v>0</v>
      </c>
      <c r="U606" s="316">
        <v>0</v>
      </c>
      <c r="V606" s="315">
        <v>13</v>
      </c>
      <c r="W606" s="74">
        <v>0</v>
      </c>
      <c r="X606" s="227">
        <v>4</v>
      </c>
      <c r="Y606" s="266">
        <v>2</v>
      </c>
      <c r="Z606" s="266">
        <v>0</v>
      </c>
      <c r="AA606" s="316">
        <v>0</v>
      </c>
      <c r="AB606" s="315">
        <v>13</v>
      </c>
      <c r="AC606" s="74">
        <v>0</v>
      </c>
      <c r="AD606" s="227">
        <v>4</v>
      </c>
      <c r="AE606" s="266">
        <v>2</v>
      </c>
      <c r="AF606" s="266">
        <v>0</v>
      </c>
      <c r="AG606" s="316">
        <v>0</v>
      </c>
      <c r="AH606" s="324">
        <v>13</v>
      </c>
      <c r="AI606" s="74">
        <v>0</v>
      </c>
      <c r="AJ606" s="227">
        <v>4</v>
      </c>
      <c r="AK606" s="266">
        <v>2</v>
      </c>
      <c r="AL606" s="266">
        <v>0</v>
      </c>
      <c r="AM606" s="309">
        <v>0</v>
      </c>
      <c r="AN606" s="315">
        <v>13</v>
      </c>
      <c r="AO606" s="74">
        <v>0</v>
      </c>
      <c r="AP606" s="227">
        <v>4</v>
      </c>
      <c r="AQ606" s="266">
        <v>2</v>
      </c>
      <c r="AR606" s="266">
        <v>0</v>
      </c>
      <c r="AS606" s="316">
        <v>0</v>
      </c>
      <c r="AT606" s="318">
        <v>13</v>
      </c>
      <c r="AU606" s="74">
        <v>0</v>
      </c>
      <c r="AV606" s="292">
        <v>4</v>
      </c>
      <c r="AW606" s="2">
        <v>2</v>
      </c>
      <c r="AX606" s="266">
        <v>0</v>
      </c>
      <c r="AY606" s="316">
        <v>0</v>
      </c>
      <c r="AZ606" s="315">
        <v>13</v>
      </c>
      <c r="BA606" s="74">
        <v>0</v>
      </c>
      <c r="BB606" s="227">
        <v>4</v>
      </c>
      <c r="BC606" s="266">
        <v>2</v>
      </c>
      <c r="BD606" s="266">
        <v>0</v>
      </c>
      <c r="BE606" s="316">
        <v>0</v>
      </c>
      <c r="BF606" s="315">
        <v>13</v>
      </c>
      <c r="BG606" s="74">
        <v>0</v>
      </c>
      <c r="BH606" s="227">
        <v>4</v>
      </c>
      <c r="BI606" s="266">
        <v>2</v>
      </c>
      <c r="BJ606" s="266">
        <v>0</v>
      </c>
      <c r="BK606" s="309">
        <v>0</v>
      </c>
      <c r="BL606" s="456">
        <v>13</v>
      </c>
      <c r="BM606" s="267">
        <v>0</v>
      </c>
      <c r="BN606" s="227">
        <v>4</v>
      </c>
      <c r="BO606" s="266">
        <v>2</v>
      </c>
      <c r="BP606" s="266">
        <v>0</v>
      </c>
      <c r="BQ606" s="316">
        <v>0</v>
      </c>
      <c r="BR606" s="315">
        <v>13</v>
      </c>
      <c r="BS606" s="267">
        <v>0</v>
      </c>
      <c r="BT606" s="227">
        <v>4</v>
      </c>
      <c r="BU606" s="266">
        <v>2</v>
      </c>
      <c r="BV606" s="301">
        <v>0</v>
      </c>
      <c r="BW606" s="316">
        <v>0</v>
      </c>
    </row>
    <row r="607" spans="3:75">
      <c r="C607" s="405" t="s">
        <v>23</v>
      </c>
      <c r="D607" s="315">
        <v>19</v>
      </c>
      <c r="E607" s="267">
        <v>0</v>
      </c>
      <c r="F607" s="227">
        <v>12</v>
      </c>
      <c r="G607" s="266">
        <v>3</v>
      </c>
      <c r="H607" s="266">
        <v>0</v>
      </c>
      <c r="I607" s="316">
        <v>0</v>
      </c>
      <c r="J607" s="315">
        <v>19</v>
      </c>
      <c r="K607" s="267">
        <v>0</v>
      </c>
      <c r="L607" s="227">
        <v>12</v>
      </c>
      <c r="M607" s="266">
        <v>3</v>
      </c>
      <c r="N607" s="266">
        <v>0</v>
      </c>
      <c r="O607" s="309">
        <v>0</v>
      </c>
      <c r="P607" s="315">
        <v>19</v>
      </c>
      <c r="Q607" s="74">
        <v>0</v>
      </c>
      <c r="R607" s="227">
        <v>12</v>
      </c>
      <c r="S607" s="266">
        <v>3</v>
      </c>
      <c r="T607" s="266">
        <v>0</v>
      </c>
      <c r="U607" s="316">
        <v>0</v>
      </c>
      <c r="V607" s="315">
        <v>19</v>
      </c>
      <c r="W607" s="74">
        <v>0</v>
      </c>
      <c r="X607" s="227">
        <v>12</v>
      </c>
      <c r="Y607" s="266">
        <v>3</v>
      </c>
      <c r="Z607" s="266">
        <v>0</v>
      </c>
      <c r="AA607" s="316">
        <v>0</v>
      </c>
      <c r="AB607" s="315">
        <v>19</v>
      </c>
      <c r="AC607" s="74">
        <v>0</v>
      </c>
      <c r="AD607" s="227">
        <v>12</v>
      </c>
      <c r="AE607" s="266">
        <v>3</v>
      </c>
      <c r="AF607" s="266">
        <v>0</v>
      </c>
      <c r="AG607" s="316">
        <v>0</v>
      </c>
      <c r="AH607" s="324">
        <v>19</v>
      </c>
      <c r="AI607" s="74">
        <v>0</v>
      </c>
      <c r="AJ607" s="227">
        <v>12</v>
      </c>
      <c r="AK607" s="266">
        <v>3</v>
      </c>
      <c r="AL607" s="266">
        <v>0</v>
      </c>
      <c r="AM607" s="309">
        <v>0</v>
      </c>
      <c r="AN607" s="315">
        <v>19</v>
      </c>
      <c r="AO607" s="74">
        <v>0</v>
      </c>
      <c r="AP607" s="227">
        <v>12</v>
      </c>
      <c r="AQ607" s="266">
        <v>3</v>
      </c>
      <c r="AR607" s="266">
        <v>0</v>
      </c>
      <c r="AS607" s="316">
        <v>0</v>
      </c>
      <c r="AT607" s="318">
        <v>19</v>
      </c>
      <c r="AU607" s="74">
        <v>0</v>
      </c>
      <c r="AV607" s="292">
        <v>12</v>
      </c>
      <c r="AW607" s="2">
        <v>3</v>
      </c>
      <c r="AX607" s="266">
        <v>0</v>
      </c>
      <c r="AY607" s="316">
        <v>0</v>
      </c>
      <c r="AZ607" s="315">
        <v>19</v>
      </c>
      <c r="BA607" s="74">
        <v>0</v>
      </c>
      <c r="BB607" s="227">
        <v>12</v>
      </c>
      <c r="BC607" s="266">
        <v>3</v>
      </c>
      <c r="BD607" s="266">
        <v>0</v>
      </c>
      <c r="BE607" s="316">
        <v>0</v>
      </c>
      <c r="BF607" s="315">
        <v>19</v>
      </c>
      <c r="BG607" s="74">
        <v>0</v>
      </c>
      <c r="BH607" s="227">
        <v>12</v>
      </c>
      <c r="BI607" s="266">
        <v>3</v>
      </c>
      <c r="BJ607" s="266">
        <v>0</v>
      </c>
      <c r="BK607" s="309">
        <v>0</v>
      </c>
      <c r="BL607" s="456">
        <v>19</v>
      </c>
      <c r="BM607" s="267">
        <v>0</v>
      </c>
      <c r="BN607" s="227">
        <v>12</v>
      </c>
      <c r="BO607" s="266">
        <v>3</v>
      </c>
      <c r="BP607" s="266">
        <v>0</v>
      </c>
      <c r="BQ607" s="316">
        <v>0</v>
      </c>
      <c r="BR607" s="315">
        <v>19</v>
      </c>
      <c r="BS607" s="267">
        <v>0</v>
      </c>
      <c r="BT607" s="227">
        <v>12</v>
      </c>
      <c r="BU607" s="266">
        <v>3</v>
      </c>
      <c r="BV607" s="301">
        <v>0</v>
      </c>
      <c r="BW607" s="316">
        <v>0</v>
      </c>
    </row>
    <row r="608" spans="3:75">
      <c r="C608" s="405" t="s">
        <v>24</v>
      </c>
      <c r="D608" s="315">
        <v>24</v>
      </c>
      <c r="E608" s="267">
        <v>0</v>
      </c>
      <c r="F608" s="227">
        <v>11</v>
      </c>
      <c r="G608" s="266">
        <v>3</v>
      </c>
      <c r="H608" s="266">
        <v>0</v>
      </c>
      <c r="I608" s="316">
        <v>0</v>
      </c>
      <c r="J608" s="315">
        <v>24</v>
      </c>
      <c r="K608" s="267">
        <v>0</v>
      </c>
      <c r="L608" s="227">
        <v>11</v>
      </c>
      <c r="M608" s="266">
        <v>3</v>
      </c>
      <c r="N608" s="266">
        <v>0</v>
      </c>
      <c r="O608" s="309">
        <v>0</v>
      </c>
      <c r="P608" s="315">
        <v>24</v>
      </c>
      <c r="Q608" s="74">
        <v>0</v>
      </c>
      <c r="R608" s="227">
        <v>11</v>
      </c>
      <c r="S608" s="266">
        <v>3</v>
      </c>
      <c r="T608" s="266">
        <v>0</v>
      </c>
      <c r="U608" s="316">
        <v>0</v>
      </c>
      <c r="V608" s="315">
        <v>24</v>
      </c>
      <c r="W608" s="74">
        <v>0</v>
      </c>
      <c r="X608" s="227">
        <v>11</v>
      </c>
      <c r="Y608" s="266">
        <v>3</v>
      </c>
      <c r="Z608" s="266">
        <v>0</v>
      </c>
      <c r="AA608" s="316">
        <v>0</v>
      </c>
      <c r="AB608" s="315">
        <v>24</v>
      </c>
      <c r="AC608" s="74">
        <v>0</v>
      </c>
      <c r="AD608" s="227">
        <v>11</v>
      </c>
      <c r="AE608" s="266">
        <v>3</v>
      </c>
      <c r="AF608" s="266">
        <v>0</v>
      </c>
      <c r="AG608" s="316">
        <v>0</v>
      </c>
      <c r="AH608" s="324">
        <v>24</v>
      </c>
      <c r="AI608" s="74">
        <v>0</v>
      </c>
      <c r="AJ608" s="227">
        <v>11</v>
      </c>
      <c r="AK608" s="266">
        <v>3</v>
      </c>
      <c r="AL608" s="266">
        <v>0</v>
      </c>
      <c r="AM608" s="309">
        <v>0</v>
      </c>
      <c r="AN608" s="315">
        <v>24</v>
      </c>
      <c r="AO608" s="74">
        <v>0</v>
      </c>
      <c r="AP608" s="227">
        <v>11</v>
      </c>
      <c r="AQ608" s="266">
        <v>3</v>
      </c>
      <c r="AR608" s="266">
        <v>0</v>
      </c>
      <c r="AS608" s="316">
        <v>0</v>
      </c>
      <c r="AT608" s="318">
        <v>24</v>
      </c>
      <c r="AU608" s="74">
        <v>0</v>
      </c>
      <c r="AV608" s="292">
        <v>11</v>
      </c>
      <c r="AW608" s="2">
        <v>3</v>
      </c>
      <c r="AX608" s="266">
        <v>0</v>
      </c>
      <c r="AY608" s="316">
        <v>0</v>
      </c>
      <c r="AZ608" s="315">
        <v>24</v>
      </c>
      <c r="BA608" s="74">
        <v>0</v>
      </c>
      <c r="BB608" s="227">
        <v>11</v>
      </c>
      <c r="BC608" s="266">
        <v>3</v>
      </c>
      <c r="BD608" s="266">
        <v>0</v>
      </c>
      <c r="BE608" s="316">
        <v>0</v>
      </c>
      <c r="BF608" s="315">
        <v>24</v>
      </c>
      <c r="BG608" s="74">
        <v>0</v>
      </c>
      <c r="BH608" s="227">
        <v>11</v>
      </c>
      <c r="BI608" s="266">
        <v>3</v>
      </c>
      <c r="BJ608" s="266">
        <v>0</v>
      </c>
      <c r="BK608" s="309">
        <v>0</v>
      </c>
      <c r="BL608" s="456">
        <v>24</v>
      </c>
      <c r="BM608" s="267">
        <v>0</v>
      </c>
      <c r="BN608" s="227">
        <v>11</v>
      </c>
      <c r="BO608" s="266">
        <v>3</v>
      </c>
      <c r="BP608" s="266">
        <v>0</v>
      </c>
      <c r="BQ608" s="316">
        <v>0</v>
      </c>
      <c r="BR608" s="315">
        <v>24</v>
      </c>
      <c r="BS608" s="267">
        <v>0</v>
      </c>
      <c r="BT608" s="227">
        <v>11</v>
      </c>
      <c r="BU608" s="266">
        <v>3</v>
      </c>
      <c r="BV608" s="301">
        <v>0</v>
      </c>
      <c r="BW608" s="316">
        <v>0</v>
      </c>
    </row>
    <row r="609" spans="3:76">
      <c r="C609" s="405" t="s">
        <v>25</v>
      </c>
      <c r="D609" s="315">
        <v>14</v>
      </c>
      <c r="E609" s="267">
        <v>0</v>
      </c>
      <c r="F609" s="227">
        <v>11</v>
      </c>
      <c r="G609" s="266">
        <v>5</v>
      </c>
      <c r="H609" s="266">
        <v>0</v>
      </c>
      <c r="I609" s="316">
        <v>0</v>
      </c>
      <c r="J609" s="315">
        <v>14</v>
      </c>
      <c r="K609" s="267">
        <v>0</v>
      </c>
      <c r="L609" s="227">
        <v>11</v>
      </c>
      <c r="M609" s="266">
        <v>5</v>
      </c>
      <c r="N609" s="266">
        <v>0</v>
      </c>
      <c r="O609" s="309">
        <v>0</v>
      </c>
      <c r="P609" s="315">
        <v>14</v>
      </c>
      <c r="Q609" s="74">
        <v>0</v>
      </c>
      <c r="R609" s="227">
        <v>11</v>
      </c>
      <c r="S609" s="266">
        <v>5</v>
      </c>
      <c r="T609" s="266">
        <v>0</v>
      </c>
      <c r="U609" s="316">
        <v>0</v>
      </c>
      <c r="V609" s="315">
        <v>14</v>
      </c>
      <c r="W609" s="74">
        <v>0</v>
      </c>
      <c r="X609" s="227">
        <v>11</v>
      </c>
      <c r="Y609" s="266">
        <v>5</v>
      </c>
      <c r="Z609" s="266">
        <v>0</v>
      </c>
      <c r="AA609" s="316">
        <v>0</v>
      </c>
      <c r="AB609" s="315">
        <v>14</v>
      </c>
      <c r="AC609" s="74">
        <v>0</v>
      </c>
      <c r="AD609" s="227">
        <v>11</v>
      </c>
      <c r="AE609" s="266">
        <v>5</v>
      </c>
      <c r="AF609" s="266">
        <v>0</v>
      </c>
      <c r="AG609" s="316">
        <v>0</v>
      </c>
      <c r="AH609" s="324">
        <v>14</v>
      </c>
      <c r="AI609" s="74">
        <v>0</v>
      </c>
      <c r="AJ609" s="227">
        <v>11</v>
      </c>
      <c r="AK609" s="266">
        <v>5</v>
      </c>
      <c r="AL609" s="266">
        <v>0</v>
      </c>
      <c r="AM609" s="309">
        <v>0</v>
      </c>
      <c r="AN609" s="315">
        <v>14</v>
      </c>
      <c r="AO609" s="74">
        <v>0</v>
      </c>
      <c r="AP609" s="227">
        <v>11</v>
      </c>
      <c r="AQ609" s="266">
        <v>5</v>
      </c>
      <c r="AR609" s="266">
        <v>0</v>
      </c>
      <c r="AS609" s="316">
        <v>0</v>
      </c>
      <c r="AT609" s="318">
        <v>14</v>
      </c>
      <c r="AU609" s="74">
        <v>0</v>
      </c>
      <c r="AV609" s="292">
        <v>11</v>
      </c>
      <c r="AW609" s="2">
        <v>5</v>
      </c>
      <c r="AX609" s="266">
        <v>0</v>
      </c>
      <c r="AY609" s="316">
        <v>0</v>
      </c>
      <c r="AZ609" s="315">
        <v>14</v>
      </c>
      <c r="BA609" s="74">
        <v>0</v>
      </c>
      <c r="BB609" s="227">
        <v>11</v>
      </c>
      <c r="BC609" s="266">
        <v>5</v>
      </c>
      <c r="BD609" s="266">
        <v>0</v>
      </c>
      <c r="BE609" s="316">
        <v>0</v>
      </c>
      <c r="BF609" s="315">
        <v>14</v>
      </c>
      <c r="BG609" s="74">
        <v>0</v>
      </c>
      <c r="BH609" s="227">
        <v>11</v>
      </c>
      <c r="BI609" s="266">
        <v>5</v>
      </c>
      <c r="BJ609" s="266">
        <v>0</v>
      </c>
      <c r="BK609" s="309">
        <v>0</v>
      </c>
      <c r="BL609" s="456">
        <v>14</v>
      </c>
      <c r="BM609" s="267">
        <v>0</v>
      </c>
      <c r="BN609" s="227">
        <v>11</v>
      </c>
      <c r="BO609" s="266">
        <v>5</v>
      </c>
      <c r="BP609" s="266">
        <v>0</v>
      </c>
      <c r="BQ609" s="316">
        <v>0</v>
      </c>
      <c r="BR609" s="315">
        <v>14</v>
      </c>
      <c r="BS609" s="267">
        <v>0</v>
      </c>
      <c r="BT609" s="227">
        <v>11</v>
      </c>
      <c r="BU609" s="266">
        <v>5</v>
      </c>
      <c r="BV609" s="301">
        <v>0</v>
      </c>
      <c r="BW609" s="316">
        <v>0</v>
      </c>
    </row>
    <row r="610" spans="3:76">
      <c r="C610" s="405" t="s">
        <v>26</v>
      </c>
      <c r="D610" s="318">
        <v>381</v>
      </c>
      <c r="E610" s="74">
        <v>2</v>
      </c>
      <c r="F610" s="227">
        <v>623</v>
      </c>
      <c r="G610" s="266">
        <v>380</v>
      </c>
      <c r="H610" s="266">
        <v>0</v>
      </c>
      <c r="I610" s="316">
        <v>530</v>
      </c>
      <c r="J610" s="318">
        <v>380</v>
      </c>
      <c r="K610" s="74">
        <v>2</v>
      </c>
      <c r="L610" s="227">
        <v>623</v>
      </c>
      <c r="M610" s="266">
        <v>380</v>
      </c>
      <c r="N610" s="266">
        <v>0</v>
      </c>
      <c r="O610" s="309">
        <v>530</v>
      </c>
      <c r="P610" s="318">
        <v>380</v>
      </c>
      <c r="Q610" s="74">
        <v>2</v>
      </c>
      <c r="R610" s="227">
        <v>623</v>
      </c>
      <c r="S610" s="266">
        <v>382</v>
      </c>
      <c r="T610" s="266">
        <v>0</v>
      </c>
      <c r="U610" s="316">
        <v>533</v>
      </c>
      <c r="V610" s="318">
        <v>340</v>
      </c>
      <c r="W610" s="74">
        <v>2</v>
      </c>
      <c r="X610" s="227">
        <v>620</v>
      </c>
      <c r="Y610" s="2">
        <v>375</v>
      </c>
      <c r="Z610" s="266">
        <v>0</v>
      </c>
      <c r="AA610" s="317">
        <v>533</v>
      </c>
      <c r="AB610" s="318">
        <v>307</v>
      </c>
      <c r="AC610" s="74">
        <v>2</v>
      </c>
      <c r="AD610" s="227">
        <v>618</v>
      </c>
      <c r="AE610" s="266">
        <v>375</v>
      </c>
      <c r="AF610" s="266">
        <v>0</v>
      </c>
      <c r="AG610" s="317">
        <v>534</v>
      </c>
      <c r="AH610" s="275">
        <v>307</v>
      </c>
      <c r="AI610" s="74">
        <v>2</v>
      </c>
      <c r="AJ610" s="292">
        <v>619</v>
      </c>
      <c r="AK610" s="2">
        <v>377</v>
      </c>
      <c r="AL610" s="266">
        <v>0</v>
      </c>
      <c r="AM610" s="4">
        <v>536</v>
      </c>
      <c r="AN610" s="318">
        <v>308</v>
      </c>
      <c r="AO610" s="74">
        <v>2</v>
      </c>
      <c r="AP610" s="292">
        <v>619</v>
      </c>
      <c r="AQ610" s="2">
        <v>377</v>
      </c>
      <c r="AR610" s="266">
        <v>0</v>
      </c>
      <c r="AS610" s="317">
        <v>536</v>
      </c>
      <c r="AT610" s="318">
        <v>307</v>
      </c>
      <c r="AU610" s="74">
        <v>2</v>
      </c>
      <c r="AV610" s="292">
        <v>620</v>
      </c>
      <c r="AW610" s="2">
        <v>377</v>
      </c>
      <c r="AX610" s="266">
        <v>0</v>
      </c>
      <c r="AY610" s="317">
        <v>536</v>
      </c>
      <c r="AZ610" s="318">
        <v>307</v>
      </c>
      <c r="BA610" s="74">
        <v>2</v>
      </c>
      <c r="BB610" s="292">
        <v>620</v>
      </c>
      <c r="BC610" s="2">
        <v>378</v>
      </c>
      <c r="BD610" s="266">
        <v>0</v>
      </c>
      <c r="BE610" s="317">
        <v>536</v>
      </c>
      <c r="BF610" s="318">
        <v>307</v>
      </c>
      <c r="BG610" s="74">
        <v>2</v>
      </c>
      <c r="BH610" s="292">
        <v>620</v>
      </c>
      <c r="BI610" s="2">
        <v>379</v>
      </c>
      <c r="BJ610" s="266">
        <v>0</v>
      </c>
      <c r="BK610" s="4">
        <v>536</v>
      </c>
      <c r="BL610" s="457">
        <v>307</v>
      </c>
      <c r="BM610" s="74">
        <v>2</v>
      </c>
      <c r="BN610" s="227">
        <v>623</v>
      </c>
      <c r="BO610" s="266">
        <v>379</v>
      </c>
      <c r="BP610" s="266">
        <v>0</v>
      </c>
      <c r="BQ610" s="316">
        <v>537</v>
      </c>
      <c r="BR610" s="318">
        <v>307</v>
      </c>
      <c r="BS610" s="74">
        <v>2</v>
      </c>
      <c r="BT610" s="227">
        <v>623</v>
      </c>
      <c r="BU610" s="266">
        <v>379</v>
      </c>
      <c r="BV610" s="301">
        <v>0</v>
      </c>
      <c r="BW610" s="316">
        <v>537</v>
      </c>
    </row>
    <row r="611" spans="3:76">
      <c r="C611" s="405" t="s">
        <v>39</v>
      </c>
      <c r="D611" s="315">
        <v>21</v>
      </c>
      <c r="E611" s="267">
        <v>0</v>
      </c>
      <c r="F611" s="227">
        <v>32</v>
      </c>
      <c r="G611" s="266">
        <v>27</v>
      </c>
      <c r="H611" s="266">
        <v>0</v>
      </c>
      <c r="I611" s="316">
        <v>14</v>
      </c>
      <c r="J611" s="315">
        <v>21</v>
      </c>
      <c r="K611" s="267">
        <v>0</v>
      </c>
      <c r="L611" s="227">
        <v>32</v>
      </c>
      <c r="M611" s="266">
        <v>27</v>
      </c>
      <c r="N611" s="266">
        <v>0</v>
      </c>
      <c r="O611" s="309">
        <v>14</v>
      </c>
      <c r="P611" s="315">
        <v>21</v>
      </c>
      <c r="Q611" s="74">
        <v>0</v>
      </c>
      <c r="R611" s="227">
        <v>32</v>
      </c>
      <c r="S611" s="266">
        <v>27</v>
      </c>
      <c r="T611" s="266">
        <v>0</v>
      </c>
      <c r="U611" s="316">
        <v>14</v>
      </c>
      <c r="V611" s="315">
        <v>21</v>
      </c>
      <c r="W611" s="74">
        <v>0</v>
      </c>
      <c r="X611" s="292">
        <v>32</v>
      </c>
      <c r="Y611" s="266">
        <v>27</v>
      </c>
      <c r="Z611" s="266">
        <v>0</v>
      </c>
      <c r="AA611" s="316">
        <v>14</v>
      </c>
      <c r="AB611" s="315">
        <v>20</v>
      </c>
      <c r="AC611" s="74">
        <v>0</v>
      </c>
      <c r="AD611" s="292">
        <v>32</v>
      </c>
      <c r="AE611" s="266">
        <v>26</v>
      </c>
      <c r="AF611" s="266">
        <v>0</v>
      </c>
      <c r="AG611" s="317">
        <v>14</v>
      </c>
      <c r="AH611" s="324">
        <v>20</v>
      </c>
      <c r="AI611" s="74">
        <v>0</v>
      </c>
      <c r="AJ611" s="292">
        <v>32</v>
      </c>
      <c r="AK611" s="266">
        <v>26</v>
      </c>
      <c r="AL611" s="266">
        <v>0</v>
      </c>
      <c r="AM611" s="4">
        <v>14</v>
      </c>
      <c r="AN611" s="315">
        <v>20</v>
      </c>
      <c r="AO611" s="74">
        <v>0</v>
      </c>
      <c r="AP611" s="292">
        <v>32</v>
      </c>
      <c r="AQ611" s="266">
        <v>26</v>
      </c>
      <c r="AR611" s="266">
        <v>0</v>
      </c>
      <c r="AS611" s="317">
        <v>14</v>
      </c>
      <c r="AT611" s="318">
        <v>20</v>
      </c>
      <c r="AU611" s="74">
        <v>0</v>
      </c>
      <c r="AV611" s="292">
        <v>32</v>
      </c>
      <c r="AW611" s="2">
        <v>23</v>
      </c>
      <c r="AX611" s="266">
        <v>0</v>
      </c>
      <c r="AY611" s="317">
        <v>14</v>
      </c>
      <c r="AZ611" s="315">
        <v>20</v>
      </c>
      <c r="BA611" s="74">
        <v>0</v>
      </c>
      <c r="BB611" s="292">
        <v>32</v>
      </c>
      <c r="BC611" s="266">
        <v>23</v>
      </c>
      <c r="BD611" s="266">
        <v>0</v>
      </c>
      <c r="BE611" s="317">
        <v>14</v>
      </c>
      <c r="BF611" s="315">
        <v>20</v>
      </c>
      <c r="BG611" s="74">
        <v>0</v>
      </c>
      <c r="BH611" s="292">
        <v>32</v>
      </c>
      <c r="BI611" s="266">
        <v>23</v>
      </c>
      <c r="BJ611" s="266">
        <v>0</v>
      </c>
      <c r="BK611" s="4">
        <v>14</v>
      </c>
      <c r="BL611" s="456">
        <v>20</v>
      </c>
      <c r="BM611" s="74">
        <v>0</v>
      </c>
      <c r="BN611" s="227">
        <v>32</v>
      </c>
      <c r="BO611" s="266">
        <v>23</v>
      </c>
      <c r="BP611" s="266">
        <v>0</v>
      </c>
      <c r="BQ611" s="316">
        <v>14</v>
      </c>
      <c r="BR611" s="315">
        <v>20</v>
      </c>
      <c r="BS611" s="267">
        <v>0</v>
      </c>
      <c r="BT611" s="227">
        <v>32</v>
      </c>
      <c r="BU611" s="266">
        <v>23</v>
      </c>
      <c r="BV611" s="301">
        <v>0</v>
      </c>
      <c r="BW611" s="316">
        <v>24</v>
      </c>
    </row>
    <row r="612" spans="3:76" ht="33.75">
      <c r="C612" s="405" t="s">
        <v>1191</v>
      </c>
      <c r="D612" s="438">
        <v>31</v>
      </c>
      <c r="E612" s="267">
        <v>0</v>
      </c>
      <c r="F612" s="436">
        <v>26</v>
      </c>
      <c r="G612" s="302">
        <v>17</v>
      </c>
      <c r="H612" s="302">
        <v>0</v>
      </c>
      <c r="I612" s="439">
        <v>17</v>
      </c>
      <c r="J612" s="438">
        <v>31</v>
      </c>
      <c r="K612" s="267">
        <v>0</v>
      </c>
      <c r="L612" s="436">
        <v>26</v>
      </c>
      <c r="M612" s="302">
        <v>17</v>
      </c>
      <c r="N612" s="266">
        <v>0</v>
      </c>
      <c r="O612" s="437">
        <v>17</v>
      </c>
      <c r="P612" s="438">
        <v>31</v>
      </c>
      <c r="Q612" s="74">
        <v>0</v>
      </c>
      <c r="R612" s="436">
        <v>26</v>
      </c>
      <c r="S612" s="302">
        <v>17</v>
      </c>
      <c r="T612" s="302">
        <v>0</v>
      </c>
      <c r="U612" s="439">
        <v>17</v>
      </c>
      <c r="V612" s="438">
        <v>31</v>
      </c>
      <c r="W612" s="74">
        <v>0</v>
      </c>
      <c r="X612" s="436">
        <v>26</v>
      </c>
      <c r="Y612" s="302">
        <v>17</v>
      </c>
      <c r="Z612" s="302">
        <v>0</v>
      </c>
      <c r="AA612" s="439">
        <v>17</v>
      </c>
      <c r="AB612" s="438">
        <v>31</v>
      </c>
      <c r="AC612" s="74">
        <v>0</v>
      </c>
      <c r="AD612" s="436">
        <v>26</v>
      </c>
      <c r="AE612" s="302">
        <v>17</v>
      </c>
      <c r="AF612" s="302">
        <v>0</v>
      </c>
      <c r="AG612" s="439">
        <v>17</v>
      </c>
      <c r="AH612" s="440">
        <v>31</v>
      </c>
      <c r="AI612" s="74">
        <v>0</v>
      </c>
      <c r="AJ612" s="436">
        <v>26</v>
      </c>
      <c r="AK612" s="302">
        <v>17</v>
      </c>
      <c r="AL612" s="302">
        <v>0</v>
      </c>
      <c r="AM612" s="437">
        <v>17</v>
      </c>
      <c r="AN612" s="438">
        <v>31</v>
      </c>
      <c r="AO612" s="74">
        <v>0</v>
      </c>
      <c r="AP612" s="436">
        <v>26</v>
      </c>
      <c r="AQ612" s="302">
        <v>17</v>
      </c>
      <c r="AR612" s="302">
        <v>0</v>
      </c>
      <c r="AS612" s="439">
        <v>17</v>
      </c>
      <c r="AT612" s="472">
        <v>31</v>
      </c>
      <c r="AU612" s="74">
        <v>0</v>
      </c>
      <c r="AV612" s="450">
        <v>26</v>
      </c>
      <c r="AW612" s="48">
        <v>17</v>
      </c>
      <c r="AX612" s="302">
        <v>0</v>
      </c>
      <c r="AY612" s="439">
        <v>17</v>
      </c>
      <c r="AZ612" s="438">
        <v>31</v>
      </c>
      <c r="BA612" s="74">
        <v>0</v>
      </c>
      <c r="BB612" s="436">
        <v>26</v>
      </c>
      <c r="BC612" s="302">
        <v>17</v>
      </c>
      <c r="BD612" s="302">
        <v>0</v>
      </c>
      <c r="BE612" s="439">
        <v>17</v>
      </c>
      <c r="BF612" s="438">
        <v>31</v>
      </c>
      <c r="BG612" s="74">
        <v>0</v>
      </c>
      <c r="BH612" s="436">
        <v>26</v>
      </c>
      <c r="BI612" s="302">
        <v>17</v>
      </c>
      <c r="BJ612" s="302">
        <v>0</v>
      </c>
      <c r="BK612" s="437">
        <v>17</v>
      </c>
      <c r="BL612" s="53">
        <v>31</v>
      </c>
      <c r="BM612" s="74">
        <v>0</v>
      </c>
      <c r="BN612" s="436">
        <v>29</v>
      </c>
      <c r="BO612" s="302">
        <v>17</v>
      </c>
      <c r="BP612" s="302">
        <v>0</v>
      </c>
      <c r="BQ612" s="439">
        <v>21</v>
      </c>
      <c r="BR612" s="438">
        <v>31</v>
      </c>
      <c r="BS612" s="267">
        <v>0</v>
      </c>
      <c r="BT612" s="436">
        <v>29</v>
      </c>
      <c r="BU612" s="302">
        <v>17</v>
      </c>
      <c r="BV612" s="458">
        <v>0</v>
      </c>
      <c r="BW612" s="439">
        <v>21</v>
      </c>
    </row>
    <row r="613" spans="3:76">
      <c r="C613" s="405" t="s">
        <v>27</v>
      </c>
      <c r="D613" s="315">
        <v>18</v>
      </c>
      <c r="E613" s="267">
        <v>0</v>
      </c>
      <c r="F613" s="227">
        <v>14</v>
      </c>
      <c r="G613" s="266">
        <v>2</v>
      </c>
      <c r="H613" s="266">
        <v>0</v>
      </c>
      <c r="I613" s="316">
        <v>0</v>
      </c>
      <c r="J613" s="315">
        <v>18</v>
      </c>
      <c r="K613" s="267">
        <v>0</v>
      </c>
      <c r="L613" s="227">
        <v>14</v>
      </c>
      <c r="M613" s="266">
        <v>2</v>
      </c>
      <c r="N613" s="266">
        <v>0</v>
      </c>
      <c r="O613" s="309">
        <v>0</v>
      </c>
      <c r="P613" s="315">
        <v>18</v>
      </c>
      <c r="Q613" s="74">
        <v>0</v>
      </c>
      <c r="R613" s="227">
        <v>14</v>
      </c>
      <c r="S613" s="266">
        <v>2</v>
      </c>
      <c r="T613" s="266">
        <v>0</v>
      </c>
      <c r="U613" s="316">
        <v>0</v>
      </c>
      <c r="V613" s="315">
        <v>18</v>
      </c>
      <c r="W613" s="74">
        <v>0</v>
      </c>
      <c r="X613" s="227">
        <v>14</v>
      </c>
      <c r="Y613" s="266">
        <v>2</v>
      </c>
      <c r="Z613" s="266">
        <v>0</v>
      </c>
      <c r="AA613" s="316">
        <v>0</v>
      </c>
      <c r="AB613" s="315">
        <v>18</v>
      </c>
      <c r="AC613" s="74">
        <v>0</v>
      </c>
      <c r="AD613" s="227">
        <v>14</v>
      </c>
      <c r="AE613" s="266">
        <v>2</v>
      </c>
      <c r="AF613" s="266">
        <v>0</v>
      </c>
      <c r="AG613" s="316">
        <v>0</v>
      </c>
      <c r="AH613" s="324">
        <v>18</v>
      </c>
      <c r="AI613" s="74">
        <v>0</v>
      </c>
      <c r="AJ613" s="227">
        <v>14</v>
      </c>
      <c r="AK613" s="266">
        <v>2</v>
      </c>
      <c r="AL613" s="266">
        <v>0</v>
      </c>
      <c r="AM613" s="309">
        <v>0</v>
      </c>
      <c r="AN613" s="315">
        <v>18</v>
      </c>
      <c r="AO613" s="74">
        <v>0</v>
      </c>
      <c r="AP613" s="227">
        <v>14</v>
      </c>
      <c r="AQ613" s="266">
        <v>2</v>
      </c>
      <c r="AR613" s="266">
        <v>0</v>
      </c>
      <c r="AS613" s="316">
        <v>0</v>
      </c>
      <c r="AT613" s="318">
        <v>18</v>
      </c>
      <c r="AU613" s="74">
        <v>0</v>
      </c>
      <c r="AV613" s="292">
        <v>17</v>
      </c>
      <c r="AW613" s="2">
        <v>2</v>
      </c>
      <c r="AX613" s="266">
        <v>0</v>
      </c>
      <c r="AY613" s="316">
        <v>0</v>
      </c>
      <c r="AZ613" s="315">
        <v>18</v>
      </c>
      <c r="BA613" s="74">
        <v>0</v>
      </c>
      <c r="BB613" s="227">
        <v>17</v>
      </c>
      <c r="BC613" s="266">
        <v>2</v>
      </c>
      <c r="BD613" s="266">
        <v>0</v>
      </c>
      <c r="BE613" s="316">
        <v>0</v>
      </c>
      <c r="BF613" s="315">
        <v>18</v>
      </c>
      <c r="BG613" s="74">
        <v>0</v>
      </c>
      <c r="BH613" s="227">
        <v>17</v>
      </c>
      <c r="BI613" s="266">
        <v>2</v>
      </c>
      <c r="BJ613" s="266">
        <v>0</v>
      </c>
      <c r="BK613" s="309">
        <v>0</v>
      </c>
      <c r="BL613" s="456">
        <v>18</v>
      </c>
      <c r="BM613" s="74">
        <v>0</v>
      </c>
      <c r="BN613" s="227">
        <v>17</v>
      </c>
      <c r="BO613" s="266">
        <v>2</v>
      </c>
      <c r="BP613" s="266">
        <v>0</v>
      </c>
      <c r="BQ613" s="316">
        <v>0</v>
      </c>
      <c r="BR613" s="315">
        <v>18</v>
      </c>
      <c r="BS613" s="267">
        <v>0</v>
      </c>
      <c r="BT613" s="227">
        <v>17</v>
      </c>
      <c r="BU613" s="266">
        <v>2</v>
      </c>
      <c r="BV613" s="301">
        <v>0</v>
      </c>
      <c r="BW613" s="316">
        <v>0</v>
      </c>
    </row>
    <row r="614" spans="3:76">
      <c r="C614" s="405" t="s">
        <v>28</v>
      </c>
      <c r="D614" s="315">
        <v>58</v>
      </c>
      <c r="E614" s="267">
        <v>0</v>
      </c>
      <c r="F614" s="227">
        <v>71</v>
      </c>
      <c r="G614" s="2">
        <v>54</v>
      </c>
      <c r="H614" s="2">
        <v>0</v>
      </c>
      <c r="I614" s="317">
        <v>42</v>
      </c>
      <c r="J614" s="315">
        <v>58</v>
      </c>
      <c r="K614" s="267">
        <v>0</v>
      </c>
      <c r="L614" s="227">
        <v>71</v>
      </c>
      <c r="M614" s="2">
        <v>54</v>
      </c>
      <c r="N614" s="266">
        <v>0</v>
      </c>
      <c r="O614" s="4">
        <v>42</v>
      </c>
      <c r="P614" s="315">
        <v>58</v>
      </c>
      <c r="Q614" s="74">
        <v>0</v>
      </c>
      <c r="R614" s="227">
        <v>71</v>
      </c>
      <c r="S614" s="2">
        <v>55</v>
      </c>
      <c r="T614" s="2">
        <v>0</v>
      </c>
      <c r="U614" s="317">
        <v>42</v>
      </c>
      <c r="V614" s="315">
        <v>56</v>
      </c>
      <c r="W614" s="74">
        <v>0</v>
      </c>
      <c r="X614" s="227">
        <v>71</v>
      </c>
      <c r="Y614" s="2">
        <v>55</v>
      </c>
      <c r="Z614" s="2">
        <v>0</v>
      </c>
      <c r="AA614" s="317">
        <v>42</v>
      </c>
      <c r="AB614" s="315">
        <v>52</v>
      </c>
      <c r="AC614" s="74">
        <v>0</v>
      </c>
      <c r="AD614" s="227">
        <v>72</v>
      </c>
      <c r="AE614" s="2">
        <v>55</v>
      </c>
      <c r="AF614" s="2">
        <v>0</v>
      </c>
      <c r="AG614" s="317">
        <v>42</v>
      </c>
      <c r="AH614" s="324">
        <v>51</v>
      </c>
      <c r="AI614" s="74">
        <v>0</v>
      </c>
      <c r="AJ614" s="227">
        <v>72</v>
      </c>
      <c r="AK614" s="2">
        <v>55</v>
      </c>
      <c r="AL614" s="2">
        <v>0</v>
      </c>
      <c r="AM614" s="4">
        <v>42</v>
      </c>
      <c r="AN614" s="315">
        <v>51</v>
      </c>
      <c r="AO614" s="74">
        <v>0</v>
      </c>
      <c r="AP614" s="227">
        <v>72</v>
      </c>
      <c r="AQ614" s="2">
        <v>55</v>
      </c>
      <c r="AR614" s="2">
        <v>0</v>
      </c>
      <c r="AS614" s="317">
        <v>42</v>
      </c>
      <c r="AT614" s="315">
        <v>51</v>
      </c>
      <c r="AU614" s="74">
        <v>0</v>
      </c>
      <c r="AV614" s="227">
        <v>72</v>
      </c>
      <c r="AW614" s="2">
        <v>55</v>
      </c>
      <c r="AX614" s="2">
        <v>0</v>
      </c>
      <c r="AY614" s="317">
        <v>42</v>
      </c>
      <c r="AZ614" s="315">
        <v>51</v>
      </c>
      <c r="BA614" s="74">
        <v>0</v>
      </c>
      <c r="BB614" s="227">
        <v>72</v>
      </c>
      <c r="BC614" s="2">
        <v>55</v>
      </c>
      <c r="BD614" s="2">
        <v>0</v>
      </c>
      <c r="BE614" s="317">
        <v>42</v>
      </c>
      <c r="BF614" s="315">
        <v>51</v>
      </c>
      <c r="BG614" s="74">
        <v>0</v>
      </c>
      <c r="BH614" s="292">
        <v>72</v>
      </c>
      <c r="BI614" s="2">
        <v>55</v>
      </c>
      <c r="BJ614" s="2">
        <v>0</v>
      </c>
      <c r="BK614" s="4">
        <v>42</v>
      </c>
      <c r="BL614" s="457">
        <v>51</v>
      </c>
      <c r="BM614" s="74">
        <v>0</v>
      </c>
      <c r="BN614" s="227">
        <v>72</v>
      </c>
      <c r="BO614" s="2">
        <v>55</v>
      </c>
      <c r="BP614" s="266">
        <v>0</v>
      </c>
      <c r="BQ614" s="317">
        <v>42</v>
      </c>
      <c r="BR614" s="315">
        <v>51</v>
      </c>
      <c r="BS614" s="267">
        <v>0</v>
      </c>
      <c r="BT614" s="227">
        <v>72</v>
      </c>
      <c r="BU614" s="2">
        <v>55</v>
      </c>
      <c r="BV614" s="301">
        <v>0</v>
      </c>
      <c r="BW614" s="317">
        <v>42</v>
      </c>
    </row>
    <row r="615" spans="3:76" ht="22.5">
      <c r="C615" s="406" t="s">
        <v>29</v>
      </c>
      <c r="D615" s="315">
        <v>8</v>
      </c>
      <c r="E615" s="267">
        <v>0</v>
      </c>
      <c r="F615" s="227">
        <v>3</v>
      </c>
      <c r="G615" s="266">
        <v>0</v>
      </c>
      <c r="H615" s="266">
        <v>0</v>
      </c>
      <c r="I615" s="316">
        <v>0</v>
      </c>
      <c r="J615" s="315">
        <v>8</v>
      </c>
      <c r="K615" s="267">
        <v>0</v>
      </c>
      <c r="L615" s="227">
        <v>3</v>
      </c>
      <c r="M615" s="266">
        <v>0</v>
      </c>
      <c r="N615" s="266">
        <v>0</v>
      </c>
      <c r="O615" s="309">
        <v>0</v>
      </c>
      <c r="P615" s="315">
        <v>8</v>
      </c>
      <c r="Q615" s="203">
        <v>0</v>
      </c>
      <c r="R615" s="227">
        <v>3</v>
      </c>
      <c r="S615" s="266">
        <v>0</v>
      </c>
      <c r="T615" s="266">
        <v>0</v>
      </c>
      <c r="U615" s="316">
        <v>0</v>
      </c>
      <c r="V615" s="315">
        <v>8</v>
      </c>
      <c r="W615" s="203">
        <v>0</v>
      </c>
      <c r="X615" s="227">
        <v>3</v>
      </c>
      <c r="Y615" s="266">
        <v>0</v>
      </c>
      <c r="Z615" s="266">
        <v>0</v>
      </c>
      <c r="AA615" s="316">
        <v>0</v>
      </c>
      <c r="AB615" s="315">
        <v>8</v>
      </c>
      <c r="AC615" s="203">
        <v>0</v>
      </c>
      <c r="AD615" s="227">
        <v>3</v>
      </c>
      <c r="AE615" s="266">
        <v>0</v>
      </c>
      <c r="AF615" s="266">
        <v>0</v>
      </c>
      <c r="AG615" s="316">
        <v>0</v>
      </c>
      <c r="AH615" s="324">
        <v>8</v>
      </c>
      <c r="AI615" s="203">
        <v>0</v>
      </c>
      <c r="AJ615" s="227">
        <v>3</v>
      </c>
      <c r="AK615" s="266">
        <v>0</v>
      </c>
      <c r="AL615" s="266">
        <v>0</v>
      </c>
      <c r="AM615" s="309">
        <v>0</v>
      </c>
      <c r="AN615" s="315">
        <v>8</v>
      </c>
      <c r="AO615" s="203">
        <v>0</v>
      </c>
      <c r="AP615" s="227">
        <v>3</v>
      </c>
      <c r="AQ615" s="266">
        <v>0</v>
      </c>
      <c r="AR615" s="266">
        <v>0</v>
      </c>
      <c r="AS615" s="316">
        <v>0</v>
      </c>
      <c r="AT615" s="315">
        <v>8</v>
      </c>
      <c r="AU615" s="203">
        <v>0</v>
      </c>
      <c r="AV615" s="227">
        <v>3</v>
      </c>
      <c r="AW615" s="266">
        <v>0</v>
      </c>
      <c r="AX615" s="266">
        <v>0</v>
      </c>
      <c r="AY615" s="316">
        <v>0</v>
      </c>
      <c r="AZ615" s="315">
        <v>8</v>
      </c>
      <c r="BA615" s="203">
        <v>0</v>
      </c>
      <c r="BB615" s="227">
        <v>3</v>
      </c>
      <c r="BC615" s="266">
        <v>0</v>
      </c>
      <c r="BD615" s="266">
        <v>0</v>
      </c>
      <c r="BE615" s="316">
        <v>0</v>
      </c>
      <c r="BF615" s="315">
        <v>8</v>
      </c>
      <c r="BG615" s="203">
        <v>0</v>
      </c>
      <c r="BH615" s="227">
        <v>3</v>
      </c>
      <c r="BI615" s="266">
        <v>0</v>
      </c>
      <c r="BJ615" s="266">
        <v>0</v>
      </c>
      <c r="BK615" s="309">
        <v>0</v>
      </c>
      <c r="BL615" s="456">
        <v>8</v>
      </c>
      <c r="BM615" s="203">
        <v>0</v>
      </c>
      <c r="BN615" s="227">
        <v>3</v>
      </c>
      <c r="BO615" s="266">
        <v>0</v>
      </c>
      <c r="BP615" s="266">
        <v>0</v>
      </c>
      <c r="BQ615" s="316">
        <v>0</v>
      </c>
      <c r="BR615" s="315">
        <v>8</v>
      </c>
      <c r="BS615" s="267">
        <v>0</v>
      </c>
      <c r="BT615" s="227">
        <v>3</v>
      </c>
      <c r="BU615" s="266">
        <v>0</v>
      </c>
      <c r="BV615" s="301">
        <v>0</v>
      </c>
      <c r="BW615" s="316">
        <v>0</v>
      </c>
    </row>
    <row r="616" spans="3:76" ht="23.25" thickBot="1">
      <c r="C616" s="459" t="s">
        <v>90</v>
      </c>
      <c r="D616" s="319">
        <v>3</v>
      </c>
      <c r="E616" s="207">
        <v>0</v>
      </c>
      <c r="F616" s="299">
        <v>2</v>
      </c>
      <c r="G616" s="207">
        <v>0</v>
      </c>
      <c r="H616" s="207">
        <v>0</v>
      </c>
      <c r="I616" s="208">
        <v>0</v>
      </c>
      <c r="J616" s="319">
        <v>3</v>
      </c>
      <c r="K616" s="207">
        <v>0</v>
      </c>
      <c r="L616" s="299">
        <v>2</v>
      </c>
      <c r="M616" s="207">
        <v>0</v>
      </c>
      <c r="N616" s="207">
        <v>0</v>
      </c>
      <c r="O616" s="260">
        <v>0</v>
      </c>
      <c r="P616" s="319">
        <v>3</v>
      </c>
      <c r="Q616" s="207">
        <v>0</v>
      </c>
      <c r="R616" s="299">
        <v>2</v>
      </c>
      <c r="S616" s="207">
        <v>0</v>
      </c>
      <c r="T616" s="207">
        <v>0</v>
      </c>
      <c r="U616" s="208">
        <v>0</v>
      </c>
      <c r="V616" s="319">
        <v>3</v>
      </c>
      <c r="W616" s="207">
        <v>0</v>
      </c>
      <c r="X616" s="299">
        <v>2</v>
      </c>
      <c r="Y616" s="207">
        <v>0</v>
      </c>
      <c r="Z616" s="207">
        <v>0</v>
      </c>
      <c r="AA616" s="208">
        <v>0</v>
      </c>
      <c r="AB616" s="319">
        <v>3</v>
      </c>
      <c r="AC616" s="207">
        <v>0</v>
      </c>
      <c r="AD616" s="299">
        <v>2</v>
      </c>
      <c r="AE616" s="207">
        <v>0</v>
      </c>
      <c r="AF616" s="207">
        <v>0</v>
      </c>
      <c r="AG616" s="208">
        <v>0</v>
      </c>
      <c r="AH616" s="325">
        <v>3</v>
      </c>
      <c r="AI616" s="207">
        <v>0</v>
      </c>
      <c r="AJ616" s="299">
        <v>2</v>
      </c>
      <c r="AK616" s="207">
        <v>0</v>
      </c>
      <c r="AL616" s="207">
        <v>0</v>
      </c>
      <c r="AM616" s="260">
        <v>0</v>
      </c>
      <c r="AN616" s="319">
        <v>3</v>
      </c>
      <c r="AO616" s="207">
        <v>0</v>
      </c>
      <c r="AP616" s="299">
        <v>2</v>
      </c>
      <c r="AQ616" s="207">
        <v>0</v>
      </c>
      <c r="AR616" s="207">
        <v>0</v>
      </c>
      <c r="AS616" s="208">
        <v>0</v>
      </c>
      <c r="AT616" s="319">
        <v>3</v>
      </c>
      <c r="AU616" s="207">
        <v>0</v>
      </c>
      <c r="AV616" s="299">
        <v>2</v>
      </c>
      <c r="AW616" s="207">
        <v>0</v>
      </c>
      <c r="AX616" s="207">
        <v>0</v>
      </c>
      <c r="AY616" s="208">
        <v>0</v>
      </c>
      <c r="AZ616" s="319">
        <v>3</v>
      </c>
      <c r="BA616" s="207">
        <v>0</v>
      </c>
      <c r="BB616" s="299">
        <v>2</v>
      </c>
      <c r="BC616" s="207">
        <v>0</v>
      </c>
      <c r="BD616" s="207">
        <v>0</v>
      </c>
      <c r="BE616" s="208">
        <v>0</v>
      </c>
      <c r="BF616" s="319">
        <v>3</v>
      </c>
      <c r="BG616" s="207">
        <v>0</v>
      </c>
      <c r="BH616" s="299">
        <v>2</v>
      </c>
      <c r="BI616" s="207">
        <v>0</v>
      </c>
      <c r="BJ616" s="207">
        <v>0</v>
      </c>
      <c r="BK616" s="260">
        <v>0</v>
      </c>
      <c r="BL616" s="206">
        <v>3</v>
      </c>
      <c r="BM616" s="207">
        <v>0</v>
      </c>
      <c r="BN616" s="299">
        <v>2</v>
      </c>
      <c r="BO616" s="207">
        <v>0</v>
      </c>
      <c r="BP616" s="207">
        <v>0</v>
      </c>
      <c r="BQ616" s="208">
        <v>0</v>
      </c>
      <c r="BR616" s="319">
        <v>3</v>
      </c>
      <c r="BS616" s="207">
        <v>0</v>
      </c>
      <c r="BT616" s="299">
        <v>2</v>
      </c>
      <c r="BU616" s="207">
        <v>0</v>
      </c>
      <c r="BV616" s="207">
        <v>0</v>
      </c>
      <c r="BW616" s="208">
        <v>0</v>
      </c>
    </row>
    <row r="617" spans="3:76" ht="13.5" thickBot="1"/>
    <row r="618" spans="3:76" ht="23.25" thickBot="1">
      <c r="C618" s="557" t="s">
        <v>1165</v>
      </c>
      <c r="D618" s="558"/>
      <c r="E618" s="558"/>
      <c r="F618" s="558"/>
      <c r="G618" s="558"/>
      <c r="H618" s="558"/>
      <c r="I618" s="558"/>
      <c r="J618" s="558"/>
      <c r="K618" s="558"/>
      <c r="L618" s="558"/>
      <c r="M618" s="558"/>
      <c r="N618" s="558"/>
      <c r="O618" s="558"/>
      <c r="P618" s="558"/>
      <c r="Q618" s="558"/>
      <c r="R618" s="558"/>
      <c r="S618" s="558"/>
      <c r="T618" s="558"/>
      <c r="U618" s="558"/>
      <c r="V618" s="558"/>
      <c r="W618" s="558"/>
      <c r="X618" s="558"/>
      <c r="Y618" s="558"/>
      <c r="Z618" s="558"/>
      <c r="AA618" s="558"/>
      <c r="AB618" s="558"/>
      <c r="AC618" s="558"/>
      <c r="AD618" s="558"/>
      <c r="AE618" s="558"/>
      <c r="AF618" s="558"/>
      <c r="AG618" s="558"/>
      <c r="AH618" s="558"/>
      <c r="AI618" s="558"/>
      <c r="AJ618" s="558"/>
      <c r="AK618" s="558"/>
      <c r="AL618" s="558"/>
      <c r="AM618" s="558"/>
      <c r="AN618" s="558"/>
      <c r="AO618" s="558"/>
      <c r="AP618" s="558"/>
      <c r="AQ618" s="558"/>
      <c r="AR618" s="558"/>
      <c r="AS618" s="558"/>
      <c r="AT618" s="558"/>
      <c r="AU618" s="558"/>
      <c r="AV618" s="558"/>
      <c r="AW618" s="558"/>
      <c r="AX618" s="558"/>
      <c r="AY618" s="558"/>
      <c r="AZ618" s="558"/>
      <c r="BA618" s="558"/>
      <c r="BB618" s="558"/>
      <c r="BC618" s="558"/>
      <c r="BD618" s="558"/>
      <c r="BE618" s="558"/>
      <c r="BF618" s="558"/>
      <c r="BG618" s="558"/>
      <c r="BH618" s="558"/>
      <c r="BI618" s="558"/>
      <c r="BJ618" s="558"/>
      <c r="BK618" s="558"/>
      <c r="BL618" s="558"/>
      <c r="BM618" s="558"/>
      <c r="BN618" s="558"/>
      <c r="BO618" s="558"/>
      <c r="BP618" s="558"/>
      <c r="BQ618" s="558"/>
      <c r="BR618" s="558"/>
      <c r="BS618" s="558"/>
      <c r="BT618" s="558"/>
      <c r="BU618" s="558"/>
      <c r="BV618" s="558"/>
      <c r="BW618" s="559"/>
      <c r="BX618" s="647"/>
    </row>
    <row r="619" spans="3:76" ht="23.25" thickBot="1">
      <c r="C619" s="585" t="s">
        <v>36</v>
      </c>
      <c r="D619" s="560">
        <v>43831</v>
      </c>
      <c r="E619" s="584"/>
      <c r="F619" s="584"/>
      <c r="G619" s="584"/>
      <c r="H619" s="584"/>
      <c r="I619" s="561"/>
      <c r="J619" s="560">
        <v>43862</v>
      </c>
      <c r="K619" s="584"/>
      <c r="L619" s="584"/>
      <c r="M619" s="584"/>
      <c r="N619" s="584"/>
      <c r="O619" s="561"/>
      <c r="P619" s="560">
        <v>43891</v>
      </c>
      <c r="Q619" s="584"/>
      <c r="R619" s="584"/>
      <c r="S619" s="584"/>
      <c r="T619" s="584"/>
      <c r="U619" s="561"/>
      <c r="V619" s="560">
        <v>43922</v>
      </c>
      <c r="W619" s="584"/>
      <c r="X619" s="584"/>
      <c r="Y619" s="584"/>
      <c r="Z619" s="584"/>
      <c r="AA619" s="561"/>
      <c r="AB619" s="560">
        <v>43952</v>
      </c>
      <c r="AC619" s="584"/>
      <c r="AD619" s="584"/>
      <c r="AE619" s="584"/>
      <c r="AF619" s="584"/>
      <c r="AG619" s="561"/>
      <c r="AH619" s="560">
        <v>43983</v>
      </c>
      <c r="AI619" s="584"/>
      <c r="AJ619" s="584"/>
      <c r="AK619" s="584"/>
      <c r="AL619" s="584"/>
      <c r="AM619" s="561"/>
      <c r="AN619" s="560">
        <v>44013</v>
      </c>
      <c r="AO619" s="584"/>
      <c r="AP619" s="584"/>
      <c r="AQ619" s="584"/>
      <c r="AR619" s="584"/>
      <c r="AS619" s="561"/>
      <c r="AT619" s="560">
        <v>44044</v>
      </c>
      <c r="AU619" s="584"/>
      <c r="AV619" s="584"/>
      <c r="AW619" s="584"/>
      <c r="AX619" s="584"/>
      <c r="AY619" s="561"/>
      <c r="AZ619" s="560">
        <v>44075</v>
      </c>
      <c r="BA619" s="584"/>
      <c r="BB619" s="584"/>
      <c r="BC619" s="584"/>
      <c r="BD619" s="584"/>
      <c r="BE619" s="561"/>
      <c r="BF619" s="560">
        <v>44105</v>
      </c>
      <c r="BG619" s="584"/>
      <c r="BH619" s="584"/>
      <c r="BI619" s="584"/>
      <c r="BJ619" s="584"/>
      <c r="BK619" s="561"/>
      <c r="BL619" s="560">
        <v>44136</v>
      </c>
      <c r="BM619" s="584"/>
      <c r="BN619" s="584"/>
      <c r="BO619" s="584"/>
      <c r="BP619" s="584"/>
      <c r="BQ619" s="561"/>
      <c r="BR619" s="732">
        <v>44166</v>
      </c>
      <c r="BS619" s="584"/>
      <c r="BT619" s="584"/>
      <c r="BU619" s="584"/>
      <c r="BV619" s="584"/>
      <c r="BW619" s="561"/>
    </row>
    <row r="620" spans="3:76" ht="13.5" thickBot="1">
      <c r="C620" s="599"/>
      <c r="D620" s="178" t="s">
        <v>2</v>
      </c>
      <c r="E620" s="385" t="s">
        <v>3</v>
      </c>
      <c r="F620" s="389" t="s">
        <v>51</v>
      </c>
      <c r="G620" s="389" t="s">
        <v>66</v>
      </c>
      <c r="H620" s="389" t="s">
        <v>1134</v>
      </c>
      <c r="I620" s="539" t="s">
        <v>1140</v>
      </c>
      <c r="J620" s="178" t="s">
        <v>2</v>
      </c>
      <c r="K620" s="385" t="s">
        <v>3</v>
      </c>
      <c r="L620" s="389" t="s">
        <v>51</v>
      </c>
      <c r="M620" s="389" t="s">
        <v>66</v>
      </c>
      <c r="N620" s="389" t="s">
        <v>1134</v>
      </c>
      <c r="O620" s="538" t="s">
        <v>1140</v>
      </c>
      <c r="P620" s="178" t="s">
        <v>2</v>
      </c>
      <c r="Q620" s="385" t="s">
        <v>3</v>
      </c>
      <c r="R620" s="389" t="s">
        <v>51</v>
      </c>
      <c r="S620" s="389" t="s">
        <v>66</v>
      </c>
      <c r="T620" s="389" t="s">
        <v>1134</v>
      </c>
      <c r="U620" s="539" t="s">
        <v>1140</v>
      </c>
      <c r="V620" s="178" t="s">
        <v>2</v>
      </c>
      <c r="W620" s="385" t="s">
        <v>3</v>
      </c>
      <c r="X620" s="389" t="s">
        <v>51</v>
      </c>
      <c r="Y620" s="389" t="s">
        <v>66</v>
      </c>
      <c r="Z620" s="389" t="s">
        <v>1134</v>
      </c>
      <c r="AA620" s="539" t="s">
        <v>1140</v>
      </c>
      <c r="AB620" s="178" t="s">
        <v>2</v>
      </c>
      <c r="AC620" s="385" t="s">
        <v>3</v>
      </c>
      <c r="AD620" s="389" t="s">
        <v>51</v>
      </c>
      <c r="AE620" s="389" t="s">
        <v>66</v>
      </c>
      <c r="AF620" s="389" t="s">
        <v>1134</v>
      </c>
      <c r="AG620" s="539" t="s">
        <v>1140</v>
      </c>
      <c r="AH620" s="385" t="s">
        <v>2</v>
      </c>
      <c r="AI620" s="385" t="s">
        <v>3</v>
      </c>
      <c r="AJ620" s="389" t="s">
        <v>51</v>
      </c>
      <c r="AK620" s="389" t="s">
        <v>66</v>
      </c>
      <c r="AL620" s="389" t="s">
        <v>1134</v>
      </c>
      <c r="AM620" s="539" t="s">
        <v>1140</v>
      </c>
      <c r="AN620" s="178" t="s">
        <v>2</v>
      </c>
      <c r="AO620" s="385" t="s">
        <v>3</v>
      </c>
      <c r="AP620" s="389" t="s">
        <v>51</v>
      </c>
      <c r="AQ620" s="389" t="s">
        <v>66</v>
      </c>
      <c r="AR620" s="389" t="s">
        <v>1134</v>
      </c>
      <c r="AS620" s="539" t="s">
        <v>1140</v>
      </c>
      <c r="AT620" s="178" t="s">
        <v>2</v>
      </c>
      <c r="AU620" s="385" t="s">
        <v>3</v>
      </c>
      <c r="AV620" s="389" t="s">
        <v>51</v>
      </c>
      <c r="AW620" s="389" t="s">
        <v>66</v>
      </c>
      <c r="AX620" s="389" t="s">
        <v>1134</v>
      </c>
      <c r="AY620" s="539" t="s">
        <v>1140</v>
      </c>
      <c r="AZ620" s="178" t="s">
        <v>2</v>
      </c>
      <c r="BA620" s="178" t="s">
        <v>3</v>
      </c>
      <c r="BB620" s="389" t="s">
        <v>51</v>
      </c>
      <c r="BC620" s="435" t="s">
        <v>66</v>
      </c>
      <c r="BD620" s="389" t="s">
        <v>1134</v>
      </c>
      <c r="BE620" s="539" t="s">
        <v>1140</v>
      </c>
      <c r="BF620" s="178" t="s">
        <v>2</v>
      </c>
      <c r="BG620" s="385" t="s">
        <v>3</v>
      </c>
      <c r="BH620" s="389" t="s">
        <v>51</v>
      </c>
      <c r="BI620" s="389" t="s">
        <v>66</v>
      </c>
      <c r="BJ620" s="389" t="s">
        <v>1134</v>
      </c>
      <c r="BK620" s="538" t="s">
        <v>1140</v>
      </c>
      <c r="BL620" s="178" t="s">
        <v>2</v>
      </c>
      <c r="BM620" s="385" t="s">
        <v>3</v>
      </c>
      <c r="BN620" s="389" t="s">
        <v>51</v>
      </c>
      <c r="BO620" s="389" t="s">
        <v>66</v>
      </c>
      <c r="BP620" s="389" t="s">
        <v>1134</v>
      </c>
      <c r="BQ620" s="539" t="s">
        <v>1140</v>
      </c>
      <c r="BR620" s="178" t="s">
        <v>2</v>
      </c>
      <c r="BS620" s="385" t="s">
        <v>3</v>
      </c>
      <c r="BT620" s="389" t="s">
        <v>51</v>
      </c>
      <c r="BU620" s="389" t="s">
        <v>66</v>
      </c>
      <c r="BV620" s="389" t="s">
        <v>1134</v>
      </c>
      <c r="BW620" s="576" t="s">
        <v>1140</v>
      </c>
    </row>
    <row r="621" spans="3:76">
      <c r="C621" s="404" t="s">
        <v>8</v>
      </c>
      <c r="D621" s="444">
        <v>76</v>
      </c>
      <c r="E621" s="267">
        <v>0</v>
      </c>
      <c r="F621" s="300">
        <v>88</v>
      </c>
      <c r="G621" s="301">
        <v>70</v>
      </c>
      <c r="H621" s="301">
        <v>0</v>
      </c>
      <c r="I621" s="443">
        <v>66</v>
      </c>
      <c r="J621" s="444">
        <v>76</v>
      </c>
      <c r="K621" s="267">
        <v>0</v>
      </c>
      <c r="L621" s="300">
        <v>88</v>
      </c>
      <c r="M621" s="301">
        <v>70</v>
      </c>
      <c r="N621" s="301">
        <v>0</v>
      </c>
      <c r="O621" s="442">
        <v>66</v>
      </c>
      <c r="P621" s="444">
        <v>76</v>
      </c>
      <c r="Q621" s="267">
        <v>0</v>
      </c>
      <c r="R621" s="300">
        <v>88</v>
      </c>
      <c r="S621" s="301">
        <v>70</v>
      </c>
      <c r="T621" s="301">
        <v>0</v>
      </c>
      <c r="U621" s="443">
        <v>66</v>
      </c>
      <c r="V621" s="444">
        <v>76</v>
      </c>
      <c r="W621" s="267">
        <v>0</v>
      </c>
      <c r="X621" s="304">
        <v>88</v>
      </c>
      <c r="Y621" s="301">
        <v>70</v>
      </c>
      <c r="Z621" s="301">
        <v>0</v>
      </c>
      <c r="AA621" s="443">
        <v>66</v>
      </c>
      <c r="AB621" s="444">
        <v>76</v>
      </c>
      <c r="AC621" s="267">
        <v>0</v>
      </c>
      <c r="AD621" s="304">
        <v>88</v>
      </c>
      <c r="AE621" s="306">
        <v>68</v>
      </c>
      <c r="AF621" s="301">
        <v>0</v>
      </c>
      <c r="AG621" s="461">
        <v>66</v>
      </c>
      <c r="AH621" s="460">
        <v>76</v>
      </c>
      <c r="AI621" s="267">
        <v>0</v>
      </c>
      <c r="AJ621" s="304">
        <v>89</v>
      </c>
      <c r="AK621" s="306">
        <v>69</v>
      </c>
      <c r="AL621" s="301">
        <v>0</v>
      </c>
      <c r="AM621" s="461">
        <v>67</v>
      </c>
      <c r="AN621" s="310">
        <v>76</v>
      </c>
      <c r="AO621" s="70">
        <v>0</v>
      </c>
      <c r="AP621" s="311">
        <v>89</v>
      </c>
      <c r="AQ621" s="312">
        <v>69</v>
      </c>
      <c r="AR621" s="313">
        <v>0</v>
      </c>
      <c r="AS621" s="314">
        <v>67</v>
      </c>
      <c r="AT621" s="310">
        <v>76</v>
      </c>
      <c r="AU621" s="70">
        <v>0</v>
      </c>
      <c r="AV621" s="311">
        <v>89</v>
      </c>
      <c r="AW621" s="312">
        <v>69</v>
      </c>
      <c r="AX621" s="313">
        <v>0</v>
      </c>
      <c r="AY621" s="314">
        <v>67</v>
      </c>
      <c r="AZ621" s="310">
        <v>76</v>
      </c>
      <c r="BA621" s="267">
        <v>0</v>
      </c>
      <c r="BB621" s="311">
        <v>89</v>
      </c>
      <c r="BC621" s="312">
        <v>69</v>
      </c>
      <c r="BD621" s="301">
        <v>0</v>
      </c>
      <c r="BE621" s="314">
        <v>67</v>
      </c>
      <c r="BF621" s="310">
        <v>76</v>
      </c>
      <c r="BG621" s="267">
        <v>0</v>
      </c>
      <c r="BH621" s="311">
        <v>88</v>
      </c>
      <c r="BI621" s="312">
        <v>69</v>
      </c>
      <c r="BJ621" s="301">
        <v>0</v>
      </c>
      <c r="BK621" s="441">
        <v>67</v>
      </c>
      <c r="BL621" s="455">
        <v>76</v>
      </c>
      <c r="BM621" s="267">
        <v>0</v>
      </c>
      <c r="BN621" s="300">
        <v>88</v>
      </c>
      <c r="BO621" s="301">
        <v>68</v>
      </c>
      <c r="BP621" s="301">
        <v>0</v>
      </c>
      <c r="BQ621" s="443">
        <v>67</v>
      </c>
      <c r="BR621" s="444">
        <v>76</v>
      </c>
      <c r="BS621" s="267">
        <v>0</v>
      </c>
      <c r="BT621" s="300">
        <v>88</v>
      </c>
      <c r="BU621" s="301">
        <v>68</v>
      </c>
      <c r="BV621" s="301">
        <v>0</v>
      </c>
      <c r="BW621" s="443">
        <v>67</v>
      </c>
      <c r="BX621" s="740" t="s">
        <v>8</v>
      </c>
    </row>
    <row r="622" spans="3:76">
      <c r="C622" s="405" t="s">
        <v>9</v>
      </c>
      <c r="D622" s="315">
        <v>12</v>
      </c>
      <c r="E622" s="267">
        <v>0</v>
      </c>
      <c r="F622" s="227">
        <v>9</v>
      </c>
      <c r="G622" s="266">
        <v>3</v>
      </c>
      <c r="H622" s="266">
        <v>0</v>
      </c>
      <c r="I622" s="316">
        <v>1</v>
      </c>
      <c r="J622" s="315">
        <v>12</v>
      </c>
      <c r="K622" s="267">
        <v>0</v>
      </c>
      <c r="L622" s="227">
        <v>9</v>
      </c>
      <c r="M622" s="266">
        <v>3</v>
      </c>
      <c r="N622" s="266">
        <v>0</v>
      </c>
      <c r="O622" s="309">
        <v>1</v>
      </c>
      <c r="P622" s="315">
        <v>12</v>
      </c>
      <c r="Q622" s="267">
        <v>0</v>
      </c>
      <c r="R622" s="227">
        <v>11</v>
      </c>
      <c r="S622" s="266">
        <v>3</v>
      </c>
      <c r="T622" s="266">
        <v>0</v>
      </c>
      <c r="U622" s="316">
        <v>1</v>
      </c>
      <c r="V622" s="315">
        <v>12</v>
      </c>
      <c r="W622" s="74">
        <v>0</v>
      </c>
      <c r="X622" s="227">
        <v>11</v>
      </c>
      <c r="Y622" s="266">
        <v>3</v>
      </c>
      <c r="Z622" s="266">
        <v>0</v>
      </c>
      <c r="AA622" s="316">
        <v>1</v>
      </c>
      <c r="AB622" s="315">
        <v>12</v>
      </c>
      <c r="AC622" s="74">
        <v>0</v>
      </c>
      <c r="AD622" s="227">
        <v>11</v>
      </c>
      <c r="AE622" s="266">
        <v>3</v>
      </c>
      <c r="AF622" s="266">
        <v>0</v>
      </c>
      <c r="AG622" s="316">
        <v>1</v>
      </c>
      <c r="AH622" s="324">
        <v>12</v>
      </c>
      <c r="AI622" s="74">
        <v>0</v>
      </c>
      <c r="AJ622" s="227">
        <v>12</v>
      </c>
      <c r="AK622" s="266">
        <v>3</v>
      </c>
      <c r="AL622" s="266">
        <v>0</v>
      </c>
      <c r="AM622" s="316">
        <v>1</v>
      </c>
      <c r="AN622" s="315">
        <v>12</v>
      </c>
      <c r="AO622" s="74">
        <v>0</v>
      </c>
      <c r="AP622" s="227">
        <v>12</v>
      </c>
      <c r="AQ622" s="266">
        <v>3</v>
      </c>
      <c r="AR622" s="266">
        <v>0</v>
      </c>
      <c r="AS622" s="316">
        <v>1</v>
      </c>
      <c r="AT622" s="315">
        <v>12</v>
      </c>
      <c r="AU622" s="74">
        <v>0</v>
      </c>
      <c r="AV622" s="227">
        <v>12</v>
      </c>
      <c r="AW622" s="266">
        <v>3</v>
      </c>
      <c r="AX622" s="266">
        <v>0</v>
      </c>
      <c r="AY622" s="316">
        <v>1</v>
      </c>
      <c r="AZ622" s="315">
        <v>12</v>
      </c>
      <c r="BA622" s="267">
        <v>0</v>
      </c>
      <c r="BB622" s="227">
        <v>12</v>
      </c>
      <c r="BC622" s="266">
        <v>3</v>
      </c>
      <c r="BD622" s="266">
        <v>0</v>
      </c>
      <c r="BE622" s="316">
        <v>1</v>
      </c>
      <c r="BF622" s="315">
        <v>12</v>
      </c>
      <c r="BG622" s="74">
        <v>0</v>
      </c>
      <c r="BH622" s="227">
        <v>12</v>
      </c>
      <c r="BI622" s="266">
        <v>3</v>
      </c>
      <c r="BJ622" s="266">
        <v>0</v>
      </c>
      <c r="BK622" s="309">
        <v>1</v>
      </c>
      <c r="BL622" s="456">
        <v>12</v>
      </c>
      <c r="BM622" s="267">
        <v>0</v>
      </c>
      <c r="BN622" s="227">
        <v>12</v>
      </c>
      <c r="BO622" s="266">
        <v>3</v>
      </c>
      <c r="BP622" s="266">
        <v>0</v>
      </c>
      <c r="BQ622" s="316">
        <v>1</v>
      </c>
      <c r="BR622" s="444">
        <v>12</v>
      </c>
      <c r="BS622" s="267">
        <v>0</v>
      </c>
      <c r="BT622" s="717">
        <v>13</v>
      </c>
      <c r="BU622" s="710">
        <v>3</v>
      </c>
      <c r="BV622" s="301">
        <v>0</v>
      </c>
      <c r="BW622" s="718">
        <v>1</v>
      </c>
      <c r="BX622" s="740" t="s">
        <v>9</v>
      </c>
    </row>
    <row r="623" spans="3:76">
      <c r="C623" s="405" t="s">
        <v>10</v>
      </c>
      <c r="D623" s="315">
        <v>23</v>
      </c>
      <c r="E623" s="267">
        <v>0</v>
      </c>
      <c r="F623" s="227">
        <v>23</v>
      </c>
      <c r="G623" s="266">
        <v>12</v>
      </c>
      <c r="H623" s="266">
        <v>0</v>
      </c>
      <c r="I623" s="316">
        <v>6</v>
      </c>
      <c r="J623" s="315">
        <v>23</v>
      </c>
      <c r="K623" s="267">
        <v>0</v>
      </c>
      <c r="L623" s="227">
        <v>23</v>
      </c>
      <c r="M623" s="266">
        <v>12</v>
      </c>
      <c r="N623" s="266">
        <v>0</v>
      </c>
      <c r="O623" s="309">
        <v>6</v>
      </c>
      <c r="P623" s="315">
        <v>23</v>
      </c>
      <c r="Q623" s="267">
        <v>0</v>
      </c>
      <c r="R623" s="227">
        <v>24</v>
      </c>
      <c r="S623" s="266">
        <v>12</v>
      </c>
      <c r="T623" s="266">
        <v>0</v>
      </c>
      <c r="U623" s="316">
        <v>6</v>
      </c>
      <c r="V623" s="315">
        <v>23</v>
      </c>
      <c r="W623" s="74">
        <v>0</v>
      </c>
      <c r="X623" s="227">
        <v>24</v>
      </c>
      <c r="Y623" s="266">
        <v>12</v>
      </c>
      <c r="Z623" s="266">
        <v>0</v>
      </c>
      <c r="AA623" s="316">
        <v>6</v>
      </c>
      <c r="AB623" s="315">
        <v>23</v>
      </c>
      <c r="AC623" s="74">
        <v>0</v>
      </c>
      <c r="AD623" s="227">
        <v>24</v>
      </c>
      <c r="AE623" s="266">
        <v>12</v>
      </c>
      <c r="AF623" s="266">
        <v>0</v>
      </c>
      <c r="AG623" s="317">
        <v>6</v>
      </c>
      <c r="AH623" s="324">
        <v>23</v>
      </c>
      <c r="AI623" s="74">
        <v>0</v>
      </c>
      <c r="AJ623" s="227">
        <v>24</v>
      </c>
      <c r="AK623" s="266">
        <v>12</v>
      </c>
      <c r="AL623" s="266">
        <v>0</v>
      </c>
      <c r="AM623" s="317">
        <v>6</v>
      </c>
      <c r="AN623" s="315">
        <v>23</v>
      </c>
      <c r="AO623" s="74">
        <v>0</v>
      </c>
      <c r="AP623" s="227">
        <v>24</v>
      </c>
      <c r="AQ623" s="266">
        <v>12</v>
      </c>
      <c r="AR623" s="266">
        <v>0</v>
      </c>
      <c r="AS623" s="317">
        <v>6</v>
      </c>
      <c r="AT623" s="315">
        <v>23</v>
      </c>
      <c r="AU623" s="74">
        <v>0</v>
      </c>
      <c r="AV623" s="227">
        <v>24</v>
      </c>
      <c r="AW623" s="266">
        <v>12</v>
      </c>
      <c r="AX623" s="266">
        <v>0</v>
      </c>
      <c r="AY623" s="317">
        <v>6</v>
      </c>
      <c r="AZ623" s="315">
        <v>23</v>
      </c>
      <c r="BA623" s="267">
        <v>0</v>
      </c>
      <c r="BB623" s="227">
        <v>24</v>
      </c>
      <c r="BC623" s="266">
        <v>12</v>
      </c>
      <c r="BD623" s="266">
        <v>0</v>
      </c>
      <c r="BE623" s="317">
        <v>6</v>
      </c>
      <c r="BF623" s="315">
        <v>23</v>
      </c>
      <c r="BG623" s="74">
        <v>0</v>
      </c>
      <c r="BH623" s="227">
        <v>24</v>
      </c>
      <c r="BI623" s="266">
        <v>12</v>
      </c>
      <c r="BJ623" s="266">
        <v>0</v>
      </c>
      <c r="BK623" s="4">
        <v>6</v>
      </c>
      <c r="BL623" s="456">
        <v>23</v>
      </c>
      <c r="BM623" s="267">
        <v>0</v>
      </c>
      <c r="BN623" s="227">
        <v>24</v>
      </c>
      <c r="BO623" s="266">
        <v>12</v>
      </c>
      <c r="BP623" s="266">
        <v>0</v>
      </c>
      <c r="BQ623" s="316">
        <v>6</v>
      </c>
      <c r="BR623" s="444">
        <v>23</v>
      </c>
      <c r="BS623" s="267">
        <v>0</v>
      </c>
      <c r="BT623" s="717">
        <v>24</v>
      </c>
      <c r="BU623" s="710">
        <v>12</v>
      </c>
      <c r="BV623" s="301">
        <v>0</v>
      </c>
      <c r="BW623" s="718">
        <v>6</v>
      </c>
      <c r="BX623" s="740" t="s">
        <v>10</v>
      </c>
    </row>
    <row r="624" spans="3:76">
      <c r="C624" s="405" t="s">
        <v>11</v>
      </c>
      <c r="D624" s="315">
        <v>16</v>
      </c>
      <c r="E624" s="267">
        <v>0</v>
      </c>
      <c r="F624" s="227">
        <v>12</v>
      </c>
      <c r="G624" s="266">
        <v>7</v>
      </c>
      <c r="H624" s="266">
        <v>0</v>
      </c>
      <c r="I624" s="316">
        <v>4</v>
      </c>
      <c r="J624" s="315">
        <v>16</v>
      </c>
      <c r="K624" s="267">
        <v>0</v>
      </c>
      <c r="L624" s="227">
        <v>12</v>
      </c>
      <c r="M624" s="266">
        <v>7</v>
      </c>
      <c r="N624" s="266">
        <v>0</v>
      </c>
      <c r="O624" s="309">
        <v>4</v>
      </c>
      <c r="P624" s="315">
        <v>16</v>
      </c>
      <c r="Q624" s="267">
        <v>0</v>
      </c>
      <c r="R624" s="227">
        <v>12</v>
      </c>
      <c r="S624" s="266">
        <v>7</v>
      </c>
      <c r="T624" s="266">
        <v>0</v>
      </c>
      <c r="U624" s="316">
        <v>4</v>
      </c>
      <c r="V624" s="315">
        <v>16</v>
      </c>
      <c r="W624" s="74">
        <v>0</v>
      </c>
      <c r="X624" s="227">
        <v>12</v>
      </c>
      <c r="Y624" s="266">
        <v>7</v>
      </c>
      <c r="Z624" s="266">
        <v>0</v>
      </c>
      <c r="AA624" s="316">
        <v>4</v>
      </c>
      <c r="AB624" s="315">
        <v>16</v>
      </c>
      <c r="AC624" s="74">
        <v>0</v>
      </c>
      <c r="AD624" s="227">
        <v>12</v>
      </c>
      <c r="AE624" s="266">
        <v>7</v>
      </c>
      <c r="AF624" s="266">
        <v>0</v>
      </c>
      <c r="AG624" s="316">
        <v>4</v>
      </c>
      <c r="AH624" s="324">
        <v>16</v>
      </c>
      <c r="AI624" s="74">
        <v>0</v>
      </c>
      <c r="AJ624" s="227">
        <v>12</v>
      </c>
      <c r="AK624" s="266">
        <v>7</v>
      </c>
      <c r="AL624" s="266">
        <v>0</v>
      </c>
      <c r="AM624" s="316">
        <v>4</v>
      </c>
      <c r="AN624" s="315">
        <v>16</v>
      </c>
      <c r="AO624" s="74">
        <v>0</v>
      </c>
      <c r="AP624" s="227">
        <v>12</v>
      </c>
      <c r="AQ624" s="266">
        <v>7</v>
      </c>
      <c r="AR624" s="266">
        <v>0</v>
      </c>
      <c r="AS624" s="316">
        <v>4</v>
      </c>
      <c r="AT624" s="315">
        <v>16</v>
      </c>
      <c r="AU624" s="74">
        <v>0</v>
      </c>
      <c r="AV624" s="227">
        <v>12</v>
      </c>
      <c r="AW624" s="266">
        <v>7</v>
      </c>
      <c r="AX624" s="266">
        <v>0</v>
      </c>
      <c r="AY624" s="316">
        <v>4</v>
      </c>
      <c r="AZ624" s="315">
        <v>16</v>
      </c>
      <c r="BA624" s="267">
        <v>0</v>
      </c>
      <c r="BB624" s="227">
        <v>12</v>
      </c>
      <c r="BC624" s="266">
        <v>7</v>
      </c>
      <c r="BD624" s="266">
        <v>0</v>
      </c>
      <c r="BE624" s="316">
        <v>4</v>
      </c>
      <c r="BF624" s="315">
        <v>16</v>
      </c>
      <c r="BG624" s="74">
        <v>0</v>
      </c>
      <c r="BH624" s="227">
        <v>12</v>
      </c>
      <c r="BI624" s="266">
        <v>7</v>
      </c>
      <c r="BJ624" s="266">
        <v>0</v>
      </c>
      <c r="BK624" s="309">
        <v>4</v>
      </c>
      <c r="BL624" s="456">
        <v>16</v>
      </c>
      <c r="BM624" s="267">
        <v>0</v>
      </c>
      <c r="BN624" s="227">
        <v>12</v>
      </c>
      <c r="BO624" s="266">
        <v>7</v>
      </c>
      <c r="BP624" s="266">
        <v>0</v>
      </c>
      <c r="BQ624" s="316">
        <v>4</v>
      </c>
      <c r="BR624" s="444">
        <v>16</v>
      </c>
      <c r="BS624" s="267">
        <v>0</v>
      </c>
      <c r="BT624" s="717">
        <v>12</v>
      </c>
      <c r="BU624" s="710">
        <v>7</v>
      </c>
      <c r="BV624" s="301">
        <v>0</v>
      </c>
      <c r="BW624" s="718">
        <v>4</v>
      </c>
      <c r="BX624" s="740" t="s">
        <v>11</v>
      </c>
    </row>
    <row r="625" spans="3:76">
      <c r="C625" s="405" t="s">
        <v>12</v>
      </c>
      <c r="D625" s="318">
        <v>43</v>
      </c>
      <c r="E625" s="267">
        <v>0</v>
      </c>
      <c r="F625" s="292">
        <v>44</v>
      </c>
      <c r="G625" s="2">
        <v>23</v>
      </c>
      <c r="H625" s="2">
        <v>0</v>
      </c>
      <c r="I625" s="317">
        <v>23</v>
      </c>
      <c r="J625" s="318">
        <v>43</v>
      </c>
      <c r="K625" s="267">
        <v>0</v>
      </c>
      <c r="L625" s="292">
        <v>44</v>
      </c>
      <c r="M625" s="2">
        <v>23</v>
      </c>
      <c r="N625" s="2">
        <v>0</v>
      </c>
      <c r="O625" s="4">
        <v>23</v>
      </c>
      <c r="P625" s="318">
        <v>43</v>
      </c>
      <c r="Q625" s="267">
        <v>0</v>
      </c>
      <c r="R625" s="292">
        <v>44</v>
      </c>
      <c r="S625" s="2">
        <v>23</v>
      </c>
      <c r="T625" s="2">
        <v>0</v>
      </c>
      <c r="U625" s="317">
        <v>23</v>
      </c>
      <c r="V625" s="318">
        <v>43</v>
      </c>
      <c r="W625" s="74">
        <v>0</v>
      </c>
      <c r="X625" s="292">
        <v>45</v>
      </c>
      <c r="Y625" s="2">
        <v>23</v>
      </c>
      <c r="Z625" s="2">
        <v>0</v>
      </c>
      <c r="AA625" s="317">
        <v>23</v>
      </c>
      <c r="AB625" s="318">
        <v>43</v>
      </c>
      <c r="AC625" s="74">
        <v>0</v>
      </c>
      <c r="AD625" s="292">
        <v>45</v>
      </c>
      <c r="AE625" s="2">
        <v>23</v>
      </c>
      <c r="AF625" s="2">
        <v>0</v>
      </c>
      <c r="AG625" s="317">
        <v>23</v>
      </c>
      <c r="AH625" s="275">
        <v>43</v>
      </c>
      <c r="AI625" s="74">
        <v>0</v>
      </c>
      <c r="AJ625" s="292">
        <v>45</v>
      </c>
      <c r="AK625" s="2">
        <v>23</v>
      </c>
      <c r="AL625" s="2">
        <v>0</v>
      </c>
      <c r="AM625" s="317">
        <v>23</v>
      </c>
      <c r="AN625" s="318">
        <v>43</v>
      </c>
      <c r="AO625" s="74">
        <v>0</v>
      </c>
      <c r="AP625" s="292">
        <v>45</v>
      </c>
      <c r="AQ625" s="2">
        <v>23</v>
      </c>
      <c r="AR625" s="2">
        <v>0</v>
      </c>
      <c r="AS625" s="317">
        <v>23</v>
      </c>
      <c r="AT625" s="318">
        <v>43</v>
      </c>
      <c r="AU625" s="74">
        <v>0</v>
      </c>
      <c r="AV625" s="292">
        <v>45</v>
      </c>
      <c r="AW625" s="2">
        <v>23</v>
      </c>
      <c r="AX625" s="2">
        <v>0</v>
      </c>
      <c r="AY625" s="317">
        <v>23</v>
      </c>
      <c r="AZ625" s="318">
        <v>43</v>
      </c>
      <c r="BA625" s="267">
        <v>0</v>
      </c>
      <c r="BB625" s="292">
        <v>45</v>
      </c>
      <c r="BC625" s="2">
        <v>23</v>
      </c>
      <c r="BD625" s="2">
        <v>0</v>
      </c>
      <c r="BE625" s="317">
        <v>23</v>
      </c>
      <c r="BF625" s="318">
        <v>43</v>
      </c>
      <c r="BG625" s="74">
        <v>0</v>
      </c>
      <c r="BH625" s="292">
        <v>45</v>
      </c>
      <c r="BI625" s="2">
        <v>23</v>
      </c>
      <c r="BJ625" s="2">
        <v>0</v>
      </c>
      <c r="BK625" s="4">
        <v>23</v>
      </c>
      <c r="BL625" s="457">
        <v>43</v>
      </c>
      <c r="BM625" s="267">
        <v>0</v>
      </c>
      <c r="BN625" s="292">
        <v>45</v>
      </c>
      <c r="BO625" s="2">
        <v>23</v>
      </c>
      <c r="BP625" s="266">
        <v>0</v>
      </c>
      <c r="BQ625" s="317">
        <v>23</v>
      </c>
      <c r="BR625" s="444">
        <v>43</v>
      </c>
      <c r="BS625" s="267">
        <v>0</v>
      </c>
      <c r="BT625" s="720">
        <v>45</v>
      </c>
      <c r="BU625" s="721">
        <v>23</v>
      </c>
      <c r="BV625" s="301">
        <v>0</v>
      </c>
      <c r="BW625" s="722">
        <v>23</v>
      </c>
      <c r="BX625" s="740" t="s">
        <v>12</v>
      </c>
    </row>
    <row r="626" spans="3:76">
      <c r="C626" s="405" t="s">
        <v>13</v>
      </c>
      <c r="D626" s="315">
        <v>41</v>
      </c>
      <c r="E626" s="267">
        <v>0</v>
      </c>
      <c r="F626" s="227">
        <v>46</v>
      </c>
      <c r="G626" s="266">
        <v>29</v>
      </c>
      <c r="H626" s="266">
        <v>0</v>
      </c>
      <c r="I626" s="316">
        <v>18</v>
      </c>
      <c r="J626" s="315">
        <v>41</v>
      </c>
      <c r="K626" s="267">
        <v>0</v>
      </c>
      <c r="L626" s="227">
        <v>46</v>
      </c>
      <c r="M626" s="266">
        <v>29</v>
      </c>
      <c r="N626" s="266">
        <v>0</v>
      </c>
      <c r="O626" s="309">
        <v>18</v>
      </c>
      <c r="P626" s="315">
        <v>41</v>
      </c>
      <c r="Q626" s="267">
        <v>0</v>
      </c>
      <c r="R626" s="227">
        <v>47</v>
      </c>
      <c r="S626" s="266">
        <v>30</v>
      </c>
      <c r="T626" s="266">
        <v>0</v>
      </c>
      <c r="U626" s="316">
        <v>18</v>
      </c>
      <c r="V626" s="315">
        <v>41</v>
      </c>
      <c r="W626" s="74">
        <v>0</v>
      </c>
      <c r="X626" s="227">
        <v>47</v>
      </c>
      <c r="Y626" s="266">
        <v>30</v>
      </c>
      <c r="Z626" s="266">
        <v>0</v>
      </c>
      <c r="AA626" s="317">
        <v>18</v>
      </c>
      <c r="AB626" s="315">
        <v>41</v>
      </c>
      <c r="AC626" s="74">
        <v>0</v>
      </c>
      <c r="AD626" s="227">
        <v>47</v>
      </c>
      <c r="AE626" s="266">
        <v>30</v>
      </c>
      <c r="AF626" s="266">
        <v>0</v>
      </c>
      <c r="AG626" s="317">
        <v>18</v>
      </c>
      <c r="AH626" s="324">
        <v>41</v>
      </c>
      <c r="AI626" s="74">
        <v>0</v>
      </c>
      <c r="AJ626" s="227">
        <v>47</v>
      </c>
      <c r="AK626" s="266">
        <v>30</v>
      </c>
      <c r="AL626" s="266">
        <v>0</v>
      </c>
      <c r="AM626" s="317">
        <v>18</v>
      </c>
      <c r="AN626" s="315">
        <v>41</v>
      </c>
      <c r="AO626" s="74">
        <v>0</v>
      </c>
      <c r="AP626" s="227">
        <v>47</v>
      </c>
      <c r="AQ626" s="266">
        <v>30</v>
      </c>
      <c r="AR626" s="266">
        <v>0</v>
      </c>
      <c r="AS626" s="317">
        <v>18</v>
      </c>
      <c r="AT626" s="315">
        <v>41</v>
      </c>
      <c r="AU626" s="74">
        <v>0</v>
      </c>
      <c r="AV626" s="227">
        <v>47</v>
      </c>
      <c r="AW626" s="266">
        <v>30</v>
      </c>
      <c r="AX626" s="266">
        <v>0</v>
      </c>
      <c r="AY626" s="317">
        <v>19</v>
      </c>
      <c r="AZ626" s="315">
        <v>41</v>
      </c>
      <c r="BA626" s="267">
        <v>0</v>
      </c>
      <c r="BB626" s="292">
        <v>47</v>
      </c>
      <c r="BC626" s="266">
        <v>30</v>
      </c>
      <c r="BD626" s="266">
        <v>0</v>
      </c>
      <c r="BE626" s="317">
        <v>19</v>
      </c>
      <c r="BF626" s="315">
        <v>41</v>
      </c>
      <c r="BG626" s="74">
        <v>0</v>
      </c>
      <c r="BH626" s="292">
        <v>47</v>
      </c>
      <c r="BI626" s="266">
        <v>30</v>
      </c>
      <c r="BJ626" s="266">
        <v>0</v>
      </c>
      <c r="BK626" s="4">
        <v>19</v>
      </c>
      <c r="BL626" s="456">
        <v>41</v>
      </c>
      <c r="BM626" s="267">
        <v>0</v>
      </c>
      <c r="BN626" s="227">
        <v>47</v>
      </c>
      <c r="BO626" s="266">
        <v>30</v>
      </c>
      <c r="BP626" s="266">
        <v>0</v>
      </c>
      <c r="BQ626" s="316">
        <v>19</v>
      </c>
      <c r="BR626" s="444">
        <v>41</v>
      </c>
      <c r="BS626" s="267">
        <v>0</v>
      </c>
      <c r="BT626" s="717">
        <v>48</v>
      </c>
      <c r="BU626" s="710">
        <v>30</v>
      </c>
      <c r="BV626" s="301">
        <v>0</v>
      </c>
      <c r="BW626" s="718">
        <v>19</v>
      </c>
      <c r="BX626" s="740" t="s">
        <v>13</v>
      </c>
    </row>
    <row r="627" spans="3:76">
      <c r="C627" s="405" t="s">
        <v>14</v>
      </c>
      <c r="D627" s="315">
        <v>43</v>
      </c>
      <c r="E627" s="267">
        <v>0</v>
      </c>
      <c r="F627" s="227">
        <v>36</v>
      </c>
      <c r="G627" s="266">
        <v>26</v>
      </c>
      <c r="H627" s="266">
        <v>0</v>
      </c>
      <c r="I627" s="316">
        <v>19</v>
      </c>
      <c r="J627" s="315">
        <v>43</v>
      </c>
      <c r="K627" s="267">
        <v>0</v>
      </c>
      <c r="L627" s="227">
        <v>36</v>
      </c>
      <c r="M627" s="266">
        <v>26</v>
      </c>
      <c r="N627" s="266">
        <v>0</v>
      </c>
      <c r="O627" s="309">
        <v>19</v>
      </c>
      <c r="P627" s="315">
        <v>43</v>
      </c>
      <c r="Q627" s="267">
        <v>0</v>
      </c>
      <c r="R627" s="227">
        <v>38</v>
      </c>
      <c r="S627" s="266">
        <v>26</v>
      </c>
      <c r="T627" s="266">
        <v>0</v>
      </c>
      <c r="U627" s="316">
        <v>19</v>
      </c>
      <c r="V627" s="315">
        <v>43</v>
      </c>
      <c r="W627" s="74">
        <v>0</v>
      </c>
      <c r="X627" s="227">
        <v>38</v>
      </c>
      <c r="Y627" s="266">
        <v>26</v>
      </c>
      <c r="Z627" s="266">
        <v>0</v>
      </c>
      <c r="AA627" s="316">
        <v>19</v>
      </c>
      <c r="AB627" s="315">
        <v>43</v>
      </c>
      <c r="AC627" s="74">
        <v>0</v>
      </c>
      <c r="AD627" s="227">
        <v>38</v>
      </c>
      <c r="AE627" s="266">
        <v>26</v>
      </c>
      <c r="AF627" s="266">
        <v>0</v>
      </c>
      <c r="AG627" s="317">
        <v>19</v>
      </c>
      <c r="AH627" s="324">
        <v>43</v>
      </c>
      <c r="AI627" s="74">
        <v>0</v>
      </c>
      <c r="AJ627" s="227">
        <v>38</v>
      </c>
      <c r="AK627" s="266">
        <v>26</v>
      </c>
      <c r="AL627" s="266">
        <v>0</v>
      </c>
      <c r="AM627" s="317">
        <v>19</v>
      </c>
      <c r="AN627" s="315">
        <v>43</v>
      </c>
      <c r="AO627" s="74">
        <v>0</v>
      </c>
      <c r="AP627" s="227">
        <v>38</v>
      </c>
      <c r="AQ627" s="266">
        <v>26</v>
      </c>
      <c r="AR627" s="266">
        <v>0</v>
      </c>
      <c r="AS627" s="317">
        <v>19</v>
      </c>
      <c r="AT627" s="315">
        <v>43</v>
      </c>
      <c r="AU627" s="74">
        <v>0</v>
      </c>
      <c r="AV627" s="292">
        <v>39</v>
      </c>
      <c r="AW627" s="266">
        <v>26</v>
      </c>
      <c r="AX627" s="266">
        <v>0</v>
      </c>
      <c r="AY627" s="317">
        <v>19</v>
      </c>
      <c r="AZ627" s="315">
        <v>43</v>
      </c>
      <c r="BA627" s="267">
        <v>0</v>
      </c>
      <c r="BB627" s="227">
        <v>39</v>
      </c>
      <c r="BC627" s="266">
        <v>26</v>
      </c>
      <c r="BD627" s="266">
        <v>0</v>
      </c>
      <c r="BE627" s="317">
        <v>19</v>
      </c>
      <c r="BF627" s="315">
        <v>43</v>
      </c>
      <c r="BG627" s="74">
        <v>0</v>
      </c>
      <c r="BH627" s="227">
        <v>39</v>
      </c>
      <c r="BI627" s="266">
        <v>26</v>
      </c>
      <c r="BJ627" s="266">
        <v>0</v>
      </c>
      <c r="BK627" s="4">
        <v>19</v>
      </c>
      <c r="BL627" s="456">
        <v>43</v>
      </c>
      <c r="BM627" s="267">
        <v>0</v>
      </c>
      <c r="BN627" s="227">
        <v>39</v>
      </c>
      <c r="BO627" s="266">
        <v>26</v>
      </c>
      <c r="BP627" s="266">
        <v>0</v>
      </c>
      <c r="BQ627" s="316">
        <v>19</v>
      </c>
      <c r="BR627" s="444">
        <v>43</v>
      </c>
      <c r="BS627" s="267">
        <v>0</v>
      </c>
      <c r="BT627" s="717">
        <v>39</v>
      </c>
      <c r="BU627" s="710">
        <v>26</v>
      </c>
      <c r="BV627" s="301">
        <v>0</v>
      </c>
      <c r="BW627" s="718">
        <v>19</v>
      </c>
      <c r="BX627" s="740" t="s">
        <v>14</v>
      </c>
    </row>
    <row r="628" spans="3:76">
      <c r="C628" s="405" t="s">
        <v>15</v>
      </c>
      <c r="D628" s="315">
        <v>36</v>
      </c>
      <c r="E628" s="267">
        <v>0</v>
      </c>
      <c r="F628" s="227">
        <v>48</v>
      </c>
      <c r="G628" s="266">
        <v>14</v>
      </c>
      <c r="H628" s="266">
        <v>2</v>
      </c>
      <c r="I628" s="316">
        <v>29</v>
      </c>
      <c r="J628" s="315">
        <v>36</v>
      </c>
      <c r="K628" s="267">
        <v>0</v>
      </c>
      <c r="L628" s="227">
        <v>48</v>
      </c>
      <c r="M628" s="266">
        <v>14</v>
      </c>
      <c r="N628" s="266">
        <v>2</v>
      </c>
      <c r="O628" s="309">
        <v>29</v>
      </c>
      <c r="P628" s="315">
        <v>36</v>
      </c>
      <c r="Q628" s="267">
        <v>0</v>
      </c>
      <c r="R628" s="227">
        <v>48</v>
      </c>
      <c r="S628" s="266">
        <v>14</v>
      </c>
      <c r="T628" s="266">
        <v>2</v>
      </c>
      <c r="U628" s="316">
        <v>29</v>
      </c>
      <c r="V628" s="315">
        <v>36</v>
      </c>
      <c r="W628" s="74">
        <v>0</v>
      </c>
      <c r="X628" s="227">
        <v>48</v>
      </c>
      <c r="Y628" s="266">
        <v>14</v>
      </c>
      <c r="Z628" s="266">
        <v>2</v>
      </c>
      <c r="AA628" s="316">
        <v>30</v>
      </c>
      <c r="AB628" s="315">
        <v>36</v>
      </c>
      <c r="AC628" s="74">
        <v>0</v>
      </c>
      <c r="AD628" s="227">
        <v>48</v>
      </c>
      <c r="AE628" s="266">
        <v>13</v>
      </c>
      <c r="AF628" s="266">
        <v>2</v>
      </c>
      <c r="AG628" s="316">
        <v>30</v>
      </c>
      <c r="AH628" s="324">
        <v>36</v>
      </c>
      <c r="AI628" s="74">
        <v>0</v>
      </c>
      <c r="AJ628" s="227">
        <v>48</v>
      </c>
      <c r="AK628" s="266">
        <v>13</v>
      </c>
      <c r="AL628" s="266">
        <v>2</v>
      </c>
      <c r="AM628" s="316">
        <v>30</v>
      </c>
      <c r="AN628" s="315">
        <v>36</v>
      </c>
      <c r="AO628" s="74">
        <v>0</v>
      </c>
      <c r="AP628" s="227">
        <v>48</v>
      </c>
      <c r="AQ628" s="266">
        <v>13</v>
      </c>
      <c r="AR628" s="266">
        <v>2</v>
      </c>
      <c r="AS628" s="316">
        <v>30</v>
      </c>
      <c r="AT628" s="315">
        <v>36</v>
      </c>
      <c r="AU628" s="74">
        <v>0</v>
      </c>
      <c r="AV628" s="227">
        <v>49</v>
      </c>
      <c r="AW628" s="266">
        <v>13</v>
      </c>
      <c r="AX628" s="266">
        <v>2</v>
      </c>
      <c r="AY628" s="316">
        <v>31</v>
      </c>
      <c r="AZ628" s="315">
        <v>36</v>
      </c>
      <c r="BA628" s="267">
        <v>0</v>
      </c>
      <c r="BB628" s="227">
        <v>49</v>
      </c>
      <c r="BC628" s="266">
        <v>13</v>
      </c>
      <c r="BD628" s="266">
        <v>2</v>
      </c>
      <c r="BE628" s="316">
        <v>31</v>
      </c>
      <c r="BF628" s="315">
        <v>36</v>
      </c>
      <c r="BG628" s="74">
        <v>0</v>
      </c>
      <c r="BH628" s="227">
        <v>49</v>
      </c>
      <c r="BI628" s="266">
        <v>13</v>
      </c>
      <c r="BJ628" s="266">
        <v>2</v>
      </c>
      <c r="BK628" s="309">
        <v>31</v>
      </c>
      <c r="BL628" s="456">
        <v>36</v>
      </c>
      <c r="BM628" s="267">
        <v>0</v>
      </c>
      <c r="BN628" s="227">
        <v>49</v>
      </c>
      <c r="BO628" s="266">
        <v>13</v>
      </c>
      <c r="BP628" s="266">
        <v>2</v>
      </c>
      <c r="BQ628" s="316">
        <v>31</v>
      </c>
      <c r="BR628" s="444">
        <v>36</v>
      </c>
      <c r="BS628" s="267">
        <v>0</v>
      </c>
      <c r="BT628" s="717">
        <v>49</v>
      </c>
      <c r="BU628" s="710">
        <v>13</v>
      </c>
      <c r="BV628" s="710">
        <v>2</v>
      </c>
      <c r="BW628" s="718">
        <v>31</v>
      </c>
      <c r="BX628" s="740" t="s">
        <v>15</v>
      </c>
    </row>
    <row r="629" spans="3:76">
      <c r="C629" s="405" t="s">
        <v>16</v>
      </c>
      <c r="D629" s="315">
        <v>6</v>
      </c>
      <c r="E629" s="74">
        <v>4</v>
      </c>
      <c r="F629" s="227">
        <v>3</v>
      </c>
      <c r="G629" s="266">
        <v>3</v>
      </c>
      <c r="H629" s="266">
        <v>0</v>
      </c>
      <c r="I629" s="316">
        <v>0</v>
      </c>
      <c r="J629" s="315">
        <v>6</v>
      </c>
      <c r="K629" s="74">
        <v>4</v>
      </c>
      <c r="L629" s="227">
        <v>3</v>
      </c>
      <c r="M629" s="266">
        <v>3</v>
      </c>
      <c r="N629" s="266">
        <v>0</v>
      </c>
      <c r="O629" s="309">
        <v>0</v>
      </c>
      <c r="P629" s="315">
        <v>6</v>
      </c>
      <c r="Q629" s="74">
        <v>4</v>
      </c>
      <c r="R629" s="227">
        <v>3</v>
      </c>
      <c r="S629" s="266">
        <v>3</v>
      </c>
      <c r="T629" s="266">
        <v>0</v>
      </c>
      <c r="U629" s="316">
        <v>0</v>
      </c>
      <c r="V629" s="315">
        <v>6</v>
      </c>
      <c r="W629" s="74">
        <v>4</v>
      </c>
      <c r="X629" s="227">
        <v>3</v>
      </c>
      <c r="Y629" s="266">
        <v>3</v>
      </c>
      <c r="Z629" s="266">
        <v>0</v>
      </c>
      <c r="AA629" s="316">
        <v>0</v>
      </c>
      <c r="AB629" s="315">
        <v>6</v>
      </c>
      <c r="AC629" s="74">
        <v>4</v>
      </c>
      <c r="AD629" s="227">
        <v>3</v>
      </c>
      <c r="AE629" s="266">
        <v>3</v>
      </c>
      <c r="AF629" s="266">
        <v>0</v>
      </c>
      <c r="AG629" s="316">
        <v>0</v>
      </c>
      <c r="AH629" s="324">
        <v>6</v>
      </c>
      <c r="AI629" s="74">
        <v>4</v>
      </c>
      <c r="AJ629" s="227">
        <v>3</v>
      </c>
      <c r="AK629" s="266">
        <v>3</v>
      </c>
      <c r="AL629" s="266">
        <v>0</v>
      </c>
      <c r="AM629" s="316">
        <v>0</v>
      </c>
      <c r="AN629" s="315">
        <v>6</v>
      </c>
      <c r="AO629" s="74">
        <v>4</v>
      </c>
      <c r="AP629" s="227">
        <v>3</v>
      </c>
      <c r="AQ629" s="266">
        <v>3</v>
      </c>
      <c r="AR629" s="266">
        <v>0</v>
      </c>
      <c r="AS629" s="316">
        <v>0</v>
      </c>
      <c r="AT629" s="315">
        <v>6</v>
      </c>
      <c r="AU629" s="74">
        <v>4</v>
      </c>
      <c r="AV629" s="227">
        <v>3</v>
      </c>
      <c r="AW629" s="266">
        <v>3</v>
      </c>
      <c r="AX629" s="266">
        <v>0</v>
      </c>
      <c r="AY629" s="316">
        <v>0</v>
      </c>
      <c r="AZ629" s="315">
        <v>6</v>
      </c>
      <c r="BA629" s="74">
        <v>4</v>
      </c>
      <c r="BB629" s="227">
        <v>3</v>
      </c>
      <c r="BC629" s="266">
        <v>3</v>
      </c>
      <c r="BD629" s="266">
        <v>0</v>
      </c>
      <c r="BE629" s="316">
        <v>0</v>
      </c>
      <c r="BF629" s="315">
        <v>6</v>
      </c>
      <c r="BG629" s="74">
        <v>4</v>
      </c>
      <c r="BH629" s="227">
        <v>3</v>
      </c>
      <c r="BI629" s="266">
        <v>3</v>
      </c>
      <c r="BJ629" s="266">
        <v>0</v>
      </c>
      <c r="BK629" s="650">
        <v>0</v>
      </c>
      <c r="BL629" s="456">
        <v>6</v>
      </c>
      <c r="BM629" s="74">
        <v>4</v>
      </c>
      <c r="BN629" s="227">
        <v>3</v>
      </c>
      <c r="BO629" s="266">
        <v>3</v>
      </c>
      <c r="BP629" s="266">
        <v>0</v>
      </c>
      <c r="BQ629" s="651">
        <v>0</v>
      </c>
      <c r="BR629" s="444">
        <v>6</v>
      </c>
      <c r="BS629" s="723">
        <v>4</v>
      </c>
      <c r="BT629" s="717">
        <v>3</v>
      </c>
      <c r="BU629" s="710">
        <v>3</v>
      </c>
      <c r="BV629" s="301">
        <v>0</v>
      </c>
      <c r="BW629" s="718">
        <v>0</v>
      </c>
      <c r="BX629" s="740" t="s">
        <v>16</v>
      </c>
    </row>
    <row r="630" spans="3:76">
      <c r="C630" s="405" t="s">
        <v>17</v>
      </c>
      <c r="D630" s="318">
        <v>237</v>
      </c>
      <c r="E630" s="267">
        <v>0</v>
      </c>
      <c r="F630" s="227">
        <v>324</v>
      </c>
      <c r="G630" s="266">
        <v>270</v>
      </c>
      <c r="H630" s="266">
        <v>0</v>
      </c>
      <c r="I630" s="316">
        <v>247</v>
      </c>
      <c r="J630" s="318">
        <v>237</v>
      </c>
      <c r="K630" s="267">
        <v>0</v>
      </c>
      <c r="L630" s="227">
        <v>324</v>
      </c>
      <c r="M630" s="266">
        <v>270</v>
      </c>
      <c r="N630" s="266">
        <v>0</v>
      </c>
      <c r="O630" s="309">
        <v>247</v>
      </c>
      <c r="P630" s="318">
        <v>237</v>
      </c>
      <c r="Q630" s="267">
        <v>0</v>
      </c>
      <c r="R630" s="227">
        <v>324</v>
      </c>
      <c r="S630" s="266">
        <v>270</v>
      </c>
      <c r="T630" s="266">
        <v>0</v>
      </c>
      <c r="U630" s="316">
        <v>252</v>
      </c>
      <c r="V630" s="318">
        <v>237</v>
      </c>
      <c r="W630" s="74">
        <v>0</v>
      </c>
      <c r="X630" s="292">
        <v>326</v>
      </c>
      <c r="Y630" s="266">
        <v>270</v>
      </c>
      <c r="Z630" s="266">
        <v>0</v>
      </c>
      <c r="AA630" s="316">
        <v>253</v>
      </c>
      <c r="AB630" s="318">
        <v>237</v>
      </c>
      <c r="AC630" s="74">
        <v>0</v>
      </c>
      <c r="AD630" s="292">
        <v>325</v>
      </c>
      <c r="AE630" s="266">
        <v>269</v>
      </c>
      <c r="AF630" s="266">
        <v>0</v>
      </c>
      <c r="AG630" s="317">
        <v>253</v>
      </c>
      <c r="AH630" s="275">
        <v>237</v>
      </c>
      <c r="AI630" s="74">
        <v>0</v>
      </c>
      <c r="AJ630" s="292">
        <v>328</v>
      </c>
      <c r="AK630" s="2">
        <v>272</v>
      </c>
      <c r="AL630" s="266">
        <v>0</v>
      </c>
      <c r="AM630" s="317">
        <v>256</v>
      </c>
      <c r="AN630" s="318">
        <v>237</v>
      </c>
      <c r="AO630" s="74">
        <v>0</v>
      </c>
      <c r="AP630" s="292">
        <v>328</v>
      </c>
      <c r="AQ630" s="2">
        <v>272</v>
      </c>
      <c r="AR630" s="266">
        <v>0</v>
      </c>
      <c r="AS630" s="317">
        <v>256</v>
      </c>
      <c r="AT630" s="318">
        <v>237</v>
      </c>
      <c r="AU630" s="74">
        <v>0</v>
      </c>
      <c r="AV630" s="292">
        <v>329</v>
      </c>
      <c r="AW630" s="2">
        <v>273</v>
      </c>
      <c r="AX630" s="266">
        <v>0</v>
      </c>
      <c r="AY630" s="317">
        <v>258</v>
      </c>
      <c r="AZ630" s="318">
        <v>237</v>
      </c>
      <c r="BA630" s="267">
        <v>0</v>
      </c>
      <c r="BB630" s="292">
        <v>329</v>
      </c>
      <c r="BC630" s="2">
        <v>274</v>
      </c>
      <c r="BD630" s="266">
        <v>0</v>
      </c>
      <c r="BE630" s="317">
        <v>258</v>
      </c>
      <c r="BF630" s="318">
        <v>237</v>
      </c>
      <c r="BG630" s="74">
        <v>0</v>
      </c>
      <c r="BH630" s="292">
        <v>327</v>
      </c>
      <c r="BI630" s="2">
        <v>274</v>
      </c>
      <c r="BJ630" s="266">
        <v>0</v>
      </c>
      <c r="BK630" s="309">
        <v>258</v>
      </c>
      <c r="BL630" s="457">
        <v>236</v>
      </c>
      <c r="BM630" s="267">
        <v>0</v>
      </c>
      <c r="BN630" s="227">
        <v>327</v>
      </c>
      <c r="BO630" s="266">
        <v>273</v>
      </c>
      <c r="BP630" s="266">
        <v>0</v>
      </c>
      <c r="BQ630" s="316">
        <v>258</v>
      </c>
      <c r="BR630" s="444">
        <v>236</v>
      </c>
      <c r="BS630" s="267">
        <v>0</v>
      </c>
      <c r="BT630" s="717">
        <f>327+12</f>
        <v>339</v>
      </c>
      <c r="BU630" s="710">
        <v>273</v>
      </c>
      <c r="BV630" s="301">
        <v>0</v>
      </c>
      <c r="BW630" s="718">
        <v>258</v>
      </c>
      <c r="BX630" s="740" t="s">
        <v>17</v>
      </c>
    </row>
    <row r="631" spans="3:76">
      <c r="C631" s="405" t="s">
        <v>18</v>
      </c>
      <c r="D631" s="315">
        <v>21</v>
      </c>
      <c r="E631" s="267">
        <v>0</v>
      </c>
      <c r="F631" s="227">
        <v>36</v>
      </c>
      <c r="G631" s="266">
        <v>21</v>
      </c>
      <c r="H631" s="266">
        <v>0</v>
      </c>
      <c r="I631" s="316">
        <v>24</v>
      </c>
      <c r="J631" s="315">
        <v>21</v>
      </c>
      <c r="K631" s="267">
        <v>0</v>
      </c>
      <c r="L631" s="227">
        <v>36</v>
      </c>
      <c r="M631" s="266">
        <v>21</v>
      </c>
      <c r="N631" s="266">
        <v>0</v>
      </c>
      <c r="O631" s="309">
        <v>24</v>
      </c>
      <c r="P631" s="315">
        <v>21</v>
      </c>
      <c r="Q631" s="267">
        <v>0</v>
      </c>
      <c r="R631" s="227">
        <v>36</v>
      </c>
      <c r="S631" s="266">
        <v>21</v>
      </c>
      <c r="T631" s="266">
        <v>0</v>
      </c>
      <c r="U631" s="316">
        <v>24</v>
      </c>
      <c r="V631" s="315">
        <v>21</v>
      </c>
      <c r="W631" s="74">
        <v>0</v>
      </c>
      <c r="X631" s="227">
        <v>36</v>
      </c>
      <c r="Y631" s="266">
        <v>21</v>
      </c>
      <c r="Z631" s="266">
        <v>0</v>
      </c>
      <c r="AA631" s="316">
        <v>24</v>
      </c>
      <c r="AB631" s="315">
        <v>21</v>
      </c>
      <c r="AC631" s="74">
        <v>0</v>
      </c>
      <c r="AD631" s="227">
        <v>36</v>
      </c>
      <c r="AE631" s="266">
        <v>21</v>
      </c>
      <c r="AF631" s="266">
        <v>0</v>
      </c>
      <c r="AG631" s="317">
        <v>24</v>
      </c>
      <c r="AH631" s="324">
        <v>21</v>
      </c>
      <c r="AI631" s="74">
        <v>0</v>
      </c>
      <c r="AJ631" s="227">
        <v>36</v>
      </c>
      <c r="AK631" s="266">
        <v>21</v>
      </c>
      <c r="AL631" s="266">
        <v>0</v>
      </c>
      <c r="AM631" s="317">
        <v>24</v>
      </c>
      <c r="AN631" s="315">
        <v>21</v>
      </c>
      <c r="AO631" s="74">
        <v>0</v>
      </c>
      <c r="AP631" s="227">
        <v>36</v>
      </c>
      <c r="AQ631" s="266">
        <v>21</v>
      </c>
      <c r="AR631" s="266">
        <v>0</v>
      </c>
      <c r="AS631" s="317">
        <v>24</v>
      </c>
      <c r="AT631" s="315">
        <v>21</v>
      </c>
      <c r="AU631" s="74">
        <v>0</v>
      </c>
      <c r="AV631" s="227">
        <v>36</v>
      </c>
      <c r="AW631" s="266">
        <v>21</v>
      </c>
      <c r="AX631" s="266">
        <v>0</v>
      </c>
      <c r="AY631" s="317">
        <v>24</v>
      </c>
      <c r="AZ631" s="315">
        <v>21</v>
      </c>
      <c r="BA631" s="267">
        <v>0</v>
      </c>
      <c r="BB631" s="227">
        <v>36</v>
      </c>
      <c r="BC631" s="266">
        <v>21</v>
      </c>
      <c r="BD631" s="266">
        <v>0</v>
      </c>
      <c r="BE631" s="317">
        <v>24</v>
      </c>
      <c r="BF631" s="315">
        <v>21</v>
      </c>
      <c r="BG631" s="74">
        <v>0</v>
      </c>
      <c r="BH631" s="227">
        <v>36</v>
      </c>
      <c r="BI631" s="266">
        <v>21</v>
      </c>
      <c r="BJ631" s="266">
        <v>0</v>
      </c>
      <c r="BK631" s="4">
        <v>24</v>
      </c>
      <c r="BL631" s="456">
        <v>21</v>
      </c>
      <c r="BM631" s="267">
        <v>0</v>
      </c>
      <c r="BN631" s="227">
        <v>36</v>
      </c>
      <c r="BO631" s="266">
        <v>21</v>
      </c>
      <c r="BP631" s="266">
        <v>0</v>
      </c>
      <c r="BQ631" s="316">
        <v>24</v>
      </c>
      <c r="BR631" s="444">
        <v>21</v>
      </c>
      <c r="BS631" s="267">
        <v>0</v>
      </c>
      <c r="BT631" s="717">
        <v>36</v>
      </c>
      <c r="BU631" s="710">
        <v>21</v>
      </c>
      <c r="BV631" s="301">
        <v>0</v>
      </c>
      <c r="BW631" s="718">
        <v>24</v>
      </c>
      <c r="BX631" s="740" t="s">
        <v>18</v>
      </c>
    </row>
    <row r="632" spans="3:76">
      <c r="C632" s="405" t="s">
        <v>19</v>
      </c>
      <c r="D632" s="315">
        <v>27</v>
      </c>
      <c r="E632" s="267">
        <v>0</v>
      </c>
      <c r="F632" s="227">
        <v>28</v>
      </c>
      <c r="G632" s="266">
        <v>11</v>
      </c>
      <c r="H632" s="266">
        <v>0</v>
      </c>
      <c r="I632" s="316">
        <v>14</v>
      </c>
      <c r="J632" s="315">
        <v>27</v>
      </c>
      <c r="K632" s="267">
        <v>0</v>
      </c>
      <c r="L632" s="227">
        <v>28</v>
      </c>
      <c r="M632" s="266">
        <v>11</v>
      </c>
      <c r="N632" s="266">
        <v>0</v>
      </c>
      <c r="O632" s="309">
        <v>14</v>
      </c>
      <c r="P632" s="315">
        <v>27</v>
      </c>
      <c r="Q632" s="267">
        <v>0</v>
      </c>
      <c r="R632" s="227">
        <v>28</v>
      </c>
      <c r="S632" s="266">
        <v>11</v>
      </c>
      <c r="T632" s="266">
        <v>0</v>
      </c>
      <c r="U632" s="316">
        <v>14</v>
      </c>
      <c r="V632" s="315">
        <v>27</v>
      </c>
      <c r="W632" s="74">
        <v>0</v>
      </c>
      <c r="X632" s="227">
        <v>28</v>
      </c>
      <c r="Y632" s="266">
        <v>11</v>
      </c>
      <c r="Z632" s="266">
        <v>0</v>
      </c>
      <c r="AA632" s="316">
        <v>14</v>
      </c>
      <c r="AB632" s="315">
        <v>27</v>
      </c>
      <c r="AC632" s="74">
        <v>0</v>
      </c>
      <c r="AD632" s="227">
        <v>28</v>
      </c>
      <c r="AE632" s="266">
        <v>11</v>
      </c>
      <c r="AF632" s="266">
        <v>0</v>
      </c>
      <c r="AG632" s="316">
        <v>14</v>
      </c>
      <c r="AH632" s="324">
        <v>27</v>
      </c>
      <c r="AI632" s="74">
        <v>0</v>
      </c>
      <c r="AJ632" s="227">
        <v>28</v>
      </c>
      <c r="AK632" s="266">
        <v>11</v>
      </c>
      <c r="AL632" s="266">
        <v>0</v>
      </c>
      <c r="AM632" s="316">
        <v>14</v>
      </c>
      <c r="AN632" s="315">
        <v>27</v>
      </c>
      <c r="AO632" s="74">
        <v>0</v>
      </c>
      <c r="AP632" s="227">
        <v>28</v>
      </c>
      <c r="AQ632" s="266">
        <v>11</v>
      </c>
      <c r="AR632" s="266">
        <v>0</v>
      </c>
      <c r="AS632" s="317">
        <v>14</v>
      </c>
      <c r="AT632" s="315">
        <v>27</v>
      </c>
      <c r="AU632" s="74">
        <v>0</v>
      </c>
      <c r="AV632" s="227">
        <v>28</v>
      </c>
      <c r="AW632" s="266">
        <v>11</v>
      </c>
      <c r="AX632" s="266">
        <v>0</v>
      </c>
      <c r="AY632" s="317">
        <v>14</v>
      </c>
      <c r="AZ632" s="315">
        <v>27</v>
      </c>
      <c r="BA632" s="267">
        <v>0</v>
      </c>
      <c r="BB632" s="227">
        <v>28</v>
      </c>
      <c r="BC632" s="266">
        <v>11</v>
      </c>
      <c r="BD632" s="266">
        <v>0</v>
      </c>
      <c r="BE632" s="317">
        <v>14</v>
      </c>
      <c r="BF632" s="315">
        <v>27</v>
      </c>
      <c r="BG632" s="74">
        <v>0</v>
      </c>
      <c r="BH632" s="227">
        <v>28</v>
      </c>
      <c r="BI632" s="266">
        <v>11</v>
      </c>
      <c r="BJ632" s="266">
        <v>0</v>
      </c>
      <c r="BK632" s="4">
        <v>14</v>
      </c>
      <c r="BL632" s="456">
        <v>27</v>
      </c>
      <c r="BM632" s="267">
        <v>0</v>
      </c>
      <c r="BN632" s="227">
        <v>28</v>
      </c>
      <c r="BO632" s="266">
        <v>11</v>
      </c>
      <c r="BP632" s="266">
        <v>0</v>
      </c>
      <c r="BQ632" s="316">
        <v>14</v>
      </c>
      <c r="BR632" s="444">
        <v>27</v>
      </c>
      <c r="BS632" s="267">
        <v>0</v>
      </c>
      <c r="BT632" s="717">
        <v>28</v>
      </c>
      <c r="BU632" s="710">
        <v>11</v>
      </c>
      <c r="BV632" s="301">
        <v>0</v>
      </c>
      <c r="BW632" s="718">
        <v>14</v>
      </c>
      <c r="BX632" s="740" t="s">
        <v>19</v>
      </c>
    </row>
    <row r="633" spans="3:76">
      <c r="C633" s="405" t="s">
        <v>20</v>
      </c>
      <c r="D633" s="315">
        <v>41</v>
      </c>
      <c r="E633" s="267">
        <v>0</v>
      </c>
      <c r="F633" s="227">
        <v>37</v>
      </c>
      <c r="G633" s="266">
        <v>16</v>
      </c>
      <c r="H633" s="266">
        <v>0</v>
      </c>
      <c r="I633" s="316">
        <v>11</v>
      </c>
      <c r="J633" s="315">
        <v>41</v>
      </c>
      <c r="K633" s="267">
        <v>0</v>
      </c>
      <c r="L633" s="227">
        <v>37</v>
      </c>
      <c r="M633" s="266">
        <v>16</v>
      </c>
      <c r="N633" s="266">
        <v>0</v>
      </c>
      <c r="O633" s="309">
        <v>11</v>
      </c>
      <c r="P633" s="315">
        <v>41</v>
      </c>
      <c r="Q633" s="267">
        <v>0</v>
      </c>
      <c r="R633" s="227">
        <v>37</v>
      </c>
      <c r="S633" s="266">
        <v>16</v>
      </c>
      <c r="T633" s="266">
        <v>0</v>
      </c>
      <c r="U633" s="316">
        <v>11</v>
      </c>
      <c r="V633" s="315">
        <v>41</v>
      </c>
      <c r="W633" s="74">
        <v>0</v>
      </c>
      <c r="X633" s="227">
        <v>37</v>
      </c>
      <c r="Y633" s="266">
        <v>16</v>
      </c>
      <c r="Z633" s="266">
        <v>0</v>
      </c>
      <c r="AA633" s="316">
        <v>11</v>
      </c>
      <c r="AB633" s="315">
        <v>41</v>
      </c>
      <c r="AC633" s="74">
        <v>0</v>
      </c>
      <c r="AD633" s="227">
        <v>37</v>
      </c>
      <c r="AE633" s="266">
        <v>16</v>
      </c>
      <c r="AF633" s="266">
        <v>0</v>
      </c>
      <c r="AG633" s="316">
        <v>11</v>
      </c>
      <c r="AH633" s="324">
        <v>41</v>
      </c>
      <c r="AI633" s="74">
        <v>0</v>
      </c>
      <c r="AJ633" s="227">
        <v>37</v>
      </c>
      <c r="AK633" s="266">
        <v>17</v>
      </c>
      <c r="AL633" s="266">
        <v>0</v>
      </c>
      <c r="AM633" s="316">
        <v>11</v>
      </c>
      <c r="AN633" s="315">
        <v>41</v>
      </c>
      <c r="AO633" s="74">
        <v>0</v>
      </c>
      <c r="AP633" s="227">
        <v>37</v>
      </c>
      <c r="AQ633" s="266">
        <v>17</v>
      </c>
      <c r="AR633" s="266">
        <v>0</v>
      </c>
      <c r="AS633" s="316">
        <v>11</v>
      </c>
      <c r="AT633" s="315">
        <v>41</v>
      </c>
      <c r="AU633" s="74">
        <v>0</v>
      </c>
      <c r="AV633" s="292">
        <v>37</v>
      </c>
      <c r="AW633" s="2">
        <v>17</v>
      </c>
      <c r="AX633" s="266">
        <v>0</v>
      </c>
      <c r="AY633" s="316">
        <v>11</v>
      </c>
      <c r="AZ633" s="315">
        <v>41</v>
      </c>
      <c r="BA633" s="267">
        <v>0</v>
      </c>
      <c r="BB633" s="292">
        <v>37</v>
      </c>
      <c r="BC633" s="2">
        <v>17</v>
      </c>
      <c r="BD633" s="266">
        <v>0</v>
      </c>
      <c r="BE633" s="316">
        <v>11</v>
      </c>
      <c r="BF633" s="315">
        <v>41</v>
      </c>
      <c r="BG633" s="74">
        <v>0</v>
      </c>
      <c r="BH633" s="292">
        <v>37</v>
      </c>
      <c r="BI633" s="2">
        <v>17</v>
      </c>
      <c r="BJ633" s="266">
        <v>0</v>
      </c>
      <c r="BK633" s="4">
        <v>11</v>
      </c>
      <c r="BL633" s="457">
        <v>41</v>
      </c>
      <c r="BM633" s="267">
        <v>0</v>
      </c>
      <c r="BN633" s="227">
        <v>37</v>
      </c>
      <c r="BO633" s="266">
        <v>17</v>
      </c>
      <c r="BP633" s="266">
        <v>0</v>
      </c>
      <c r="BQ633" s="316">
        <v>11</v>
      </c>
      <c r="BR633" s="444">
        <v>41</v>
      </c>
      <c r="BS633" s="267">
        <v>0</v>
      </c>
      <c r="BT633" s="717">
        <v>37</v>
      </c>
      <c r="BU633" s="710">
        <v>17</v>
      </c>
      <c r="BV633" s="301">
        <v>0</v>
      </c>
      <c r="BW633" s="718">
        <v>11</v>
      </c>
      <c r="BX633" s="740" t="s">
        <v>20</v>
      </c>
    </row>
    <row r="634" spans="3:76">
      <c r="C634" s="405" t="s">
        <v>21</v>
      </c>
      <c r="D634" s="315">
        <v>109</v>
      </c>
      <c r="E634" s="267">
        <v>0</v>
      </c>
      <c r="F634" s="292">
        <v>133</v>
      </c>
      <c r="G634" s="2">
        <v>82</v>
      </c>
      <c r="H634" s="266">
        <v>0</v>
      </c>
      <c r="I634" s="317">
        <v>95</v>
      </c>
      <c r="J634" s="315">
        <v>109</v>
      </c>
      <c r="K634" s="267">
        <v>0</v>
      </c>
      <c r="L634" s="292">
        <v>134</v>
      </c>
      <c r="M634" s="2">
        <v>82</v>
      </c>
      <c r="N634" s="266">
        <v>0</v>
      </c>
      <c r="O634" s="4">
        <v>102</v>
      </c>
      <c r="P634" s="315">
        <v>109</v>
      </c>
      <c r="Q634" s="267">
        <v>0</v>
      </c>
      <c r="R634" s="292">
        <v>141</v>
      </c>
      <c r="S634" s="2">
        <v>82</v>
      </c>
      <c r="T634" s="266">
        <v>0</v>
      </c>
      <c r="U634" s="317">
        <v>110</v>
      </c>
      <c r="V634" s="315">
        <v>109</v>
      </c>
      <c r="W634" s="74">
        <v>0</v>
      </c>
      <c r="X634" s="292">
        <v>142</v>
      </c>
      <c r="Y634" s="2">
        <v>82</v>
      </c>
      <c r="Z634" s="266">
        <v>0</v>
      </c>
      <c r="AA634" s="317">
        <v>112</v>
      </c>
      <c r="AB634" s="315">
        <v>109</v>
      </c>
      <c r="AC634" s="74">
        <v>0</v>
      </c>
      <c r="AD634" s="292">
        <v>142</v>
      </c>
      <c r="AE634" s="2">
        <v>82</v>
      </c>
      <c r="AF634" s="266">
        <v>0</v>
      </c>
      <c r="AG634" s="317">
        <v>112</v>
      </c>
      <c r="AH634" s="324">
        <v>109</v>
      </c>
      <c r="AI634" s="74">
        <v>0</v>
      </c>
      <c r="AJ634" s="292">
        <v>145</v>
      </c>
      <c r="AK634" s="2">
        <v>83</v>
      </c>
      <c r="AL634" s="266">
        <v>0</v>
      </c>
      <c r="AM634" s="317">
        <v>114</v>
      </c>
      <c r="AN634" s="315">
        <v>109</v>
      </c>
      <c r="AO634" s="74">
        <v>0</v>
      </c>
      <c r="AP634" s="292">
        <v>146</v>
      </c>
      <c r="AQ634" s="2">
        <v>83</v>
      </c>
      <c r="AR634" s="266">
        <v>0</v>
      </c>
      <c r="AS634" s="317">
        <v>115</v>
      </c>
      <c r="AT634" s="318">
        <v>109</v>
      </c>
      <c r="AU634" s="74">
        <v>0</v>
      </c>
      <c r="AV634" s="292">
        <v>148</v>
      </c>
      <c r="AW634" s="2">
        <v>83</v>
      </c>
      <c r="AX634" s="266">
        <v>0</v>
      </c>
      <c r="AY634" s="317">
        <v>116</v>
      </c>
      <c r="AZ634" s="315">
        <v>109</v>
      </c>
      <c r="BA634" s="267">
        <v>0</v>
      </c>
      <c r="BB634" s="292">
        <v>148</v>
      </c>
      <c r="BC634" s="2">
        <v>83</v>
      </c>
      <c r="BD634" s="266">
        <v>0</v>
      </c>
      <c r="BE634" s="317">
        <v>116</v>
      </c>
      <c r="BF634" s="315">
        <v>109</v>
      </c>
      <c r="BG634" s="74">
        <v>0</v>
      </c>
      <c r="BH634" s="292">
        <v>146</v>
      </c>
      <c r="BI634" s="2">
        <v>83</v>
      </c>
      <c r="BJ634" s="266">
        <v>0</v>
      </c>
      <c r="BK634" s="309">
        <v>115</v>
      </c>
      <c r="BL634" s="457">
        <v>109</v>
      </c>
      <c r="BM634" s="267">
        <v>0</v>
      </c>
      <c r="BN634" s="292">
        <v>146</v>
      </c>
      <c r="BO634" s="2">
        <v>82</v>
      </c>
      <c r="BP634" s="266">
        <v>0</v>
      </c>
      <c r="BQ634" s="316">
        <v>115</v>
      </c>
      <c r="BR634" s="444">
        <v>109</v>
      </c>
      <c r="BS634" s="267">
        <v>0</v>
      </c>
      <c r="BT634" s="720">
        <v>148</v>
      </c>
      <c r="BU634" s="721">
        <v>82</v>
      </c>
      <c r="BV634" s="301">
        <v>0</v>
      </c>
      <c r="BW634" s="722">
        <v>115</v>
      </c>
      <c r="BX634" s="740" t="s">
        <v>21</v>
      </c>
    </row>
    <row r="635" spans="3:76" ht="22.5">
      <c r="C635" s="405" t="s">
        <v>22</v>
      </c>
      <c r="D635" s="315">
        <v>13</v>
      </c>
      <c r="E635" s="267">
        <v>0</v>
      </c>
      <c r="F635" s="227">
        <v>4</v>
      </c>
      <c r="G635" s="266">
        <v>2</v>
      </c>
      <c r="H635" s="266">
        <v>0</v>
      </c>
      <c r="I635" s="316">
        <v>0</v>
      </c>
      <c r="J635" s="315">
        <v>13</v>
      </c>
      <c r="K635" s="267">
        <v>0</v>
      </c>
      <c r="L635" s="227">
        <v>4</v>
      </c>
      <c r="M635" s="266">
        <v>2</v>
      </c>
      <c r="N635" s="266">
        <v>0</v>
      </c>
      <c r="O635" s="309">
        <v>0</v>
      </c>
      <c r="P635" s="315">
        <v>13</v>
      </c>
      <c r="Q635" s="267">
        <v>0</v>
      </c>
      <c r="R635" s="227">
        <v>5</v>
      </c>
      <c r="S635" s="266">
        <v>2</v>
      </c>
      <c r="T635" s="266">
        <v>0</v>
      </c>
      <c r="U635" s="316">
        <v>0</v>
      </c>
      <c r="V635" s="315">
        <v>13</v>
      </c>
      <c r="W635" s="74">
        <v>0</v>
      </c>
      <c r="X635" s="227">
        <v>6</v>
      </c>
      <c r="Y635" s="266">
        <v>2</v>
      </c>
      <c r="Z635" s="266">
        <v>0</v>
      </c>
      <c r="AA635" s="316">
        <v>0</v>
      </c>
      <c r="AB635" s="315">
        <v>13</v>
      </c>
      <c r="AC635" s="74">
        <v>0</v>
      </c>
      <c r="AD635" s="227">
        <v>6</v>
      </c>
      <c r="AE635" s="266">
        <v>2</v>
      </c>
      <c r="AF635" s="266">
        <v>0</v>
      </c>
      <c r="AG635" s="316">
        <v>0</v>
      </c>
      <c r="AH635" s="324">
        <v>13</v>
      </c>
      <c r="AI635" s="74">
        <v>0</v>
      </c>
      <c r="AJ635" s="227">
        <v>6</v>
      </c>
      <c r="AK635" s="266">
        <v>2</v>
      </c>
      <c r="AL635" s="266">
        <v>0</v>
      </c>
      <c r="AM635" s="316">
        <v>0</v>
      </c>
      <c r="AN635" s="315">
        <v>13</v>
      </c>
      <c r="AO635" s="74">
        <v>0</v>
      </c>
      <c r="AP635" s="227">
        <v>6</v>
      </c>
      <c r="AQ635" s="266">
        <v>2</v>
      </c>
      <c r="AR635" s="266">
        <v>0</v>
      </c>
      <c r="AS635" s="316">
        <v>0</v>
      </c>
      <c r="AT635" s="318">
        <v>13</v>
      </c>
      <c r="AU635" s="74">
        <v>0</v>
      </c>
      <c r="AV635" s="292">
        <v>6</v>
      </c>
      <c r="AW635" s="2">
        <v>2</v>
      </c>
      <c r="AX635" s="266">
        <v>0</v>
      </c>
      <c r="AY635" s="316">
        <v>0</v>
      </c>
      <c r="AZ635" s="315">
        <v>13</v>
      </c>
      <c r="BA635" s="267">
        <v>0</v>
      </c>
      <c r="BB635" s="227">
        <v>6</v>
      </c>
      <c r="BC635" s="266">
        <v>2</v>
      </c>
      <c r="BD635" s="266">
        <v>0</v>
      </c>
      <c r="BE635" s="316">
        <v>0</v>
      </c>
      <c r="BF635" s="315">
        <v>13</v>
      </c>
      <c r="BG635" s="74">
        <v>0</v>
      </c>
      <c r="BH635" s="227">
        <v>6</v>
      </c>
      <c r="BI635" s="266">
        <v>2</v>
      </c>
      <c r="BJ635" s="266">
        <v>0</v>
      </c>
      <c r="BK635" s="650">
        <v>0</v>
      </c>
      <c r="BL635" s="456">
        <v>13</v>
      </c>
      <c r="BM635" s="267">
        <v>0</v>
      </c>
      <c r="BN635" s="227">
        <v>6</v>
      </c>
      <c r="BO635" s="266">
        <v>2</v>
      </c>
      <c r="BP635" s="266">
        <v>0</v>
      </c>
      <c r="BQ635" s="651">
        <v>0</v>
      </c>
      <c r="BR635" s="444">
        <v>13</v>
      </c>
      <c r="BS635" s="267">
        <v>0</v>
      </c>
      <c r="BT635" s="717">
        <v>6</v>
      </c>
      <c r="BU635" s="710">
        <v>2</v>
      </c>
      <c r="BV635" s="301">
        <v>0</v>
      </c>
      <c r="BW635" s="718">
        <v>0</v>
      </c>
      <c r="BX635" s="740" t="s">
        <v>22</v>
      </c>
    </row>
    <row r="636" spans="3:76">
      <c r="C636" s="405" t="s">
        <v>23</v>
      </c>
      <c r="D636" s="315">
        <v>19</v>
      </c>
      <c r="E636" s="267">
        <v>0</v>
      </c>
      <c r="F636" s="227">
        <v>12</v>
      </c>
      <c r="G636" s="266">
        <v>3</v>
      </c>
      <c r="H636" s="266">
        <v>0</v>
      </c>
      <c r="I636" s="316">
        <v>0</v>
      </c>
      <c r="J636" s="315">
        <v>19</v>
      </c>
      <c r="K636" s="267">
        <v>0</v>
      </c>
      <c r="L636" s="227">
        <v>12</v>
      </c>
      <c r="M636" s="266">
        <v>3</v>
      </c>
      <c r="N636" s="266">
        <v>0</v>
      </c>
      <c r="O636" s="309">
        <v>0</v>
      </c>
      <c r="P636" s="315">
        <v>19</v>
      </c>
      <c r="Q636" s="267">
        <v>0</v>
      </c>
      <c r="R636" s="227">
        <v>12</v>
      </c>
      <c r="S636" s="266">
        <v>3</v>
      </c>
      <c r="T636" s="266">
        <v>0</v>
      </c>
      <c r="U636" s="316">
        <v>0</v>
      </c>
      <c r="V636" s="315">
        <v>19</v>
      </c>
      <c r="W636" s="74">
        <v>0</v>
      </c>
      <c r="X636" s="227">
        <v>12</v>
      </c>
      <c r="Y636" s="266">
        <v>3</v>
      </c>
      <c r="Z636" s="266">
        <v>0</v>
      </c>
      <c r="AA636" s="316">
        <v>0</v>
      </c>
      <c r="AB636" s="315">
        <v>19</v>
      </c>
      <c r="AC636" s="74">
        <v>0</v>
      </c>
      <c r="AD636" s="227">
        <v>12</v>
      </c>
      <c r="AE636" s="266">
        <v>3</v>
      </c>
      <c r="AF636" s="266">
        <v>0</v>
      </c>
      <c r="AG636" s="316">
        <v>0</v>
      </c>
      <c r="AH636" s="324">
        <v>19</v>
      </c>
      <c r="AI636" s="74">
        <v>0</v>
      </c>
      <c r="AJ636" s="227">
        <v>12</v>
      </c>
      <c r="AK636" s="266">
        <v>3</v>
      </c>
      <c r="AL636" s="266">
        <v>0</v>
      </c>
      <c r="AM636" s="316">
        <v>0</v>
      </c>
      <c r="AN636" s="315">
        <v>19</v>
      </c>
      <c r="AO636" s="74">
        <v>0</v>
      </c>
      <c r="AP636" s="227">
        <v>12</v>
      </c>
      <c r="AQ636" s="266">
        <v>3</v>
      </c>
      <c r="AR636" s="266">
        <v>0</v>
      </c>
      <c r="AS636" s="316">
        <v>0</v>
      </c>
      <c r="AT636" s="318">
        <v>19</v>
      </c>
      <c r="AU636" s="74">
        <v>0</v>
      </c>
      <c r="AV636" s="292">
        <v>12</v>
      </c>
      <c r="AW636" s="2">
        <v>3</v>
      </c>
      <c r="AX636" s="266">
        <v>0</v>
      </c>
      <c r="AY636" s="316">
        <v>0</v>
      </c>
      <c r="AZ636" s="315">
        <v>19</v>
      </c>
      <c r="BA636" s="267">
        <v>0</v>
      </c>
      <c r="BB636" s="227">
        <v>12</v>
      </c>
      <c r="BC636" s="266">
        <v>3</v>
      </c>
      <c r="BD636" s="266">
        <v>0</v>
      </c>
      <c r="BE636" s="316">
        <v>0</v>
      </c>
      <c r="BF636" s="315">
        <v>19</v>
      </c>
      <c r="BG636" s="74">
        <v>0</v>
      </c>
      <c r="BH636" s="227">
        <v>12</v>
      </c>
      <c r="BI636" s="266">
        <v>3</v>
      </c>
      <c r="BJ636" s="266">
        <v>0</v>
      </c>
      <c r="BK636" s="4">
        <v>1</v>
      </c>
      <c r="BL636" s="456">
        <v>19</v>
      </c>
      <c r="BM636" s="267">
        <v>0</v>
      </c>
      <c r="BN636" s="227">
        <v>12</v>
      </c>
      <c r="BO636" s="266">
        <v>3</v>
      </c>
      <c r="BP636" s="266">
        <v>0</v>
      </c>
      <c r="BQ636" s="317">
        <v>1</v>
      </c>
      <c r="BR636" s="444">
        <v>19</v>
      </c>
      <c r="BS636" s="267">
        <v>0</v>
      </c>
      <c r="BT636" s="717">
        <v>12</v>
      </c>
      <c r="BU636" s="710">
        <v>3</v>
      </c>
      <c r="BV636" s="301">
        <v>0</v>
      </c>
      <c r="BW636" s="718">
        <v>1</v>
      </c>
      <c r="BX636" s="740" t="s">
        <v>23</v>
      </c>
    </row>
    <row r="637" spans="3:76">
      <c r="C637" s="405" t="s">
        <v>24</v>
      </c>
      <c r="D637" s="315">
        <v>24</v>
      </c>
      <c r="E637" s="267">
        <v>0</v>
      </c>
      <c r="F637" s="227">
        <v>11</v>
      </c>
      <c r="G637" s="266">
        <v>3</v>
      </c>
      <c r="H637" s="266">
        <v>0</v>
      </c>
      <c r="I637" s="316">
        <v>0</v>
      </c>
      <c r="J637" s="315">
        <v>24</v>
      </c>
      <c r="K637" s="267">
        <v>0</v>
      </c>
      <c r="L637" s="227">
        <v>11</v>
      </c>
      <c r="M637" s="266">
        <v>3</v>
      </c>
      <c r="N637" s="266">
        <v>0</v>
      </c>
      <c r="O637" s="309">
        <v>0</v>
      </c>
      <c r="P637" s="315">
        <v>24</v>
      </c>
      <c r="Q637" s="267">
        <v>0</v>
      </c>
      <c r="R637" s="227">
        <v>11</v>
      </c>
      <c r="S637" s="266">
        <v>3</v>
      </c>
      <c r="T637" s="266">
        <v>0</v>
      </c>
      <c r="U637" s="316">
        <v>0</v>
      </c>
      <c r="V637" s="315">
        <v>24</v>
      </c>
      <c r="W637" s="74">
        <v>0</v>
      </c>
      <c r="X637" s="227">
        <v>11</v>
      </c>
      <c r="Y637" s="266">
        <v>3</v>
      </c>
      <c r="Z637" s="266">
        <v>0</v>
      </c>
      <c r="AA637" s="316">
        <v>0</v>
      </c>
      <c r="AB637" s="315">
        <v>24</v>
      </c>
      <c r="AC637" s="74">
        <v>0</v>
      </c>
      <c r="AD637" s="227">
        <v>11</v>
      </c>
      <c r="AE637" s="266">
        <v>3</v>
      </c>
      <c r="AF637" s="266">
        <v>0</v>
      </c>
      <c r="AG637" s="316">
        <v>0</v>
      </c>
      <c r="AH637" s="324">
        <v>24</v>
      </c>
      <c r="AI637" s="74">
        <v>0</v>
      </c>
      <c r="AJ637" s="227">
        <v>11</v>
      </c>
      <c r="AK637" s="266">
        <v>3</v>
      </c>
      <c r="AL637" s="266">
        <v>0</v>
      </c>
      <c r="AM637" s="316">
        <v>0</v>
      </c>
      <c r="AN637" s="315">
        <v>24</v>
      </c>
      <c r="AO637" s="74">
        <v>0</v>
      </c>
      <c r="AP637" s="227">
        <v>11</v>
      </c>
      <c r="AQ637" s="266">
        <v>3</v>
      </c>
      <c r="AR637" s="266">
        <v>0</v>
      </c>
      <c r="AS637" s="316">
        <v>0</v>
      </c>
      <c r="AT637" s="318">
        <v>24</v>
      </c>
      <c r="AU637" s="74">
        <v>0</v>
      </c>
      <c r="AV637" s="292">
        <v>11</v>
      </c>
      <c r="AW637" s="2">
        <v>3</v>
      </c>
      <c r="AX637" s="266">
        <v>0</v>
      </c>
      <c r="AY637" s="316">
        <v>0</v>
      </c>
      <c r="AZ637" s="315">
        <v>24</v>
      </c>
      <c r="BA637" s="267">
        <v>0</v>
      </c>
      <c r="BB637" s="227">
        <v>11</v>
      </c>
      <c r="BC637" s="266">
        <v>3</v>
      </c>
      <c r="BD637" s="266">
        <v>0</v>
      </c>
      <c r="BE637" s="316">
        <v>0</v>
      </c>
      <c r="BF637" s="315">
        <v>24</v>
      </c>
      <c r="BG637" s="74">
        <v>0</v>
      </c>
      <c r="BH637" s="227">
        <v>11</v>
      </c>
      <c r="BI637" s="266">
        <v>3</v>
      </c>
      <c r="BJ637" s="266">
        <v>0</v>
      </c>
      <c r="BK637" s="650">
        <v>0</v>
      </c>
      <c r="BL637" s="456">
        <v>24</v>
      </c>
      <c r="BM637" s="267">
        <v>0</v>
      </c>
      <c r="BN637" s="227">
        <v>11</v>
      </c>
      <c r="BO637" s="266">
        <v>3</v>
      </c>
      <c r="BP637" s="266">
        <v>0</v>
      </c>
      <c r="BQ637" s="651">
        <v>0</v>
      </c>
      <c r="BR637" s="444">
        <v>24</v>
      </c>
      <c r="BS637" s="267">
        <v>0</v>
      </c>
      <c r="BT637" s="717">
        <v>11</v>
      </c>
      <c r="BU637" s="710">
        <v>3</v>
      </c>
      <c r="BV637" s="301">
        <v>0</v>
      </c>
      <c r="BW637" s="718">
        <v>0</v>
      </c>
      <c r="BX637" s="740" t="s">
        <v>24</v>
      </c>
    </row>
    <row r="638" spans="3:76">
      <c r="C638" s="405" t="s">
        <v>25</v>
      </c>
      <c r="D638" s="315">
        <v>14</v>
      </c>
      <c r="E638" s="267">
        <v>0</v>
      </c>
      <c r="F638" s="227">
        <v>11</v>
      </c>
      <c r="G638" s="266">
        <v>5</v>
      </c>
      <c r="H638" s="266">
        <v>0</v>
      </c>
      <c r="I638" s="316">
        <v>0</v>
      </c>
      <c r="J638" s="315">
        <v>14</v>
      </c>
      <c r="K638" s="267">
        <v>0</v>
      </c>
      <c r="L638" s="227">
        <v>11</v>
      </c>
      <c r="M638" s="266">
        <v>5</v>
      </c>
      <c r="N638" s="266">
        <v>0</v>
      </c>
      <c r="O638" s="309">
        <v>0</v>
      </c>
      <c r="P638" s="315">
        <v>14</v>
      </c>
      <c r="Q638" s="267">
        <v>0</v>
      </c>
      <c r="R638" s="227">
        <v>11</v>
      </c>
      <c r="S638" s="266">
        <v>5</v>
      </c>
      <c r="T638" s="266">
        <v>0</v>
      </c>
      <c r="U638" s="316">
        <v>0</v>
      </c>
      <c r="V638" s="315">
        <v>14</v>
      </c>
      <c r="W638" s="74">
        <v>0</v>
      </c>
      <c r="X638" s="227">
        <v>11</v>
      </c>
      <c r="Y638" s="266">
        <v>5</v>
      </c>
      <c r="Z638" s="266">
        <v>0</v>
      </c>
      <c r="AA638" s="316">
        <v>0</v>
      </c>
      <c r="AB638" s="315">
        <v>14</v>
      </c>
      <c r="AC638" s="74">
        <v>0</v>
      </c>
      <c r="AD638" s="227">
        <v>11</v>
      </c>
      <c r="AE638" s="266">
        <v>5</v>
      </c>
      <c r="AF638" s="266">
        <v>0</v>
      </c>
      <c r="AG638" s="316">
        <v>0</v>
      </c>
      <c r="AH638" s="324">
        <v>14</v>
      </c>
      <c r="AI638" s="74">
        <v>0</v>
      </c>
      <c r="AJ638" s="227">
        <v>11</v>
      </c>
      <c r="AK638" s="266">
        <v>5</v>
      </c>
      <c r="AL638" s="266">
        <v>0</v>
      </c>
      <c r="AM638" s="316">
        <v>0</v>
      </c>
      <c r="AN638" s="315">
        <v>14</v>
      </c>
      <c r="AO638" s="74">
        <v>0</v>
      </c>
      <c r="AP638" s="227">
        <v>11</v>
      </c>
      <c r="AQ638" s="266">
        <v>5</v>
      </c>
      <c r="AR638" s="266">
        <v>0</v>
      </c>
      <c r="AS638" s="316">
        <v>0</v>
      </c>
      <c r="AT638" s="318">
        <v>14</v>
      </c>
      <c r="AU638" s="74">
        <v>0</v>
      </c>
      <c r="AV638" s="292">
        <v>11</v>
      </c>
      <c r="AW638" s="2">
        <v>5</v>
      </c>
      <c r="AX638" s="266">
        <v>0</v>
      </c>
      <c r="AY638" s="316">
        <v>0</v>
      </c>
      <c r="AZ638" s="315">
        <v>14</v>
      </c>
      <c r="BA638" s="267">
        <v>0</v>
      </c>
      <c r="BB638" s="227">
        <v>11</v>
      </c>
      <c r="BC638" s="266">
        <v>5</v>
      </c>
      <c r="BD638" s="266">
        <v>0</v>
      </c>
      <c r="BE638" s="316">
        <v>0</v>
      </c>
      <c r="BF638" s="315">
        <v>14</v>
      </c>
      <c r="BG638" s="74">
        <v>0</v>
      </c>
      <c r="BH638" s="227">
        <v>11</v>
      </c>
      <c r="BI638" s="266">
        <v>5</v>
      </c>
      <c r="BJ638" s="266">
        <v>0</v>
      </c>
      <c r="BK638" s="309">
        <v>2</v>
      </c>
      <c r="BL638" s="456">
        <v>14</v>
      </c>
      <c r="BM638" s="267">
        <v>0</v>
      </c>
      <c r="BN638" s="227">
        <v>11</v>
      </c>
      <c r="BO638" s="266">
        <v>5</v>
      </c>
      <c r="BP638" s="266">
        <v>0</v>
      </c>
      <c r="BQ638" s="316">
        <v>2</v>
      </c>
      <c r="BR638" s="444">
        <v>14</v>
      </c>
      <c r="BS638" s="267">
        <v>0</v>
      </c>
      <c r="BT638" s="717">
        <v>11</v>
      </c>
      <c r="BU638" s="710">
        <v>5</v>
      </c>
      <c r="BV638" s="301">
        <v>0</v>
      </c>
      <c r="BW638" s="718">
        <v>2</v>
      </c>
      <c r="BX638" s="740" t="s">
        <v>25</v>
      </c>
    </row>
    <row r="639" spans="3:76">
      <c r="C639" s="405" t="s">
        <v>26</v>
      </c>
      <c r="D639" s="318">
        <v>307</v>
      </c>
      <c r="E639" s="74">
        <v>2</v>
      </c>
      <c r="F639" s="227">
        <v>630</v>
      </c>
      <c r="G639" s="266">
        <v>380</v>
      </c>
      <c r="H639" s="266">
        <v>0</v>
      </c>
      <c r="I639" s="316">
        <v>544</v>
      </c>
      <c r="J639" s="318">
        <v>307</v>
      </c>
      <c r="K639" s="74">
        <v>2</v>
      </c>
      <c r="L639" s="227">
        <v>630</v>
      </c>
      <c r="M639" s="266">
        <v>380</v>
      </c>
      <c r="N639" s="266">
        <v>0</v>
      </c>
      <c r="O639" s="309">
        <v>544</v>
      </c>
      <c r="P639" s="318">
        <v>307</v>
      </c>
      <c r="Q639" s="74">
        <v>2</v>
      </c>
      <c r="R639" s="227">
        <v>631</v>
      </c>
      <c r="S639" s="266">
        <v>380</v>
      </c>
      <c r="T639" s="266">
        <v>0</v>
      </c>
      <c r="U639" s="316">
        <v>547</v>
      </c>
      <c r="V639" s="318">
        <v>307</v>
      </c>
      <c r="W639" s="74">
        <v>2</v>
      </c>
      <c r="X639" s="227">
        <v>631</v>
      </c>
      <c r="Y639" s="2">
        <v>380</v>
      </c>
      <c r="Z639" s="266">
        <v>0</v>
      </c>
      <c r="AA639" s="317">
        <v>546</v>
      </c>
      <c r="AB639" s="318">
        <v>306</v>
      </c>
      <c r="AC639" s="74">
        <v>2</v>
      </c>
      <c r="AD639" s="227">
        <v>631</v>
      </c>
      <c r="AE639" s="266">
        <v>296</v>
      </c>
      <c r="AF639" s="266">
        <v>0</v>
      </c>
      <c r="AG639" s="317">
        <v>546</v>
      </c>
      <c r="AH639" s="275">
        <v>306</v>
      </c>
      <c r="AI639" s="74">
        <v>2</v>
      </c>
      <c r="AJ639" s="292">
        <v>636</v>
      </c>
      <c r="AK639" s="2">
        <v>297</v>
      </c>
      <c r="AL639" s="266">
        <v>0</v>
      </c>
      <c r="AM639" s="317">
        <v>561</v>
      </c>
      <c r="AN639" s="318">
        <v>306</v>
      </c>
      <c r="AO639" s="74">
        <v>2</v>
      </c>
      <c r="AP639" s="292">
        <v>636</v>
      </c>
      <c r="AQ639" s="2">
        <v>297</v>
      </c>
      <c r="AR639" s="266">
        <v>0</v>
      </c>
      <c r="AS639" s="317">
        <v>562</v>
      </c>
      <c r="AT639" s="318">
        <v>306</v>
      </c>
      <c r="AU639" s="74">
        <v>2</v>
      </c>
      <c r="AV639" s="292">
        <v>639</v>
      </c>
      <c r="AW639" s="2">
        <v>285</v>
      </c>
      <c r="AX639" s="266">
        <v>0</v>
      </c>
      <c r="AY639" s="317">
        <v>567</v>
      </c>
      <c r="AZ639" s="318">
        <v>306</v>
      </c>
      <c r="BA639" s="74">
        <v>2</v>
      </c>
      <c r="BB639" s="292">
        <v>640</v>
      </c>
      <c r="BC639" s="2">
        <v>285</v>
      </c>
      <c r="BD639" s="266">
        <v>0</v>
      </c>
      <c r="BE639" s="317">
        <v>569</v>
      </c>
      <c r="BF639" s="318">
        <v>306</v>
      </c>
      <c r="BG639" s="74">
        <v>2</v>
      </c>
      <c r="BH639" s="292">
        <v>640</v>
      </c>
      <c r="BI639" s="2">
        <v>285</v>
      </c>
      <c r="BJ639" s="266">
        <v>0</v>
      </c>
      <c r="BK639" s="309">
        <v>570</v>
      </c>
      <c r="BL639" s="457">
        <v>275</v>
      </c>
      <c r="BM639" s="74">
        <v>2</v>
      </c>
      <c r="BN639" s="227">
        <v>640</v>
      </c>
      <c r="BO639" s="266">
        <v>280</v>
      </c>
      <c r="BP639" s="266">
        <v>0</v>
      </c>
      <c r="BQ639" s="316">
        <v>570</v>
      </c>
      <c r="BR639" s="444">
        <v>275</v>
      </c>
      <c r="BS639" s="723">
        <v>2</v>
      </c>
      <c r="BT639" s="717">
        <v>646</v>
      </c>
      <c r="BU639" s="710">
        <v>280</v>
      </c>
      <c r="BV639" s="301">
        <v>0</v>
      </c>
      <c r="BW639" s="718">
        <v>570</v>
      </c>
      <c r="BX639" s="740" t="s">
        <v>26</v>
      </c>
    </row>
    <row r="640" spans="3:76">
      <c r="C640" s="405" t="s">
        <v>39</v>
      </c>
      <c r="D640" s="315">
        <v>20</v>
      </c>
      <c r="E640" s="267">
        <v>0</v>
      </c>
      <c r="F640" s="227">
        <v>32</v>
      </c>
      <c r="G640" s="266">
        <v>23</v>
      </c>
      <c r="H640" s="266">
        <v>0</v>
      </c>
      <c r="I640" s="316">
        <v>24</v>
      </c>
      <c r="J640" s="315">
        <v>20</v>
      </c>
      <c r="K640" s="267">
        <v>0</v>
      </c>
      <c r="L640" s="227">
        <v>32</v>
      </c>
      <c r="M640" s="266">
        <v>23</v>
      </c>
      <c r="N640" s="266">
        <v>0</v>
      </c>
      <c r="O640" s="309">
        <v>24</v>
      </c>
      <c r="P640" s="315">
        <v>20</v>
      </c>
      <c r="Q640" s="267">
        <v>0</v>
      </c>
      <c r="R640" s="227">
        <v>34</v>
      </c>
      <c r="S640" s="266">
        <v>23</v>
      </c>
      <c r="T640" s="266">
        <v>0</v>
      </c>
      <c r="U640" s="316">
        <v>27</v>
      </c>
      <c r="V640" s="315">
        <v>20</v>
      </c>
      <c r="W640" s="74">
        <v>0</v>
      </c>
      <c r="X640" s="292">
        <v>35</v>
      </c>
      <c r="Y640" s="266">
        <v>23</v>
      </c>
      <c r="Z640" s="266">
        <v>0</v>
      </c>
      <c r="AA640" s="316">
        <v>28</v>
      </c>
      <c r="AB640" s="315">
        <v>20</v>
      </c>
      <c r="AC640" s="74">
        <v>0</v>
      </c>
      <c r="AD640" s="292">
        <v>35</v>
      </c>
      <c r="AE640" s="266">
        <v>23</v>
      </c>
      <c r="AF640" s="266">
        <v>0</v>
      </c>
      <c r="AG640" s="317">
        <v>28</v>
      </c>
      <c r="AH640" s="324">
        <v>20</v>
      </c>
      <c r="AI640" s="74">
        <v>0</v>
      </c>
      <c r="AJ640" s="292">
        <v>37</v>
      </c>
      <c r="AK640" s="266">
        <v>23</v>
      </c>
      <c r="AL640" s="266">
        <v>0</v>
      </c>
      <c r="AM640" s="317">
        <v>33</v>
      </c>
      <c r="AN640" s="315">
        <v>20</v>
      </c>
      <c r="AO640" s="74">
        <v>0</v>
      </c>
      <c r="AP640" s="292">
        <v>41</v>
      </c>
      <c r="AQ640" s="266">
        <v>23</v>
      </c>
      <c r="AR640" s="266">
        <v>0</v>
      </c>
      <c r="AS640" s="317">
        <v>37</v>
      </c>
      <c r="AT640" s="318">
        <v>20</v>
      </c>
      <c r="AU640" s="74">
        <v>0</v>
      </c>
      <c r="AV640" s="292">
        <v>43</v>
      </c>
      <c r="AW640" s="2">
        <v>23</v>
      </c>
      <c r="AX640" s="266">
        <v>0</v>
      </c>
      <c r="AY640" s="317">
        <v>39</v>
      </c>
      <c r="AZ640" s="315">
        <v>20</v>
      </c>
      <c r="BA640" s="267">
        <v>0</v>
      </c>
      <c r="BB640" s="292">
        <v>43</v>
      </c>
      <c r="BC640" s="266">
        <v>23</v>
      </c>
      <c r="BD640" s="266">
        <v>0</v>
      </c>
      <c r="BE640" s="317">
        <v>39</v>
      </c>
      <c r="BF640" s="315">
        <v>20</v>
      </c>
      <c r="BG640" s="74">
        <v>0</v>
      </c>
      <c r="BH640" s="292">
        <v>39</v>
      </c>
      <c r="BI640" s="266">
        <v>23</v>
      </c>
      <c r="BJ640" s="266">
        <v>0</v>
      </c>
      <c r="BK640" s="309">
        <v>37</v>
      </c>
      <c r="BL640" s="456">
        <v>20</v>
      </c>
      <c r="BM640" s="74">
        <v>0</v>
      </c>
      <c r="BN640" s="227">
        <v>39</v>
      </c>
      <c r="BO640" s="266">
        <v>23</v>
      </c>
      <c r="BP640" s="266">
        <v>0</v>
      </c>
      <c r="BQ640" s="316">
        <v>36</v>
      </c>
      <c r="BR640" s="444">
        <v>20</v>
      </c>
      <c r="BS640" s="723">
        <v>0</v>
      </c>
      <c r="BT640" s="717">
        <v>39</v>
      </c>
      <c r="BU640" s="710">
        <v>23</v>
      </c>
      <c r="BV640" s="301">
        <v>0</v>
      </c>
      <c r="BW640" s="718">
        <v>36</v>
      </c>
      <c r="BX640" s="740" t="s">
        <v>39</v>
      </c>
    </row>
    <row r="641" spans="3:76" ht="33.75">
      <c r="C641" s="405" t="s">
        <v>1191</v>
      </c>
      <c r="D641" s="438">
        <v>31</v>
      </c>
      <c r="E641" s="267">
        <v>0</v>
      </c>
      <c r="F641" s="436">
        <v>30</v>
      </c>
      <c r="G641" s="302">
        <v>17</v>
      </c>
      <c r="H641" s="302">
        <v>0</v>
      </c>
      <c r="I641" s="439">
        <v>22</v>
      </c>
      <c r="J641" s="438">
        <v>31</v>
      </c>
      <c r="K641" s="267">
        <v>0</v>
      </c>
      <c r="L641" s="436">
        <v>30</v>
      </c>
      <c r="M641" s="302">
        <v>17</v>
      </c>
      <c r="N641" s="266">
        <v>0</v>
      </c>
      <c r="O641" s="437">
        <v>22</v>
      </c>
      <c r="P641" s="438">
        <v>31</v>
      </c>
      <c r="Q641" s="267">
        <v>0</v>
      </c>
      <c r="R641" s="436">
        <v>30</v>
      </c>
      <c r="S641" s="302">
        <v>17</v>
      </c>
      <c r="T641" s="266">
        <v>0</v>
      </c>
      <c r="U641" s="439">
        <v>22</v>
      </c>
      <c r="V641" s="438">
        <v>31</v>
      </c>
      <c r="W641" s="74">
        <v>0</v>
      </c>
      <c r="X641" s="436">
        <v>30</v>
      </c>
      <c r="Y641" s="302">
        <v>17</v>
      </c>
      <c r="Z641" s="302">
        <v>0</v>
      </c>
      <c r="AA641" s="439">
        <v>22</v>
      </c>
      <c r="AB641" s="438">
        <v>31</v>
      </c>
      <c r="AC641" s="74">
        <v>0</v>
      </c>
      <c r="AD641" s="436">
        <v>30</v>
      </c>
      <c r="AE641" s="302">
        <v>17</v>
      </c>
      <c r="AF641" s="302">
        <v>0</v>
      </c>
      <c r="AG641" s="439">
        <v>22</v>
      </c>
      <c r="AH641" s="440">
        <v>31</v>
      </c>
      <c r="AI641" s="74">
        <v>0</v>
      </c>
      <c r="AJ641" s="436">
        <v>31</v>
      </c>
      <c r="AK641" s="302">
        <v>17</v>
      </c>
      <c r="AL641" s="302">
        <v>0</v>
      </c>
      <c r="AM641" s="439">
        <v>26</v>
      </c>
      <c r="AN641" s="438">
        <v>31</v>
      </c>
      <c r="AO641" s="74">
        <v>0</v>
      </c>
      <c r="AP641" s="436">
        <v>35</v>
      </c>
      <c r="AQ641" s="302">
        <v>17</v>
      </c>
      <c r="AR641" s="302">
        <v>0</v>
      </c>
      <c r="AS641" s="439">
        <v>31</v>
      </c>
      <c r="AT641" s="472">
        <v>31</v>
      </c>
      <c r="AU641" s="74">
        <v>0</v>
      </c>
      <c r="AV641" s="450">
        <v>39</v>
      </c>
      <c r="AW641" s="48">
        <v>17</v>
      </c>
      <c r="AX641" s="302">
        <v>0</v>
      </c>
      <c r="AY641" s="439">
        <v>35</v>
      </c>
      <c r="AZ641" s="438">
        <v>31</v>
      </c>
      <c r="BA641" s="267">
        <v>0</v>
      </c>
      <c r="BB641" s="436">
        <v>40</v>
      </c>
      <c r="BC641" s="302">
        <v>17</v>
      </c>
      <c r="BD641" s="302">
        <v>0</v>
      </c>
      <c r="BE641" s="439">
        <v>36</v>
      </c>
      <c r="BF641" s="438">
        <v>31</v>
      </c>
      <c r="BG641" s="74">
        <v>0</v>
      </c>
      <c r="BH641" s="436">
        <v>38</v>
      </c>
      <c r="BI641" s="302">
        <v>17</v>
      </c>
      <c r="BJ641" s="302">
        <v>0</v>
      </c>
      <c r="BK641" s="309">
        <v>34</v>
      </c>
      <c r="BL641" s="53">
        <v>31</v>
      </c>
      <c r="BM641" s="74">
        <v>0</v>
      </c>
      <c r="BN641" s="436">
        <v>38</v>
      </c>
      <c r="BO641" s="302">
        <v>16</v>
      </c>
      <c r="BP641" s="302">
        <v>0</v>
      </c>
      <c r="BQ641" s="316">
        <v>34</v>
      </c>
      <c r="BR641" s="444">
        <v>31</v>
      </c>
      <c r="BS641" s="723">
        <v>0</v>
      </c>
      <c r="BT641" s="725">
        <v>38</v>
      </c>
      <c r="BU641" s="726">
        <v>16</v>
      </c>
      <c r="BV641" s="458">
        <v>0</v>
      </c>
      <c r="BW641" s="727">
        <v>34</v>
      </c>
      <c r="BX641" s="740" t="s">
        <v>1191</v>
      </c>
    </row>
    <row r="642" spans="3:76">
      <c r="C642" s="405" t="s">
        <v>27</v>
      </c>
      <c r="D642" s="315">
        <v>18</v>
      </c>
      <c r="E642" s="267">
        <v>0</v>
      </c>
      <c r="F642" s="227">
        <v>17</v>
      </c>
      <c r="G642" s="266">
        <v>2</v>
      </c>
      <c r="H642" s="266">
        <v>0</v>
      </c>
      <c r="I642" s="316">
        <v>0</v>
      </c>
      <c r="J642" s="315">
        <v>18</v>
      </c>
      <c r="K642" s="267">
        <v>0</v>
      </c>
      <c r="L642" s="227">
        <v>17</v>
      </c>
      <c r="M642" s="266">
        <v>2</v>
      </c>
      <c r="N642" s="266">
        <v>0</v>
      </c>
      <c r="O642" s="309">
        <v>0</v>
      </c>
      <c r="P642" s="315">
        <v>18</v>
      </c>
      <c r="Q642" s="267">
        <v>0</v>
      </c>
      <c r="R642" s="227">
        <v>17</v>
      </c>
      <c r="S642" s="266">
        <v>2</v>
      </c>
      <c r="T642" s="266">
        <v>0</v>
      </c>
      <c r="U642" s="316">
        <v>0</v>
      </c>
      <c r="V642" s="315">
        <v>18</v>
      </c>
      <c r="W642" s="74">
        <v>0</v>
      </c>
      <c r="X642" s="227">
        <v>17</v>
      </c>
      <c r="Y642" s="266">
        <v>2</v>
      </c>
      <c r="Z642" s="266">
        <v>0</v>
      </c>
      <c r="AA642" s="316">
        <v>0</v>
      </c>
      <c r="AB642" s="315">
        <v>18</v>
      </c>
      <c r="AC642" s="74">
        <v>0</v>
      </c>
      <c r="AD642" s="227">
        <v>17</v>
      </c>
      <c r="AE642" s="266">
        <v>2</v>
      </c>
      <c r="AF642" s="266">
        <v>0</v>
      </c>
      <c r="AG642" s="316">
        <v>0</v>
      </c>
      <c r="AH642" s="324">
        <v>18</v>
      </c>
      <c r="AI642" s="74">
        <v>0</v>
      </c>
      <c r="AJ642" s="227">
        <v>17</v>
      </c>
      <c r="AK642" s="266">
        <v>2</v>
      </c>
      <c r="AL642" s="266">
        <v>0</v>
      </c>
      <c r="AM642" s="316">
        <v>0</v>
      </c>
      <c r="AN642" s="315">
        <v>18</v>
      </c>
      <c r="AO642" s="74">
        <v>0</v>
      </c>
      <c r="AP642" s="227">
        <v>17</v>
      </c>
      <c r="AQ642" s="266">
        <v>2</v>
      </c>
      <c r="AR642" s="266">
        <v>0</v>
      </c>
      <c r="AS642" s="316">
        <v>0</v>
      </c>
      <c r="AT642" s="318">
        <v>18</v>
      </c>
      <c r="AU642" s="74">
        <v>0</v>
      </c>
      <c r="AV642" s="292">
        <v>17</v>
      </c>
      <c r="AW642" s="2">
        <v>2</v>
      </c>
      <c r="AX642" s="266">
        <v>0</v>
      </c>
      <c r="AY642" s="316">
        <v>0</v>
      </c>
      <c r="AZ642" s="315">
        <v>18</v>
      </c>
      <c r="BA642" s="267">
        <v>0</v>
      </c>
      <c r="BB642" s="227">
        <v>17</v>
      </c>
      <c r="BC642" s="266">
        <v>2</v>
      </c>
      <c r="BD642" s="266">
        <v>0</v>
      </c>
      <c r="BE642" s="316">
        <v>0</v>
      </c>
      <c r="BF642" s="315">
        <v>18</v>
      </c>
      <c r="BG642" s="74">
        <v>0</v>
      </c>
      <c r="BH642" s="227">
        <v>17</v>
      </c>
      <c r="BI642" s="266">
        <v>2</v>
      </c>
      <c r="BJ642" s="266">
        <v>0</v>
      </c>
      <c r="BK642" s="4">
        <v>0</v>
      </c>
      <c r="BL642" s="456">
        <v>18</v>
      </c>
      <c r="BM642" s="74">
        <v>0</v>
      </c>
      <c r="BN642" s="227">
        <v>17</v>
      </c>
      <c r="BO642" s="266">
        <v>2</v>
      </c>
      <c r="BP642" s="266">
        <v>0</v>
      </c>
      <c r="BQ642" s="316">
        <v>0</v>
      </c>
      <c r="BR642" s="444">
        <v>18</v>
      </c>
      <c r="BS642" s="723">
        <v>0</v>
      </c>
      <c r="BT642" s="717">
        <v>18</v>
      </c>
      <c r="BU642" s="710">
        <v>2</v>
      </c>
      <c r="BV642" s="301">
        <v>0</v>
      </c>
      <c r="BW642" s="718">
        <v>0</v>
      </c>
      <c r="BX642" s="740" t="s">
        <v>27</v>
      </c>
    </row>
    <row r="643" spans="3:76">
      <c r="C643" s="405" t="s">
        <v>28</v>
      </c>
      <c r="D643" s="315">
        <v>51</v>
      </c>
      <c r="E643" s="267">
        <v>0</v>
      </c>
      <c r="F643" s="227">
        <v>72</v>
      </c>
      <c r="G643" s="2">
        <v>55</v>
      </c>
      <c r="H643" s="2">
        <v>0</v>
      </c>
      <c r="I643" s="317">
        <v>42</v>
      </c>
      <c r="J643" s="315">
        <v>51</v>
      </c>
      <c r="K643" s="267">
        <v>0</v>
      </c>
      <c r="L643" s="227">
        <v>72</v>
      </c>
      <c r="M643" s="2">
        <v>55</v>
      </c>
      <c r="N643" s="266">
        <v>0</v>
      </c>
      <c r="O643" s="4">
        <v>42</v>
      </c>
      <c r="P643" s="315">
        <v>51</v>
      </c>
      <c r="Q643" s="267">
        <v>0</v>
      </c>
      <c r="R643" s="227">
        <v>72</v>
      </c>
      <c r="S643" s="2">
        <v>55</v>
      </c>
      <c r="T643" s="266">
        <v>0</v>
      </c>
      <c r="U643" s="317">
        <v>43</v>
      </c>
      <c r="V643" s="315">
        <v>51</v>
      </c>
      <c r="W643" s="74">
        <v>0</v>
      </c>
      <c r="X643" s="227">
        <v>72</v>
      </c>
      <c r="Y643" s="2">
        <v>55</v>
      </c>
      <c r="Z643" s="2">
        <v>0</v>
      </c>
      <c r="AA643" s="317">
        <v>43</v>
      </c>
      <c r="AB643" s="315">
        <v>51</v>
      </c>
      <c r="AC643" s="74">
        <v>0</v>
      </c>
      <c r="AD643" s="227">
        <v>72</v>
      </c>
      <c r="AE643" s="2">
        <v>54</v>
      </c>
      <c r="AF643" s="2">
        <v>0</v>
      </c>
      <c r="AG643" s="317">
        <v>43</v>
      </c>
      <c r="AH643" s="324">
        <v>51</v>
      </c>
      <c r="AI643" s="74">
        <v>0</v>
      </c>
      <c r="AJ643" s="227">
        <v>72</v>
      </c>
      <c r="AK643" s="2">
        <v>54</v>
      </c>
      <c r="AL643" s="2">
        <v>0</v>
      </c>
      <c r="AM643" s="317">
        <v>43</v>
      </c>
      <c r="AN643" s="315">
        <v>51</v>
      </c>
      <c r="AO643" s="74">
        <v>0</v>
      </c>
      <c r="AP643" s="227">
        <v>72</v>
      </c>
      <c r="AQ643" s="2">
        <v>54</v>
      </c>
      <c r="AR643" s="2">
        <v>0</v>
      </c>
      <c r="AS643" s="317">
        <v>43</v>
      </c>
      <c r="AT643" s="315">
        <v>51</v>
      </c>
      <c r="AU643" s="74">
        <v>0</v>
      </c>
      <c r="AV643" s="227">
        <v>72</v>
      </c>
      <c r="AW643" s="2">
        <v>54</v>
      </c>
      <c r="AX643" s="2">
        <v>0</v>
      </c>
      <c r="AY643" s="317">
        <v>43</v>
      </c>
      <c r="AZ643" s="315">
        <v>51</v>
      </c>
      <c r="BA643" s="267">
        <v>0</v>
      </c>
      <c r="BB643" s="227">
        <v>72</v>
      </c>
      <c r="BC643" s="2">
        <v>54</v>
      </c>
      <c r="BD643" s="2">
        <v>0</v>
      </c>
      <c r="BE643" s="317">
        <v>43</v>
      </c>
      <c r="BF643" s="315">
        <v>51</v>
      </c>
      <c r="BG643" s="74">
        <v>0</v>
      </c>
      <c r="BH643" s="292">
        <v>72</v>
      </c>
      <c r="BI643" s="2">
        <v>54</v>
      </c>
      <c r="BJ643" s="2">
        <v>0</v>
      </c>
      <c r="BK643" s="4">
        <v>43</v>
      </c>
      <c r="BL643" s="457">
        <v>51</v>
      </c>
      <c r="BM643" s="74">
        <v>0</v>
      </c>
      <c r="BN643" s="227">
        <v>72</v>
      </c>
      <c r="BO643" s="2">
        <v>53</v>
      </c>
      <c r="BP643" s="266">
        <v>0</v>
      </c>
      <c r="BQ643" s="317">
        <v>43</v>
      </c>
      <c r="BR643" s="444">
        <v>51</v>
      </c>
      <c r="BS643" s="723">
        <v>0</v>
      </c>
      <c r="BT643" s="717">
        <v>72</v>
      </c>
      <c r="BU643" s="721">
        <v>53</v>
      </c>
      <c r="BV643" s="301">
        <v>0</v>
      </c>
      <c r="BW643" s="722">
        <v>43</v>
      </c>
      <c r="BX643" s="740" t="s">
        <v>28</v>
      </c>
    </row>
    <row r="644" spans="3:76" ht="22.5">
      <c r="C644" s="406" t="s">
        <v>29</v>
      </c>
      <c r="D644" s="315">
        <v>8</v>
      </c>
      <c r="E644" s="267">
        <v>0</v>
      </c>
      <c r="F644" s="227">
        <v>3</v>
      </c>
      <c r="G644" s="266">
        <v>0</v>
      </c>
      <c r="H644" s="266">
        <v>0</v>
      </c>
      <c r="I644" s="316">
        <v>0</v>
      </c>
      <c r="J644" s="315">
        <v>8</v>
      </c>
      <c r="K644" s="267">
        <v>0</v>
      </c>
      <c r="L644" s="227">
        <v>3</v>
      </c>
      <c r="M644" s="266">
        <v>0</v>
      </c>
      <c r="N644" s="266">
        <v>0</v>
      </c>
      <c r="O644" s="309">
        <v>0</v>
      </c>
      <c r="P644" s="315">
        <v>8</v>
      </c>
      <c r="Q644" s="267">
        <v>0</v>
      </c>
      <c r="R644" s="227">
        <v>6</v>
      </c>
      <c r="S644" s="266">
        <v>0</v>
      </c>
      <c r="T644" s="266">
        <v>0</v>
      </c>
      <c r="U644" s="316">
        <v>0</v>
      </c>
      <c r="V644" s="315">
        <v>8</v>
      </c>
      <c r="W644" s="203">
        <v>0</v>
      </c>
      <c r="X644" s="227">
        <v>6</v>
      </c>
      <c r="Y644" s="266">
        <v>0</v>
      </c>
      <c r="Z644" s="266">
        <v>0</v>
      </c>
      <c r="AA644" s="316">
        <v>0</v>
      </c>
      <c r="AB644" s="315">
        <v>8</v>
      </c>
      <c r="AC644" s="203">
        <v>0</v>
      </c>
      <c r="AD644" s="227">
        <v>6</v>
      </c>
      <c r="AE644" s="266">
        <v>0</v>
      </c>
      <c r="AF644" s="266">
        <v>0</v>
      </c>
      <c r="AG644" s="316">
        <v>0</v>
      </c>
      <c r="AH644" s="324">
        <v>8</v>
      </c>
      <c r="AI644" s="203">
        <v>0</v>
      </c>
      <c r="AJ644" s="227">
        <v>6</v>
      </c>
      <c r="AK644" s="266">
        <v>0</v>
      </c>
      <c r="AL644" s="266">
        <v>0</v>
      </c>
      <c r="AM644" s="316">
        <v>0</v>
      </c>
      <c r="AN644" s="315">
        <v>8</v>
      </c>
      <c r="AO644" s="203">
        <v>0</v>
      </c>
      <c r="AP644" s="227">
        <v>6</v>
      </c>
      <c r="AQ644" s="266">
        <v>0</v>
      </c>
      <c r="AR644" s="266">
        <v>0</v>
      </c>
      <c r="AS644" s="316">
        <v>0</v>
      </c>
      <c r="AT644" s="315">
        <v>8</v>
      </c>
      <c r="AU644" s="203">
        <v>0</v>
      </c>
      <c r="AV644" s="227">
        <v>6</v>
      </c>
      <c r="AW644" s="266">
        <v>0</v>
      </c>
      <c r="AX644" s="266">
        <v>0</v>
      </c>
      <c r="AY644" s="316">
        <v>0</v>
      </c>
      <c r="AZ644" s="315">
        <v>8</v>
      </c>
      <c r="BA644" s="267">
        <v>0</v>
      </c>
      <c r="BB644" s="227">
        <v>6</v>
      </c>
      <c r="BC644" s="266">
        <v>0</v>
      </c>
      <c r="BD644" s="266">
        <v>0</v>
      </c>
      <c r="BE644" s="316">
        <v>0</v>
      </c>
      <c r="BF644" s="315">
        <v>8</v>
      </c>
      <c r="BG644" s="203">
        <v>0</v>
      </c>
      <c r="BH644" s="227">
        <v>6</v>
      </c>
      <c r="BI644" s="266">
        <v>0</v>
      </c>
      <c r="BJ644" s="266">
        <v>0</v>
      </c>
      <c r="BK644" s="309">
        <v>0</v>
      </c>
      <c r="BL644" s="456">
        <v>8</v>
      </c>
      <c r="BM644" s="203">
        <v>0</v>
      </c>
      <c r="BN644" s="227">
        <v>6</v>
      </c>
      <c r="BO644" s="266">
        <v>0</v>
      </c>
      <c r="BP644" s="266">
        <v>0</v>
      </c>
      <c r="BQ644" s="316">
        <v>0</v>
      </c>
      <c r="BR644" s="444">
        <v>8</v>
      </c>
      <c r="BS644" s="203">
        <v>0</v>
      </c>
      <c r="BT644" s="717">
        <v>6</v>
      </c>
      <c r="BU644" s="710">
        <v>0</v>
      </c>
      <c r="BV644" s="301">
        <v>0</v>
      </c>
      <c r="BW644" s="718">
        <v>0</v>
      </c>
      <c r="BX644" s="740" t="s">
        <v>29</v>
      </c>
    </row>
    <row r="645" spans="3:76" ht="23.25" thickBot="1">
      <c r="C645" s="459" t="s">
        <v>90</v>
      </c>
      <c r="D645" s="319">
        <v>3</v>
      </c>
      <c r="E645" s="207">
        <v>0</v>
      </c>
      <c r="F645" s="299">
        <v>2</v>
      </c>
      <c r="G645" s="207">
        <v>0</v>
      </c>
      <c r="H645" s="207">
        <v>0</v>
      </c>
      <c r="I645" s="208">
        <v>0</v>
      </c>
      <c r="J645" s="319">
        <v>3</v>
      </c>
      <c r="K645" s="207">
        <v>0</v>
      </c>
      <c r="L645" s="299">
        <v>2</v>
      </c>
      <c r="M645" s="207">
        <v>0</v>
      </c>
      <c r="N645" s="207">
        <v>0</v>
      </c>
      <c r="O645" s="260">
        <v>0</v>
      </c>
      <c r="P645" s="319">
        <v>3</v>
      </c>
      <c r="Q645" s="207">
        <v>0</v>
      </c>
      <c r="R645" s="299">
        <v>2</v>
      </c>
      <c r="S645" s="207">
        <v>0</v>
      </c>
      <c r="T645" s="207">
        <v>0</v>
      </c>
      <c r="U645" s="208">
        <v>0</v>
      </c>
      <c r="V645" s="319">
        <v>3</v>
      </c>
      <c r="W645" s="207">
        <v>0</v>
      </c>
      <c r="X645" s="299">
        <v>2</v>
      </c>
      <c r="Y645" s="207">
        <v>0</v>
      </c>
      <c r="Z645" s="207">
        <v>0</v>
      </c>
      <c r="AA645" s="208">
        <v>0</v>
      </c>
      <c r="AB645" s="319">
        <v>3</v>
      </c>
      <c r="AC645" s="207">
        <v>0</v>
      </c>
      <c r="AD645" s="299">
        <v>2</v>
      </c>
      <c r="AE645" s="207">
        <v>0</v>
      </c>
      <c r="AF645" s="207">
        <v>0</v>
      </c>
      <c r="AG645" s="208">
        <v>0</v>
      </c>
      <c r="AH645" s="325">
        <v>3</v>
      </c>
      <c r="AI645" s="207">
        <v>0</v>
      </c>
      <c r="AJ645" s="299">
        <v>2</v>
      </c>
      <c r="AK645" s="207">
        <v>0</v>
      </c>
      <c r="AL645" s="207">
        <v>0</v>
      </c>
      <c r="AM645" s="208">
        <v>0</v>
      </c>
      <c r="AN645" s="319">
        <v>3</v>
      </c>
      <c r="AO645" s="207">
        <v>0</v>
      </c>
      <c r="AP645" s="299">
        <v>2</v>
      </c>
      <c r="AQ645" s="207">
        <v>0</v>
      </c>
      <c r="AR645" s="207">
        <v>0</v>
      </c>
      <c r="AS645" s="208">
        <v>0</v>
      </c>
      <c r="AT645" s="319">
        <v>3</v>
      </c>
      <c r="AU645" s="207">
        <v>0</v>
      </c>
      <c r="AV645" s="299">
        <v>2</v>
      </c>
      <c r="AW645" s="207">
        <v>0</v>
      </c>
      <c r="AX645" s="207">
        <v>0</v>
      </c>
      <c r="AY645" s="208">
        <v>0</v>
      </c>
      <c r="AZ645" s="319">
        <v>3</v>
      </c>
      <c r="BA645" s="207">
        <v>0</v>
      </c>
      <c r="BB645" s="299">
        <v>2</v>
      </c>
      <c r="BC645" s="207">
        <v>0</v>
      </c>
      <c r="BD645" s="207">
        <v>0</v>
      </c>
      <c r="BE645" s="208">
        <v>0</v>
      </c>
      <c r="BF645" s="319">
        <v>3</v>
      </c>
      <c r="BG645" s="207">
        <v>0</v>
      </c>
      <c r="BH645" s="299">
        <v>2</v>
      </c>
      <c r="BI645" s="207">
        <v>0</v>
      </c>
      <c r="BJ645" s="207">
        <v>0</v>
      </c>
      <c r="BK645" s="260">
        <v>0</v>
      </c>
      <c r="BL645" s="206">
        <v>3</v>
      </c>
      <c r="BM645" s="207">
        <v>0</v>
      </c>
      <c r="BN645" s="299">
        <v>2</v>
      </c>
      <c r="BO645" s="207">
        <v>0</v>
      </c>
      <c r="BP645" s="207">
        <v>0</v>
      </c>
      <c r="BQ645" s="208">
        <v>0</v>
      </c>
      <c r="BR645" s="729">
        <v>3</v>
      </c>
      <c r="BS645" s="714">
        <v>0</v>
      </c>
      <c r="BT645" s="730">
        <v>2</v>
      </c>
      <c r="BU645" s="714">
        <v>0</v>
      </c>
      <c r="BV645" s="714">
        <v>0</v>
      </c>
      <c r="BW645" s="715">
        <v>0</v>
      </c>
      <c r="BX645" s="741" t="s">
        <v>90</v>
      </c>
    </row>
    <row r="647" spans="3:76" ht="13.5" thickBot="1"/>
    <row r="648" spans="3:76" ht="24" customHeight="1" thickBot="1">
      <c r="C648" s="557" t="s">
        <v>1183</v>
      </c>
      <c r="D648" s="558"/>
      <c r="E648" s="558"/>
      <c r="F648" s="558"/>
      <c r="G648" s="558"/>
      <c r="H648" s="558"/>
      <c r="I648" s="558"/>
      <c r="J648" s="558"/>
      <c r="K648" s="558"/>
      <c r="L648" s="558"/>
      <c r="M648" s="558"/>
      <c r="N648" s="558"/>
      <c r="O648" s="558"/>
      <c r="P648" s="558"/>
      <c r="Q648" s="558"/>
      <c r="R648" s="558"/>
      <c r="S648" s="558"/>
      <c r="T648" s="558"/>
      <c r="U648" s="558"/>
      <c r="V648" s="558"/>
      <c r="W648" s="558"/>
      <c r="X648" s="558"/>
      <c r="Y648" s="558"/>
      <c r="Z648" s="558"/>
      <c r="AA648" s="558"/>
      <c r="AB648" s="558"/>
      <c r="AC648" s="558"/>
      <c r="AD648" s="558"/>
      <c r="AE648" s="558"/>
      <c r="AF648" s="558"/>
      <c r="AG648" s="558"/>
      <c r="AH648" s="558"/>
      <c r="AI648" s="558"/>
      <c r="AJ648" s="558"/>
      <c r="AK648" s="558"/>
      <c r="AL648" s="558"/>
      <c r="AM648" s="558"/>
      <c r="AN648" s="558"/>
      <c r="AO648" s="558"/>
      <c r="AP648" s="558"/>
      <c r="AQ648" s="558"/>
      <c r="AR648" s="558"/>
      <c r="AS648" s="558"/>
      <c r="AT648" s="558"/>
      <c r="AU648" s="558"/>
      <c r="AV648" s="558"/>
      <c r="AW648" s="558"/>
      <c r="AX648" s="558"/>
      <c r="AY648" s="558"/>
      <c r="AZ648" s="558"/>
      <c r="BA648" s="558"/>
      <c r="BB648" s="558"/>
      <c r="BC648" s="558"/>
      <c r="BD648" s="558"/>
      <c r="BE648" s="558"/>
      <c r="BF648" s="558"/>
      <c r="BG648" s="558"/>
      <c r="BH648" s="558"/>
      <c r="BI648" s="558"/>
      <c r="BJ648" s="558"/>
      <c r="BK648" s="558"/>
      <c r="BL648" s="558"/>
      <c r="BM648" s="558"/>
      <c r="BN648" s="558"/>
      <c r="BO648" s="558"/>
      <c r="BP648" s="558"/>
      <c r="BQ648" s="558"/>
      <c r="BR648" s="558"/>
      <c r="BS648" s="558"/>
      <c r="BT648" s="558"/>
      <c r="BU648" s="558"/>
      <c r="BV648" s="558"/>
      <c r="BW648" s="558"/>
      <c r="BX648" s="647"/>
    </row>
    <row r="649" spans="3:76" ht="23.25" thickBot="1">
      <c r="C649" s="585" t="s">
        <v>36</v>
      </c>
      <c r="D649" s="838">
        <v>44197</v>
      </c>
      <c r="E649" s="839"/>
      <c r="F649" s="839"/>
      <c r="G649" s="839"/>
      <c r="H649" s="839"/>
      <c r="I649" s="840"/>
      <c r="J649" s="838">
        <v>44228</v>
      </c>
      <c r="K649" s="839"/>
      <c r="L649" s="839"/>
      <c r="M649" s="839"/>
      <c r="N649" s="839"/>
      <c r="O649" s="840"/>
      <c r="P649" s="838">
        <v>44256</v>
      </c>
      <c r="Q649" s="839"/>
      <c r="R649" s="839"/>
      <c r="S649" s="839"/>
      <c r="T649" s="839"/>
      <c r="U649" s="840"/>
      <c r="V649" s="838">
        <v>44287</v>
      </c>
      <c r="W649" s="839"/>
      <c r="X649" s="839"/>
      <c r="Y649" s="839"/>
      <c r="Z649" s="839"/>
      <c r="AA649" s="840"/>
      <c r="AB649" s="838">
        <v>44317</v>
      </c>
      <c r="AC649" s="839"/>
      <c r="AD649" s="839"/>
      <c r="AE649" s="839"/>
      <c r="AF649" s="839"/>
      <c r="AG649" s="840"/>
      <c r="AH649" s="838">
        <v>44348</v>
      </c>
      <c r="AI649" s="839"/>
      <c r="AJ649" s="839"/>
      <c r="AK649" s="839"/>
      <c r="AL649" s="839"/>
      <c r="AM649" s="840"/>
      <c r="AN649" s="838">
        <v>44378</v>
      </c>
      <c r="AO649" s="839"/>
      <c r="AP649" s="839"/>
      <c r="AQ649" s="839"/>
      <c r="AR649" s="839"/>
      <c r="AS649" s="840"/>
      <c r="AT649" s="838">
        <v>44409</v>
      </c>
      <c r="AU649" s="839"/>
      <c r="AV649" s="839"/>
      <c r="AW649" s="839"/>
      <c r="AX649" s="839"/>
      <c r="AY649" s="840"/>
      <c r="AZ649" s="838">
        <v>44440</v>
      </c>
      <c r="BA649" s="839"/>
      <c r="BB649" s="839"/>
      <c r="BC649" s="839"/>
      <c r="BD649" s="839"/>
      <c r="BE649" s="840"/>
      <c r="BF649" s="838">
        <v>44470</v>
      </c>
      <c r="BG649" s="839"/>
      <c r="BH649" s="839"/>
      <c r="BI649" s="839"/>
      <c r="BJ649" s="839"/>
      <c r="BK649" s="840"/>
      <c r="BL649" s="838">
        <v>44501</v>
      </c>
      <c r="BM649" s="839"/>
      <c r="BN649" s="839"/>
      <c r="BO649" s="839"/>
      <c r="BP649" s="839"/>
      <c r="BQ649" s="840"/>
      <c r="BR649" s="838">
        <v>44531</v>
      </c>
      <c r="BS649" s="839"/>
      <c r="BT649" s="839"/>
      <c r="BU649" s="839"/>
      <c r="BV649" s="839"/>
      <c r="BW649" s="840"/>
      <c r="BX649" s="647"/>
    </row>
    <row r="650" spans="3:76" ht="13.5" thickBot="1">
      <c r="C650" s="599"/>
      <c r="D650" s="178" t="s">
        <v>2</v>
      </c>
      <c r="E650" s="385" t="s">
        <v>3</v>
      </c>
      <c r="F650" s="389" t="s">
        <v>51</v>
      </c>
      <c r="G650" s="389" t="s">
        <v>66</v>
      </c>
      <c r="H650" s="389" t="s">
        <v>1134</v>
      </c>
      <c r="I650" s="576" t="s">
        <v>1140</v>
      </c>
      <c r="J650" s="178" t="s">
        <v>2</v>
      </c>
      <c r="K650" s="385" t="s">
        <v>3</v>
      </c>
      <c r="L650" s="389" t="s">
        <v>51</v>
      </c>
      <c r="M650" s="389" t="s">
        <v>66</v>
      </c>
      <c r="N650" s="389" t="s">
        <v>1134</v>
      </c>
      <c r="O650" s="576" t="s">
        <v>1140</v>
      </c>
      <c r="P650" s="178" t="s">
        <v>2</v>
      </c>
      <c r="Q650" s="385" t="s">
        <v>3</v>
      </c>
      <c r="R650" s="389" t="s">
        <v>51</v>
      </c>
      <c r="S650" s="389" t="s">
        <v>66</v>
      </c>
      <c r="T650" s="389" t="s">
        <v>1134</v>
      </c>
      <c r="U650" s="576" t="s">
        <v>1140</v>
      </c>
      <c r="V650" s="178" t="s">
        <v>2</v>
      </c>
      <c r="W650" s="385" t="s">
        <v>3</v>
      </c>
      <c r="X650" s="389" t="s">
        <v>51</v>
      </c>
      <c r="Y650" s="389" t="s">
        <v>66</v>
      </c>
      <c r="Z650" s="389" t="s">
        <v>1134</v>
      </c>
      <c r="AA650" s="576" t="s">
        <v>1140</v>
      </c>
      <c r="AB650" s="178" t="s">
        <v>2</v>
      </c>
      <c r="AC650" s="385" t="s">
        <v>3</v>
      </c>
      <c r="AD650" s="389" t="s">
        <v>51</v>
      </c>
      <c r="AE650" s="389" t="s">
        <v>66</v>
      </c>
      <c r="AF650" s="389" t="s">
        <v>1134</v>
      </c>
      <c r="AG650" s="576" t="s">
        <v>1140</v>
      </c>
      <c r="AH650" s="178" t="s">
        <v>2</v>
      </c>
      <c r="AI650" s="385" t="s">
        <v>3</v>
      </c>
      <c r="AJ650" s="389" t="s">
        <v>51</v>
      </c>
      <c r="AK650" s="389" t="s">
        <v>66</v>
      </c>
      <c r="AL650" s="389" t="s">
        <v>1134</v>
      </c>
      <c r="AM650" s="576" t="s">
        <v>1140</v>
      </c>
      <c r="AN650" s="178" t="s">
        <v>2</v>
      </c>
      <c r="AO650" s="385" t="s">
        <v>3</v>
      </c>
      <c r="AP650" s="389" t="s">
        <v>51</v>
      </c>
      <c r="AQ650" s="389" t="s">
        <v>66</v>
      </c>
      <c r="AR650" s="389" t="s">
        <v>1134</v>
      </c>
      <c r="AS650" s="576" t="s">
        <v>1140</v>
      </c>
      <c r="AT650" s="178" t="s">
        <v>2</v>
      </c>
      <c r="AU650" s="385" t="s">
        <v>3</v>
      </c>
      <c r="AV650" s="389" t="s">
        <v>51</v>
      </c>
      <c r="AW650" s="389" t="s">
        <v>66</v>
      </c>
      <c r="AX650" s="389" t="s">
        <v>1134</v>
      </c>
      <c r="AY650" s="576" t="s">
        <v>1140</v>
      </c>
      <c r="AZ650" s="178" t="s">
        <v>2</v>
      </c>
      <c r="BA650" s="385" t="s">
        <v>3</v>
      </c>
      <c r="BB650" s="389" t="s">
        <v>51</v>
      </c>
      <c r="BC650" s="389" t="s">
        <v>66</v>
      </c>
      <c r="BD650" s="389" t="s">
        <v>1134</v>
      </c>
      <c r="BE650" s="576" t="s">
        <v>1140</v>
      </c>
      <c r="BF650" s="576" t="s">
        <v>2</v>
      </c>
      <c r="BG650" s="576" t="s">
        <v>3</v>
      </c>
      <c r="BH650" s="576" t="s">
        <v>51</v>
      </c>
      <c r="BI650" s="576" t="s">
        <v>66</v>
      </c>
      <c r="BJ650" s="576" t="s">
        <v>1134</v>
      </c>
      <c r="BK650" s="576" t="s">
        <v>1140</v>
      </c>
      <c r="BL650" s="576" t="s">
        <v>2</v>
      </c>
      <c r="BM650" s="576" t="s">
        <v>3</v>
      </c>
      <c r="BN650" s="576" t="s">
        <v>51</v>
      </c>
      <c r="BO650" s="576" t="s">
        <v>66</v>
      </c>
      <c r="BP650" s="576" t="s">
        <v>1134</v>
      </c>
      <c r="BQ650" s="576" t="s">
        <v>1140</v>
      </c>
      <c r="BR650" s="186" t="s">
        <v>2</v>
      </c>
      <c r="BS650" s="576" t="s">
        <v>3</v>
      </c>
      <c r="BT650" s="576" t="s">
        <v>51</v>
      </c>
      <c r="BU650" s="576" t="s">
        <v>66</v>
      </c>
      <c r="BV650" s="576" t="s">
        <v>1134</v>
      </c>
      <c r="BW650" s="576" t="s">
        <v>1140</v>
      </c>
      <c r="BX650" s="647"/>
    </row>
    <row r="651" spans="3:76">
      <c r="C651" s="404" t="s">
        <v>8</v>
      </c>
      <c r="D651" s="398">
        <v>76</v>
      </c>
      <c r="E651" s="70">
        <v>0</v>
      </c>
      <c r="F651" s="716">
        <v>88</v>
      </c>
      <c r="G651" s="313">
        <v>68</v>
      </c>
      <c r="H651" s="313">
        <v>0</v>
      </c>
      <c r="I651" s="672">
        <v>68</v>
      </c>
      <c r="J651" s="398">
        <v>76</v>
      </c>
      <c r="K651" s="70">
        <v>0</v>
      </c>
      <c r="L651" s="716">
        <v>88</v>
      </c>
      <c r="M651" s="313">
        <v>68</v>
      </c>
      <c r="N651" s="313">
        <v>0</v>
      </c>
      <c r="O651" s="672">
        <v>68</v>
      </c>
      <c r="P651" s="398">
        <v>76</v>
      </c>
      <c r="Q651" s="70">
        <v>0</v>
      </c>
      <c r="R651" s="716">
        <v>89</v>
      </c>
      <c r="S651" s="313">
        <v>68</v>
      </c>
      <c r="T651" s="313">
        <v>0</v>
      </c>
      <c r="U651" s="672">
        <v>70</v>
      </c>
      <c r="V651" s="398">
        <v>73</v>
      </c>
      <c r="W651" s="70">
        <v>0</v>
      </c>
      <c r="X651" s="716">
        <v>89</v>
      </c>
      <c r="Y651" s="716">
        <v>68</v>
      </c>
      <c r="Z651" s="313">
        <v>0</v>
      </c>
      <c r="AA651" s="672">
        <v>70</v>
      </c>
      <c r="AB651" s="398">
        <v>73</v>
      </c>
      <c r="AC651" s="70">
        <v>0</v>
      </c>
      <c r="AD651" s="716">
        <v>89</v>
      </c>
      <c r="AE651" s="716">
        <v>69</v>
      </c>
      <c r="AF651" s="313">
        <v>0</v>
      </c>
      <c r="AG651" s="672">
        <v>70</v>
      </c>
      <c r="AH651" s="398">
        <v>73</v>
      </c>
      <c r="AI651" s="70">
        <v>0</v>
      </c>
      <c r="AJ651" s="716">
        <v>89</v>
      </c>
      <c r="AK651" s="716">
        <v>69</v>
      </c>
      <c r="AL651" s="313">
        <v>0</v>
      </c>
      <c r="AM651" s="672">
        <v>70</v>
      </c>
      <c r="AN651" s="673">
        <v>73</v>
      </c>
      <c r="AO651" s="370">
        <v>0</v>
      </c>
      <c r="AP651" s="674">
        <v>89</v>
      </c>
      <c r="AQ651" s="674">
        <v>69</v>
      </c>
      <c r="AR651" s="313">
        <v>0</v>
      </c>
      <c r="AS651" s="672">
        <v>70</v>
      </c>
      <c r="AT651" s="673">
        <v>73</v>
      </c>
      <c r="AU651" s="370">
        <v>0</v>
      </c>
      <c r="AV651" s="674">
        <v>89</v>
      </c>
      <c r="AW651" s="674">
        <v>69</v>
      </c>
      <c r="AX651" s="313">
        <v>0</v>
      </c>
      <c r="AY651" s="672">
        <v>70</v>
      </c>
      <c r="AZ651" s="673">
        <v>73</v>
      </c>
      <c r="BA651" s="370">
        <v>0</v>
      </c>
      <c r="BB651" s="674">
        <v>89</v>
      </c>
      <c r="BC651" s="674">
        <v>69</v>
      </c>
      <c r="BD651" s="313">
        <v>0</v>
      </c>
      <c r="BE651" s="672">
        <v>70</v>
      </c>
      <c r="BF651" s="673">
        <v>73</v>
      </c>
      <c r="BG651" s="370">
        <v>0</v>
      </c>
      <c r="BH651" s="674">
        <v>90</v>
      </c>
      <c r="BI651" s="674">
        <v>69</v>
      </c>
      <c r="BJ651" s="313">
        <v>0</v>
      </c>
      <c r="BK651" s="672">
        <v>70</v>
      </c>
      <c r="BL651" s="673">
        <v>73</v>
      </c>
      <c r="BM651" s="370">
        <v>0</v>
      </c>
      <c r="BN651" s="674">
        <v>90</v>
      </c>
      <c r="BO651" s="674">
        <v>69</v>
      </c>
      <c r="BP651" s="313">
        <v>0</v>
      </c>
      <c r="BQ651" s="672">
        <v>70</v>
      </c>
      <c r="BR651" s="734">
        <v>73</v>
      </c>
      <c r="BS651" s="370">
        <v>0</v>
      </c>
      <c r="BT651" s="672">
        <v>91</v>
      </c>
      <c r="BU651" s="370">
        <v>69</v>
      </c>
      <c r="BV651" s="370">
        <v>0</v>
      </c>
      <c r="BW651" s="371">
        <v>70</v>
      </c>
      <c r="BX651" s="647"/>
    </row>
    <row r="652" spans="3:76">
      <c r="C652" s="405" t="s">
        <v>9</v>
      </c>
      <c r="D652" s="444">
        <v>12</v>
      </c>
      <c r="E652" s="267">
        <v>0</v>
      </c>
      <c r="F652" s="717">
        <v>12</v>
      </c>
      <c r="G652" s="710">
        <v>3</v>
      </c>
      <c r="H652" s="301">
        <v>0</v>
      </c>
      <c r="I652" s="718">
        <v>1</v>
      </c>
      <c r="J652" s="444">
        <v>12</v>
      </c>
      <c r="K652" s="267">
        <v>0</v>
      </c>
      <c r="L652" s="717">
        <v>12</v>
      </c>
      <c r="M652" s="710">
        <v>3</v>
      </c>
      <c r="N652" s="301">
        <v>0</v>
      </c>
      <c r="O652" s="718">
        <v>1</v>
      </c>
      <c r="P652" s="444">
        <v>12</v>
      </c>
      <c r="Q652" s="267">
        <v>0</v>
      </c>
      <c r="R652" s="717">
        <v>12</v>
      </c>
      <c r="S652" s="710">
        <v>3</v>
      </c>
      <c r="T652" s="301">
        <v>0</v>
      </c>
      <c r="U652" s="718">
        <v>1</v>
      </c>
      <c r="V652" s="444">
        <v>12</v>
      </c>
      <c r="W652" s="267">
        <v>0</v>
      </c>
      <c r="X652" s="717">
        <v>12</v>
      </c>
      <c r="Y652" s="717">
        <v>3</v>
      </c>
      <c r="Z652" s="301">
        <v>0</v>
      </c>
      <c r="AA652" s="718">
        <v>1</v>
      </c>
      <c r="AB652" s="444">
        <v>12</v>
      </c>
      <c r="AC652" s="267">
        <v>0</v>
      </c>
      <c r="AD652" s="717">
        <v>12</v>
      </c>
      <c r="AE652" s="717">
        <v>3</v>
      </c>
      <c r="AF652" s="301">
        <v>0</v>
      </c>
      <c r="AG652" s="718">
        <v>1</v>
      </c>
      <c r="AH652" s="444">
        <v>12</v>
      </c>
      <c r="AI652" s="267">
        <v>0</v>
      </c>
      <c r="AJ652" s="717">
        <v>13</v>
      </c>
      <c r="AK652" s="717">
        <v>3</v>
      </c>
      <c r="AL652" s="301">
        <v>0</v>
      </c>
      <c r="AM652" s="718">
        <v>1</v>
      </c>
      <c r="AN652" s="675">
        <v>12</v>
      </c>
      <c r="AO652" s="676">
        <v>0</v>
      </c>
      <c r="AP652" s="719">
        <v>13</v>
      </c>
      <c r="AQ652" s="719">
        <v>3</v>
      </c>
      <c r="AR652" s="301">
        <v>0</v>
      </c>
      <c r="AS652" s="718">
        <v>1</v>
      </c>
      <c r="AT652" s="675">
        <v>12</v>
      </c>
      <c r="AU652" s="676">
        <v>0</v>
      </c>
      <c r="AV652" s="719">
        <v>13</v>
      </c>
      <c r="AW652" s="719">
        <v>3</v>
      </c>
      <c r="AX652" s="301">
        <v>0</v>
      </c>
      <c r="AY652" s="718">
        <v>1</v>
      </c>
      <c r="AZ652" s="675">
        <v>12</v>
      </c>
      <c r="BA652" s="676">
        <v>0</v>
      </c>
      <c r="BB652" s="719">
        <v>13</v>
      </c>
      <c r="BC652" s="719">
        <v>3</v>
      </c>
      <c r="BD652" s="301">
        <v>0</v>
      </c>
      <c r="BE652" s="718">
        <v>1</v>
      </c>
      <c r="BF652" s="675">
        <v>12</v>
      </c>
      <c r="BG652" s="676">
        <v>0</v>
      </c>
      <c r="BH652" s="719">
        <v>13</v>
      </c>
      <c r="BI652" s="719">
        <v>3</v>
      </c>
      <c r="BJ652" s="301">
        <v>0</v>
      </c>
      <c r="BK652" s="718">
        <v>1</v>
      </c>
      <c r="BL652" s="675">
        <v>12</v>
      </c>
      <c r="BM652" s="676">
        <v>0</v>
      </c>
      <c r="BN652" s="719">
        <v>13</v>
      </c>
      <c r="BO652" s="719">
        <v>3</v>
      </c>
      <c r="BP652" s="301">
        <v>0</v>
      </c>
      <c r="BQ652" s="718">
        <v>1</v>
      </c>
      <c r="BR652" s="735">
        <v>12</v>
      </c>
      <c r="BS652" s="676">
        <v>0</v>
      </c>
      <c r="BT652" s="718">
        <v>13</v>
      </c>
      <c r="BU652" s="676">
        <v>3</v>
      </c>
      <c r="BV652" s="676">
        <v>0</v>
      </c>
      <c r="BW652" s="736">
        <v>1</v>
      </c>
      <c r="BX652" s="647"/>
    </row>
    <row r="653" spans="3:76">
      <c r="C653" s="405" t="s">
        <v>10</v>
      </c>
      <c r="D653" s="444">
        <v>23</v>
      </c>
      <c r="E653" s="267">
        <v>0</v>
      </c>
      <c r="F653" s="717">
        <v>24</v>
      </c>
      <c r="G653" s="710">
        <v>12</v>
      </c>
      <c r="H653" s="301">
        <v>0</v>
      </c>
      <c r="I653" s="718">
        <v>6</v>
      </c>
      <c r="J653" s="444">
        <v>23</v>
      </c>
      <c r="K653" s="267">
        <v>0</v>
      </c>
      <c r="L653" s="717">
        <v>24</v>
      </c>
      <c r="M653" s="710">
        <v>12</v>
      </c>
      <c r="N653" s="301">
        <v>0</v>
      </c>
      <c r="O653" s="718">
        <v>6</v>
      </c>
      <c r="P653" s="444">
        <v>23</v>
      </c>
      <c r="Q653" s="267">
        <v>0</v>
      </c>
      <c r="R653" s="717">
        <v>24</v>
      </c>
      <c r="S653" s="710">
        <v>12</v>
      </c>
      <c r="T653" s="301">
        <v>0</v>
      </c>
      <c r="U653" s="718">
        <v>6</v>
      </c>
      <c r="V653" s="444">
        <v>23</v>
      </c>
      <c r="W653" s="267">
        <v>0</v>
      </c>
      <c r="X653" s="717">
        <v>24</v>
      </c>
      <c r="Y653" s="717">
        <v>12</v>
      </c>
      <c r="Z653" s="301">
        <v>0</v>
      </c>
      <c r="AA653" s="718">
        <v>6</v>
      </c>
      <c r="AB653" s="444">
        <v>23</v>
      </c>
      <c r="AC653" s="267">
        <v>0</v>
      </c>
      <c r="AD653" s="717">
        <v>24</v>
      </c>
      <c r="AE653" s="717">
        <v>12</v>
      </c>
      <c r="AF653" s="301">
        <v>0</v>
      </c>
      <c r="AG653" s="718">
        <v>6</v>
      </c>
      <c r="AH653" s="444">
        <v>23</v>
      </c>
      <c r="AI653" s="267">
        <v>0</v>
      </c>
      <c r="AJ653" s="717">
        <v>24</v>
      </c>
      <c r="AK653" s="717">
        <v>12</v>
      </c>
      <c r="AL653" s="301">
        <v>0</v>
      </c>
      <c r="AM653" s="718">
        <v>6</v>
      </c>
      <c r="AN653" s="675">
        <v>23</v>
      </c>
      <c r="AO653" s="676">
        <v>0</v>
      </c>
      <c r="AP653" s="719">
        <v>24</v>
      </c>
      <c r="AQ653" s="719">
        <v>12</v>
      </c>
      <c r="AR653" s="301">
        <v>0</v>
      </c>
      <c r="AS653" s="718">
        <v>6</v>
      </c>
      <c r="AT653" s="675">
        <v>23</v>
      </c>
      <c r="AU653" s="676">
        <v>0</v>
      </c>
      <c r="AV653" s="719">
        <v>24</v>
      </c>
      <c r="AW653" s="719">
        <v>12</v>
      </c>
      <c r="AX653" s="301">
        <v>0</v>
      </c>
      <c r="AY653" s="718">
        <v>6</v>
      </c>
      <c r="AZ653" s="675">
        <v>23</v>
      </c>
      <c r="BA653" s="676">
        <v>0</v>
      </c>
      <c r="BB653" s="719">
        <v>24</v>
      </c>
      <c r="BC653" s="719">
        <v>12</v>
      </c>
      <c r="BD653" s="301">
        <v>0</v>
      </c>
      <c r="BE653" s="718">
        <v>6</v>
      </c>
      <c r="BF653" s="675">
        <v>23</v>
      </c>
      <c r="BG653" s="676">
        <v>0</v>
      </c>
      <c r="BH653" s="719">
        <v>24</v>
      </c>
      <c r="BI653" s="719">
        <v>12</v>
      </c>
      <c r="BJ653" s="301">
        <v>0</v>
      </c>
      <c r="BK653" s="718">
        <v>6</v>
      </c>
      <c r="BL653" s="675">
        <v>23</v>
      </c>
      <c r="BM653" s="676">
        <v>0</v>
      </c>
      <c r="BN653" s="719">
        <v>24</v>
      </c>
      <c r="BO653" s="719">
        <v>12</v>
      </c>
      <c r="BP653" s="301">
        <v>0</v>
      </c>
      <c r="BQ653" s="718">
        <v>6</v>
      </c>
      <c r="BR653" s="735">
        <v>23</v>
      </c>
      <c r="BS653" s="676">
        <v>0</v>
      </c>
      <c r="BT653" s="718">
        <v>24</v>
      </c>
      <c r="BU653" s="676">
        <v>12</v>
      </c>
      <c r="BV653" s="676">
        <v>0</v>
      </c>
      <c r="BW653" s="736">
        <v>6</v>
      </c>
      <c r="BX653" s="647"/>
    </row>
    <row r="654" spans="3:76">
      <c r="C654" s="405" t="s">
        <v>11</v>
      </c>
      <c r="D654" s="444">
        <v>16</v>
      </c>
      <c r="E654" s="267">
        <v>0</v>
      </c>
      <c r="F654" s="717">
        <v>12</v>
      </c>
      <c r="G654" s="710">
        <v>7</v>
      </c>
      <c r="H654" s="301">
        <v>0</v>
      </c>
      <c r="I654" s="718">
        <v>4</v>
      </c>
      <c r="J654" s="444">
        <v>16</v>
      </c>
      <c r="K654" s="267">
        <v>0</v>
      </c>
      <c r="L654" s="717">
        <v>12</v>
      </c>
      <c r="M654" s="710">
        <v>7</v>
      </c>
      <c r="N654" s="301">
        <v>0</v>
      </c>
      <c r="O654" s="718">
        <v>4</v>
      </c>
      <c r="P654" s="444">
        <v>16</v>
      </c>
      <c r="Q654" s="267">
        <v>0</v>
      </c>
      <c r="R654" s="717">
        <v>12</v>
      </c>
      <c r="S654" s="710">
        <v>7</v>
      </c>
      <c r="T654" s="301">
        <v>0</v>
      </c>
      <c r="U654" s="718">
        <v>4</v>
      </c>
      <c r="V654" s="444">
        <v>16</v>
      </c>
      <c r="W654" s="267">
        <v>0</v>
      </c>
      <c r="X654" s="717">
        <v>12</v>
      </c>
      <c r="Y654" s="717">
        <v>7</v>
      </c>
      <c r="Z654" s="301">
        <v>0</v>
      </c>
      <c r="AA654" s="718">
        <v>4</v>
      </c>
      <c r="AB654" s="444">
        <v>16</v>
      </c>
      <c r="AC654" s="267">
        <v>0</v>
      </c>
      <c r="AD654" s="717">
        <v>12</v>
      </c>
      <c r="AE654" s="717">
        <v>7</v>
      </c>
      <c r="AF654" s="301">
        <v>0</v>
      </c>
      <c r="AG654" s="718">
        <v>4</v>
      </c>
      <c r="AH654" s="444">
        <v>16</v>
      </c>
      <c r="AI654" s="267">
        <v>0</v>
      </c>
      <c r="AJ654" s="717">
        <v>12</v>
      </c>
      <c r="AK654" s="717">
        <v>7</v>
      </c>
      <c r="AL654" s="301">
        <v>0</v>
      </c>
      <c r="AM654" s="718">
        <v>4</v>
      </c>
      <c r="AN654" s="675">
        <v>16</v>
      </c>
      <c r="AO654" s="676">
        <v>0</v>
      </c>
      <c r="AP654" s="719">
        <v>12</v>
      </c>
      <c r="AQ654" s="719">
        <v>7</v>
      </c>
      <c r="AR654" s="301">
        <v>0</v>
      </c>
      <c r="AS654" s="718">
        <v>4</v>
      </c>
      <c r="AT654" s="675">
        <v>16</v>
      </c>
      <c r="AU654" s="676">
        <v>0</v>
      </c>
      <c r="AV654" s="719">
        <v>12</v>
      </c>
      <c r="AW654" s="719">
        <v>7</v>
      </c>
      <c r="AX654" s="301">
        <v>0</v>
      </c>
      <c r="AY654" s="718">
        <v>4</v>
      </c>
      <c r="AZ654" s="675">
        <v>16</v>
      </c>
      <c r="BA654" s="676">
        <v>0</v>
      </c>
      <c r="BB654" s="719">
        <v>12</v>
      </c>
      <c r="BC654" s="719">
        <v>7</v>
      </c>
      <c r="BD654" s="301">
        <v>0</v>
      </c>
      <c r="BE654" s="718">
        <v>4</v>
      </c>
      <c r="BF654" s="675">
        <v>16</v>
      </c>
      <c r="BG654" s="676">
        <v>0</v>
      </c>
      <c r="BH654" s="719">
        <v>12</v>
      </c>
      <c r="BI654" s="719">
        <v>7</v>
      </c>
      <c r="BJ654" s="301">
        <v>1</v>
      </c>
      <c r="BK654" s="718">
        <v>4</v>
      </c>
      <c r="BL654" s="675">
        <v>16</v>
      </c>
      <c r="BM654" s="676">
        <v>0</v>
      </c>
      <c r="BN654" s="719">
        <v>12</v>
      </c>
      <c r="BO654" s="719">
        <v>7</v>
      </c>
      <c r="BP654" s="301">
        <v>1</v>
      </c>
      <c r="BQ654" s="718">
        <v>4</v>
      </c>
      <c r="BR654" s="735">
        <v>16</v>
      </c>
      <c r="BS654" s="676">
        <v>0</v>
      </c>
      <c r="BT654" s="718">
        <v>12</v>
      </c>
      <c r="BU654" s="676">
        <v>7</v>
      </c>
      <c r="BV654" s="676">
        <v>1</v>
      </c>
      <c r="BW654" s="736">
        <v>4</v>
      </c>
      <c r="BX654" s="647"/>
    </row>
    <row r="655" spans="3:76">
      <c r="C655" s="405" t="s">
        <v>12</v>
      </c>
      <c r="D655" s="444">
        <v>43</v>
      </c>
      <c r="E655" s="267">
        <v>0</v>
      </c>
      <c r="F655" s="720">
        <v>45</v>
      </c>
      <c r="G655" s="721">
        <v>23</v>
      </c>
      <c r="H655" s="301">
        <v>0</v>
      </c>
      <c r="I655" s="722">
        <v>23</v>
      </c>
      <c r="J655" s="444">
        <v>43</v>
      </c>
      <c r="K655" s="267">
        <v>0</v>
      </c>
      <c r="L655" s="720">
        <v>45</v>
      </c>
      <c r="M655" s="721">
        <v>23</v>
      </c>
      <c r="N655" s="301">
        <v>0</v>
      </c>
      <c r="O655" s="722">
        <v>23</v>
      </c>
      <c r="P655" s="444">
        <v>43</v>
      </c>
      <c r="Q655" s="267">
        <v>0</v>
      </c>
      <c r="R655" s="720">
        <v>45</v>
      </c>
      <c r="S655" s="721">
        <v>23</v>
      </c>
      <c r="T655" s="301">
        <v>0</v>
      </c>
      <c r="U655" s="722">
        <v>23</v>
      </c>
      <c r="V655" s="444">
        <v>42</v>
      </c>
      <c r="W655" s="267">
        <v>0</v>
      </c>
      <c r="X655" s="720">
        <v>45</v>
      </c>
      <c r="Y655" s="720">
        <v>23</v>
      </c>
      <c r="Z655" s="301">
        <v>0</v>
      </c>
      <c r="AA655" s="722">
        <v>23</v>
      </c>
      <c r="AB655" s="444">
        <v>42</v>
      </c>
      <c r="AC655" s="267">
        <v>0</v>
      </c>
      <c r="AD655" s="720">
        <v>45</v>
      </c>
      <c r="AE655" s="720">
        <v>23</v>
      </c>
      <c r="AF655" s="301">
        <v>0</v>
      </c>
      <c r="AG655" s="722">
        <v>23</v>
      </c>
      <c r="AH655" s="444">
        <v>42</v>
      </c>
      <c r="AI655" s="267">
        <v>0</v>
      </c>
      <c r="AJ655" s="720">
        <v>45</v>
      </c>
      <c r="AK655" s="720">
        <v>24</v>
      </c>
      <c r="AL655" s="301">
        <v>0</v>
      </c>
      <c r="AM655" s="722">
        <v>23</v>
      </c>
      <c r="AN655" s="675">
        <v>42</v>
      </c>
      <c r="AO655" s="676">
        <v>0</v>
      </c>
      <c r="AP655" s="719">
        <v>45</v>
      </c>
      <c r="AQ655" s="719">
        <v>24</v>
      </c>
      <c r="AR655" s="301">
        <v>0</v>
      </c>
      <c r="AS655" s="718">
        <v>23</v>
      </c>
      <c r="AT655" s="675">
        <v>42</v>
      </c>
      <c r="AU655" s="676">
        <v>0</v>
      </c>
      <c r="AV655" s="719">
        <v>45</v>
      </c>
      <c r="AW655" s="719">
        <v>24</v>
      </c>
      <c r="AX655" s="301">
        <v>0</v>
      </c>
      <c r="AY655" s="718">
        <v>23</v>
      </c>
      <c r="AZ655" s="675">
        <v>42</v>
      </c>
      <c r="BA655" s="676">
        <v>0</v>
      </c>
      <c r="BB655" s="719">
        <v>45</v>
      </c>
      <c r="BC655" s="719">
        <v>24</v>
      </c>
      <c r="BD655" s="301">
        <v>0</v>
      </c>
      <c r="BE655" s="718">
        <v>23</v>
      </c>
      <c r="BF655" s="675">
        <v>42</v>
      </c>
      <c r="BG655" s="676">
        <v>0</v>
      </c>
      <c r="BH655" s="719">
        <v>45</v>
      </c>
      <c r="BI655" s="719">
        <v>24</v>
      </c>
      <c r="BJ655" s="301">
        <v>0</v>
      </c>
      <c r="BK655" s="718">
        <v>23</v>
      </c>
      <c r="BL655" s="675">
        <v>42</v>
      </c>
      <c r="BM655" s="676">
        <v>0</v>
      </c>
      <c r="BN655" s="719">
        <v>45</v>
      </c>
      <c r="BO655" s="719">
        <v>24</v>
      </c>
      <c r="BP655" s="301">
        <v>0</v>
      </c>
      <c r="BQ655" s="718">
        <v>23</v>
      </c>
      <c r="BR655" s="735">
        <v>42</v>
      </c>
      <c r="BS655" s="676">
        <v>0</v>
      </c>
      <c r="BT655" s="718">
        <v>46</v>
      </c>
      <c r="BU655" s="676">
        <v>24</v>
      </c>
      <c r="BV655" s="676">
        <v>0</v>
      </c>
      <c r="BW655" s="736">
        <v>24</v>
      </c>
      <c r="BX655" s="647"/>
    </row>
    <row r="656" spans="3:76">
      <c r="C656" s="405" t="s">
        <v>13</v>
      </c>
      <c r="D656" s="444">
        <v>41</v>
      </c>
      <c r="E656" s="267">
        <v>0</v>
      </c>
      <c r="F656" s="717">
        <v>47</v>
      </c>
      <c r="G656" s="710">
        <v>30</v>
      </c>
      <c r="H656" s="301">
        <v>0</v>
      </c>
      <c r="I656" s="718">
        <v>20</v>
      </c>
      <c r="J656" s="444">
        <v>41</v>
      </c>
      <c r="K656" s="267">
        <v>0</v>
      </c>
      <c r="L656" s="717">
        <v>47</v>
      </c>
      <c r="M656" s="710">
        <v>30</v>
      </c>
      <c r="N656" s="301">
        <v>0</v>
      </c>
      <c r="O656" s="718">
        <v>20</v>
      </c>
      <c r="P656" s="444">
        <v>41</v>
      </c>
      <c r="Q656" s="267">
        <v>0</v>
      </c>
      <c r="R656" s="717">
        <v>48</v>
      </c>
      <c r="S656" s="710">
        <v>31</v>
      </c>
      <c r="T656" s="301">
        <v>0</v>
      </c>
      <c r="U656" s="718">
        <v>30</v>
      </c>
      <c r="V656" s="444">
        <v>41</v>
      </c>
      <c r="W656" s="267">
        <v>0</v>
      </c>
      <c r="X656" s="717">
        <v>48</v>
      </c>
      <c r="Y656" s="717">
        <v>31</v>
      </c>
      <c r="Z656" s="301">
        <v>0</v>
      </c>
      <c r="AA656" s="718">
        <v>30</v>
      </c>
      <c r="AB656" s="444">
        <v>41</v>
      </c>
      <c r="AC656" s="267">
        <v>0</v>
      </c>
      <c r="AD656" s="717">
        <v>48</v>
      </c>
      <c r="AE656" s="717">
        <v>31</v>
      </c>
      <c r="AF656" s="301">
        <v>0</v>
      </c>
      <c r="AG656" s="718">
        <v>30</v>
      </c>
      <c r="AH656" s="444">
        <v>41</v>
      </c>
      <c r="AI656" s="267">
        <v>0</v>
      </c>
      <c r="AJ656" s="717">
        <v>49</v>
      </c>
      <c r="AK656" s="717">
        <v>32</v>
      </c>
      <c r="AL656" s="301">
        <v>0</v>
      </c>
      <c r="AM656" s="718">
        <v>31</v>
      </c>
      <c r="AN656" s="675">
        <v>41</v>
      </c>
      <c r="AO656" s="676">
        <v>0</v>
      </c>
      <c r="AP656" s="719">
        <v>49</v>
      </c>
      <c r="AQ656" s="719">
        <v>32</v>
      </c>
      <c r="AR656" s="301">
        <v>0</v>
      </c>
      <c r="AS656" s="718">
        <v>31</v>
      </c>
      <c r="AT656" s="675">
        <v>41</v>
      </c>
      <c r="AU656" s="676">
        <v>0</v>
      </c>
      <c r="AV656" s="719">
        <v>49</v>
      </c>
      <c r="AW656" s="719">
        <v>32</v>
      </c>
      <c r="AX656" s="301">
        <v>0</v>
      </c>
      <c r="AY656" s="718">
        <v>31</v>
      </c>
      <c r="AZ656" s="675">
        <v>41</v>
      </c>
      <c r="BA656" s="676">
        <v>0</v>
      </c>
      <c r="BB656" s="719">
        <v>49</v>
      </c>
      <c r="BC656" s="719">
        <v>32</v>
      </c>
      <c r="BD656" s="301">
        <v>0</v>
      </c>
      <c r="BE656" s="718">
        <v>31</v>
      </c>
      <c r="BF656" s="675">
        <v>41</v>
      </c>
      <c r="BG656" s="676">
        <v>0</v>
      </c>
      <c r="BH656" s="719">
        <v>50</v>
      </c>
      <c r="BI656" s="719">
        <v>32</v>
      </c>
      <c r="BJ656" s="301">
        <v>0</v>
      </c>
      <c r="BK656" s="718">
        <v>31</v>
      </c>
      <c r="BL656" s="675">
        <v>41</v>
      </c>
      <c r="BM656" s="676">
        <v>0</v>
      </c>
      <c r="BN656" s="719">
        <v>50</v>
      </c>
      <c r="BO656" s="719">
        <v>32</v>
      </c>
      <c r="BP656" s="301">
        <v>0</v>
      </c>
      <c r="BQ656" s="718">
        <v>31</v>
      </c>
      <c r="BR656" s="735">
        <v>41</v>
      </c>
      <c r="BS656" s="676">
        <v>0</v>
      </c>
      <c r="BT656" s="718">
        <v>50</v>
      </c>
      <c r="BU656" s="676">
        <v>32</v>
      </c>
      <c r="BV656" s="676">
        <v>0</v>
      </c>
      <c r="BW656" s="736">
        <v>31</v>
      </c>
      <c r="BX656" s="647"/>
    </row>
    <row r="657" spans="3:76">
      <c r="C657" s="405" t="s">
        <v>14</v>
      </c>
      <c r="D657" s="444">
        <v>43</v>
      </c>
      <c r="E657" s="267">
        <v>0</v>
      </c>
      <c r="F657" s="717">
        <v>39</v>
      </c>
      <c r="G657" s="710">
        <v>26</v>
      </c>
      <c r="H657" s="301">
        <v>0</v>
      </c>
      <c r="I657" s="718">
        <v>19</v>
      </c>
      <c r="J657" s="444">
        <v>43</v>
      </c>
      <c r="K657" s="267">
        <v>0</v>
      </c>
      <c r="L657" s="717">
        <v>39</v>
      </c>
      <c r="M657" s="710">
        <v>26</v>
      </c>
      <c r="N657" s="301">
        <v>0</v>
      </c>
      <c r="O657" s="718">
        <v>19</v>
      </c>
      <c r="P657" s="444">
        <v>43</v>
      </c>
      <c r="Q657" s="267">
        <v>0</v>
      </c>
      <c r="R657" s="717">
        <v>40</v>
      </c>
      <c r="S657" s="710">
        <v>27</v>
      </c>
      <c r="T657" s="301">
        <v>0</v>
      </c>
      <c r="U657" s="718">
        <v>23</v>
      </c>
      <c r="V657" s="444">
        <v>42</v>
      </c>
      <c r="W657" s="267">
        <v>0</v>
      </c>
      <c r="X657" s="717">
        <v>40</v>
      </c>
      <c r="Y657" s="717">
        <v>27</v>
      </c>
      <c r="Z657" s="301">
        <v>0</v>
      </c>
      <c r="AA657" s="718">
        <v>23</v>
      </c>
      <c r="AB657" s="444">
        <v>42</v>
      </c>
      <c r="AC657" s="267">
        <v>0</v>
      </c>
      <c r="AD657" s="717">
        <v>42</v>
      </c>
      <c r="AE657" s="717">
        <v>29</v>
      </c>
      <c r="AF657" s="301">
        <v>0</v>
      </c>
      <c r="AG657" s="718">
        <v>26</v>
      </c>
      <c r="AH657" s="444">
        <v>42</v>
      </c>
      <c r="AI657" s="267">
        <v>0</v>
      </c>
      <c r="AJ657" s="717">
        <v>42</v>
      </c>
      <c r="AK657" s="717">
        <v>29</v>
      </c>
      <c r="AL657" s="301">
        <v>0</v>
      </c>
      <c r="AM657" s="718">
        <v>26</v>
      </c>
      <c r="AN657" s="675">
        <v>42</v>
      </c>
      <c r="AO657" s="676">
        <v>0</v>
      </c>
      <c r="AP657" s="719">
        <v>42</v>
      </c>
      <c r="AQ657" s="719">
        <v>29</v>
      </c>
      <c r="AR657" s="301">
        <v>0</v>
      </c>
      <c r="AS657" s="718">
        <v>26</v>
      </c>
      <c r="AT657" s="675">
        <v>42</v>
      </c>
      <c r="AU657" s="676">
        <v>0</v>
      </c>
      <c r="AV657" s="719">
        <v>42</v>
      </c>
      <c r="AW657" s="719">
        <v>29</v>
      </c>
      <c r="AX657" s="301">
        <v>0</v>
      </c>
      <c r="AY657" s="718">
        <v>26</v>
      </c>
      <c r="AZ657" s="675">
        <v>42</v>
      </c>
      <c r="BA657" s="676">
        <v>0</v>
      </c>
      <c r="BB657" s="719">
        <v>42</v>
      </c>
      <c r="BC657" s="719">
        <v>29</v>
      </c>
      <c r="BD657" s="301">
        <v>0</v>
      </c>
      <c r="BE657" s="718">
        <v>26</v>
      </c>
      <c r="BF657" s="675">
        <v>42</v>
      </c>
      <c r="BG657" s="676">
        <v>0</v>
      </c>
      <c r="BH657" s="719">
        <v>42</v>
      </c>
      <c r="BI657" s="719">
        <v>29</v>
      </c>
      <c r="BJ657" s="301">
        <v>0</v>
      </c>
      <c r="BK657" s="718">
        <v>26</v>
      </c>
      <c r="BL657" s="675">
        <v>42</v>
      </c>
      <c r="BM657" s="676">
        <v>0</v>
      </c>
      <c r="BN657" s="719">
        <v>42</v>
      </c>
      <c r="BO657" s="719">
        <v>29</v>
      </c>
      <c r="BP657" s="301">
        <v>0</v>
      </c>
      <c r="BQ657" s="718">
        <v>26</v>
      </c>
      <c r="BR657" s="735">
        <v>42</v>
      </c>
      <c r="BS657" s="676">
        <v>0</v>
      </c>
      <c r="BT657" s="718">
        <v>44</v>
      </c>
      <c r="BU657" s="676">
        <v>29</v>
      </c>
      <c r="BV657" s="676">
        <v>0</v>
      </c>
      <c r="BW657" s="736">
        <v>26</v>
      </c>
      <c r="BX657" s="647"/>
    </row>
    <row r="658" spans="3:76">
      <c r="C658" s="405" t="s">
        <v>15</v>
      </c>
      <c r="D658" s="444">
        <v>36</v>
      </c>
      <c r="E658" s="267">
        <v>0</v>
      </c>
      <c r="F658" s="717">
        <v>49</v>
      </c>
      <c r="G658" s="710">
        <v>13</v>
      </c>
      <c r="H658" s="710">
        <v>2</v>
      </c>
      <c r="I658" s="718">
        <v>32</v>
      </c>
      <c r="J658" s="444">
        <v>36</v>
      </c>
      <c r="K658" s="267">
        <v>0</v>
      </c>
      <c r="L658" s="717">
        <v>49</v>
      </c>
      <c r="M658" s="710">
        <v>13</v>
      </c>
      <c r="N658" s="710">
        <v>2</v>
      </c>
      <c r="O658" s="718">
        <v>32</v>
      </c>
      <c r="P658" s="444">
        <v>36</v>
      </c>
      <c r="Q658" s="267">
        <v>0</v>
      </c>
      <c r="R658" s="717">
        <v>49</v>
      </c>
      <c r="S658" s="710">
        <v>13</v>
      </c>
      <c r="T658" s="710">
        <v>2</v>
      </c>
      <c r="U658" s="718">
        <v>33</v>
      </c>
      <c r="V658" s="444">
        <v>36</v>
      </c>
      <c r="W658" s="267">
        <v>0</v>
      </c>
      <c r="X658" s="717">
        <v>49</v>
      </c>
      <c r="Y658" s="717">
        <v>13</v>
      </c>
      <c r="Z658" s="710">
        <v>2</v>
      </c>
      <c r="AA658" s="718">
        <v>33</v>
      </c>
      <c r="AB658" s="444">
        <v>36</v>
      </c>
      <c r="AC658" s="267">
        <v>0</v>
      </c>
      <c r="AD658" s="717">
        <v>49</v>
      </c>
      <c r="AE658" s="717">
        <v>13</v>
      </c>
      <c r="AF658" s="710">
        <v>2</v>
      </c>
      <c r="AG658" s="718">
        <v>33</v>
      </c>
      <c r="AH658" s="444">
        <v>36</v>
      </c>
      <c r="AI658" s="267">
        <v>0</v>
      </c>
      <c r="AJ658" s="717">
        <v>49</v>
      </c>
      <c r="AK658" s="717">
        <v>13</v>
      </c>
      <c r="AL658" s="710">
        <v>2</v>
      </c>
      <c r="AM658" s="718">
        <v>33</v>
      </c>
      <c r="AN658" s="675">
        <v>36</v>
      </c>
      <c r="AO658" s="676">
        <v>0</v>
      </c>
      <c r="AP658" s="719">
        <v>49</v>
      </c>
      <c r="AQ658" s="719">
        <v>13</v>
      </c>
      <c r="AR658" s="710">
        <v>2</v>
      </c>
      <c r="AS658" s="718">
        <v>33</v>
      </c>
      <c r="AT658" s="675">
        <v>36</v>
      </c>
      <c r="AU658" s="676">
        <v>0</v>
      </c>
      <c r="AV658" s="719">
        <v>50</v>
      </c>
      <c r="AW658" s="719">
        <v>13</v>
      </c>
      <c r="AX658" s="710">
        <v>2</v>
      </c>
      <c r="AY658" s="718">
        <v>34</v>
      </c>
      <c r="AZ658" s="675">
        <v>36</v>
      </c>
      <c r="BA658" s="676">
        <v>0</v>
      </c>
      <c r="BB658" s="719">
        <v>50</v>
      </c>
      <c r="BC658" s="719">
        <v>13</v>
      </c>
      <c r="BD658" s="710">
        <v>2</v>
      </c>
      <c r="BE658" s="718">
        <v>34</v>
      </c>
      <c r="BF658" s="675">
        <v>36</v>
      </c>
      <c r="BG658" s="676">
        <v>0</v>
      </c>
      <c r="BH658" s="719">
        <v>53</v>
      </c>
      <c r="BI658" s="719">
        <v>13</v>
      </c>
      <c r="BJ658" s="710">
        <v>2</v>
      </c>
      <c r="BK658" s="718">
        <v>34</v>
      </c>
      <c r="BL658" s="675">
        <v>36</v>
      </c>
      <c r="BM658" s="676">
        <v>0</v>
      </c>
      <c r="BN658" s="719">
        <v>53</v>
      </c>
      <c r="BO658" s="719">
        <v>13</v>
      </c>
      <c r="BP658" s="710">
        <v>2</v>
      </c>
      <c r="BQ658" s="718">
        <v>34</v>
      </c>
      <c r="BR658" s="735">
        <v>36</v>
      </c>
      <c r="BS658" s="676">
        <v>0</v>
      </c>
      <c r="BT658" s="718">
        <v>55</v>
      </c>
      <c r="BU658" s="676">
        <v>13</v>
      </c>
      <c r="BV658" s="676">
        <v>2</v>
      </c>
      <c r="BW658" s="736">
        <v>34</v>
      </c>
      <c r="BX658" s="647"/>
    </row>
    <row r="659" spans="3:76">
      <c r="C659" s="405" t="s">
        <v>16</v>
      </c>
      <c r="D659" s="444">
        <v>6</v>
      </c>
      <c r="E659" s="723">
        <v>4</v>
      </c>
      <c r="F659" s="717">
        <v>3</v>
      </c>
      <c r="G659" s="710">
        <v>3</v>
      </c>
      <c r="H659" s="301">
        <v>0</v>
      </c>
      <c r="I659" s="718">
        <v>0</v>
      </c>
      <c r="J659" s="444">
        <v>6</v>
      </c>
      <c r="K659" s="723">
        <v>4</v>
      </c>
      <c r="L659" s="717">
        <v>3</v>
      </c>
      <c r="M659" s="710">
        <v>3</v>
      </c>
      <c r="N659" s="301">
        <v>0</v>
      </c>
      <c r="O659" s="718">
        <v>0</v>
      </c>
      <c r="P659" s="444">
        <v>6</v>
      </c>
      <c r="Q659" s="723">
        <v>4</v>
      </c>
      <c r="R659" s="717">
        <v>3</v>
      </c>
      <c r="S659" s="710">
        <v>3</v>
      </c>
      <c r="T659" s="301">
        <v>0</v>
      </c>
      <c r="U659" s="718">
        <v>0</v>
      </c>
      <c r="V659" s="444">
        <v>6</v>
      </c>
      <c r="W659" s="723">
        <v>4</v>
      </c>
      <c r="X659" s="717">
        <v>3</v>
      </c>
      <c r="Y659" s="717">
        <v>3</v>
      </c>
      <c r="Z659" s="301">
        <v>0</v>
      </c>
      <c r="AA659" s="718">
        <v>0</v>
      </c>
      <c r="AB659" s="444">
        <v>6</v>
      </c>
      <c r="AC659" s="723">
        <v>4</v>
      </c>
      <c r="AD659" s="717">
        <v>3</v>
      </c>
      <c r="AE659" s="717">
        <v>3</v>
      </c>
      <c r="AF659" s="301">
        <v>0</v>
      </c>
      <c r="AG659" s="718">
        <v>0</v>
      </c>
      <c r="AH659" s="444">
        <v>6</v>
      </c>
      <c r="AI659" s="723">
        <v>4</v>
      </c>
      <c r="AJ659" s="717">
        <v>3</v>
      </c>
      <c r="AK659" s="717">
        <v>3</v>
      </c>
      <c r="AL659" s="301">
        <v>0</v>
      </c>
      <c r="AM659" s="718">
        <v>0</v>
      </c>
      <c r="AN659" s="675">
        <v>6</v>
      </c>
      <c r="AO659" s="724">
        <v>4</v>
      </c>
      <c r="AP659" s="719">
        <v>3</v>
      </c>
      <c r="AQ659" s="719">
        <v>3</v>
      </c>
      <c r="AR659" s="301">
        <v>0</v>
      </c>
      <c r="AS659" s="718">
        <v>0</v>
      </c>
      <c r="AT659" s="675">
        <v>6</v>
      </c>
      <c r="AU659" s="724">
        <v>4</v>
      </c>
      <c r="AV659" s="719">
        <v>3</v>
      </c>
      <c r="AW659" s="719">
        <v>3</v>
      </c>
      <c r="AX659" s="301">
        <v>0</v>
      </c>
      <c r="AY659" s="718">
        <v>0</v>
      </c>
      <c r="AZ659" s="675">
        <v>6</v>
      </c>
      <c r="BA659" s="724">
        <v>4</v>
      </c>
      <c r="BB659" s="719">
        <v>3</v>
      </c>
      <c r="BC659" s="719">
        <v>3</v>
      </c>
      <c r="BD659" s="301">
        <v>0</v>
      </c>
      <c r="BE659" s="718">
        <v>0</v>
      </c>
      <c r="BF659" s="675">
        <v>6</v>
      </c>
      <c r="BG659" s="724">
        <v>4</v>
      </c>
      <c r="BH659" s="719">
        <v>3</v>
      </c>
      <c r="BI659" s="719">
        <v>3</v>
      </c>
      <c r="BJ659" s="301">
        <v>0</v>
      </c>
      <c r="BK659" s="718">
        <v>0</v>
      </c>
      <c r="BL659" s="675">
        <v>6</v>
      </c>
      <c r="BM659" s="724">
        <v>4</v>
      </c>
      <c r="BN659" s="719">
        <v>3</v>
      </c>
      <c r="BO659" s="719">
        <v>3</v>
      </c>
      <c r="BP659" s="301">
        <v>0</v>
      </c>
      <c r="BQ659" s="718">
        <v>0</v>
      </c>
      <c r="BR659" s="735">
        <v>6</v>
      </c>
      <c r="BS659" s="724">
        <v>4</v>
      </c>
      <c r="BT659" s="718">
        <v>3</v>
      </c>
      <c r="BU659" s="724">
        <v>3</v>
      </c>
      <c r="BV659" s="724">
        <v>0</v>
      </c>
      <c r="BW659" s="737">
        <v>0</v>
      </c>
      <c r="BX659" s="647"/>
    </row>
    <row r="660" spans="3:76">
      <c r="C660" s="405" t="s">
        <v>17</v>
      </c>
      <c r="D660" s="444">
        <v>236</v>
      </c>
      <c r="E660" s="267">
        <v>0</v>
      </c>
      <c r="F660" s="717">
        <v>327</v>
      </c>
      <c r="G660" s="710">
        <v>273</v>
      </c>
      <c r="H660" s="301">
        <v>0</v>
      </c>
      <c r="I660" s="718">
        <v>261</v>
      </c>
      <c r="J660" s="444">
        <v>236</v>
      </c>
      <c r="K660" s="267">
        <v>0</v>
      </c>
      <c r="L660" s="717">
        <v>327</v>
      </c>
      <c r="M660" s="710">
        <v>273</v>
      </c>
      <c r="N660" s="301">
        <v>0</v>
      </c>
      <c r="O660" s="718">
        <v>261</v>
      </c>
      <c r="P660" s="444">
        <v>236</v>
      </c>
      <c r="Q660" s="267">
        <v>0</v>
      </c>
      <c r="R660" s="717">
        <v>331</v>
      </c>
      <c r="S660" s="710">
        <v>277</v>
      </c>
      <c r="T660" s="301">
        <v>0</v>
      </c>
      <c r="U660" s="718">
        <v>285</v>
      </c>
      <c r="V660" s="444">
        <v>230</v>
      </c>
      <c r="W660" s="267">
        <v>0</v>
      </c>
      <c r="X660" s="717">
        <v>331</v>
      </c>
      <c r="Y660" s="717">
        <v>277</v>
      </c>
      <c r="Z660" s="301">
        <v>0</v>
      </c>
      <c r="AA660" s="718">
        <v>285</v>
      </c>
      <c r="AB660" s="444">
        <v>230</v>
      </c>
      <c r="AC660" s="267">
        <v>0</v>
      </c>
      <c r="AD660" s="717">
        <v>334</v>
      </c>
      <c r="AE660" s="717">
        <v>281</v>
      </c>
      <c r="AF660" s="301">
        <v>0</v>
      </c>
      <c r="AG660" s="718">
        <f>285+19</f>
        <v>304</v>
      </c>
      <c r="AH660" s="444">
        <v>230</v>
      </c>
      <c r="AI660" s="267">
        <v>0</v>
      </c>
      <c r="AJ660" s="717">
        <v>346</v>
      </c>
      <c r="AK660" s="717">
        <v>293</v>
      </c>
      <c r="AL660" s="301">
        <v>0</v>
      </c>
      <c r="AM660" s="718">
        <f>285+19+12</f>
        <v>316</v>
      </c>
      <c r="AN660" s="675">
        <v>230</v>
      </c>
      <c r="AO660" s="676">
        <v>0</v>
      </c>
      <c r="AP660" s="719">
        <v>346</v>
      </c>
      <c r="AQ660" s="719">
        <v>293</v>
      </c>
      <c r="AR660" s="301">
        <v>0</v>
      </c>
      <c r="AS660" s="718">
        <v>318</v>
      </c>
      <c r="AT660" s="675">
        <v>230</v>
      </c>
      <c r="AU660" s="676">
        <v>0</v>
      </c>
      <c r="AV660" s="719">
        <v>347</v>
      </c>
      <c r="AW660" s="719">
        <v>293</v>
      </c>
      <c r="AX660" s="301">
        <v>0</v>
      </c>
      <c r="AY660" s="718">
        <v>318</v>
      </c>
      <c r="AZ660" s="675">
        <v>230</v>
      </c>
      <c r="BA660" s="676">
        <v>0</v>
      </c>
      <c r="BB660" s="719">
        <v>347</v>
      </c>
      <c r="BC660" s="719">
        <v>293</v>
      </c>
      <c r="BD660" s="301">
        <v>0</v>
      </c>
      <c r="BE660" s="718">
        <v>318</v>
      </c>
      <c r="BF660" s="675">
        <v>230</v>
      </c>
      <c r="BG660" s="676">
        <v>0</v>
      </c>
      <c r="BH660" s="719">
        <v>347</v>
      </c>
      <c r="BI660" s="719">
        <v>293</v>
      </c>
      <c r="BJ660" s="301">
        <v>0</v>
      </c>
      <c r="BK660" s="718">
        <v>318</v>
      </c>
      <c r="BL660" s="675">
        <v>230</v>
      </c>
      <c r="BM660" s="676">
        <v>0</v>
      </c>
      <c r="BN660" s="719">
        <v>347</v>
      </c>
      <c r="BO660" s="719">
        <v>293</v>
      </c>
      <c r="BP660" s="301">
        <v>0</v>
      </c>
      <c r="BQ660" s="718">
        <v>318</v>
      </c>
      <c r="BR660" s="735">
        <v>231</v>
      </c>
      <c r="BS660" s="676">
        <v>0</v>
      </c>
      <c r="BT660" s="718">
        <v>348</v>
      </c>
      <c r="BU660" s="676">
        <v>293</v>
      </c>
      <c r="BV660" s="676">
        <v>0</v>
      </c>
      <c r="BW660" s="736">
        <v>318</v>
      </c>
      <c r="BX660" s="647"/>
    </row>
    <row r="661" spans="3:76">
      <c r="C661" s="405" t="s">
        <v>18</v>
      </c>
      <c r="D661" s="444">
        <v>21</v>
      </c>
      <c r="E661" s="267">
        <v>0</v>
      </c>
      <c r="F661" s="717">
        <v>36</v>
      </c>
      <c r="G661" s="710">
        <v>21</v>
      </c>
      <c r="H661" s="301">
        <v>0</v>
      </c>
      <c r="I661" s="718">
        <v>24</v>
      </c>
      <c r="J661" s="444">
        <v>21</v>
      </c>
      <c r="K661" s="267">
        <v>0</v>
      </c>
      <c r="L661" s="717">
        <v>36</v>
      </c>
      <c r="M661" s="710">
        <v>21</v>
      </c>
      <c r="N661" s="301">
        <v>0</v>
      </c>
      <c r="O661" s="718">
        <v>24</v>
      </c>
      <c r="P661" s="444">
        <v>21</v>
      </c>
      <c r="Q661" s="267">
        <v>0</v>
      </c>
      <c r="R661" s="717">
        <v>36</v>
      </c>
      <c r="S661" s="710">
        <v>21</v>
      </c>
      <c r="T661" s="301">
        <v>0</v>
      </c>
      <c r="U661" s="718">
        <v>24</v>
      </c>
      <c r="V661" s="444">
        <v>20</v>
      </c>
      <c r="W661" s="267">
        <v>0</v>
      </c>
      <c r="X661" s="717">
        <v>36</v>
      </c>
      <c r="Y661" s="717">
        <v>21</v>
      </c>
      <c r="Z661" s="301">
        <v>0</v>
      </c>
      <c r="AA661" s="718">
        <v>24</v>
      </c>
      <c r="AB661" s="444">
        <v>20</v>
      </c>
      <c r="AC661" s="267">
        <v>0</v>
      </c>
      <c r="AD661" s="717">
        <v>36</v>
      </c>
      <c r="AE661" s="717">
        <v>21</v>
      </c>
      <c r="AF661" s="301">
        <v>0</v>
      </c>
      <c r="AG661" s="718">
        <v>24</v>
      </c>
      <c r="AH661" s="444">
        <v>20</v>
      </c>
      <c r="AI661" s="267">
        <v>0</v>
      </c>
      <c r="AJ661" s="717">
        <v>36</v>
      </c>
      <c r="AK661" s="717">
        <v>21</v>
      </c>
      <c r="AL661" s="301">
        <v>0</v>
      </c>
      <c r="AM661" s="718">
        <v>24</v>
      </c>
      <c r="AN661" s="675">
        <v>20</v>
      </c>
      <c r="AO661" s="676">
        <v>0</v>
      </c>
      <c r="AP661" s="719">
        <v>36</v>
      </c>
      <c r="AQ661" s="719">
        <v>21</v>
      </c>
      <c r="AR661" s="301">
        <v>0</v>
      </c>
      <c r="AS661" s="718">
        <v>24</v>
      </c>
      <c r="AT661" s="675">
        <v>20</v>
      </c>
      <c r="AU661" s="676">
        <v>0</v>
      </c>
      <c r="AV661" s="719">
        <v>36</v>
      </c>
      <c r="AW661" s="719">
        <v>21</v>
      </c>
      <c r="AX661" s="301">
        <v>0</v>
      </c>
      <c r="AY661" s="718">
        <v>24</v>
      </c>
      <c r="AZ661" s="675">
        <v>20</v>
      </c>
      <c r="BA661" s="676">
        <v>0</v>
      </c>
      <c r="BB661" s="719">
        <v>36</v>
      </c>
      <c r="BC661" s="719">
        <v>21</v>
      </c>
      <c r="BD661" s="301">
        <v>0</v>
      </c>
      <c r="BE661" s="718">
        <v>24</v>
      </c>
      <c r="BF661" s="675">
        <v>20</v>
      </c>
      <c r="BG661" s="676">
        <v>0</v>
      </c>
      <c r="BH661" s="719">
        <v>36</v>
      </c>
      <c r="BI661" s="719">
        <v>21</v>
      </c>
      <c r="BJ661" s="301">
        <v>0</v>
      </c>
      <c r="BK661" s="718">
        <v>25</v>
      </c>
      <c r="BL661" s="675">
        <v>20</v>
      </c>
      <c r="BM661" s="676">
        <v>0</v>
      </c>
      <c r="BN661" s="719">
        <v>36</v>
      </c>
      <c r="BO661" s="719">
        <v>21</v>
      </c>
      <c r="BP661" s="301">
        <v>0</v>
      </c>
      <c r="BQ661" s="718">
        <v>25</v>
      </c>
      <c r="BR661" s="735">
        <v>20</v>
      </c>
      <c r="BS661" s="676">
        <v>0</v>
      </c>
      <c r="BT661" s="718">
        <v>36</v>
      </c>
      <c r="BU661" s="676">
        <v>21</v>
      </c>
      <c r="BV661" s="676">
        <v>0</v>
      </c>
      <c r="BW661" s="736">
        <v>25</v>
      </c>
      <c r="BX661" s="647"/>
    </row>
    <row r="662" spans="3:76">
      <c r="C662" s="405" t="s">
        <v>19</v>
      </c>
      <c r="D662" s="444">
        <v>27</v>
      </c>
      <c r="E662" s="267">
        <v>0</v>
      </c>
      <c r="F662" s="717">
        <v>28</v>
      </c>
      <c r="G662" s="710">
        <v>11</v>
      </c>
      <c r="H662" s="301">
        <v>0</v>
      </c>
      <c r="I662" s="718">
        <v>14</v>
      </c>
      <c r="J662" s="444">
        <v>27</v>
      </c>
      <c r="K662" s="267">
        <v>0</v>
      </c>
      <c r="L662" s="717">
        <v>28</v>
      </c>
      <c r="M662" s="710">
        <v>11</v>
      </c>
      <c r="N662" s="301">
        <v>0</v>
      </c>
      <c r="O662" s="718">
        <v>14</v>
      </c>
      <c r="P662" s="444">
        <v>27</v>
      </c>
      <c r="Q662" s="267">
        <v>0</v>
      </c>
      <c r="R662" s="717">
        <v>28</v>
      </c>
      <c r="S662" s="710">
        <v>11</v>
      </c>
      <c r="T662" s="301">
        <v>0</v>
      </c>
      <c r="U662" s="718">
        <v>14</v>
      </c>
      <c r="V662" s="444">
        <v>27</v>
      </c>
      <c r="W662" s="267">
        <v>0</v>
      </c>
      <c r="X662" s="717">
        <v>28</v>
      </c>
      <c r="Y662" s="717">
        <v>11</v>
      </c>
      <c r="Z662" s="301">
        <v>0</v>
      </c>
      <c r="AA662" s="718">
        <v>14</v>
      </c>
      <c r="AB662" s="444">
        <v>27</v>
      </c>
      <c r="AC662" s="267">
        <v>0</v>
      </c>
      <c r="AD662" s="717">
        <v>28</v>
      </c>
      <c r="AE662" s="717">
        <v>11</v>
      </c>
      <c r="AF662" s="301">
        <v>0</v>
      </c>
      <c r="AG662" s="718">
        <v>14</v>
      </c>
      <c r="AH662" s="444">
        <v>27</v>
      </c>
      <c r="AI662" s="267">
        <v>0</v>
      </c>
      <c r="AJ662" s="717">
        <v>28</v>
      </c>
      <c r="AK662" s="717">
        <v>11</v>
      </c>
      <c r="AL662" s="301">
        <v>0</v>
      </c>
      <c r="AM662" s="718">
        <v>14</v>
      </c>
      <c r="AN662" s="675">
        <v>27</v>
      </c>
      <c r="AO662" s="676">
        <v>0</v>
      </c>
      <c r="AP662" s="719">
        <v>28</v>
      </c>
      <c r="AQ662" s="719">
        <v>11</v>
      </c>
      <c r="AR662" s="301">
        <v>0</v>
      </c>
      <c r="AS662" s="718">
        <v>14</v>
      </c>
      <c r="AT662" s="675">
        <v>27</v>
      </c>
      <c r="AU662" s="676">
        <v>0</v>
      </c>
      <c r="AV662" s="719">
        <v>28</v>
      </c>
      <c r="AW662" s="719">
        <v>11</v>
      </c>
      <c r="AX662" s="301">
        <v>0</v>
      </c>
      <c r="AY662" s="718">
        <v>14</v>
      </c>
      <c r="AZ662" s="675">
        <v>27</v>
      </c>
      <c r="BA662" s="676">
        <v>0</v>
      </c>
      <c r="BB662" s="719">
        <v>28</v>
      </c>
      <c r="BC662" s="719">
        <v>11</v>
      </c>
      <c r="BD662" s="301">
        <v>0</v>
      </c>
      <c r="BE662" s="718">
        <v>14</v>
      </c>
      <c r="BF662" s="675">
        <v>27</v>
      </c>
      <c r="BG662" s="676">
        <v>0</v>
      </c>
      <c r="BH662" s="719">
        <v>28</v>
      </c>
      <c r="BI662" s="719">
        <v>11</v>
      </c>
      <c r="BJ662" s="301">
        <v>0</v>
      </c>
      <c r="BK662" s="718">
        <v>14</v>
      </c>
      <c r="BL662" s="675">
        <v>27</v>
      </c>
      <c r="BM662" s="676">
        <v>0</v>
      </c>
      <c r="BN662" s="719">
        <v>28</v>
      </c>
      <c r="BO662" s="719">
        <v>11</v>
      </c>
      <c r="BP662" s="301">
        <v>0</v>
      </c>
      <c r="BQ662" s="718">
        <v>14</v>
      </c>
      <c r="BR662" s="735">
        <v>27</v>
      </c>
      <c r="BS662" s="676">
        <v>0</v>
      </c>
      <c r="BT662" s="718">
        <v>29</v>
      </c>
      <c r="BU662" s="676">
        <v>11</v>
      </c>
      <c r="BV662" s="676">
        <v>0</v>
      </c>
      <c r="BW662" s="736">
        <v>14</v>
      </c>
      <c r="BX662" s="647"/>
    </row>
    <row r="663" spans="3:76">
      <c r="C663" s="405" t="s">
        <v>20</v>
      </c>
      <c r="D663" s="444">
        <v>41</v>
      </c>
      <c r="E663" s="267">
        <v>0</v>
      </c>
      <c r="F663" s="717">
        <v>37</v>
      </c>
      <c r="G663" s="710">
        <v>17</v>
      </c>
      <c r="H663" s="301">
        <v>0</v>
      </c>
      <c r="I663" s="718">
        <v>11</v>
      </c>
      <c r="J663" s="444">
        <v>41</v>
      </c>
      <c r="K663" s="267">
        <v>0</v>
      </c>
      <c r="L663" s="717">
        <v>37</v>
      </c>
      <c r="M663" s="710">
        <v>17</v>
      </c>
      <c r="N663" s="301">
        <v>0</v>
      </c>
      <c r="O663" s="718">
        <v>11</v>
      </c>
      <c r="P663" s="444">
        <v>41</v>
      </c>
      <c r="Q663" s="267">
        <v>0</v>
      </c>
      <c r="R663" s="717">
        <v>41</v>
      </c>
      <c r="S663" s="710">
        <v>21</v>
      </c>
      <c r="T663" s="301">
        <v>0</v>
      </c>
      <c r="U663" s="718">
        <v>22</v>
      </c>
      <c r="V663" s="444">
        <v>41</v>
      </c>
      <c r="W663" s="267">
        <v>0</v>
      </c>
      <c r="X663" s="717">
        <v>41</v>
      </c>
      <c r="Y663" s="717">
        <v>21</v>
      </c>
      <c r="Z663" s="301">
        <v>0</v>
      </c>
      <c r="AA663" s="718">
        <v>22</v>
      </c>
      <c r="AB663" s="444">
        <v>41</v>
      </c>
      <c r="AC663" s="267">
        <v>0</v>
      </c>
      <c r="AD663" s="717">
        <v>43</v>
      </c>
      <c r="AE663" s="717">
        <v>23</v>
      </c>
      <c r="AF663" s="301">
        <v>0</v>
      </c>
      <c r="AG663" s="718">
        <v>25</v>
      </c>
      <c r="AH663" s="444">
        <v>41</v>
      </c>
      <c r="AI663" s="267">
        <v>0</v>
      </c>
      <c r="AJ663" s="717">
        <v>43</v>
      </c>
      <c r="AK663" s="717">
        <v>23</v>
      </c>
      <c r="AL663" s="301">
        <v>0</v>
      </c>
      <c r="AM663" s="718">
        <v>25</v>
      </c>
      <c r="AN663" s="675">
        <v>41</v>
      </c>
      <c r="AO663" s="676">
        <v>0</v>
      </c>
      <c r="AP663" s="719">
        <v>43</v>
      </c>
      <c r="AQ663" s="719">
        <v>23</v>
      </c>
      <c r="AR663" s="301">
        <v>0</v>
      </c>
      <c r="AS663" s="718">
        <v>25</v>
      </c>
      <c r="AT663" s="675">
        <v>41</v>
      </c>
      <c r="AU663" s="676">
        <v>0</v>
      </c>
      <c r="AV663" s="719">
        <v>42</v>
      </c>
      <c r="AW663" s="719">
        <v>23</v>
      </c>
      <c r="AX663" s="301">
        <v>0</v>
      </c>
      <c r="AY663" s="718">
        <v>25</v>
      </c>
      <c r="AZ663" s="675">
        <v>41</v>
      </c>
      <c r="BA663" s="676">
        <v>0</v>
      </c>
      <c r="BB663" s="719">
        <v>42</v>
      </c>
      <c r="BC663" s="719">
        <v>23</v>
      </c>
      <c r="BD663" s="301">
        <v>0</v>
      </c>
      <c r="BE663" s="718">
        <v>25</v>
      </c>
      <c r="BF663" s="675">
        <v>41</v>
      </c>
      <c r="BG663" s="676">
        <v>0</v>
      </c>
      <c r="BH663" s="719">
        <v>42</v>
      </c>
      <c r="BI663" s="719">
        <v>23</v>
      </c>
      <c r="BJ663" s="301">
        <v>0</v>
      </c>
      <c r="BK663" s="718">
        <v>25</v>
      </c>
      <c r="BL663" s="675">
        <v>41</v>
      </c>
      <c r="BM663" s="676">
        <v>0</v>
      </c>
      <c r="BN663" s="719">
        <v>42</v>
      </c>
      <c r="BO663" s="719">
        <v>23</v>
      </c>
      <c r="BP663" s="301">
        <v>0</v>
      </c>
      <c r="BQ663" s="718">
        <v>25</v>
      </c>
      <c r="BR663" s="735">
        <v>41</v>
      </c>
      <c r="BS663" s="676">
        <v>0</v>
      </c>
      <c r="BT663" s="718">
        <v>42</v>
      </c>
      <c r="BU663" s="676">
        <v>23</v>
      </c>
      <c r="BV663" s="676">
        <v>0</v>
      </c>
      <c r="BW663" s="736">
        <v>25</v>
      </c>
      <c r="BX663" s="647"/>
    </row>
    <row r="664" spans="3:76">
      <c r="C664" s="405" t="s">
        <v>21</v>
      </c>
      <c r="D664" s="444">
        <v>109</v>
      </c>
      <c r="E664" s="267">
        <v>0</v>
      </c>
      <c r="F664" s="720">
        <v>146</v>
      </c>
      <c r="G664" s="721">
        <v>82</v>
      </c>
      <c r="H664" s="301">
        <v>0</v>
      </c>
      <c r="I664" s="722">
        <v>115</v>
      </c>
      <c r="J664" s="444">
        <v>109</v>
      </c>
      <c r="K664" s="267">
        <v>0</v>
      </c>
      <c r="L664" s="720">
        <v>146</v>
      </c>
      <c r="M664" s="721">
        <v>82</v>
      </c>
      <c r="N664" s="301">
        <v>0</v>
      </c>
      <c r="O664" s="722">
        <v>115</v>
      </c>
      <c r="P664" s="444">
        <v>109</v>
      </c>
      <c r="Q664" s="267">
        <v>0</v>
      </c>
      <c r="R664" s="720">
        <v>146</v>
      </c>
      <c r="S664" s="721">
        <v>82</v>
      </c>
      <c r="T664" s="301">
        <v>0</v>
      </c>
      <c r="U664" s="722">
        <v>116</v>
      </c>
      <c r="V664" s="444">
        <v>107</v>
      </c>
      <c r="W664" s="267">
        <v>0</v>
      </c>
      <c r="X664" s="720">
        <v>146</v>
      </c>
      <c r="Y664" s="720">
        <v>83</v>
      </c>
      <c r="Z664" s="301">
        <v>0</v>
      </c>
      <c r="AA664" s="722">
        <v>116</v>
      </c>
      <c r="AB664" s="444">
        <v>107</v>
      </c>
      <c r="AC664" s="267">
        <v>0</v>
      </c>
      <c r="AD664" s="720">
        <v>147</v>
      </c>
      <c r="AE664" s="720">
        <v>83</v>
      </c>
      <c r="AF664" s="301">
        <v>0</v>
      </c>
      <c r="AG664" s="722">
        <v>116</v>
      </c>
      <c r="AH664" s="444">
        <v>107</v>
      </c>
      <c r="AI664" s="267">
        <v>0</v>
      </c>
      <c r="AJ664" s="720">
        <v>149</v>
      </c>
      <c r="AK664" s="720">
        <v>84</v>
      </c>
      <c r="AL664" s="301">
        <v>0</v>
      </c>
      <c r="AM664" s="722">
        <v>116</v>
      </c>
      <c r="AN664" s="675">
        <v>107</v>
      </c>
      <c r="AO664" s="676">
        <v>0</v>
      </c>
      <c r="AP664" s="719">
        <v>151</v>
      </c>
      <c r="AQ664" s="719">
        <v>84</v>
      </c>
      <c r="AR664" s="301">
        <v>0</v>
      </c>
      <c r="AS664" s="718">
        <v>116</v>
      </c>
      <c r="AT664" s="675">
        <v>107</v>
      </c>
      <c r="AU664" s="676">
        <v>0</v>
      </c>
      <c r="AV664" s="719">
        <v>151</v>
      </c>
      <c r="AW664" s="719">
        <v>83</v>
      </c>
      <c r="AX664" s="301">
        <v>0</v>
      </c>
      <c r="AY664" s="718">
        <v>116</v>
      </c>
      <c r="AZ664" s="675">
        <v>107</v>
      </c>
      <c r="BA664" s="676">
        <v>0</v>
      </c>
      <c r="BB664" s="719">
        <v>151</v>
      </c>
      <c r="BC664" s="719">
        <v>83</v>
      </c>
      <c r="BD664" s="301">
        <v>0</v>
      </c>
      <c r="BE664" s="718">
        <v>116</v>
      </c>
      <c r="BF664" s="675">
        <v>107</v>
      </c>
      <c r="BG664" s="676">
        <v>0</v>
      </c>
      <c r="BH664" s="719">
        <v>152</v>
      </c>
      <c r="BI664" s="719">
        <v>83</v>
      </c>
      <c r="BJ664" s="301">
        <v>0</v>
      </c>
      <c r="BK664" s="718">
        <v>116</v>
      </c>
      <c r="BL664" s="675">
        <v>107</v>
      </c>
      <c r="BM664" s="676">
        <v>0</v>
      </c>
      <c r="BN664" s="719">
        <v>152</v>
      </c>
      <c r="BO664" s="719">
        <v>83</v>
      </c>
      <c r="BP664" s="301">
        <v>0</v>
      </c>
      <c r="BQ664" s="718">
        <v>116</v>
      </c>
      <c r="BR664" s="735">
        <v>107</v>
      </c>
      <c r="BS664" s="676">
        <v>0</v>
      </c>
      <c r="BT664" s="718">
        <v>153</v>
      </c>
      <c r="BU664" s="676">
        <v>82</v>
      </c>
      <c r="BV664" s="676">
        <v>0</v>
      </c>
      <c r="BW664" s="736">
        <v>116</v>
      </c>
      <c r="BX664" s="647"/>
    </row>
    <row r="665" spans="3:76" ht="22.5">
      <c r="C665" s="405" t="s">
        <v>22</v>
      </c>
      <c r="D665" s="444">
        <v>13</v>
      </c>
      <c r="E665" s="267">
        <v>0</v>
      </c>
      <c r="F665" s="717">
        <v>6</v>
      </c>
      <c r="G665" s="710">
        <v>2</v>
      </c>
      <c r="H665" s="301">
        <v>0</v>
      </c>
      <c r="I665" s="718">
        <v>0</v>
      </c>
      <c r="J665" s="444">
        <v>13</v>
      </c>
      <c r="K665" s="267">
        <v>0</v>
      </c>
      <c r="L665" s="717">
        <v>6</v>
      </c>
      <c r="M665" s="710">
        <v>2</v>
      </c>
      <c r="N665" s="301">
        <v>0</v>
      </c>
      <c r="O665" s="718">
        <v>0</v>
      </c>
      <c r="P665" s="444">
        <v>13</v>
      </c>
      <c r="Q665" s="267">
        <v>0</v>
      </c>
      <c r="R665" s="717">
        <v>6</v>
      </c>
      <c r="S665" s="710">
        <v>2</v>
      </c>
      <c r="T665" s="301">
        <v>0</v>
      </c>
      <c r="U665" s="718">
        <v>1</v>
      </c>
      <c r="V665" s="444">
        <v>13</v>
      </c>
      <c r="W665" s="267">
        <v>0</v>
      </c>
      <c r="X665" s="717">
        <v>6</v>
      </c>
      <c r="Y665" s="717">
        <v>1</v>
      </c>
      <c r="Z665" s="301">
        <v>0</v>
      </c>
      <c r="AA665" s="718">
        <v>1</v>
      </c>
      <c r="AB665" s="444">
        <v>13</v>
      </c>
      <c r="AC665" s="267">
        <v>0</v>
      </c>
      <c r="AD665" s="717">
        <v>6</v>
      </c>
      <c r="AE665" s="717">
        <v>1</v>
      </c>
      <c r="AF665" s="301">
        <v>0</v>
      </c>
      <c r="AG665" s="718">
        <v>1</v>
      </c>
      <c r="AH665" s="444">
        <v>13</v>
      </c>
      <c r="AI665" s="267">
        <v>0</v>
      </c>
      <c r="AJ665" s="717">
        <v>6</v>
      </c>
      <c r="AK665" s="717">
        <v>1</v>
      </c>
      <c r="AL665" s="301">
        <v>0</v>
      </c>
      <c r="AM665" s="718">
        <v>1</v>
      </c>
      <c r="AN665" s="675">
        <v>13</v>
      </c>
      <c r="AO665" s="676">
        <v>0</v>
      </c>
      <c r="AP665" s="719">
        <v>6</v>
      </c>
      <c r="AQ665" s="719">
        <v>1</v>
      </c>
      <c r="AR665" s="301">
        <v>0</v>
      </c>
      <c r="AS665" s="718">
        <v>1</v>
      </c>
      <c r="AT665" s="675">
        <v>13</v>
      </c>
      <c r="AU665" s="676">
        <v>0</v>
      </c>
      <c r="AV665" s="719">
        <v>6</v>
      </c>
      <c r="AW665" s="719">
        <v>1</v>
      </c>
      <c r="AX665" s="301">
        <v>0</v>
      </c>
      <c r="AY665" s="718">
        <v>1</v>
      </c>
      <c r="AZ665" s="675">
        <v>13</v>
      </c>
      <c r="BA665" s="676">
        <v>0</v>
      </c>
      <c r="BB665" s="719">
        <v>6</v>
      </c>
      <c r="BC665" s="719">
        <v>1</v>
      </c>
      <c r="BD665" s="301">
        <v>0</v>
      </c>
      <c r="BE665" s="718">
        <v>1</v>
      </c>
      <c r="BF665" s="675">
        <v>13</v>
      </c>
      <c r="BG665" s="676">
        <v>0</v>
      </c>
      <c r="BH665" s="719">
        <v>6</v>
      </c>
      <c r="BI665" s="719">
        <v>1</v>
      </c>
      <c r="BJ665" s="301">
        <v>0</v>
      </c>
      <c r="BK665" s="718">
        <v>1</v>
      </c>
      <c r="BL665" s="675">
        <v>13</v>
      </c>
      <c r="BM665" s="676">
        <v>0</v>
      </c>
      <c r="BN665" s="719">
        <v>6</v>
      </c>
      <c r="BO665" s="719">
        <v>1</v>
      </c>
      <c r="BP665" s="301">
        <v>0</v>
      </c>
      <c r="BQ665" s="718">
        <v>1</v>
      </c>
      <c r="BR665" s="735">
        <v>13</v>
      </c>
      <c r="BS665" s="676">
        <v>0</v>
      </c>
      <c r="BT665" s="718">
        <v>6</v>
      </c>
      <c r="BU665" s="676">
        <v>1</v>
      </c>
      <c r="BV665" s="676">
        <v>0</v>
      </c>
      <c r="BW665" s="736">
        <v>2</v>
      </c>
      <c r="BX665" s="647"/>
    </row>
    <row r="666" spans="3:76">
      <c r="C666" s="405" t="s">
        <v>23</v>
      </c>
      <c r="D666" s="444">
        <v>19</v>
      </c>
      <c r="E666" s="267">
        <v>0</v>
      </c>
      <c r="F666" s="717">
        <v>12</v>
      </c>
      <c r="G666" s="710">
        <v>3</v>
      </c>
      <c r="H666" s="301">
        <v>0</v>
      </c>
      <c r="I666" s="718">
        <v>1</v>
      </c>
      <c r="J666" s="444">
        <v>19</v>
      </c>
      <c r="K666" s="267">
        <v>0</v>
      </c>
      <c r="L666" s="717">
        <v>12</v>
      </c>
      <c r="M666" s="710">
        <v>3</v>
      </c>
      <c r="N666" s="301">
        <v>0</v>
      </c>
      <c r="O666" s="718">
        <v>1</v>
      </c>
      <c r="P666" s="444">
        <v>19</v>
      </c>
      <c r="Q666" s="267">
        <v>0</v>
      </c>
      <c r="R666" s="717">
        <v>12</v>
      </c>
      <c r="S666" s="710">
        <v>3</v>
      </c>
      <c r="T666" s="301">
        <v>0</v>
      </c>
      <c r="U666" s="718">
        <v>2</v>
      </c>
      <c r="V666" s="444">
        <v>19</v>
      </c>
      <c r="W666" s="267">
        <v>0</v>
      </c>
      <c r="X666" s="717">
        <v>12</v>
      </c>
      <c r="Y666" s="717">
        <v>3</v>
      </c>
      <c r="Z666" s="301">
        <v>0</v>
      </c>
      <c r="AA666" s="718">
        <v>2</v>
      </c>
      <c r="AB666" s="444">
        <v>19</v>
      </c>
      <c r="AC666" s="267">
        <v>0</v>
      </c>
      <c r="AD666" s="717">
        <v>12</v>
      </c>
      <c r="AE666" s="717">
        <v>3</v>
      </c>
      <c r="AF666" s="301">
        <v>0</v>
      </c>
      <c r="AG666" s="718">
        <v>2</v>
      </c>
      <c r="AH666" s="444">
        <v>19</v>
      </c>
      <c r="AI666" s="267">
        <v>0</v>
      </c>
      <c r="AJ666" s="717">
        <v>12</v>
      </c>
      <c r="AK666" s="717">
        <v>3</v>
      </c>
      <c r="AL666" s="301">
        <v>0</v>
      </c>
      <c r="AM666" s="718">
        <v>2</v>
      </c>
      <c r="AN666" s="675">
        <v>19</v>
      </c>
      <c r="AO666" s="676">
        <v>0</v>
      </c>
      <c r="AP666" s="719">
        <v>12</v>
      </c>
      <c r="AQ666" s="719">
        <v>3</v>
      </c>
      <c r="AR666" s="301">
        <v>0</v>
      </c>
      <c r="AS666" s="718">
        <v>2</v>
      </c>
      <c r="AT666" s="675">
        <v>19</v>
      </c>
      <c r="AU666" s="676">
        <v>0</v>
      </c>
      <c r="AV666" s="719">
        <v>12</v>
      </c>
      <c r="AW666" s="719">
        <v>3</v>
      </c>
      <c r="AX666" s="301">
        <v>0</v>
      </c>
      <c r="AY666" s="718">
        <v>2</v>
      </c>
      <c r="AZ666" s="675">
        <v>19</v>
      </c>
      <c r="BA666" s="676">
        <v>0</v>
      </c>
      <c r="BB666" s="719">
        <v>12</v>
      </c>
      <c r="BC666" s="719">
        <v>3</v>
      </c>
      <c r="BD666" s="301">
        <v>0</v>
      </c>
      <c r="BE666" s="718">
        <v>2</v>
      </c>
      <c r="BF666" s="675">
        <v>19</v>
      </c>
      <c r="BG666" s="676">
        <v>0</v>
      </c>
      <c r="BH666" s="719">
        <v>12</v>
      </c>
      <c r="BI666" s="719">
        <v>3</v>
      </c>
      <c r="BJ666" s="301">
        <v>0</v>
      </c>
      <c r="BK666" s="718">
        <v>2</v>
      </c>
      <c r="BL666" s="675">
        <v>19</v>
      </c>
      <c r="BM666" s="676">
        <v>0</v>
      </c>
      <c r="BN666" s="719">
        <v>12</v>
      </c>
      <c r="BO666" s="719">
        <v>3</v>
      </c>
      <c r="BP666" s="301">
        <v>0</v>
      </c>
      <c r="BQ666" s="718">
        <v>2</v>
      </c>
      <c r="BR666" s="735">
        <v>19</v>
      </c>
      <c r="BS666" s="676">
        <v>0</v>
      </c>
      <c r="BT666" s="718">
        <v>12</v>
      </c>
      <c r="BU666" s="676">
        <v>3</v>
      </c>
      <c r="BV666" s="676">
        <v>0</v>
      </c>
      <c r="BW666" s="736">
        <v>3</v>
      </c>
      <c r="BX666" s="647"/>
    </row>
    <row r="667" spans="3:76">
      <c r="C667" s="405" t="s">
        <v>24</v>
      </c>
      <c r="D667" s="444">
        <v>24</v>
      </c>
      <c r="E667" s="267">
        <v>0</v>
      </c>
      <c r="F667" s="717">
        <v>12</v>
      </c>
      <c r="G667" s="710">
        <v>3</v>
      </c>
      <c r="H667" s="301">
        <v>0</v>
      </c>
      <c r="I667" s="718">
        <v>2</v>
      </c>
      <c r="J667" s="444">
        <v>24</v>
      </c>
      <c r="K667" s="267">
        <v>0</v>
      </c>
      <c r="L667" s="717">
        <v>12</v>
      </c>
      <c r="M667" s="710">
        <v>3</v>
      </c>
      <c r="N667" s="301">
        <v>0</v>
      </c>
      <c r="O667" s="718">
        <v>2</v>
      </c>
      <c r="P667" s="444">
        <v>24</v>
      </c>
      <c r="Q667" s="267">
        <v>0</v>
      </c>
      <c r="R667" s="717">
        <v>12</v>
      </c>
      <c r="S667" s="710">
        <v>3</v>
      </c>
      <c r="T667" s="301">
        <v>0</v>
      </c>
      <c r="U667" s="718">
        <v>4</v>
      </c>
      <c r="V667" s="444">
        <v>24</v>
      </c>
      <c r="W667" s="267">
        <v>0</v>
      </c>
      <c r="X667" s="717">
        <v>12</v>
      </c>
      <c r="Y667" s="717">
        <v>3</v>
      </c>
      <c r="Z667" s="301">
        <v>0</v>
      </c>
      <c r="AA667" s="718">
        <v>4</v>
      </c>
      <c r="AB667" s="444">
        <v>24</v>
      </c>
      <c r="AC667" s="267">
        <v>0</v>
      </c>
      <c r="AD667" s="717">
        <v>12</v>
      </c>
      <c r="AE667" s="717">
        <v>3</v>
      </c>
      <c r="AF667" s="301">
        <v>0</v>
      </c>
      <c r="AG667" s="718">
        <v>4</v>
      </c>
      <c r="AH667" s="444">
        <v>24</v>
      </c>
      <c r="AI667" s="267">
        <v>0</v>
      </c>
      <c r="AJ667" s="717">
        <v>12</v>
      </c>
      <c r="AK667" s="717">
        <v>3</v>
      </c>
      <c r="AL667" s="301">
        <v>0</v>
      </c>
      <c r="AM667" s="718">
        <v>4</v>
      </c>
      <c r="AN667" s="675">
        <v>24</v>
      </c>
      <c r="AO667" s="676">
        <v>0</v>
      </c>
      <c r="AP667" s="719">
        <v>12</v>
      </c>
      <c r="AQ667" s="719">
        <v>3</v>
      </c>
      <c r="AR667" s="301">
        <v>0</v>
      </c>
      <c r="AS667" s="718">
        <v>4</v>
      </c>
      <c r="AT667" s="675">
        <v>24</v>
      </c>
      <c r="AU667" s="676">
        <v>0</v>
      </c>
      <c r="AV667" s="719">
        <v>12</v>
      </c>
      <c r="AW667" s="719">
        <v>3</v>
      </c>
      <c r="AX667" s="301">
        <v>0</v>
      </c>
      <c r="AY667" s="718">
        <v>4</v>
      </c>
      <c r="AZ667" s="675">
        <v>24</v>
      </c>
      <c r="BA667" s="676">
        <v>0</v>
      </c>
      <c r="BB667" s="719">
        <v>12</v>
      </c>
      <c r="BC667" s="719">
        <v>3</v>
      </c>
      <c r="BD667" s="301">
        <v>0</v>
      </c>
      <c r="BE667" s="718">
        <v>4</v>
      </c>
      <c r="BF667" s="675">
        <v>24</v>
      </c>
      <c r="BG667" s="676">
        <v>0</v>
      </c>
      <c r="BH667" s="719">
        <v>13</v>
      </c>
      <c r="BI667" s="719">
        <v>3</v>
      </c>
      <c r="BJ667" s="301">
        <v>0</v>
      </c>
      <c r="BK667" s="718">
        <v>4</v>
      </c>
      <c r="BL667" s="675">
        <v>24</v>
      </c>
      <c r="BM667" s="676">
        <v>0</v>
      </c>
      <c r="BN667" s="719">
        <v>13</v>
      </c>
      <c r="BO667" s="719">
        <v>3</v>
      </c>
      <c r="BP667" s="301">
        <v>0</v>
      </c>
      <c r="BQ667" s="718">
        <v>4</v>
      </c>
      <c r="BR667" s="735">
        <v>24</v>
      </c>
      <c r="BS667" s="676">
        <v>0</v>
      </c>
      <c r="BT667" s="718">
        <v>13</v>
      </c>
      <c r="BU667" s="676">
        <v>3</v>
      </c>
      <c r="BV667" s="676">
        <v>0</v>
      </c>
      <c r="BW667" s="736">
        <v>4</v>
      </c>
      <c r="BX667" s="647"/>
    </row>
    <row r="668" spans="3:76">
      <c r="C668" s="405" t="s">
        <v>25</v>
      </c>
      <c r="D668" s="444">
        <v>14</v>
      </c>
      <c r="E668" s="267">
        <v>0</v>
      </c>
      <c r="F668" s="717">
        <v>11</v>
      </c>
      <c r="G668" s="710">
        <v>5</v>
      </c>
      <c r="H668" s="301">
        <v>0</v>
      </c>
      <c r="I668" s="718">
        <v>2</v>
      </c>
      <c r="J668" s="444">
        <v>14</v>
      </c>
      <c r="K668" s="267">
        <v>0</v>
      </c>
      <c r="L668" s="717">
        <v>11</v>
      </c>
      <c r="M668" s="710">
        <v>5</v>
      </c>
      <c r="N668" s="301">
        <v>0</v>
      </c>
      <c r="O668" s="718">
        <v>2</v>
      </c>
      <c r="P668" s="444">
        <v>14</v>
      </c>
      <c r="Q668" s="267">
        <v>0</v>
      </c>
      <c r="R668" s="717">
        <v>11</v>
      </c>
      <c r="S668" s="710">
        <v>5</v>
      </c>
      <c r="T668" s="301">
        <v>0</v>
      </c>
      <c r="U668" s="718">
        <v>6</v>
      </c>
      <c r="V668" s="444">
        <v>13</v>
      </c>
      <c r="W668" s="267">
        <v>0</v>
      </c>
      <c r="X668" s="717">
        <v>11</v>
      </c>
      <c r="Y668" s="717">
        <v>5</v>
      </c>
      <c r="Z668" s="301">
        <v>0</v>
      </c>
      <c r="AA668" s="718">
        <v>6</v>
      </c>
      <c r="AB668" s="444">
        <v>13</v>
      </c>
      <c r="AC668" s="267">
        <v>0</v>
      </c>
      <c r="AD668" s="717">
        <v>11</v>
      </c>
      <c r="AE668" s="717">
        <v>5</v>
      </c>
      <c r="AF668" s="301">
        <v>0</v>
      </c>
      <c r="AG668" s="718">
        <v>6</v>
      </c>
      <c r="AH668" s="444">
        <v>13</v>
      </c>
      <c r="AI668" s="267">
        <v>0</v>
      </c>
      <c r="AJ668" s="717">
        <v>11</v>
      </c>
      <c r="AK668" s="717">
        <v>5</v>
      </c>
      <c r="AL668" s="301">
        <v>0</v>
      </c>
      <c r="AM668" s="718">
        <v>6</v>
      </c>
      <c r="AN668" s="675">
        <v>13</v>
      </c>
      <c r="AO668" s="676">
        <v>0</v>
      </c>
      <c r="AP668" s="719">
        <v>11</v>
      </c>
      <c r="AQ668" s="719">
        <v>5</v>
      </c>
      <c r="AR668" s="301">
        <v>0</v>
      </c>
      <c r="AS668" s="718">
        <v>6</v>
      </c>
      <c r="AT668" s="675">
        <v>13</v>
      </c>
      <c r="AU668" s="676">
        <v>0</v>
      </c>
      <c r="AV668" s="719">
        <v>11</v>
      </c>
      <c r="AW668" s="719">
        <v>5</v>
      </c>
      <c r="AX668" s="301">
        <v>0</v>
      </c>
      <c r="AY668" s="718">
        <v>6</v>
      </c>
      <c r="AZ668" s="675">
        <v>13</v>
      </c>
      <c r="BA668" s="676">
        <v>0</v>
      </c>
      <c r="BB668" s="719">
        <v>11</v>
      </c>
      <c r="BC668" s="719">
        <v>5</v>
      </c>
      <c r="BD668" s="301">
        <v>0</v>
      </c>
      <c r="BE668" s="718">
        <v>6</v>
      </c>
      <c r="BF668" s="675">
        <v>13</v>
      </c>
      <c r="BG668" s="676">
        <v>0</v>
      </c>
      <c r="BH668" s="719">
        <v>11</v>
      </c>
      <c r="BI668" s="719">
        <v>5</v>
      </c>
      <c r="BJ668" s="301">
        <v>0</v>
      </c>
      <c r="BK668" s="718">
        <v>6</v>
      </c>
      <c r="BL668" s="675">
        <v>13</v>
      </c>
      <c r="BM668" s="676">
        <v>0</v>
      </c>
      <c r="BN668" s="719">
        <v>11</v>
      </c>
      <c r="BO668" s="719">
        <v>5</v>
      </c>
      <c r="BP668" s="301">
        <v>0</v>
      </c>
      <c r="BQ668" s="718">
        <v>6</v>
      </c>
      <c r="BR668" s="735">
        <v>13</v>
      </c>
      <c r="BS668" s="676">
        <v>0</v>
      </c>
      <c r="BT668" s="718">
        <v>11</v>
      </c>
      <c r="BU668" s="676">
        <v>5</v>
      </c>
      <c r="BV668" s="676">
        <v>0</v>
      </c>
      <c r="BW668" s="736">
        <v>7</v>
      </c>
      <c r="BX668" s="647"/>
    </row>
    <row r="669" spans="3:76">
      <c r="C669" s="405" t="s">
        <v>26</v>
      </c>
      <c r="D669" s="444">
        <v>275</v>
      </c>
      <c r="E669" s="723">
        <v>2</v>
      </c>
      <c r="F669" s="717">
        <v>641</v>
      </c>
      <c r="G669" s="710">
        <v>280</v>
      </c>
      <c r="H669" s="301">
        <v>0</v>
      </c>
      <c r="I669" s="718">
        <v>573</v>
      </c>
      <c r="J669" s="444">
        <v>275</v>
      </c>
      <c r="K669" s="723">
        <v>2</v>
      </c>
      <c r="L669" s="717">
        <v>641</v>
      </c>
      <c r="M669" s="710">
        <v>280</v>
      </c>
      <c r="N669" s="301">
        <v>0</v>
      </c>
      <c r="O669" s="718">
        <v>573</v>
      </c>
      <c r="P669" s="444">
        <v>275</v>
      </c>
      <c r="Q669" s="723">
        <v>2</v>
      </c>
      <c r="R669" s="717">
        <f>641+15</f>
        <v>656</v>
      </c>
      <c r="S669" s="710">
        <v>280</v>
      </c>
      <c r="T669" s="301">
        <v>0</v>
      </c>
      <c r="U669" s="718">
        <v>597</v>
      </c>
      <c r="V669" s="444">
        <v>267</v>
      </c>
      <c r="W669" s="723">
        <v>2</v>
      </c>
      <c r="X669" s="717">
        <f>641+15</f>
        <v>656</v>
      </c>
      <c r="Y669" s="717">
        <v>12</v>
      </c>
      <c r="Z669" s="301">
        <v>0</v>
      </c>
      <c r="AA669" s="718">
        <v>597</v>
      </c>
      <c r="AB669" s="444">
        <v>267</v>
      </c>
      <c r="AC669" s="723">
        <v>0</v>
      </c>
      <c r="AD669" s="717">
        <f>641+15+8</f>
        <v>664</v>
      </c>
      <c r="AE669" s="717">
        <v>12</v>
      </c>
      <c r="AF669" s="301">
        <v>0</v>
      </c>
      <c r="AG669" s="718">
        <v>604</v>
      </c>
      <c r="AH669" s="444">
        <v>267</v>
      </c>
      <c r="AI669" s="723">
        <v>0</v>
      </c>
      <c r="AJ669" s="717">
        <v>670</v>
      </c>
      <c r="AK669" s="717">
        <v>12</v>
      </c>
      <c r="AL669" s="301">
        <v>0</v>
      </c>
      <c r="AM669" s="718">
        <v>610</v>
      </c>
      <c r="AN669" s="675">
        <v>267</v>
      </c>
      <c r="AO669" s="724">
        <v>0</v>
      </c>
      <c r="AP669" s="719">
        <v>672</v>
      </c>
      <c r="AQ669" s="719">
        <v>12</v>
      </c>
      <c r="AR669" s="301">
        <v>0</v>
      </c>
      <c r="AS669" s="718">
        <v>611</v>
      </c>
      <c r="AT669" s="675">
        <v>267</v>
      </c>
      <c r="AU669" s="724">
        <v>0</v>
      </c>
      <c r="AV669" s="719">
        <v>669</v>
      </c>
      <c r="AW669" s="719">
        <v>12</v>
      </c>
      <c r="AX669" s="301">
        <v>0</v>
      </c>
      <c r="AY669" s="718">
        <v>612</v>
      </c>
      <c r="AZ669" s="675">
        <v>267</v>
      </c>
      <c r="BA669" s="724">
        <v>0</v>
      </c>
      <c r="BB669" s="719">
        <v>669</v>
      </c>
      <c r="BC669" s="719">
        <v>12</v>
      </c>
      <c r="BD669" s="301">
        <v>0</v>
      </c>
      <c r="BE669" s="718">
        <v>612</v>
      </c>
      <c r="BF669" s="675">
        <v>267</v>
      </c>
      <c r="BG669" s="724">
        <v>0</v>
      </c>
      <c r="BH669" s="719">
        <v>669</v>
      </c>
      <c r="BI669" s="719">
        <v>12</v>
      </c>
      <c r="BJ669" s="301">
        <v>0</v>
      </c>
      <c r="BK669" s="718">
        <v>613</v>
      </c>
      <c r="BL669" s="675">
        <v>267</v>
      </c>
      <c r="BM669" s="724">
        <v>0</v>
      </c>
      <c r="BN669" s="719">
        <v>669</v>
      </c>
      <c r="BO669" s="719">
        <v>12</v>
      </c>
      <c r="BP669" s="301">
        <v>0</v>
      </c>
      <c r="BQ669" s="718">
        <v>613</v>
      </c>
      <c r="BR669" s="735">
        <v>267</v>
      </c>
      <c r="BS669" s="724">
        <v>0</v>
      </c>
      <c r="BT669" s="718">
        <v>668</v>
      </c>
      <c r="BU669" s="724">
        <v>12</v>
      </c>
      <c r="BV669" s="724">
        <v>0</v>
      </c>
      <c r="BW669" s="737">
        <v>614</v>
      </c>
      <c r="BX669" s="647"/>
    </row>
    <row r="670" spans="3:76">
      <c r="C670" s="405" t="s">
        <v>39</v>
      </c>
      <c r="D670" s="444">
        <v>20</v>
      </c>
      <c r="E670" s="723">
        <v>0</v>
      </c>
      <c r="F670" s="717">
        <v>39</v>
      </c>
      <c r="G670" s="710">
        <v>23</v>
      </c>
      <c r="H670" s="301">
        <v>0</v>
      </c>
      <c r="I670" s="718">
        <v>36</v>
      </c>
      <c r="J670" s="444">
        <v>20</v>
      </c>
      <c r="K670" s="723">
        <v>0</v>
      </c>
      <c r="L670" s="717">
        <v>39</v>
      </c>
      <c r="M670" s="710">
        <v>23</v>
      </c>
      <c r="N670" s="301">
        <v>0</v>
      </c>
      <c r="O670" s="718">
        <v>36</v>
      </c>
      <c r="P670" s="444">
        <v>20</v>
      </c>
      <c r="Q670" s="723">
        <v>0</v>
      </c>
      <c r="R670" s="717">
        <v>39</v>
      </c>
      <c r="S670" s="710">
        <v>23</v>
      </c>
      <c r="T670" s="301">
        <v>0</v>
      </c>
      <c r="U670" s="718">
        <v>36</v>
      </c>
      <c r="V670" s="444">
        <v>20</v>
      </c>
      <c r="W670" s="723">
        <v>0</v>
      </c>
      <c r="X670" s="717">
        <v>39</v>
      </c>
      <c r="Y670" s="717">
        <v>23</v>
      </c>
      <c r="Z670" s="301">
        <v>0</v>
      </c>
      <c r="AA670" s="718">
        <v>36</v>
      </c>
      <c r="AB670" s="444">
        <v>20</v>
      </c>
      <c r="AC670" s="723">
        <v>0</v>
      </c>
      <c r="AD670" s="717">
        <v>39</v>
      </c>
      <c r="AE670" s="717">
        <v>23</v>
      </c>
      <c r="AF670" s="301">
        <v>0</v>
      </c>
      <c r="AG670" s="718">
        <v>36</v>
      </c>
      <c r="AH670" s="444">
        <v>20</v>
      </c>
      <c r="AI670" s="723">
        <v>0</v>
      </c>
      <c r="AJ670" s="717">
        <v>39</v>
      </c>
      <c r="AK670" s="717">
        <v>23</v>
      </c>
      <c r="AL670" s="301">
        <v>0</v>
      </c>
      <c r="AM670" s="718">
        <v>36</v>
      </c>
      <c r="AN670" s="675">
        <v>20</v>
      </c>
      <c r="AO670" s="724">
        <v>0</v>
      </c>
      <c r="AP670" s="719">
        <v>40</v>
      </c>
      <c r="AQ670" s="719">
        <v>23</v>
      </c>
      <c r="AR670" s="301">
        <v>0</v>
      </c>
      <c r="AS670" s="718">
        <v>37</v>
      </c>
      <c r="AT670" s="675">
        <v>20</v>
      </c>
      <c r="AU670" s="724">
        <v>0</v>
      </c>
      <c r="AV670" s="719">
        <v>42</v>
      </c>
      <c r="AW670" s="719">
        <v>23</v>
      </c>
      <c r="AX670" s="301">
        <v>0</v>
      </c>
      <c r="AY670" s="718">
        <v>39</v>
      </c>
      <c r="AZ670" s="675">
        <v>20</v>
      </c>
      <c r="BA670" s="724">
        <v>0</v>
      </c>
      <c r="BB670" s="719">
        <v>42</v>
      </c>
      <c r="BC670" s="719">
        <v>23</v>
      </c>
      <c r="BD670" s="301">
        <v>0</v>
      </c>
      <c r="BE670" s="718">
        <v>39</v>
      </c>
      <c r="BF670" s="675">
        <v>20</v>
      </c>
      <c r="BG670" s="724">
        <v>0</v>
      </c>
      <c r="BH670" s="719">
        <v>42</v>
      </c>
      <c r="BI670" s="719">
        <v>23</v>
      </c>
      <c r="BJ670" s="301">
        <v>0</v>
      </c>
      <c r="BK670" s="718">
        <v>39</v>
      </c>
      <c r="BL670" s="675">
        <v>20</v>
      </c>
      <c r="BM670" s="724">
        <v>0</v>
      </c>
      <c r="BN670" s="719">
        <v>42</v>
      </c>
      <c r="BO670" s="719">
        <v>23</v>
      </c>
      <c r="BP670" s="301">
        <v>0</v>
      </c>
      <c r="BQ670" s="718">
        <v>39</v>
      </c>
      <c r="BR670" s="735">
        <v>20</v>
      </c>
      <c r="BS670" s="724">
        <v>0</v>
      </c>
      <c r="BT670" s="718">
        <v>44</v>
      </c>
      <c r="BU670" s="724">
        <v>23</v>
      </c>
      <c r="BV670" s="724">
        <v>0</v>
      </c>
      <c r="BW670" s="737">
        <v>39</v>
      </c>
      <c r="BX670" s="647"/>
    </row>
    <row r="671" spans="3:76" ht="33.75">
      <c r="C671" s="405" t="s">
        <v>1191</v>
      </c>
      <c r="D671" s="444">
        <v>31</v>
      </c>
      <c r="E671" s="723">
        <v>0</v>
      </c>
      <c r="F671" s="725">
        <v>40</v>
      </c>
      <c r="G671" s="726">
        <v>16</v>
      </c>
      <c r="H671" s="458">
        <v>0</v>
      </c>
      <c r="I671" s="727">
        <v>36</v>
      </c>
      <c r="J671" s="444">
        <v>31</v>
      </c>
      <c r="K671" s="723">
        <v>0</v>
      </c>
      <c r="L671" s="725">
        <v>40</v>
      </c>
      <c r="M671" s="726">
        <v>16</v>
      </c>
      <c r="N671" s="458">
        <v>0</v>
      </c>
      <c r="O671" s="727">
        <v>36</v>
      </c>
      <c r="P671" s="444">
        <v>31</v>
      </c>
      <c r="Q671" s="723">
        <v>0</v>
      </c>
      <c r="R671" s="725">
        <v>43</v>
      </c>
      <c r="S671" s="726">
        <v>16</v>
      </c>
      <c r="T671" s="458">
        <v>0</v>
      </c>
      <c r="U671" s="727">
        <v>40</v>
      </c>
      <c r="V671" s="444">
        <v>31</v>
      </c>
      <c r="W671" s="723">
        <v>0</v>
      </c>
      <c r="X671" s="725">
        <v>43</v>
      </c>
      <c r="Y671" s="725">
        <v>16</v>
      </c>
      <c r="Z671" s="458">
        <v>0</v>
      </c>
      <c r="AA671" s="727">
        <v>40</v>
      </c>
      <c r="AB671" s="444">
        <v>30</v>
      </c>
      <c r="AC671" s="723">
        <v>0</v>
      </c>
      <c r="AD671" s="725">
        <v>43</v>
      </c>
      <c r="AE671" s="725">
        <v>16</v>
      </c>
      <c r="AF671" s="458">
        <v>0</v>
      </c>
      <c r="AG671" s="727">
        <v>40</v>
      </c>
      <c r="AH671" s="444">
        <v>31</v>
      </c>
      <c r="AI671" s="723">
        <v>0</v>
      </c>
      <c r="AJ671" s="725">
        <v>43</v>
      </c>
      <c r="AK671" s="725">
        <v>16</v>
      </c>
      <c r="AL671" s="458">
        <v>0</v>
      </c>
      <c r="AM671" s="727">
        <v>40</v>
      </c>
      <c r="AN671" s="675">
        <v>31</v>
      </c>
      <c r="AO671" s="724">
        <v>0</v>
      </c>
      <c r="AP671" s="728">
        <v>43</v>
      </c>
      <c r="AQ671" s="728">
        <v>16</v>
      </c>
      <c r="AR671" s="458">
        <v>0</v>
      </c>
      <c r="AS671" s="727">
        <v>40</v>
      </c>
      <c r="AT671" s="675">
        <v>31</v>
      </c>
      <c r="AU671" s="724">
        <v>0</v>
      </c>
      <c r="AV671" s="728">
        <v>43</v>
      </c>
      <c r="AW671" s="728">
        <v>16</v>
      </c>
      <c r="AX671" s="458">
        <v>0</v>
      </c>
      <c r="AY671" s="727">
        <v>40</v>
      </c>
      <c r="AZ671" s="675">
        <v>31</v>
      </c>
      <c r="BA671" s="724">
        <v>0</v>
      </c>
      <c r="BB671" s="728">
        <v>43</v>
      </c>
      <c r="BC671" s="728">
        <v>16</v>
      </c>
      <c r="BD671" s="458">
        <v>0</v>
      </c>
      <c r="BE671" s="727">
        <v>40</v>
      </c>
      <c r="BF671" s="675">
        <v>31</v>
      </c>
      <c r="BG671" s="724">
        <v>0</v>
      </c>
      <c r="BH671" s="728">
        <v>43</v>
      </c>
      <c r="BI671" s="728">
        <v>16</v>
      </c>
      <c r="BJ671" s="458">
        <v>0</v>
      </c>
      <c r="BK671" s="727">
        <v>40</v>
      </c>
      <c r="BL671" s="675">
        <v>31</v>
      </c>
      <c r="BM671" s="724">
        <v>0</v>
      </c>
      <c r="BN671" s="728">
        <v>43</v>
      </c>
      <c r="BO671" s="728">
        <v>16</v>
      </c>
      <c r="BP671" s="458">
        <v>0</v>
      </c>
      <c r="BQ671" s="727">
        <v>40</v>
      </c>
      <c r="BR671" s="738">
        <v>31</v>
      </c>
      <c r="BS671" s="724">
        <v>0</v>
      </c>
      <c r="BT671" s="727">
        <v>43</v>
      </c>
      <c r="BU671" s="724">
        <v>16</v>
      </c>
      <c r="BV671" s="724">
        <v>0</v>
      </c>
      <c r="BW671" s="737">
        <v>40</v>
      </c>
      <c r="BX671" s="647"/>
    </row>
    <row r="672" spans="3:76">
      <c r="C672" s="405" t="s">
        <v>27</v>
      </c>
      <c r="D672" s="444">
        <v>18</v>
      </c>
      <c r="E672" s="723">
        <v>0</v>
      </c>
      <c r="F672" s="717">
        <v>17</v>
      </c>
      <c r="G672" s="710">
        <v>2</v>
      </c>
      <c r="H672" s="301">
        <v>0</v>
      </c>
      <c r="I672" s="718">
        <v>2</v>
      </c>
      <c r="J672" s="444">
        <v>18</v>
      </c>
      <c r="K672" s="723">
        <v>0</v>
      </c>
      <c r="L672" s="717">
        <v>17</v>
      </c>
      <c r="M672" s="710">
        <v>2</v>
      </c>
      <c r="N672" s="301">
        <v>0</v>
      </c>
      <c r="O672" s="718">
        <v>2</v>
      </c>
      <c r="P672" s="444">
        <v>18</v>
      </c>
      <c r="Q672" s="723">
        <v>0</v>
      </c>
      <c r="R672" s="717">
        <v>17</v>
      </c>
      <c r="S672" s="710">
        <v>2</v>
      </c>
      <c r="T672" s="301">
        <v>0</v>
      </c>
      <c r="U672" s="718">
        <v>3</v>
      </c>
      <c r="V672" s="444">
        <v>18</v>
      </c>
      <c r="W672" s="723">
        <v>0</v>
      </c>
      <c r="X672" s="717">
        <v>17</v>
      </c>
      <c r="Y672" s="717">
        <v>2</v>
      </c>
      <c r="Z672" s="301">
        <v>0</v>
      </c>
      <c r="AA672" s="718">
        <v>3</v>
      </c>
      <c r="AB672" s="444">
        <v>18</v>
      </c>
      <c r="AC672" s="723">
        <v>0</v>
      </c>
      <c r="AD672" s="717">
        <v>17</v>
      </c>
      <c r="AE672" s="717">
        <v>2</v>
      </c>
      <c r="AF672" s="301">
        <v>0</v>
      </c>
      <c r="AG672" s="718">
        <v>3</v>
      </c>
      <c r="AH672" s="444">
        <v>18</v>
      </c>
      <c r="AI672" s="723">
        <v>0</v>
      </c>
      <c r="AJ672" s="717">
        <v>18</v>
      </c>
      <c r="AK672" s="717">
        <v>2</v>
      </c>
      <c r="AL672" s="301">
        <v>0</v>
      </c>
      <c r="AM672" s="718">
        <v>3</v>
      </c>
      <c r="AN672" s="675">
        <v>18</v>
      </c>
      <c r="AO672" s="724">
        <v>0</v>
      </c>
      <c r="AP672" s="719">
        <v>18</v>
      </c>
      <c r="AQ672" s="719">
        <v>2</v>
      </c>
      <c r="AR672" s="301">
        <v>0</v>
      </c>
      <c r="AS672" s="718">
        <v>3</v>
      </c>
      <c r="AT672" s="675">
        <v>18</v>
      </c>
      <c r="AU672" s="724">
        <v>0</v>
      </c>
      <c r="AV672" s="719">
        <v>18</v>
      </c>
      <c r="AW672" s="719">
        <v>2</v>
      </c>
      <c r="AX672" s="301">
        <v>0</v>
      </c>
      <c r="AY672" s="718">
        <v>3</v>
      </c>
      <c r="AZ672" s="675">
        <v>18</v>
      </c>
      <c r="BA672" s="724">
        <v>0</v>
      </c>
      <c r="BB672" s="719">
        <v>18</v>
      </c>
      <c r="BC672" s="719">
        <v>2</v>
      </c>
      <c r="BD672" s="301">
        <v>0</v>
      </c>
      <c r="BE672" s="718">
        <v>3</v>
      </c>
      <c r="BF672" s="675">
        <v>18</v>
      </c>
      <c r="BG672" s="724">
        <v>0</v>
      </c>
      <c r="BH672" s="719">
        <v>18</v>
      </c>
      <c r="BI672" s="719">
        <v>2</v>
      </c>
      <c r="BJ672" s="301">
        <v>0</v>
      </c>
      <c r="BK672" s="718">
        <v>3</v>
      </c>
      <c r="BL672" s="675">
        <v>18</v>
      </c>
      <c r="BM672" s="724">
        <v>0</v>
      </c>
      <c r="BN672" s="719">
        <v>18</v>
      </c>
      <c r="BO672" s="719">
        <v>2</v>
      </c>
      <c r="BP672" s="301">
        <v>0</v>
      </c>
      <c r="BQ672" s="718">
        <v>3</v>
      </c>
      <c r="BR672" s="735">
        <v>18</v>
      </c>
      <c r="BS672" s="724">
        <v>0</v>
      </c>
      <c r="BT672" s="718">
        <v>20</v>
      </c>
      <c r="BU672" s="724">
        <v>2</v>
      </c>
      <c r="BV672" s="724">
        <v>0</v>
      </c>
      <c r="BW672" s="737">
        <v>4</v>
      </c>
      <c r="BX672" s="647"/>
    </row>
    <row r="673" spans="2:76">
      <c r="C673" s="405" t="s">
        <v>28</v>
      </c>
      <c r="D673" s="444">
        <v>51</v>
      </c>
      <c r="E673" s="723">
        <v>0</v>
      </c>
      <c r="F673" s="717">
        <v>72</v>
      </c>
      <c r="G673" s="721">
        <v>53</v>
      </c>
      <c r="H673" s="301">
        <v>0</v>
      </c>
      <c r="I673" s="722">
        <v>45</v>
      </c>
      <c r="J673" s="444">
        <v>51</v>
      </c>
      <c r="K673" s="723">
        <v>0</v>
      </c>
      <c r="L673" s="717">
        <v>72</v>
      </c>
      <c r="M673" s="721">
        <v>53</v>
      </c>
      <c r="N673" s="301">
        <v>0</v>
      </c>
      <c r="O673" s="722">
        <v>45</v>
      </c>
      <c r="P673" s="444">
        <v>51</v>
      </c>
      <c r="Q673" s="723">
        <v>0</v>
      </c>
      <c r="R673" s="717">
        <v>72</v>
      </c>
      <c r="S673" s="721">
        <v>53</v>
      </c>
      <c r="T673" s="301">
        <v>0</v>
      </c>
      <c r="U673" s="722">
        <v>54</v>
      </c>
      <c r="V673" s="444">
        <v>51</v>
      </c>
      <c r="W673" s="723">
        <v>0</v>
      </c>
      <c r="X673" s="717">
        <v>72</v>
      </c>
      <c r="Y673" s="717">
        <v>53</v>
      </c>
      <c r="Z673" s="301">
        <v>0</v>
      </c>
      <c r="AA673" s="722">
        <v>54</v>
      </c>
      <c r="AB673" s="444">
        <v>51</v>
      </c>
      <c r="AC673" s="723">
        <v>0</v>
      </c>
      <c r="AD673" s="717">
        <v>72</v>
      </c>
      <c r="AE673" s="717">
        <v>53</v>
      </c>
      <c r="AF673" s="301">
        <v>0</v>
      </c>
      <c r="AG673" s="722">
        <v>54</v>
      </c>
      <c r="AH673" s="444">
        <v>51</v>
      </c>
      <c r="AI673" s="723">
        <v>0</v>
      </c>
      <c r="AJ673" s="717">
        <v>72</v>
      </c>
      <c r="AK673" s="717">
        <v>53</v>
      </c>
      <c r="AL673" s="301">
        <v>0</v>
      </c>
      <c r="AM673" s="722">
        <v>54</v>
      </c>
      <c r="AN673" s="675">
        <v>51</v>
      </c>
      <c r="AO673" s="724">
        <v>0</v>
      </c>
      <c r="AP673" s="719">
        <v>72</v>
      </c>
      <c r="AQ673" s="719">
        <v>53</v>
      </c>
      <c r="AR673" s="301">
        <v>0</v>
      </c>
      <c r="AS673" s="718">
        <v>54</v>
      </c>
      <c r="AT673" s="675">
        <v>51</v>
      </c>
      <c r="AU673" s="724">
        <v>0</v>
      </c>
      <c r="AV673" s="719">
        <v>72</v>
      </c>
      <c r="AW673" s="719">
        <v>52</v>
      </c>
      <c r="AX673" s="301">
        <v>0</v>
      </c>
      <c r="AY673" s="718">
        <v>54</v>
      </c>
      <c r="AZ673" s="675">
        <v>51</v>
      </c>
      <c r="BA673" s="724">
        <v>0</v>
      </c>
      <c r="BB673" s="719">
        <v>72</v>
      </c>
      <c r="BC673" s="719">
        <v>52</v>
      </c>
      <c r="BD673" s="301">
        <v>0</v>
      </c>
      <c r="BE673" s="718">
        <v>54</v>
      </c>
      <c r="BF673" s="675">
        <v>51</v>
      </c>
      <c r="BG673" s="724">
        <v>0</v>
      </c>
      <c r="BH673" s="719">
        <v>72</v>
      </c>
      <c r="BI673" s="719">
        <v>52</v>
      </c>
      <c r="BJ673" s="301">
        <v>0</v>
      </c>
      <c r="BK673" s="718">
        <v>54</v>
      </c>
      <c r="BL673" s="675">
        <v>51</v>
      </c>
      <c r="BM673" s="724">
        <v>0</v>
      </c>
      <c r="BN673" s="719">
        <v>72</v>
      </c>
      <c r="BO673" s="719">
        <v>52</v>
      </c>
      <c r="BP673" s="301">
        <v>0</v>
      </c>
      <c r="BQ673" s="718">
        <v>54</v>
      </c>
      <c r="BR673" s="735">
        <v>51</v>
      </c>
      <c r="BS673" s="724">
        <v>0</v>
      </c>
      <c r="BT673" s="718">
        <v>72</v>
      </c>
      <c r="BU673" s="724">
        <v>52</v>
      </c>
      <c r="BV673" s="724">
        <v>0</v>
      </c>
      <c r="BW673" s="737">
        <v>55</v>
      </c>
      <c r="BX673" s="647"/>
    </row>
    <row r="674" spans="2:76" ht="22.5">
      <c r="C674" s="406" t="s">
        <v>29</v>
      </c>
      <c r="D674" s="444">
        <v>8</v>
      </c>
      <c r="E674" s="203">
        <v>0</v>
      </c>
      <c r="F674" s="717">
        <v>6</v>
      </c>
      <c r="G674" s="710">
        <v>0</v>
      </c>
      <c r="H674" s="301">
        <v>0</v>
      </c>
      <c r="I674" s="718">
        <v>0</v>
      </c>
      <c r="J674" s="444">
        <v>8</v>
      </c>
      <c r="K674" s="203">
        <v>0</v>
      </c>
      <c r="L674" s="717">
        <v>6</v>
      </c>
      <c r="M674" s="710">
        <v>0</v>
      </c>
      <c r="N674" s="301">
        <v>0</v>
      </c>
      <c r="O674" s="718">
        <v>0</v>
      </c>
      <c r="P674" s="444">
        <v>8</v>
      </c>
      <c r="Q674" s="203">
        <v>0</v>
      </c>
      <c r="R674" s="717">
        <v>6</v>
      </c>
      <c r="S674" s="710">
        <v>0</v>
      </c>
      <c r="T674" s="301">
        <v>0</v>
      </c>
      <c r="U674" s="718">
        <v>0</v>
      </c>
      <c r="V674" s="444">
        <v>8</v>
      </c>
      <c r="W674" s="203">
        <v>0</v>
      </c>
      <c r="X674" s="717">
        <v>6</v>
      </c>
      <c r="Y674" s="717">
        <v>0</v>
      </c>
      <c r="Z674" s="301">
        <v>0</v>
      </c>
      <c r="AA674" s="718">
        <v>0</v>
      </c>
      <c r="AB674" s="444">
        <v>8</v>
      </c>
      <c r="AC674" s="203">
        <v>0</v>
      </c>
      <c r="AD674" s="717">
        <v>6</v>
      </c>
      <c r="AE674" s="717">
        <v>0</v>
      </c>
      <c r="AF674" s="301">
        <v>0</v>
      </c>
      <c r="AG674" s="718">
        <v>0</v>
      </c>
      <c r="AH674" s="444">
        <v>8</v>
      </c>
      <c r="AI674" s="203">
        <v>0</v>
      </c>
      <c r="AJ674" s="717">
        <v>6</v>
      </c>
      <c r="AK674" s="717">
        <v>0</v>
      </c>
      <c r="AL674" s="301">
        <v>0</v>
      </c>
      <c r="AM674" s="718">
        <v>0</v>
      </c>
      <c r="AN674" s="675">
        <v>8</v>
      </c>
      <c r="AO674" s="678">
        <v>0</v>
      </c>
      <c r="AP674" s="719">
        <v>6</v>
      </c>
      <c r="AQ674" s="719">
        <v>0</v>
      </c>
      <c r="AR674" s="301">
        <v>0</v>
      </c>
      <c r="AS674" s="718">
        <v>0</v>
      </c>
      <c r="AT674" s="675">
        <v>8</v>
      </c>
      <c r="AU674" s="678">
        <v>0</v>
      </c>
      <c r="AV674" s="719">
        <v>6</v>
      </c>
      <c r="AW674" s="719">
        <v>0</v>
      </c>
      <c r="AX674" s="301">
        <v>0</v>
      </c>
      <c r="AY674" s="718">
        <v>0</v>
      </c>
      <c r="AZ674" s="675">
        <v>8</v>
      </c>
      <c r="BA674" s="678">
        <v>0</v>
      </c>
      <c r="BB674" s="719">
        <v>6</v>
      </c>
      <c r="BC674" s="719">
        <v>0</v>
      </c>
      <c r="BD674" s="301">
        <v>0</v>
      </c>
      <c r="BE674" s="718">
        <v>0</v>
      </c>
      <c r="BF674" s="675">
        <v>8</v>
      </c>
      <c r="BG674" s="678">
        <v>0</v>
      </c>
      <c r="BH674" s="719">
        <v>7</v>
      </c>
      <c r="BI674" s="719">
        <v>0</v>
      </c>
      <c r="BJ674" s="301">
        <v>0</v>
      </c>
      <c r="BK674" s="718">
        <v>0</v>
      </c>
      <c r="BL674" s="675">
        <v>8</v>
      </c>
      <c r="BM674" s="678">
        <v>0</v>
      </c>
      <c r="BN674" s="719">
        <v>7</v>
      </c>
      <c r="BO674" s="719">
        <v>0</v>
      </c>
      <c r="BP674" s="301">
        <v>0</v>
      </c>
      <c r="BQ674" s="718">
        <v>0</v>
      </c>
      <c r="BR674" s="735">
        <v>8</v>
      </c>
      <c r="BS674" s="678">
        <v>0</v>
      </c>
      <c r="BT674" s="718">
        <v>7</v>
      </c>
      <c r="BU674" s="724">
        <v>0</v>
      </c>
      <c r="BV674" s="724">
        <v>0</v>
      </c>
      <c r="BW674" s="737">
        <v>0</v>
      </c>
      <c r="BX674" s="647"/>
    </row>
    <row r="675" spans="2:76" ht="23.25" thickBot="1">
      <c r="C675" s="459" t="s">
        <v>90</v>
      </c>
      <c r="D675" s="729">
        <v>3</v>
      </c>
      <c r="E675" s="714">
        <v>0</v>
      </c>
      <c r="F675" s="730">
        <v>2</v>
      </c>
      <c r="G675" s="714">
        <v>0</v>
      </c>
      <c r="H675" s="714">
        <v>0</v>
      </c>
      <c r="I675" s="715">
        <v>0</v>
      </c>
      <c r="J675" s="729">
        <v>3</v>
      </c>
      <c r="K675" s="714">
        <v>0</v>
      </c>
      <c r="L675" s="730">
        <v>2</v>
      </c>
      <c r="M675" s="714">
        <v>0</v>
      </c>
      <c r="N675" s="714">
        <v>0</v>
      </c>
      <c r="O675" s="715">
        <v>0</v>
      </c>
      <c r="P675" s="729">
        <v>3</v>
      </c>
      <c r="Q675" s="714">
        <v>0</v>
      </c>
      <c r="R675" s="730">
        <v>2</v>
      </c>
      <c r="S675" s="714">
        <v>0</v>
      </c>
      <c r="T675" s="714">
        <v>0</v>
      </c>
      <c r="U675" s="715">
        <v>0</v>
      </c>
      <c r="V675" s="729">
        <v>3</v>
      </c>
      <c r="W675" s="714">
        <v>0</v>
      </c>
      <c r="X675" s="730">
        <v>2</v>
      </c>
      <c r="Y675" s="730">
        <v>0</v>
      </c>
      <c r="Z675" s="714">
        <v>0</v>
      </c>
      <c r="AA675" s="715">
        <v>0</v>
      </c>
      <c r="AB675" s="729">
        <v>0</v>
      </c>
      <c r="AC675" s="714">
        <v>0</v>
      </c>
      <c r="AD675" s="730">
        <v>2</v>
      </c>
      <c r="AE675" s="730">
        <v>0</v>
      </c>
      <c r="AF675" s="714">
        <v>0</v>
      </c>
      <c r="AG675" s="715">
        <v>0</v>
      </c>
      <c r="AH675" s="729">
        <v>3</v>
      </c>
      <c r="AI675" s="714">
        <v>0</v>
      </c>
      <c r="AJ675" s="730">
        <v>2</v>
      </c>
      <c r="AK675" s="730">
        <v>0</v>
      </c>
      <c r="AL675" s="714">
        <v>0</v>
      </c>
      <c r="AM675" s="715">
        <v>0</v>
      </c>
      <c r="AN675" s="679">
        <v>3</v>
      </c>
      <c r="AO675" s="714">
        <v>0</v>
      </c>
      <c r="AP675" s="731">
        <v>2</v>
      </c>
      <c r="AQ675" s="731">
        <v>0</v>
      </c>
      <c r="AR675" s="714">
        <v>0</v>
      </c>
      <c r="AS675" s="715">
        <v>0</v>
      </c>
      <c r="AT675" s="679">
        <v>3</v>
      </c>
      <c r="AU675" s="714">
        <v>0</v>
      </c>
      <c r="AV675" s="731">
        <v>2</v>
      </c>
      <c r="AW675" s="731">
        <v>0</v>
      </c>
      <c r="AX675" s="714">
        <v>0</v>
      </c>
      <c r="AY675" s="715">
        <v>0</v>
      </c>
      <c r="AZ675" s="679">
        <v>3</v>
      </c>
      <c r="BA675" s="714">
        <v>0</v>
      </c>
      <c r="BB675" s="731">
        <v>2</v>
      </c>
      <c r="BC675" s="731">
        <v>0</v>
      </c>
      <c r="BD675" s="714">
        <v>0</v>
      </c>
      <c r="BE675" s="715">
        <v>0</v>
      </c>
      <c r="BF675" s="679">
        <v>3</v>
      </c>
      <c r="BG675" s="714">
        <v>0</v>
      </c>
      <c r="BH675" s="731">
        <v>2</v>
      </c>
      <c r="BI675" s="731">
        <v>0</v>
      </c>
      <c r="BJ675" s="714">
        <v>0</v>
      </c>
      <c r="BK675" s="715">
        <v>0</v>
      </c>
      <c r="BL675" s="679">
        <v>3</v>
      </c>
      <c r="BM675" s="714">
        <v>0</v>
      </c>
      <c r="BN675" s="731">
        <v>2</v>
      </c>
      <c r="BO675" s="731">
        <v>0</v>
      </c>
      <c r="BP675" s="714">
        <v>0</v>
      </c>
      <c r="BQ675" s="715">
        <v>0</v>
      </c>
      <c r="BR675" s="739">
        <v>3</v>
      </c>
      <c r="BS675" s="714">
        <v>0</v>
      </c>
      <c r="BT675" s="715">
        <v>2</v>
      </c>
      <c r="BU675" s="714">
        <v>0</v>
      </c>
      <c r="BV675" s="714">
        <v>0</v>
      </c>
      <c r="BW675" s="715">
        <v>0</v>
      </c>
      <c r="BX675" s="647"/>
    </row>
    <row r="676" spans="2:76" s="647" customFormat="1">
      <c r="C676" s="765"/>
      <c r="D676" s="766"/>
      <c r="E676" s="16"/>
      <c r="F676" s="766"/>
      <c r="G676" s="16"/>
      <c r="H676" s="16"/>
      <c r="I676" s="16"/>
      <c r="J676" s="766"/>
      <c r="K676" s="16"/>
      <c r="L676" s="766"/>
      <c r="M676" s="16"/>
      <c r="N676" s="16"/>
      <c r="O676" s="16"/>
      <c r="P676" s="766"/>
      <c r="Q676" s="16"/>
      <c r="R676" s="766"/>
      <c r="S676" s="16"/>
      <c r="T676" s="16"/>
      <c r="U676" s="16"/>
      <c r="V676" s="766"/>
      <c r="W676" s="16"/>
      <c r="X676" s="766"/>
      <c r="Y676" s="766"/>
      <c r="Z676" s="16"/>
      <c r="AA676" s="16"/>
      <c r="AB676" s="766"/>
      <c r="AC676" s="16"/>
      <c r="AD676" s="766"/>
      <c r="AE676" s="766"/>
      <c r="AF676" s="16"/>
      <c r="AG676" s="16"/>
      <c r="AH676" s="766"/>
      <c r="AI676" s="16"/>
      <c r="AJ676" s="766"/>
      <c r="AK676" s="766"/>
      <c r="AL676" s="16"/>
      <c r="AM676" s="16"/>
      <c r="AN676" s="767"/>
      <c r="AO676" s="16"/>
      <c r="AP676" s="767"/>
      <c r="AQ676" s="767"/>
      <c r="AR676" s="16"/>
      <c r="AS676" s="16"/>
      <c r="AT676" s="767"/>
      <c r="AU676" s="16"/>
      <c r="AV676" s="767"/>
      <c r="AW676" s="767"/>
      <c r="AX676" s="16"/>
      <c r="AY676" s="16"/>
      <c r="AZ676" s="767"/>
      <c r="BA676" s="16"/>
      <c r="BB676" s="767"/>
      <c r="BC676" s="767"/>
      <c r="BD676" s="16"/>
      <c r="BE676" s="16"/>
      <c r="BF676" s="767"/>
      <c r="BG676" s="16"/>
      <c r="BH676" s="767"/>
      <c r="BI676" s="767"/>
      <c r="BJ676" s="16"/>
      <c r="BK676" s="16"/>
      <c r="BL676" s="767"/>
      <c r="BM676" s="16"/>
      <c r="BN676" s="767"/>
      <c r="BO676" s="767"/>
      <c r="BP676" s="16"/>
      <c r="BQ676" s="16"/>
      <c r="BR676" s="16"/>
      <c r="BS676" s="16"/>
      <c r="BT676" s="16"/>
      <c r="BU676" s="16"/>
      <c r="BV676" s="16"/>
      <c r="BW676" s="16"/>
    </row>
    <row r="677" spans="2:76" s="647" customFormat="1">
      <c r="C677" s="765"/>
      <c r="D677" s="766"/>
      <c r="E677" s="16"/>
      <c r="F677" s="766"/>
      <c r="G677" s="16"/>
      <c r="H677" s="16"/>
      <c r="I677" s="16"/>
      <c r="J677" s="766"/>
      <c r="K677" s="16"/>
      <c r="L677" s="766"/>
      <c r="M677" s="16"/>
      <c r="N677" s="16"/>
      <c r="O677" s="16"/>
      <c r="P677" s="766"/>
      <c r="Q677" s="16"/>
      <c r="R677" s="766"/>
      <c r="S677" s="16"/>
      <c r="T677" s="16"/>
      <c r="U677" s="16"/>
      <c r="V677" s="766"/>
      <c r="W677" s="16"/>
      <c r="X677" s="766"/>
      <c r="Y677" s="766"/>
      <c r="Z677" s="16"/>
      <c r="AA677" s="16"/>
      <c r="AB677" s="766"/>
      <c r="AC677" s="16"/>
      <c r="AD677" s="766"/>
      <c r="AE677" s="766"/>
      <c r="AF677" s="16"/>
      <c r="AG677" s="16"/>
      <c r="AH677" s="766"/>
      <c r="AI677" s="16"/>
      <c r="AJ677" s="766"/>
      <c r="AK677" s="766"/>
      <c r="AL677" s="16"/>
      <c r="AM677" s="16"/>
      <c r="AN677" s="767"/>
      <c r="AO677" s="16"/>
      <c r="AP677" s="767"/>
      <c r="AQ677" s="767"/>
      <c r="AR677" s="16"/>
      <c r="AS677" s="16"/>
      <c r="AT677" s="846" t="s">
        <v>1184</v>
      </c>
      <c r="AU677" s="846"/>
      <c r="AV677" s="846"/>
      <c r="AW677" s="846"/>
      <c r="AX677" s="846"/>
      <c r="AY677" s="846"/>
      <c r="AZ677" s="767"/>
      <c r="BA677" s="16"/>
      <c r="BB677" s="767"/>
      <c r="BC677" s="767"/>
      <c r="BD677" s="16"/>
      <c r="BE677" s="16"/>
      <c r="BF677" s="767"/>
      <c r="BG677" s="16"/>
      <c r="BH677" s="767"/>
      <c r="BI677" s="767"/>
      <c r="BJ677" s="16"/>
      <c r="BK677" s="16"/>
      <c r="BL677" s="767"/>
      <c r="BM677" s="16"/>
      <c r="BN677" s="767"/>
      <c r="BO677" s="767"/>
      <c r="BP677" s="16"/>
      <c r="BQ677" s="16"/>
      <c r="BR677" s="16"/>
      <c r="BS677" s="16"/>
      <c r="BT677" s="16"/>
      <c r="BU677" s="16"/>
      <c r="BV677" s="16"/>
      <c r="BW677" s="16"/>
    </row>
    <row r="678" spans="2:76">
      <c r="AO678" s="647"/>
      <c r="AP678" s="647"/>
      <c r="AQ678" s="647"/>
      <c r="AR678" s="647"/>
      <c r="AS678" s="647"/>
      <c r="AT678" s="846"/>
      <c r="AU678" s="846"/>
      <c r="AV678" s="846"/>
      <c r="AW678" s="846"/>
      <c r="AX678" s="846"/>
      <c r="AY678" s="846"/>
      <c r="BL678" s="657"/>
      <c r="BR678" s="647"/>
      <c r="BT678" s="647"/>
      <c r="BX678" s="647"/>
    </row>
    <row r="679" spans="2:76" s="647" customFormat="1" ht="13.5" thickBot="1">
      <c r="AT679" s="821"/>
      <c r="AU679" s="821"/>
      <c r="AV679" s="821"/>
      <c r="AW679" s="821"/>
      <c r="AX679" s="821"/>
      <c r="AY679" s="821"/>
      <c r="BL679" s="657"/>
    </row>
    <row r="680" spans="2:76" ht="23.25" thickBot="1">
      <c r="C680" s="557" t="s">
        <v>1190</v>
      </c>
      <c r="D680" s="558"/>
      <c r="E680" s="558"/>
      <c r="F680" s="558"/>
      <c r="G680" s="558"/>
      <c r="H680" s="558"/>
      <c r="I680" s="558"/>
      <c r="J680" s="558"/>
      <c r="K680" s="558"/>
      <c r="L680" s="558"/>
      <c r="M680" s="558"/>
      <c r="N680" s="558"/>
      <c r="O680" s="558"/>
      <c r="P680" s="558"/>
      <c r="Q680" s="558"/>
      <c r="R680" s="558"/>
      <c r="S680" s="558"/>
      <c r="T680" s="558"/>
      <c r="U680" s="558"/>
      <c r="V680" s="558"/>
      <c r="W680" s="558"/>
      <c r="X680" s="558"/>
      <c r="Y680" s="558"/>
      <c r="Z680" s="558"/>
      <c r="AA680" s="558"/>
      <c r="AB680" s="558"/>
      <c r="AC680" s="558"/>
      <c r="AD680" s="558"/>
      <c r="AE680" s="558"/>
      <c r="AF680" s="558"/>
      <c r="AG680" s="558"/>
      <c r="AH680" s="558"/>
      <c r="AI680" s="558"/>
      <c r="AJ680" s="558"/>
      <c r="AK680" s="558"/>
      <c r="AL680" s="558"/>
      <c r="AM680" s="558"/>
      <c r="AN680" s="558"/>
      <c r="AO680" s="558"/>
      <c r="AP680" s="558"/>
      <c r="AQ680" s="558"/>
      <c r="AR680" s="558"/>
      <c r="AS680" s="558"/>
      <c r="AT680" s="558"/>
      <c r="AU680" s="558"/>
      <c r="AV680" s="558"/>
      <c r="AW680" s="558"/>
      <c r="AX680" s="558"/>
      <c r="AY680" s="558"/>
      <c r="AZ680" s="558"/>
      <c r="BA680" s="558"/>
      <c r="BB680" s="558"/>
      <c r="BC680" s="558"/>
      <c r="BD680" s="558"/>
      <c r="BE680" s="558"/>
      <c r="BF680" s="558"/>
      <c r="BG680" s="558"/>
      <c r="BH680" s="558"/>
      <c r="BI680" s="558"/>
      <c r="BJ680" s="558"/>
      <c r="BK680" s="558"/>
      <c r="BL680" s="558"/>
      <c r="BM680" s="558"/>
      <c r="BN680" s="558"/>
      <c r="BO680" s="558"/>
      <c r="BP680" s="558"/>
      <c r="BQ680" s="558"/>
      <c r="BR680" s="647"/>
    </row>
    <row r="681" spans="2:76" ht="23.25" thickBot="1">
      <c r="C681" s="585" t="s">
        <v>36</v>
      </c>
      <c r="D681" s="838">
        <v>44562</v>
      </c>
      <c r="E681" s="839"/>
      <c r="F681" s="839"/>
      <c r="G681" s="839"/>
      <c r="H681" s="839"/>
      <c r="I681" s="840"/>
      <c r="J681" s="838">
        <v>44593</v>
      </c>
      <c r="K681" s="839"/>
      <c r="L681" s="839"/>
      <c r="M681" s="839"/>
      <c r="N681" s="839"/>
      <c r="O681" s="840"/>
      <c r="P681" s="838">
        <v>44621</v>
      </c>
      <c r="Q681" s="839"/>
      <c r="R681" s="839"/>
      <c r="S681" s="839"/>
      <c r="T681" s="839"/>
      <c r="U681" s="840"/>
      <c r="V681" s="838">
        <v>44652</v>
      </c>
      <c r="W681" s="839"/>
      <c r="X681" s="839"/>
      <c r="Y681" s="839"/>
      <c r="Z681" s="839"/>
      <c r="AA681" s="840"/>
      <c r="AB681" s="838">
        <v>44682</v>
      </c>
      <c r="AC681" s="839"/>
      <c r="AD681" s="839"/>
      <c r="AE681" s="839"/>
      <c r="AF681" s="839"/>
      <c r="AG681" s="840"/>
      <c r="AH681" s="838">
        <v>44713</v>
      </c>
      <c r="AI681" s="839"/>
      <c r="AJ681" s="839"/>
      <c r="AK681" s="839"/>
      <c r="AL681" s="839"/>
      <c r="AM681" s="840"/>
      <c r="AN681" s="838">
        <v>44743</v>
      </c>
      <c r="AO681" s="839"/>
      <c r="AP681" s="839"/>
      <c r="AQ681" s="839"/>
      <c r="AR681" s="839"/>
      <c r="AS681" s="840"/>
      <c r="AT681" s="838">
        <v>44774</v>
      </c>
      <c r="AU681" s="839"/>
      <c r="AV681" s="839"/>
      <c r="AW681" s="839"/>
      <c r="AX681" s="839"/>
      <c r="AY681" s="840"/>
      <c r="AZ681" s="838">
        <v>44805</v>
      </c>
      <c r="BA681" s="839"/>
      <c r="BB681" s="839"/>
      <c r="BC681" s="839"/>
      <c r="BD681" s="839"/>
      <c r="BE681" s="840"/>
      <c r="BF681" s="838">
        <v>44835</v>
      </c>
      <c r="BG681" s="839"/>
      <c r="BH681" s="839"/>
      <c r="BI681" s="839"/>
      <c r="BJ681" s="839"/>
      <c r="BK681" s="840"/>
      <c r="BL681" s="838">
        <v>44866</v>
      </c>
      <c r="BM681" s="839"/>
      <c r="BN681" s="839"/>
      <c r="BO681" s="839"/>
      <c r="BP681" s="839"/>
      <c r="BQ681" s="840"/>
    </row>
    <row r="682" spans="2:76" ht="13.5" thickBot="1">
      <c r="B682" s="647"/>
      <c r="C682" s="599"/>
      <c r="D682" s="186" t="s">
        <v>2</v>
      </c>
      <c r="E682" s="576" t="s">
        <v>3</v>
      </c>
      <c r="F682" s="576" t="s">
        <v>51</v>
      </c>
      <c r="G682" s="576" t="s">
        <v>66</v>
      </c>
      <c r="H682" s="576" t="s">
        <v>1134</v>
      </c>
      <c r="I682" s="576" t="s">
        <v>1140</v>
      </c>
      <c r="J682" s="186" t="s">
        <v>2</v>
      </c>
      <c r="K682" s="576" t="s">
        <v>3</v>
      </c>
      <c r="L682" s="576" t="s">
        <v>51</v>
      </c>
      <c r="M682" s="576" t="s">
        <v>66</v>
      </c>
      <c r="N682" s="576" t="s">
        <v>1134</v>
      </c>
      <c r="O682" s="576" t="s">
        <v>1140</v>
      </c>
      <c r="P682" s="186" t="s">
        <v>2</v>
      </c>
      <c r="Q682" s="576" t="s">
        <v>3</v>
      </c>
      <c r="R682" s="576" t="s">
        <v>51</v>
      </c>
      <c r="S682" s="576" t="s">
        <v>66</v>
      </c>
      <c r="T682" s="576" t="s">
        <v>1134</v>
      </c>
      <c r="U682" s="576" t="s">
        <v>1140</v>
      </c>
      <c r="V682" s="186" t="s">
        <v>2</v>
      </c>
      <c r="W682" s="576" t="s">
        <v>3</v>
      </c>
      <c r="X682" s="576" t="s">
        <v>51</v>
      </c>
      <c r="Y682" s="576" t="s">
        <v>66</v>
      </c>
      <c r="Z682" s="576" t="s">
        <v>1134</v>
      </c>
      <c r="AA682" s="576" t="s">
        <v>1140</v>
      </c>
      <c r="AB682" s="186" t="s">
        <v>2</v>
      </c>
      <c r="AC682" s="576" t="s">
        <v>3</v>
      </c>
      <c r="AD682" s="576" t="s">
        <v>51</v>
      </c>
      <c r="AE682" s="576" t="s">
        <v>66</v>
      </c>
      <c r="AF682" s="576" t="s">
        <v>1134</v>
      </c>
      <c r="AG682" s="576" t="s">
        <v>1140</v>
      </c>
      <c r="AH682" s="186" t="s">
        <v>2</v>
      </c>
      <c r="AI682" s="576" t="s">
        <v>3</v>
      </c>
      <c r="AJ682" s="576" t="s">
        <v>51</v>
      </c>
      <c r="AK682" s="576" t="s">
        <v>66</v>
      </c>
      <c r="AL682" s="576" t="s">
        <v>1134</v>
      </c>
      <c r="AM682" s="576" t="s">
        <v>1140</v>
      </c>
      <c r="AN682" s="186" t="s">
        <v>2</v>
      </c>
      <c r="AO682" s="576" t="s">
        <v>3</v>
      </c>
      <c r="AP682" s="576" t="s">
        <v>51</v>
      </c>
      <c r="AQ682" s="576" t="s">
        <v>66</v>
      </c>
      <c r="AR682" s="576" t="s">
        <v>1134</v>
      </c>
      <c r="AS682" s="576" t="s">
        <v>1140</v>
      </c>
      <c r="AT682" s="186" t="s">
        <v>2</v>
      </c>
      <c r="AU682" s="826" t="s">
        <v>3</v>
      </c>
      <c r="AV682" s="576" t="s">
        <v>51</v>
      </c>
      <c r="AW682" s="576" t="s">
        <v>66</v>
      </c>
      <c r="AX682" s="576" t="s">
        <v>1134</v>
      </c>
      <c r="AY682" s="576" t="s">
        <v>1140</v>
      </c>
      <c r="AZ682" s="186" t="s">
        <v>2</v>
      </c>
      <c r="BA682" s="826" t="s">
        <v>3</v>
      </c>
      <c r="BB682" s="576" t="s">
        <v>51</v>
      </c>
      <c r="BC682" s="576" t="s">
        <v>66</v>
      </c>
      <c r="BD682" s="576" t="s">
        <v>1134</v>
      </c>
      <c r="BE682" s="576" t="s">
        <v>1140</v>
      </c>
      <c r="BF682" s="836" t="s">
        <v>2</v>
      </c>
      <c r="BG682" s="826" t="s">
        <v>3</v>
      </c>
      <c r="BH682" s="576" t="s">
        <v>51</v>
      </c>
      <c r="BI682" s="576" t="s">
        <v>66</v>
      </c>
      <c r="BJ682" s="576" t="s">
        <v>1134</v>
      </c>
      <c r="BK682" s="576" t="s">
        <v>1140</v>
      </c>
      <c r="BL682" s="836" t="s">
        <v>2</v>
      </c>
      <c r="BM682" s="826" t="s">
        <v>3</v>
      </c>
      <c r="BN682" s="576" t="s">
        <v>51</v>
      </c>
      <c r="BO682" s="576" t="s">
        <v>66</v>
      </c>
      <c r="BP682" s="576" t="s">
        <v>1134</v>
      </c>
      <c r="BQ682" s="576" t="s">
        <v>1140</v>
      </c>
    </row>
    <row r="683" spans="2:76">
      <c r="B683" s="647"/>
      <c r="C683" s="404" t="s">
        <v>8</v>
      </c>
      <c r="D683" s="734">
        <v>73</v>
      </c>
      <c r="E683" s="370">
        <v>0</v>
      </c>
      <c r="F683" s="672">
        <v>93</v>
      </c>
      <c r="G683" s="370">
        <v>69</v>
      </c>
      <c r="H683" s="370">
        <v>0</v>
      </c>
      <c r="I683" s="371">
        <v>71</v>
      </c>
      <c r="J683" s="734">
        <v>73</v>
      </c>
      <c r="K683" s="370">
        <v>0</v>
      </c>
      <c r="L683" s="672">
        <v>94</v>
      </c>
      <c r="M683" s="370">
        <v>69</v>
      </c>
      <c r="N683" s="370">
        <v>0</v>
      </c>
      <c r="O683" s="371">
        <v>71</v>
      </c>
      <c r="P683" s="734">
        <v>73</v>
      </c>
      <c r="Q683" s="370">
        <v>0</v>
      </c>
      <c r="R683" s="672">
        <v>95</v>
      </c>
      <c r="S683" s="370">
        <v>69</v>
      </c>
      <c r="T683" s="370">
        <v>0</v>
      </c>
      <c r="U683" s="371">
        <v>72</v>
      </c>
      <c r="V683" s="370">
        <v>73</v>
      </c>
      <c r="W683" s="370">
        <v>0</v>
      </c>
      <c r="X683" s="370">
        <v>96</v>
      </c>
      <c r="Y683" s="370">
        <v>69</v>
      </c>
      <c r="Z683" s="370">
        <v>0</v>
      </c>
      <c r="AA683" s="371">
        <v>72</v>
      </c>
      <c r="AB683" s="370">
        <v>73</v>
      </c>
      <c r="AC683" s="370">
        <v>0</v>
      </c>
      <c r="AD683" s="370">
        <v>96</v>
      </c>
      <c r="AE683" s="370">
        <v>63</v>
      </c>
      <c r="AF683" s="370">
        <v>0</v>
      </c>
      <c r="AG683" s="371">
        <v>72</v>
      </c>
      <c r="AH683" s="813">
        <v>73</v>
      </c>
      <c r="AI683" s="813">
        <v>0</v>
      </c>
      <c r="AJ683" s="813">
        <v>96</v>
      </c>
      <c r="AK683" s="813">
        <v>69</v>
      </c>
      <c r="AL683" s="813">
        <v>0</v>
      </c>
      <c r="AM683" s="816">
        <v>72</v>
      </c>
      <c r="AN683" s="813">
        <v>72</v>
      </c>
      <c r="AO683" s="813">
        <v>0</v>
      </c>
      <c r="AP683" s="813">
        <v>96</v>
      </c>
      <c r="AQ683" s="813">
        <v>69</v>
      </c>
      <c r="AR683" s="813">
        <v>1</v>
      </c>
      <c r="AS683" s="816">
        <v>74</v>
      </c>
      <c r="AT683" s="813">
        <v>72</v>
      </c>
      <c r="AU683" s="813">
        <v>0</v>
      </c>
      <c r="AV683" s="813">
        <v>96</v>
      </c>
      <c r="AW683" s="813">
        <v>69</v>
      </c>
      <c r="AX683" s="813">
        <v>1</v>
      </c>
      <c r="AY683" s="816">
        <v>74</v>
      </c>
      <c r="AZ683" s="813">
        <v>72</v>
      </c>
      <c r="BA683" s="813">
        <v>0</v>
      </c>
      <c r="BB683" s="813">
        <v>96</v>
      </c>
      <c r="BC683" s="813">
        <v>69</v>
      </c>
      <c r="BD683" s="813">
        <v>1</v>
      </c>
      <c r="BE683" s="816">
        <v>74</v>
      </c>
      <c r="BF683" s="813">
        <v>64</v>
      </c>
      <c r="BG683" s="813">
        <v>0</v>
      </c>
      <c r="BH683" s="813">
        <v>96</v>
      </c>
      <c r="BI683" s="813">
        <v>69</v>
      </c>
      <c r="BJ683" s="813">
        <v>1</v>
      </c>
      <c r="BK683" s="816">
        <v>78</v>
      </c>
      <c r="BL683" s="813">
        <v>64</v>
      </c>
      <c r="BM683" s="813">
        <v>0</v>
      </c>
      <c r="BN683" s="813">
        <v>96</v>
      </c>
      <c r="BO683" s="813">
        <v>6</v>
      </c>
      <c r="BP683" s="813">
        <v>1</v>
      </c>
      <c r="BQ683" s="816">
        <v>78</v>
      </c>
    </row>
    <row r="684" spans="2:76">
      <c r="B684" s="647"/>
      <c r="C684" s="405" t="s">
        <v>9</v>
      </c>
      <c r="D684" s="735">
        <v>12</v>
      </c>
      <c r="E684" s="676">
        <v>0</v>
      </c>
      <c r="F684" s="718">
        <v>13</v>
      </c>
      <c r="G684" s="676">
        <v>3</v>
      </c>
      <c r="H684" s="676">
        <v>0</v>
      </c>
      <c r="I684" s="736">
        <v>1</v>
      </c>
      <c r="J684" s="735">
        <v>12</v>
      </c>
      <c r="K684" s="676">
        <v>0</v>
      </c>
      <c r="L684" s="718">
        <v>15</v>
      </c>
      <c r="M684" s="676">
        <v>3</v>
      </c>
      <c r="N684" s="676">
        <v>0</v>
      </c>
      <c r="O684" s="736">
        <v>1</v>
      </c>
      <c r="P684" s="735">
        <v>12</v>
      </c>
      <c r="Q684" s="676">
        <v>0</v>
      </c>
      <c r="R684" s="718">
        <v>15</v>
      </c>
      <c r="S684" s="676">
        <v>3</v>
      </c>
      <c r="T684" s="676">
        <v>0</v>
      </c>
      <c r="U684" s="736">
        <v>1</v>
      </c>
      <c r="V684" s="676">
        <v>12</v>
      </c>
      <c r="W684" s="676">
        <v>0</v>
      </c>
      <c r="X684" s="676">
        <v>15</v>
      </c>
      <c r="Y684" s="676">
        <v>3</v>
      </c>
      <c r="Z684" s="676">
        <v>0</v>
      </c>
      <c r="AA684" s="736">
        <v>1</v>
      </c>
      <c r="AB684" s="676">
        <v>12</v>
      </c>
      <c r="AC684" s="676">
        <v>0</v>
      </c>
      <c r="AD684" s="676">
        <v>15</v>
      </c>
      <c r="AE684" s="676">
        <v>0</v>
      </c>
      <c r="AF684" s="676">
        <v>0</v>
      </c>
      <c r="AG684" s="736">
        <v>1</v>
      </c>
      <c r="AH684" s="814">
        <v>12</v>
      </c>
      <c r="AI684" s="814">
        <v>0</v>
      </c>
      <c r="AJ684" s="814">
        <v>15</v>
      </c>
      <c r="AK684" s="814">
        <v>3</v>
      </c>
      <c r="AL684" s="814">
        <v>0</v>
      </c>
      <c r="AM684" s="817">
        <v>1</v>
      </c>
      <c r="AN684" s="814">
        <v>12</v>
      </c>
      <c r="AO684" s="814">
        <v>0</v>
      </c>
      <c r="AP684" s="814">
        <v>15</v>
      </c>
      <c r="AQ684" s="814">
        <v>2</v>
      </c>
      <c r="AR684" s="814">
        <v>0</v>
      </c>
      <c r="AS684" s="817">
        <v>1</v>
      </c>
      <c r="AT684" s="814">
        <v>12</v>
      </c>
      <c r="AU684" s="814">
        <v>0</v>
      </c>
      <c r="AV684" s="814">
        <v>15</v>
      </c>
      <c r="AW684" s="814">
        <v>2</v>
      </c>
      <c r="AX684" s="814">
        <v>0</v>
      </c>
      <c r="AY684" s="817">
        <v>1</v>
      </c>
      <c r="AZ684" s="814">
        <v>12</v>
      </c>
      <c r="BA684" s="814">
        <v>0</v>
      </c>
      <c r="BB684" s="814">
        <v>15</v>
      </c>
      <c r="BC684" s="814">
        <v>2</v>
      </c>
      <c r="BD684" s="814">
        <v>0</v>
      </c>
      <c r="BE684" s="817">
        <v>1</v>
      </c>
      <c r="BF684" s="814">
        <v>12</v>
      </c>
      <c r="BG684" s="814">
        <v>0</v>
      </c>
      <c r="BH684" s="814">
        <v>15</v>
      </c>
      <c r="BI684" s="814">
        <v>2</v>
      </c>
      <c r="BJ684" s="814">
        <v>3</v>
      </c>
      <c r="BK684" s="817">
        <v>2</v>
      </c>
      <c r="BL684" s="814">
        <v>12</v>
      </c>
      <c r="BM684" s="814">
        <v>0</v>
      </c>
      <c r="BN684" s="814">
        <v>15</v>
      </c>
      <c r="BO684" s="814">
        <v>2</v>
      </c>
      <c r="BP684" s="814">
        <v>3</v>
      </c>
      <c r="BQ684" s="817">
        <v>3</v>
      </c>
    </row>
    <row r="685" spans="2:76">
      <c r="B685" s="647"/>
      <c r="C685" s="405" t="s">
        <v>10</v>
      </c>
      <c r="D685" s="735">
        <v>23</v>
      </c>
      <c r="E685" s="676">
        <v>0</v>
      </c>
      <c r="F685" s="718">
        <v>24</v>
      </c>
      <c r="G685" s="676">
        <v>12</v>
      </c>
      <c r="H685" s="676">
        <v>0</v>
      </c>
      <c r="I685" s="736">
        <v>6</v>
      </c>
      <c r="J685" s="735">
        <v>23</v>
      </c>
      <c r="K685" s="676">
        <v>0</v>
      </c>
      <c r="L685" s="718">
        <v>24</v>
      </c>
      <c r="M685" s="676">
        <v>12</v>
      </c>
      <c r="N685" s="676">
        <v>0</v>
      </c>
      <c r="O685" s="736">
        <v>6</v>
      </c>
      <c r="P685" s="735">
        <v>23</v>
      </c>
      <c r="Q685" s="676">
        <v>0</v>
      </c>
      <c r="R685" s="718">
        <v>24</v>
      </c>
      <c r="S685" s="676">
        <v>12</v>
      </c>
      <c r="T685" s="676">
        <v>0</v>
      </c>
      <c r="U685" s="736">
        <v>8</v>
      </c>
      <c r="V685" s="676">
        <v>23</v>
      </c>
      <c r="W685" s="676">
        <v>0</v>
      </c>
      <c r="X685" s="676">
        <v>24</v>
      </c>
      <c r="Y685" s="676">
        <v>12</v>
      </c>
      <c r="Z685" s="676">
        <v>0</v>
      </c>
      <c r="AA685" s="736">
        <v>8</v>
      </c>
      <c r="AB685" s="676">
        <v>23</v>
      </c>
      <c r="AC685" s="676">
        <v>0</v>
      </c>
      <c r="AD685" s="676">
        <v>24</v>
      </c>
      <c r="AE685" s="676">
        <v>5</v>
      </c>
      <c r="AF685" s="676">
        <v>0</v>
      </c>
      <c r="AG685" s="736">
        <v>8</v>
      </c>
      <c r="AH685" s="814">
        <v>23</v>
      </c>
      <c r="AI685" s="814">
        <v>0</v>
      </c>
      <c r="AJ685" s="814">
        <v>24</v>
      </c>
      <c r="AK685" s="814">
        <v>12</v>
      </c>
      <c r="AL685" s="814">
        <v>0</v>
      </c>
      <c r="AM685" s="817">
        <v>8</v>
      </c>
      <c r="AN685" s="814">
        <v>22</v>
      </c>
      <c r="AO685" s="814">
        <v>0</v>
      </c>
      <c r="AP685" s="814">
        <v>24</v>
      </c>
      <c r="AQ685" s="814">
        <v>12</v>
      </c>
      <c r="AR685" s="814">
        <v>0</v>
      </c>
      <c r="AS685" s="817">
        <v>10</v>
      </c>
      <c r="AT685" s="814">
        <v>22</v>
      </c>
      <c r="AU685" s="814">
        <v>0</v>
      </c>
      <c r="AV685" s="814">
        <v>24</v>
      </c>
      <c r="AW685" s="814">
        <v>12</v>
      </c>
      <c r="AX685" s="814">
        <v>0</v>
      </c>
      <c r="AY685" s="817">
        <v>10</v>
      </c>
      <c r="AZ685" s="814">
        <v>22</v>
      </c>
      <c r="BA685" s="814">
        <v>0</v>
      </c>
      <c r="BB685" s="814">
        <v>24</v>
      </c>
      <c r="BC685" s="814">
        <v>12</v>
      </c>
      <c r="BD685" s="814">
        <v>0</v>
      </c>
      <c r="BE685" s="817">
        <v>10</v>
      </c>
      <c r="BF685" s="814">
        <v>21</v>
      </c>
      <c r="BG685" s="814">
        <v>0</v>
      </c>
      <c r="BH685" s="814">
        <v>24</v>
      </c>
      <c r="BI685" s="814">
        <v>12</v>
      </c>
      <c r="BJ685" s="814">
        <v>1</v>
      </c>
      <c r="BK685" s="817">
        <v>12</v>
      </c>
      <c r="BL685" s="814">
        <v>21</v>
      </c>
      <c r="BM685" s="814">
        <v>0</v>
      </c>
      <c r="BN685" s="814">
        <v>24</v>
      </c>
      <c r="BO685" s="814">
        <v>12</v>
      </c>
      <c r="BP685" s="814">
        <v>1</v>
      </c>
      <c r="BQ685" s="817">
        <v>12</v>
      </c>
    </row>
    <row r="686" spans="2:76">
      <c r="B686" s="647"/>
      <c r="C686" s="405" t="s">
        <v>11</v>
      </c>
      <c r="D686" s="735">
        <v>16</v>
      </c>
      <c r="E686" s="676">
        <v>0</v>
      </c>
      <c r="F686" s="718">
        <v>13</v>
      </c>
      <c r="G686" s="676">
        <v>7</v>
      </c>
      <c r="H686" s="676">
        <v>1</v>
      </c>
      <c r="I686" s="736">
        <v>5</v>
      </c>
      <c r="J686" s="735">
        <v>16</v>
      </c>
      <c r="K686" s="676">
        <v>0</v>
      </c>
      <c r="L686" s="718">
        <v>13</v>
      </c>
      <c r="M686" s="676">
        <v>7</v>
      </c>
      <c r="N686" s="676">
        <v>2</v>
      </c>
      <c r="O686" s="736">
        <v>5</v>
      </c>
      <c r="P686" s="735">
        <v>16</v>
      </c>
      <c r="Q686" s="676">
        <v>0</v>
      </c>
      <c r="R686" s="718">
        <v>13</v>
      </c>
      <c r="S686" s="676">
        <v>7</v>
      </c>
      <c r="T686" s="676">
        <v>3</v>
      </c>
      <c r="U686" s="736">
        <v>5</v>
      </c>
      <c r="V686" s="676">
        <v>16</v>
      </c>
      <c r="W686" s="676">
        <v>0</v>
      </c>
      <c r="X686" s="676">
        <v>13</v>
      </c>
      <c r="Y686" s="676">
        <v>7</v>
      </c>
      <c r="Z686" s="676">
        <v>4</v>
      </c>
      <c r="AA686" s="736">
        <v>5</v>
      </c>
      <c r="AB686" s="676">
        <v>16</v>
      </c>
      <c r="AC686" s="676">
        <v>0</v>
      </c>
      <c r="AD686" s="676">
        <v>13</v>
      </c>
      <c r="AE686" s="676">
        <v>0</v>
      </c>
      <c r="AF686" s="676">
        <v>4</v>
      </c>
      <c r="AG686" s="736">
        <v>5</v>
      </c>
      <c r="AH686" s="814">
        <v>16</v>
      </c>
      <c r="AI686" s="814">
        <v>0</v>
      </c>
      <c r="AJ686" s="814">
        <v>13</v>
      </c>
      <c r="AK686" s="814">
        <v>7</v>
      </c>
      <c r="AL686" s="814">
        <v>4</v>
      </c>
      <c r="AM686" s="817">
        <v>5</v>
      </c>
      <c r="AN686" s="814">
        <v>16</v>
      </c>
      <c r="AO686" s="814">
        <v>0</v>
      </c>
      <c r="AP686" s="814">
        <v>13</v>
      </c>
      <c r="AQ686" s="814">
        <v>7</v>
      </c>
      <c r="AR686" s="814">
        <v>6</v>
      </c>
      <c r="AS686" s="817">
        <v>6</v>
      </c>
      <c r="AT686" s="814">
        <v>16</v>
      </c>
      <c r="AU686" s="814">
        <v>0</v>
      </c>
      <c r="AV686" s="814">
        <v>13</v>
      </c>
      <c r="AW686" s="814">
        <v>7</v>
      </c>
      <c r="AX686" s="814">
        <v>6</v>
      </c>
      <c r="AY686" s="817">
        <v>6</v>
      </c>
      <c r="AZ686" s="814">
        <v>16</v>
      </c>
      <c r="BA686" s="814">
        <v>0</v>
      </c>
      <c r="BB686" s="814">
        <v>13</v>
      </c>
      <c r="BC686" s="814">
        <v>7</v>
      </c>
      <c r="BD686" s="814">
        <v>6</v>
      </c>
      <c r="BE686" s="817">
        <v>6</v>
      </c>
      <c r="BF686" s="814">
        <v>16</v>
      </c>
      <c r="BG686" s="814">
        <v>0</v>
      </c>
      <c r="BH686" s="814">
        <v>13</v>
      </c>
      <c r="BI686" s="814">
        <v>7</v>
      </c>
      <c r="BJ686" s="814">
        <v>6</v>
      </c>
      <c r="BK686" s="817">
        <v>6</v>
      </c>
      <c r="BL686" s="814">
        <v>16</v>
      </c>
      <c r="BM686" s="814">
        <v>0</v>
      </c>
      <c r="BN686" s="814">
        <v>13</v>
      </c>
      <c r="BO686" s="814">
        <v>7</v>
      </c>
      <c r="BP686" s="814">
        <v>6</v>
      </c>
      <c r="BQ686" s="817">
        <v>6</v>
      </c>
    </row>
    <row r="687" spans="2:76">
      <c r="B687" s="647"/>
      <c r="C687" s="405" t="s">
        <v>12</v>
      </c>
      <c r="D687" s="735">
        <v>42</v>
      </c>
      <c r="E687" s="676">
        <v>0</v>
      </c>
      <c r="F687" s="718">
        <v>46</v>
      </c>
      <c r="G687" s="676">
        <v>24</v>
      </c>
      <c r="H687" s="676">
        <v>0</v>
      </c>
      <c r="I687" s="736">
        <v>24</v>
      </c>
      <c r="J687" s="735">
        <v>42</v>
      </c>
      <c r="K687" s="676">
        <v>0</v>
      </c>
      <c r="L687" s="718">
        <v>46</v>
      </c>
      <c r="M687" s="676">
        <v>24</v>
      </c>
      <c r="N687" s="676">
        <v>0</v>
      </c>
      <c r="O687" s="736">
        <v>24</v>
      </c>
      <c r="P687" s="735">
        <v>42</v>
      </c>
      <c r="Q687" s="676">
        <v>0</v>
      </c>
      <c r="R687" s="718">
        <v>46</v>
      </c>
      <c r="S687" s="676">
        <v>24</v>
      </c>
      <c r="T687" s="676">
        <v>0</v>
      </c>
      <c r="U687" s="736">
        <v>26</v>
      </c>
      <c r="V687" s="676">
        <v>42</v>
      </c>
      <c r="W687" s="676">
        <v>0</v>
      </c>
      <c r="X687" s="676">
        <v>46</v>
      </c>
      <c r="Y687" s="676">
        <v>24</v>
      </c>
      <c r="Z687" s="676">
        <v>3</v>
      </c>
      <c r="AA687" s="736">
        <v>26</v>
      </c>
      <c r="AB687" s="676">
        <v>42</v>
      </c>
      <c r="AC687" s="676">
        <v>0</v>
      </c>
      <c r="AD687" s="676">
        <v>46</v>
      </c>
      <c r="AE687" s="676">
        <v>0</v>
      </c>
      <c r="AF687" s="676">
        <v>3</v>
      </c>
      <c r="AG687" s="736">
        <v>26</v>
      </c>
      <c r="AH687" s="814">
        <v>42</v>
      </c>
      <c r="AI687" s="814">
        <v>0</v>
      </c>
      <c r="AJ687" s="814">
        <v>46</v>
      </c>
      <c r="AK687" s="814">
        <v>24</v>
      </c>
      <c r="AL687" s="814">
        <v>3</v>
      </c>
      <c r="AM687" s="817">
        <v>26</v>
      </c>
      <c r="AN687" s="814">
        <v>42</v>
      </c>
      <c r="AO687" s="814">
        <v>0</v>
      </c>
      <c r="AP687" s="814">
        <v>46</v>
      </c>
      <c r="AQ687" s="814">
        <v>24</v>
      </c>
      <c r="AR687" s="814">
        <v>4</v>
      </c>
      <c r="AS687" s="817">
        <v>26</v>
      </c>
      <c r="AT687" s="814">
        <v>42</v>
      </c>
      <c r="AU687" s="814">
        <v>0</v>
      </c>
      <c r="AV687" s="814">
        <v>46</v>
      </c>
      <c r="AW687" s="814">
        <v>24</v>
      </c>
      <c r="AX687" s="814">
        <v>4</v>
      </c>
      <c r="AY687" s="817">
        <v>26</v>
      </c>
      <c r="AZ687" s="814">
        <v>42</v>
      </c>
      <c r="BA687" s="814">
        <v>0</v>
      </c>
      <c r="BB687" s="814">
        <v>46</v>
      </c>
      <c r="BC687" s="814">
        <v>24</v>
      </c>
      <c r="BD687" s="814">
        <v>4</v>
      </c>
      <c r="BE687" s="817">
        <v>26</v>
      </c>
      <c r="BF687" s="814">
        <v>41</v>
      </c>
      <c r="BG687" s="814">
        <v>0</v>
      </c>
      <c r="BH687" s="814">
        <v>46</v>
      </c>
      <c r="BI687" s="814">
        <v>2</v>
      </c>
      <c r="BJ687" s="814">
        <v>4</v>
      </c>
      <c r="BK687" s="817">
        <v>26</v>
      </c>
      <c r="BL687" s="814">
        <v>41</v>
      </c>
      <c r="BM687" s="814">
        <v>0</v>
      </c>
      <c r="BN687" s="814">
        <v>46</v>
      </c>
      <c r="BO687" s="814">
        <v>2</v>
      </c>
      <c r="BP687" s="814">
        <v>4</v>
      </c>
      <c r="BQ687" s="817">
        <v>26</v>
      </c>
    </row>
    <row r="688" spans="2:76">
      <c r="B688" s="647"/>
      <c r="C688" s="405" t="s">
        <v>13</v>
      </c>
      <c r="D688" s="735">
        <v>41</v>
      </c>
      <c r="E688" s="676">
        <v>0</v>
      </c>
      <c r="F688" s="718">
        <v>50</v>
      </c>
      <c r="G688" s="676">
        <v>32</v>
      </c>
      <c r="H688" s="676">
        <v>0</v>
      </c>
      <c r="I688" s="736">
        <v>32</v>
      </c>
      <c r="J688" s="735">
        <v>41</v>
      </c>
      <c r="K688" s="676">
        <v>0</v>
      </c>
      <c r="L688" s="718">
        <v>51</v>
      </c>
      <c r="M688" s="676">
        <v>32</v>
      </c>
      <c r="N688" s="676">
        <v>0</v>
      </c>
      <c r="O688" s="736">
        <v>33</v>
      </c>
      <c r="P688" s="735">
        <v>40</v>
      </c>
      <c r="Q688" s="676">
        <v>0</v>
      </c>
      <c r="R688" s="718">
        <v>51</v>
      </c>
      <c r="S688" s="676">
        <v>32</v>
      </c>
      <c r="T688" s="676">
        <v>0</v>
      </c>
      <c r="U688" s="736">
        <v>33</v>
      </c>
      <c r="V688" s="676">
        <v>40</v>
      </c>
      <c r="W688" s="676">
        <v>0</v>
      </c>
      <c r="X688" s="676">
        <v>51</v>
      </c>
      <c r="Y688" s="676">
        <v>32</v>
      </c>
      <c r="Z688" s="676">
        <v>2</v>
      </c>
      <c r="AA688" s="736">
        <v>33</v>
      </c>
      <c r="AB688" s="676">
        <v>40</v>
      </c>
      <c r="AC688" s="676">
        <v>0</v>
      </c>
      <c r="AD688" s="676">
        <v>51</v>
      </c>
      <c r="AE688" s="676">
        <v>0</v>
      </c>
      <c r="AF688" s="676">
        <v>2</v>
      </c>
      <c r="AG688" s="736">
        <v>33</v>
      </c>
      <c r="AH688" s="814">
        <v>40</v>
      </c>
      <c r="AI688" s="814">
        <v>0</v>
      </c>
      <c r="AJ688" s="814">
        <v>51</v>
      </c>
      <c r="AK688" s="814">
        <v>32</v>
      </c>
      <c r="AL688" s="814">
        <v>2</v>
      </c>
      <c r="AM688" s="817">
        <v>33</v>
      </c>
      <c r="AN688" s="814">
        <v>37</v>
      </c>
      <c r="AO688" s="814">
        <v>0</v>
      </c>
      <c r="AP688" s="814">
        <v>51</v>
      </c>
      <c r="AQ688" s="814">
        <v>32</v>
      </c>
      <c r="AR688" s="814">
        <v>2</v>
      </c>
      <c r="AS688" s="817">
        <v>33</v>
      </c>
      <c r="AT688" s="814">
        <v>37</v>
      </c>
      <c r="AU688" s="814">
        <v>0</v>
      </c>
      <c r="AV688" s="814">
        <v>51</v>
      </c>
      <c r="AW688" s="814">
        <v>32</v>
      </c>
      <c r="AX688" s="814">
        <v>2</v>
      </c>
      <c r="AY688" s="817">
        <v>33</v>
      </c>
      <c r="AZ688" s="814">
        <v>37</v>
      </c>
      <c r="BA688" s="814">
        <v>0</v>
      </c>
      <c r="BB688" s="814">
        <v>51</v>
      </c>
      <c r="BC688" s="814">
        <v>32</v>
      </c>
      <c r="BD688" s="814">
        <v>2</v>
      </c>
      <c r="BE688" s="817">
        <v>33</v>
      </c>
      <c r="BF688" s="814">
        <v>36</v>
      </c>
      <c r="BG688" s="814">
        <v>0</v>
      </c>
      <c r="BH688" s="814">
        <v>51</v>
      </c>
      <c r="BI688" s="814">
        <v>14</v>
      </c>
      <c r="BJ688" s="814">
        <v>2</v>
      </c>
      <c r="BK688" s="817">
        <v>33</v>
      </c>
      <c r="BL688" s="814">
        <v>36</v>
      </c>
      <c r="BM688" s="814">
        <v>0</v>
      </c>
      <c r="BN688" s="814">
        <v>51</v>
      </c>
      <c r="BO688" s="814">
        <v>13</v>
      </c>
      <c r="BP688" s="814">
        <v>2</v>
      </c>
      <c r="BQ688" s="817">
        <v>33</v>
      </c>
    </row>
    <row r="689" spans="2:69">
      <c r="B689" s="647"/>
      <c r="C689" s="405" t="s">
        <v>14</v>
      </c>
      <c r="D689" s="735">
        <v>42</v>
      </c>
      <c r="E689" s="676">
        <v>0</v>
      </c>
      <c r="F689" s="718">
        <v>45</v>
      </c>
      <c r="G689" s="676">
        <v>29</v>
      </c>
      <c r="H689" s="676">
        <v>0</v>
      </c>
      <c r="I689" s="736">
        <v>28</v>
      </c>
      <c r="J689" s="735">
        <v>42</v>
      </c>
      <c r="K689" s="676">
        <v>0</v>
      </c>
      <c r="L689" s="718">
        <v>45</v>
      </c>
      <c r="M689" s="676">
        <v>29</v>
      </c>
      <c r="N689" s="676">
        <v>0</v>
      </c>
      <c r="O689" s="736">
        <v>28</v>
      </c>
      <c r="P689" s="735">
        <v>42</v>
      </c>
      <c r="Q689" s="676">
        <v>0</v>
      </c>
      <c r="R689" s="718">
        <v>45</v>
      </c>
      <c r="S689" s="676">
        <v>29</v>
      </c>
      <c r="T689" s="676">
        <v>0</v>
      </c>
      <c r="U689" s="736">
        <v>28</v>
      </c>
      <c r="V689" s="676">
        <v>42</v>
      </c>
      <c r="W689" s="676">
        <v>0</v>
      </c>
      <c r="X689" s="676">
        <v>45</v>
      </c>
      <c r="Y689" s="676">
        <v>29</v>
      </c>
      <c r="Z689" s="676">
        <v>1</v>
      </c>
      <c r="AA689" s="736">
        <v>31</v>
      </c>
      <c r="AB689" s="676">
        <v>42</v>
      </c>
      <c r="AC689" s="676">
        <v>0</v>
      </c>
      <c r="AD689" s="676">
        <v>45</v>
      </c>
      <c r="AE689" s="676">
        <v>0</v>
      </c>
      <c r="AF689" s="676">
        <v>1</v>
      </c>
      <c r="AG689" s="736">
        <v>31</v>
      </c>
      <c r="AH689" s="814">
        <v>42</v>
      </c>
      <c r="AI689" s="814">
        <v>0</v>
      </c>
      <c r="AJ689" s="814">
        <v>45</v>
      </c>
      <c r="AK689" s="814">
        <v>29</v>
      </c>
      <c r="AL689" s="814">
        <v>1</v>
      </c>
      <c r="AM689" s="817">
        <v>31</v>
      </c>
      <c r="AN689" s="814">
        <v>39</v>
      </c>
      <c r="AO689" s="814">
        <v>0</v>
      </c>
      <c r="AP689" s="814">
        <v>45</v>
      </c>
      <c r="AQ689" s="814">
        <v>29</v>
      </c>
      <c r="AR689" s="814">
        <v>1</v>
      </c>
      <c r="AS689" s="817">
        <v>31</v>
      </c>
      <c r="AT689" s="814">
        <v>39</v>
      </c>
      <c r="AU689" s="814">
        <v>0</v>
      </c>
      <c r="AV689" s="814">
        <v>45</v>
      </c>
      <c r="AW689" s="814">
        <v>29</v>
      </c>
      <c r="AX689" s="814">
        <v>1</v>
      </c>
      <c r="AY689" s="817">
        <v>31</v>
      </c>
      <c r="AZ689" s="814">
        <v>39</v>
      </c>
      <c r="BA689" s="814">
        <v>0</v>
      </c>
      <c r="BB689" s="814">
        <v>45</v>
      </c>
      <c r="BC689" s="814">
        <v>29</v>
      </c>
      <c r="BD689" s="814">
        <v>1</v>
      </c>
      <c r="BE689" s="817">
        <v>31</v>
      </c>
      <c r="BF689" s="814">
        <v>40</v>
      </c>
      <c r="BG689" s="814">
        <v>0</v>
      </c>
      <c r="BH689" s="814">
        <v>45</v>
      </c>
      <c r="BI689" s="814">
        <v>29</v>
      </c>
      <c r="BJ689" s="814">
        <v>1</v>
      </c>
      <c r="BK689" s="817">
        <v>31</v>
      </c>
      <c r="BL689" s="814">
        <v>40</v>
      </c>
      <c r="BM689" s="814">
        <v>0</v>
      </c>
      <c r="BN689" s="814">
        <v>45</v>
      </c>
      <c r="BO689" s="814">
        <v>29</v>
      </c>
      <c r="BP689" s="814">
        <v>1</v>
      </c>
      <c r="BQ689" s="817">
        <v>31</v>
      </c>
    </row>
    <row r="690" spans="2:69">
      <c r="B690" s="647"/>
      <c r="C690" s="405" t="s">
        <v>15</v>
      </c>
      <c r="D690" s="735">
        <v>36</v>
      </c>
      <c r="E690" s="676">
        <v>0</v>
      </c>
      <c r="F690" s="718">
        <v>56</v>
      </c>
      <c r="G690" s="676">
        <v>14</v>
      </c>
      <c r="H690" s="676">
        <v>2</v>
      </c>
      <c r="I690" s="736">
        <v>34</v>
      </c>
      <c r="J690" s="735">
        <v>36</v>
      </c>
      <c r="K690" s="676">
        <v>0</v>
      </c>
      <c r="L690" s="718">
        <v>57</v>
      </c>
      <c r="M690" s="676">
        <v>14</v>
      </c>
      <c r="N690" s="676">
        <v>2</v>
      </c>
      <c r="O690" s="736">
        <v>34</v>
      </c>
      <c r="P690" s="735">
        <v>36</v>
      </c>
      <c r="Q690" s="676">
        <v>0</v>
      </c>
      <c r="R690" s="718">
        <v>57</v>
      </c>
      <c r="S690" s="676">
        <v>14</v>
      </c>
      <c r="T690" s="676">
        <v>2</v>
      </c>
      <c r="U690" s="736">
        <v>34</v>
      </c>
      <c r="V690" s="676">
        <v>36</v>
      </c>
      <c r="W690" s="676">
        <v>0</v>
      </c>
      <c r="X690" s="676">
        <v>57</v>
      </c>
      <c r="Y690" s="676">
        <v>14</v>
      </c>
      <c r="Z690" s="676">
        <v>2</v>
      </c>
      <c r="AA690" s="736">
        <v>34</v>
      </c>
      <c r="AB690" s="676">
        <v>36</v>
      </c>
      <c r="AC690" s="676">
        <v>0</v>
      </c>
      <c r="AD690" s="676">
        <v>57</v>
      </c>
      <c r="AE690" s="676">
        <v>3</v>
      </c>
      <c r="AF690" s="676">
        <v>2</v>
      </c>
      <c r="AG690" s="736">
        <v>34</v>
      </c>
      <c r="AH690" s="814">
        <v>36</v>
      </c>
      <c r="AI690" s="814">
        <v>0</v>
      </c>
      <c r="AJ690" s="814">
        <v>57</v>
      </c>
      <c r="AK690" s="814">
        <v>14</v>
      </c>
      <c r="AL690" s="814">
        <v>3</v>
      </c>
      <c r="AM690" s="817">
        <v>34</v>
      </c>
      <c r="AN690" s="814">
        <v>36</v>
      </c>
      <c r="AO690" s="814">
        <v>0</v>
      </c>
      <c r="AP690" s="814">
        <v>57</v>
      </c>
      <c r="AQ690" s="814">
        <v>14</v>
      </c>
      <c r="AR690" s="814">
        <v>3</v>
      </c>
      <c r="AS690" s="817">
        <v>34</v>
      </c>
      <c r="AT690" s="814">
        <v>36</v>
      </c>
      <c r="AU690" s="814">
        <v>0</v>
      </c>
      <c r="AV690" s="814">
        <v>57</v>
      </c>
      <c r="AW690" s="814">
        <v>14</v>
      </c>
      <c r="AX690" s="814">
        <v>3</v>
      </c>
      <c r="AY690" s="817">
        <v>34</v>
      </c>
      <c r="AZ690" s="814">
        <v>36</v>
      </c>
      <c r="BA690" s="814">
        <v>0</v>
      </c>
      <c r="BB690" s="814">
        <v>57</v>
      </c>
      <c r="BC690" s="814">
        <v>14</v>
      </c>
      <c r="BD690" s="814">
        <v>3</v>
      </c>
      <c r="BE690" s="817">
        <v>34</v>
      </c>
      <c r="BF690" s="814">
        <v>36</v>
      </c>
      <c r="BG690" s="814">
        <v>0</v>
      </c>
      <c r="BH690" s="814">
        <v>57</v>
      </c>
      <c r="BI690" s="814">
        <v>14</v>
      </c>
      <c r="BJ690" s="814">
        <v>3</v>
      </c>
      <c r="BK690" s="817">
        <v>34</v>
      </c>
      <c r="BL690" s="814">
        <v>36</v>
      </c>
      <c r="BM690" s="814">
        <v>0</v>
      </c>
      <c r="BN690" s="814">
        <v>57</v>
      </c>
      <c r="BO690" s="814">
        <v>14</v>
      </c>
      <c r="BP690" s="814">
        <v>3</v>
      </c>
      <c r="BQ690" s="817">
        <v>34</v>
      </c>
    </row>
    <row r="691" spans="2:69">
      <c r="B691" s="647"/>
      <c r="C691" s="405" t="s">
        <v>16</v>
      </c>
      <c r="D691" s="735">
        <v>6</v>
      </c>
      <c r="E691" s="724">
        <v>4</v>
      </c>
      <c r="F691" s="718">
        <v>3</v>
      </c>
      <c r="G691" s="724">
        <v>3</v>
      </c>
      <c r="H691" s="724">
        <v>0</v>
      </c>
      <c r="I691" s="737">
        <v>0</v>
      </c>
      <c r="J691" s="735">
        <v>6</v>
      </c>
      <c r="K691" s="724">
        <v>4</v>
      </c>
      <c r="L691" s="718">
        <v>3</v>
      </c>
      <c r="M691" s="724">
        <v>3</v>
      </c>
      <c r="N691" s="724">
        <v>0</v>
      </c>
      <c r="O691" s="737">
        <v>0</v>
      </c>
      <c r="P691" s="735">
        <v>6</v>
      </c>
      <c r="Q691" s="724">
        <v>4</v>
      </c>
      <c r="R691" s="718">
        <v>3</v>
      </c>
      <c r="S691" s="724">
        <v>3</v>
      </c>
      <c r="T691" s="724">
        <v>0</v>
      </c>
      <c r="U691" s="737">
        <v>0</v>
      </c>
      <c r="V691" s="724">
        <v>6</v>
      </c>
      <c r="W691" s="724">
        <v>4</v>
      </c>
      <c r="X691" s="724">
        <v>3</v>
      </c>
      <c r="Y691" s="724">
        <v>3</v>
      </c>
      <c r="Z691" s="724">
        <v>0</v>
      </c>
      <c r="AA691" s="737">
        <v>0</v>
      </c>
      <c r="AB691" s="724">
        <v>6</v>
      </c>
      <c r="AC691" s="724">
        <v>4</v>
      </c>
      <c r="AD691" s="724">
        <v>3</v>
      </c>
      <c r="AE691" s="724">
        <v>0</v>
      </c>
      <c r="AF691" s="724">
        <v>0</v>
      </c>
      <c r="AG691" s="737">
        <v>0</v>
      </c>
      <c r="AH691" s="815">
        <v>6</v>
      </c>
      <c r="AI691" s="815">
        <v>4</v>
      </c>
      <c r="AJ691" s="815">
        <v>3</v>
      </c>
      <c r="AK691" s="815">
        <v>3</v>
      </c>
      <c r="AL691" s="815">
        <v>0</v>
      </c>
      <c r="AM691" s="818">
        <v>0</v>
      </c>
      <c r="AN691" s="815">
        <v>6</v>
      </c>
      <c r="AO691" s="815">
        <v>4</v>
      </c>
      <c r="AP691" s="815">
        <v>3</v>
      </c>
      <c r="AQ691" s="815">
        <v>3</v>
      </c>
      <c r="AR691" s="815">
        <v>0</v>
      </c>
      <c r="AS691" s="818">
        <v>0</v>
      </c>
      <c r="AT691" s="815">
        <v>6</v>
      </c>
      <c r="AU691" s="815">
        <v>4</v>
      </c>
      <c r="AV691" s="815">
        <v>3</v>
      </c>
      <c r="AW691" s="815">
        <v>3</v>
      </c>
      <c r="AX691" s="815">
        <v>0</v>
      </c>
      <c r="AY691" s="818">
        <v>0</v>
      </c>
      <c r="AZ691" s="815">
        <v>6</v>
      </c>
      <c r="BA691" s="815">
        <v>4</v>
      </c>
      <c r="BB691" s="815">
        <v>3</v>
      </c>
      <c r="BC691" s="815">
        <v>3</v>
      </c>
      <c r="BD691" s="815">
        <v>0</v>
      </c>
      <c r="BE691" s="818">
        <v>0</v>
      </c>
      <c r="BF691" s="815">
        <v>6</v>
      </c>
      <c r="BG691" s="815">
        <v>4</v>
      </c>
      <c r="BH691" s="815">
        <v>3</v>
      </c>
      <c r="BI691" s="815">
        <v>3</v>
      </c>
      <c r="BJ691" s="815">
        <v>0</v>
      </c>
      <c r="BK691" s="818">
        <v>0</v>
      </c>
      <c r="BL691" s="815">
        <v>6</v>
      </c>
      <c r="BM691" s="815">
        <v>4</v>
      </c>
      <c r="BN691" s="815">
        <v>3</v>
      </c>
      <c r="BO691" s="815">
        <v>3</v>
      </c>
      <c r="BP691" s="815">
        <v>0</v>
      </c>
      <c r="BQ691" s="818">
        <v>0</v>
      </c>
    </row>
    <row r="692" spans="2:69">
      <c r="B692" s="647"/>
      <c r="C692" s="405" t="s">
        <v>17</v>
      </c>
      <c r="D692" s="735">
        <v>231</v>
      </c>
      <c r="E692" s="676">
        <v>0</v>
      </c>
      <c r="F692" s="718">
        <v>348</v>
      </c>
      <c r="G692" s="676">
        <v>293</v>
      </c>
      <c r="H692" s="676">
        <v>0</v>
      </c>
      <c r="I692" s="736">
        <v>319</v>
      </c>
      <c r="J692" s="735">
        <v>231</v>
      </c>
      <c r="K692" s="676">
        <v>0</v>
      </c>
      <c r="L692" s="718">
        <v>350</v>
      </c>
      <c r="M692" s="676">
        <v>293</v>
      </c>
      <c r="N692" s="676">
        <v>10</v>
      </c>
      <c r="O692" s="736">
        <v>320</v>
      </c>
      <c r="P692" s="735">
        <v>230</v>
      </c>
      <c r="Q692" s="676">
        <v>0</v>
      </c>
      <c r="R692" s="718">
        <v>351</v>
      </c>
      <c r="S692" s="676">
        <v>293</v>
      </c>
      <c r="T692" s="676">
        <v>10</v>
      </c>
      <c r="U692" s="736">
        <v>320</v>
      </c>
      <c r="V692" s="676">
        <v>230</v>
      </c>
      <c r="W692" s="676">
        <v>0</v>
      </c>
      <c r="X692" s="676">
        <v>351</v>
      </c>
      <c r="Y692" s="676">
        <v>293</v>
      </c>
      <c r="Z692" s="676">
        <v>10</v>
      </c>
      <c r="AA692" s="736">
        <v>320</v>
      </c>
      <c r="AB692" s="676">
        <v>230</v>
      </c>
      <c r="AC692" s="676">
        <v>0</v>
      </c>
      <c r="AD692" s="676">
        <v>351</v>
      </c>
      <c r="AE692" s="676">
        <v>201</v>
      </c>
      <c r="AF692" s="676">
        <v>20</v>
      </c>
      <c r="AG692" s="736">
        <v>320</v>
      </c>
      <c r="AH692" s="814">
        <v>230</v>
      </c>
      <c r="AI692" s="814">
        <v>0</v>
      </c>
      <c r="AJ692" s="814">
        <v>351</v>
      </c>
      <c r="AK692" s="814">
        <v>293</v>
      </c>
      <c r="AL692" s="814">
        <v>35</v>
      </c>
      <c r="AM692" s="817">
        <v>320</v>
      </c>
      <c r="AN692" s="814">
        <v>226</v>
      </c>
      <c r="AO692" s="814">
        <v>0</v>
      </c>
      <c r="AP692" s="814">
        <v>351</v>
      </c>
      <c r="AQ692" s="814">
        <v>296</v>
      </c>
      <c r="AR692" s="814">
        <v>44</v>
      </c>
      <c r="AS692" s="817">
        <v>320</v>
      </c>
      <c r="AT692" s="814">
        <v>226</v>
      </c>
      <c r="AU692" s="814">
        <v>0</v>
      </c>
      <c r="AV692" s="814">
        <v>365</v>
      </c>
      <c r="AW692" s="814">
        <v>307</v>
      </c>
      <c r="AX692" s="814">
        <v>44</v>
      </c>
      <c r="AY692" s="817">
        <v>320</v>
      </c>
      <c r="AZ692" s="814">
        <v>226</v>
      </c>
      <c r="BA692" s="814">
        <v>0</v>
      </c>
      <c r="BB692" s="814">
        <v>365</v>
      </c>
      <c r="BC692" s="814">
        <v>307</v>
      </c>
      <c r="BD692" s="814">
        <v>44</v>
      </c>
      <c r="BE692" s="817">
        <v>320</v>
      </c>
      <c r="BF692" s="814">
        <v>212</v>
      </c>
      <c r="BG692" s="814">
        <v>0</v>
      </c>
      <c r="BH692" s="814">
        <v>366</v>
      </c>
      <c r="BI692" s="814">
        <v>309</v>
      </c>
      <c r="BJ692" s="814">
        <v>59</v>
      </c>
      <c r="BK692" s="817">
        <v>321</v>
      </c>
      <c r="BL692" s="814">
        <v>212</v>
      </c>
      <c r="BM692" s="814">
        <v>0</v>
      </c>
      <c r="BN692" s="814">
        <v>403</v>
      </c>
      <c r="BO692" s="814">
        <v>345</v>
      </c>
      <c r="BP692" s="814">
        <v>111</v>
      </c>
      <c r="BQ692" s="817">
        <v>373</v>
      </c>
    </row>
    <row r="693" spans="2:69">
      <c r="B693" s="647"/>
      <c r="C693" s="405" t="s">
        <v>18</v>
      </c>
      <c r="D693" s="735">
        <v>20</v>
      </c>
      <c r="E693" s="676">
        <v>0</v>
      </c>
      <c r="F693" s="718">
        <v>36</v>
      </c>
      <c r="G693" s="676">
        <v>21</v>
      </c>
      <c r="H693" s="676">
        <v>0</v>
      </c>
      <c r="I693" s="736">
        <v>25</v>
      </c>
      <c r="J693" s="735">
        <v>20</v>
      </c>
      <c r="K693" s="676">
        <v>0</v>
      </c>
      <c r="L693" s="718">
        <v>37</v>
      </c>
      <c r="M693" s="676">
        <v>21</v>
      </c>
      <c r="N693" s="676">
        <v>0</v>
      </c>
      <c r="O693" s="736">
        <v>27</v>
      </c>
      <c r="P693" s="735">
        <v>20</v>
      </c>
      <c r="Q693" s="676">
        <v>0</v>
      </c>
      <c r="R693" s="718">
        <v>37</v>
      </c>
      <c r="S693" s="676">
        <v>21</v>
      </c>
      <c r="T693" s="676">
        <v>0</v>
      </c>
      <c r="U693" s="736">
        <v>27</v>
      </c>
      <c r="V693" s="676">
        <v>20</v>
      </c>
      <c r="W693" s="676">
        <v>0</v>
      </c>
      <c r="X693" s="676">
        <v>37</v>
      </c>
      <c r="Y693" s="676">
        <v>21</v>
      </c>
      <c r="Z693" s="676">
        <v>1</v>
      </c>
      <c r="AA693" s="736">
        <v>28</v>
      </c>
      <c r="AB693" s="676">
        <v>20</v>
      </c>
      <c r="AC693" s="676">
        <v>0</v>
      </c>
      <c r="AD693" s="676">
        <v>37</v>
      </c>
      <c r="AE693" s="676">
        <v>0</v>
      </c>
      <c r="AF693" s="676">
        <v>1</v>
      </c>
      <c r="AG693" s="736">
        <v>28</v>
      </c>
      <c r="AH693" s="814">
        <v>20</v>
      </c>
      <c r="AI693" s="814">
        <v>0</v>
      </c>
      <c r="AJ693" s="814">
        <v>37</v>
      </c>
      <c r="AK693" s="814">
        <v>21</v>
      </c>
      <c r="AL693" s="814">
        <v>1</v>
      </c>
      <c r="AM693" s="817">
        <v>28</v>
      </c>
      <c r="AN693" s="814">
        <v>19</v>
      </c>
      <c r="AO693" s="814">
        <v>0</v>
      </c>
      <c r="AP693" s="814">
        <v>37</v>
      </c>
      <c r="AQ693" s="814">
        <v>21</v>
      </c>
      <c r="AR693" s="814">
        <v>1</v>
      </c>
      <c r="AS693" s="817">
        <v>28</v>
      </c>
      <c r="AT693" s="814">
        <v>19</v>
      </c>
      <c r="AU693" s="814">
        <v>0</v>
      </c>
      <c r="AV693" s="814">
        <v>37</v>
      </c>
      <c r="AW693" s="814">
        <v>21</v>
      </c>
      <c r="AX693" s="814">
        <v>1</v>
      </c>
      <c r="AY693" s="817">
        <v>28</v>
      </c>
      <c r="AZ693" s="814">
        <v>19</v>
      </c>
      <c r="BA693" s="814">
        <v>0</v>
      </c>
      <c r="BB693" s="814">
        <v>37</v>
      </c>
      <c r="BC693" s="814">
        <v>21</v>
      </c>
      <c r="BD693" s="814">
        <v>1</v>
      </c>
      <c r="BE693" s="817">
        <v>28</v>
      </c>
      <c r="BF693" s="814">
        <v>19</v>
      </c>
      <c r="BG693" s="814">
        <v>0</v>
      </c>
      <c r="BH693" s="814">
        <v>37</v>
      </c>
      <c r="BI693" s="814">
        <v>21</v>
      </c>
      <c r="BJ693" s="814">
        <v>2</v>
      </c>
      <c r="BK693" s="817">
        <v>28</v>
      </c>
      <c r="BL693" s="814">
        <v>19</v>
      </c>
      <c r="BM693" s="814">
        <v>0</v>
      </c>
      <c r="BN693" s="814">
        <v>37</v>
      </c>
      <c r="BO693" s="814">
        <v>21</v>
      </c>
      <c r="BP693" s="814">
        <v>2</v>
      </c>
      <c r="BQ693" s="817">
        <v>28</v>
      </c>
    </row>
    <row r="694" spans="2:69">
      <c r="B694" s="647"/>
      <c r="C694" s="405" t="s">
        <v>19</v>
      </c>
      <c r="D694" s="735">
        <v>27</v>
      </c>
      <c r="E694" s="676">
        <v>0</v>
      </c>
      <c r="F694" s="718">
        <v>29</v>
      </c>
      <c r="G694" s="676">
        <v>11</v>
      </c>
      <c r="H694" s="676">
        <v>0</v>
      </c>
      <c r="I694" s="736">
        <v>14</v>
      </c>
      <c r="J694" s="735">
        <v>27</v>
      </c>
      <c r="K694" s="676">
        <v>0</v>
      </c>
      <c r="L694" s="718">
        <v>30</v>
      </c>
      <c r="M694" s="676">
        <v>11</v>
      </c>
      <c r="N694" s="676">
        <v>0</v>
      </c>
      <c r="O694" s="736">
        <v>14</v>
      </c>
      <c r="P694" s="735">
        <v>27</v>
      </c>
      <c r="Q694" s="676">
        <v>0</v>
      </c>
      <c r="R694" s="718">
        <v>30</v>
      </c>
      <c r="S694" s="676">
        <v>11</v>
      </c>
      <c r="T694" s="676">
        <v>0</v>
      </c>
      <c r="U694" s="736">
        <v>14</v>
      </c>
      <c r="V694" s="676">
        <v>27</v>
      </c>
      <c r="W694" s="676">
        <v>0</v>
      </c>
      <c r="X694" s="676">
        <v>30</v>
      </c>
      <c r="Y694" s="676">
        <v>11</v>
      </c>
      <c r="Z694" s="676">
        <v>0</v>
      </c>
      <c r="AA694" s="736">
        <v>14</v>
      </c>
      <c r="AB694" s="676">
        <v>27</v>
      </c>
      <c r="AC694" s="676">
        <v>0</v>
      </c>
      <c r="AD694" s="676">
        <v>30</v>
      </c>
      <c r="AE694" s="676">
        <v>0</v>
      </c>
      <c r="AF694" s="676">
        <v>0</v>
      </c>
      <c r="AG694" s="736">
        <v>14</v>
      </c>
      <c r="AH694" s="814">
        <v>27</v>
      </c>
      <c r="AI694" s="814">
        <v>0</v>
      </c>
      <c r="AJ694" s="814">
        <v>30</v>
      </c>
      <c r="AK694" s="814">
        <v>11</v>
      </c>
      <c r="AL694" s="814">
        <v>0</v>
      </c>
      <c r="AM694" s="817">
        <v>14</v>
      </c>
      <c r="AN694" s="814">
        <v>27</v>
      </c>
      <c r="AO694" s="814">
        <v>0</v>
      </c>
      <c r="AP694" s="814">
        <v>30</v>
      </c>
      <c r="AQ694" s="814">
        <v>11</v>
      </c>
      <c r="AR694" s="814">
        <v>1</v>
      </c>
      <c r="AS694" s="817">
        <v>16</v>
      </c>
      <c r="AT694" s="814">
        <v>27</v>
      </c>
      <c r="AU694" s="814">
        <v>0</v>
      </c>
      <c r="AV694" s="814">
        <v>30</v>
      </c>
      <c r="AW694" s="814">
        <v>11</v>
      </c>
      <c r="AX694" s="814">
        <v>1</v>
      </c>
      <c r="AY694" s="817">
        <v>16</v>
      </c>
      <c r="AZ694" s="814">
        <v>27</v>
      </c>
      <c r="BA694" s="814">
        <v>0</v>
      </c>
      <c r="BB694" s="814">
        <v>30</v>
      </c>
      <c r="BC694" s="814">
        <v>11</v>
      </c>
      <c r="BD694" s="814">
        <v>1</v>
      </c>
      <c r="BE694" s="817">
        <v>16</v>
      </c>
      <c r="BF694" s="814">
        <v>25</v>
      </c>
      <c r="BG694" s="814">
        <v>0</v>
      </c>
      <c r="BH694" s="814">
        <v>30</v>
      </c>
      <c r="BI694" s="814">
        <v>11</v>
      </c>
      <c r="BJ694" s="814">
        <v>1</v>
      </c>
      <c r="BK694" s="817">
        <v>17</v>
      </c>
      <c r="BL694" s="814">
        <v>25</v>
      </c>
      <c r="BM694" s="814">
        <v>0</v>
      </c>
      <c r="BN694" s="814">
        <v>30</v>
      </c>
      <c r="BO694" s="814">
        <v>11</v>
      </c>
      <c r="BP694" s="814">
        <v>1</v>
      </c>
      <c r="BQ694" s="817">
        <v>17</v>
      </c>
    </row>
    <row r="695" spans="2:69">
      <c r="B695" s="647"/>
      <c r="C695" s="405" t="s">
        <v>20</v>
      </c>
      <c r="D695" s="735">
        <v>41</v>
      </c>
      <c r="E695" s="676">
        <v>0</v>
      </c>
      <c r="F695" s="718">
        <v>42</v>
      </c>
      <c r="G695" s="676">
        <v>23</v>
      </c>
      <c r="H695" s="676">
        <v>0</v>
      </c>
      <c r="I695" s="736">
        <v>25</v>
      </c>
      <c r="J695" s="735">
        <v>41</v>
      </c>
      <c r="K695" s="676">
        <v>0</v>
      </c>
      <c r="L695" s="718">
        <v>42</v>
      </c>
      <c r="M695" s="676">
        <v>23</v>
      </c>
      <c r="N695" s="676">
        <v>0</v>
      </c>
      <c r="O695" s="736">
        <v>25</v>
      </c>
      <c r="P695" s="735">
        <v>41</v>
      </c>
      <c r="Q695" s="676">
        <v>0</v>
      </c>
      <c r="R695" s="718">
        <v>42</v>
      </c>
      <c r="S695" s="676">
        <v>23</v>
      </c>
      <c r="T695" s="676">
        <v>0</v>
      </c>
      <c r="U695" s="736">
        <v>26</v>
      </c>
      <c r="V695" s="676">
        <v>41</v>
      </c>
      <c r="W695" s="676">
        <v>0</v>
      </c>
      <c r="X695" s="676">
        <v>42</v>
      </c>
      <c r="Y695" s="676">
        <v>23</v>
      </c>
      <c r="Z695" s="676">
        <v>0</v>
      </c>
      <c r="AA695" s="736">
        <v>26</v>
      </c>
      <c r="AB695" s="676">
        <v>41</v>
      </c>
      <c r="AC695" s="676">
        <v>0</v>
      </c>
      <c r="AD695" s="676">
        <v>42</v>
      </c>
      <c r="AE695" s="676">
        <v>0</v>
      </c>
      <c r="AF695" s="676">
        <v>1</v>
      </c>
      <c r="AG695" s="736">
        <v>26</v>
      </c>
      <c r="AH695" s="814">
        <v>41</v>
      </c>
      <c r="AI695" s="814">
        <v>0</v>
      </c>
      <c r="AJ695" s="814">
        <v>42</v>
      </c>
      <c r="AK695" s="814">
        <v>23</v>
      </c>
      <c r="AL695" s="814">
        <v>1</v>
      </c>
      <c r="AM695" s="817">
        <v>26</v>
      </c>
      <c r="AN695" s="814">
        <v>40</v>
      </c>
      <c r="AO695" s="814">
        <v>0</v>
      </c>
      <c r="AP695" s="814">
        <v>42</v>
      </c>
      <c r="AQ695" s="814">
        <v>23</v>
      </c>
      <c r="AR695" s="814">
        <v>2</v>
      </c>
      <c r="AS695" s="817">
        <v>26</v>
      </c>
      <c r="AT695" s="814">
        <v>40</v>
      </c>
      <c r="AU695" s="814">
        <v>0</v>
      </c>
      <c r="AV695" s="814">
        <v>42</v>
      </c>
      <c r="AW695" s="814">
        <v>23</v>
      </c>
      <c r="AX695" s="814">
        <v>2</v>
      </c>
      <c r="AY695" s="817">
        <v>26</v>
      </c>
      <c r="AZ695" s="814">
        <v>40</v>
      </c>
      <c r="BA695" s="814">
        <v>0</v>
      </c>
      <c r="BB695" s="814">
        <v>42</v>
      </c>
      <c r="BC695" s="814">
        <v>23</v>
      </c>
      <c r="BD695" s="814">
        <v>2</v>
      </c>
      <c r="BE695" s="817">
        <v>26</v>
      </c>
      <c r="BF695" s="814">
        <v>40</v>
      </c>
      <c r="BG695" s="814">
        <v>0</v>
      </c>
      <c r="BH695" s="814">
        <v>42</v>
      </c>
      <c r="BI695" s="814">
        <v>23</v>
      </c>
      <c r="BJ695" s="814">
        <v>5</v>
      </c>
      <c r="BK695" s="817">
        <v>28</v>
      </c>
      <c r="BL695" s="814">
        <v>40</v>
      </c>
      <c r="BM695" s="814">
        <v>0</v>
      </c>
      <c r="BN695" s="814">
        <v>42</v>
      </c>
      <c r="BO695" s="814">
        <v>23</v>
      </c>
      <c r="BP695" s="814">
        <v>5</v>
      </c>
      <c r="BQ695" s="817">
        <v>29</v>
      </c>
    </row>
    <row r="696" spans="2:69">
      <c r="B696" s="647"/>
      <c r="C696" s="405" t="s">
        <v>21</v>
      </c>
      <c r="D696" s="735">
        <v>107</v>
      </c>
      <c r="E696" s="676">
        <v>0</v>
      </c>
      <c r="F696" s="718">
        <v>156</v>
      </c>
      <c r="G696" s="676">
        <v>83</v>
      </c>
      <c r="H696" s="676">
        <v>0</v>
      </c>
      <c r="I696" s="736">
        <v>117</v>
      </c>
      <c r="J696" s="735">
        <v>107</v>
      </c>
      <c r="K696" s="676">
        <v>0</v>
      </c>
      <c r="L696" s="718">
        <v>156</v>
      </c>
      <c r="M696" s="676">
        <v>83</v>
      </c>
      <c r="N696" s="676">
        <v>0</v>
      </c>
      <c r="O696" s="736">
        <v>117</v>
      </c>
      <c r="P696" s="735">
        <v>106</v>
      </c>
      <c r="Q696" s="676">
        <v>0</v>
      </c>
      <c r="R696" s="718">
        <v>158</v>
      </c>
      <c r="S696" s="676">
        <v>83</v>
      </c>
      <c r="T696" s="676">
        <v>0</v>
      </c>
      <c r="U696" s="736">
        <v>117</v>
      </c>
      <c r="V696" s="676">
        <v>106</v>
      </c>
      <c r="W696" s="676">
        <v>0</v>
      </c>
      <c r="X696" s="676">
        <v>158</v>
      </c>
      <c r="Y696" s="676">
        <v>83</v>
      </c>
      <c r="Z696" s="676">
        <v>0</v>
      </c>
      <c r="AA696" s="736">
        <v>117</v>
      </c>
      <c r="AB696" s="676">
        <v>106</v>
      </c>
      <c r="AC696" s="676">
        <v>0</v>
      </c>
      <c r="AD696" s="676">
        <v>158</v>
      </c>
      <c r="AE696" s="676">
        <v>0</v>
      </c>
      <c r="AF696" s="676">
        <v>0</v>
      </c>
      <c r="AG696" s="736">
        <v>117</v>
      </c>
      <c r="AH696" s="814">
        <v>106</v>
      </c>
      <c r="AI696" s="814">
        <v>0</v>
      </c>
      <c r="AJ696" s="814">
        <v>158</v>
      </c>
      <c r="AK696" s="814">
        <v>83</v>
      </c>
      <c r="AL696" s="814">
        <v>0</v>
      </c>
      <c r="AM696" s="817">
        <v>117</v>
      </c>
      <c r="AN696" s="814">
        <v>106</v>
      </c>
      <c r="AO696" s="814">
        <v>0</v>
      </c>
      <c r="AP696" s="814">
        <v>158</v>
      </c>
      <c r="AQ696" s="814">
        <v>81</v>
      </c>
      <c r="AR696" s="814">
        <v>0</v>
      </c>
      <c r="AS696" s="817">
        <v>117</v>
      </c>
      <c r="AT696" s="814">
        <v>106</v>
      </c>
      <c r="AU696" s="814">
        <v>0</v>
      </c>
      <c r="AV696" s="814">
        <v>158</v>
      </c>
      <c r="AW696" s="814">
        <v>81</v>
      </c>
      <c r="AX696" s="814">
        <v>0</v>
      </c>
      <c r="AY696" s="817">
        <v>117</v>
      </c>
      <c r="AZ696" s="814">
        <v>106</v>
      </c>
      <c r="BA696" s="814">
        <v>0</v>
      </c>
      <c r="BB696" s="814">
        <v>158</v>
      </c>
      <c r="BC696" s="814">
        <v>81</v>
      </c>
      <c r="BD696" s="814">
        <v>0</v>
      </c>
      <c r="BE696" s="817">
        <v>117</v>
      </c>
      <c r="BF696" s="814">
        <v>105</v>
      </c>
      <c r="BG696" s="814">
        <v>0</v>
      </c>
      <c r="BH696" s="814">
        <v>158</v>
      </c>
      <c r="BI696" s="814">
        <v>81</v>
      </c>
      <c r="BJ696" s="814">
        <v>0</v>
      </c>
      <c r="BK696" s="817">
        <v>117</v>
      </c>
      <c r="BL696" s="814">
        <v>105</v>
      </c>
      <c r="BM696" s="814">
        <v>0</v>
      </c>
      <c r="BN696" s="814">
        <v>158</v>
      </c>
      <c r="BO696" s="814">
        <v>81</v>
      </c>
      <c r="BP696" s="814">
        <v>0</v>
      </c>
      <c r="BQ696" s="817">
        <v>117</v>
      </c>
    </row>
    <row r="697" spans="2:69" ht="22.5">
      <c r="B697" s="647"/>
      <c r="C697" s="405" t="s">
        <v>22</v>
      </c>
      <c r="D697" s="735">
        <v>13</v>
      </c>
      <c r="E697" s="676">
        <v>0</v>
      </c>
      <c r="F697" s="718">
        <v>6</v>
      </c>
      <c r="G697" s="676">
        <v>1</v>
      </c>
      <c r="H697" s="676">
        <v>0</v>
      </c>
      <c r="I697" s="736">
        <v>2</v>
      </c>
      <c r="J697" s="735">
        <v>13</v>
      </c>
      <c r="K697" s="676">
        <v>0</v>
      </c>
      <c r="L697" s="718">
        <v>7</v>
      </c>
      <c r="M697" s="676">
        <v>1</v>
      </c>
      <c r="N697" s="676">
        <v>0</v>
      </c>
      <c r="O697" s="736">
        <v>2</v>
      </c>
      <c r="P697" s="735">
        <v>13</v>
      </c>
      <c r="Q697" s="676">
        <v>0</v>
      </c>
      <c r="R697" s="718">
        <v>7</v>
      </c>
      <c r="S697" s="676">
        <v>1</v>
      </c>
      <c r="T697" s="676">
        <v>1</v>
      </c>
      <c r="U697" s="736">
        <v>2</v>
      </c>
      <c r="V697" s="676">
        <v>13</v>
      </c>
      <c r="W697" s="676">
        <v>0</v>
      </c>
      <c r="X697" s="676">
        <v>7</v>
      </c>
      <c r="Y697" s="676">
        <v>1</v>
      </c>
      <c r="Z697" s="676">
        <v>1</v>
      </c>
      <c r="AA697" s="736">
        <v>2</v>
      </c>
      <c r="AB697" s="676">
        <v>13</v>
      </c>
      <c r="AC697" s="676">
        <v>0</v>
      </c>
      <c r="AD697" s="676">
        <v>7</v>
      </c>
      <c r="AE697" s="676">
        <v>0</v>
      </c>
      <c r="AF697" s="676">
        <v>1</v>
      </c>
      <c r="AG697" s="736">
        <v>2</v>
      </c>
      <c r="AH697" s="814">
        <v>13</v>
      </c>
      <c r="AI697" s="814">
        <v>0</v>
      </c>
      <c r="AJ697" s="814">
        <v>7</v>
      </c>
      <c r="AK697" s="814">
        <v>1</v>
      </c>
      <c r="AL697" s="814">
        <v>1</v>
      </c>
      <c r="AM697" s="817">
        <v>2</v>
      </c>
      <c r="AN697" s="814">
        <v>13</v>
      </c>
      <c r="AO697" s="814">
        <v>0</v>
      </c>
      <c r="AP697" s="814">
        <v>7</v>
      </c>
      <c r="AQ697" s="814">
        <v>1</v>
      </c>
      <c r="AR697" s="814">
        <v>1</v>
      </c>
      <c r="AS697" s="817">
        <v>2</v>
      </c>
      <c r="AT697" s="814">
        <v>13</v>
      </c>
      <c r="AU697" s="814">
        <v>0</v>
      </c>
      <c r="AV697" s="814">
        <v>7</v>
      </c>
      <c r="AW697" s="814">
        <v>1</v>
      </c>
      <c r="AX697" s="814">
        <v>1</v>
      </c>
      <c r="AY697" s="817">
        <v>2</v>
      </c>
      <c r="AZ697" s="814">
        <v>13</v>
      </c>
      <c r="BA697" s="814">
        <v>0</v>
      </c>
      <c r="BB697" s="814">
        <v>7</v>
      </c>
      <c r="BC697" s="814">
        <v>1</v>
      </c>
      <c r="BD697" s="814">
        <v>1</v>
      </c>
      <c r="BE697" s="817">
        <v>2</v>
      </c>
      <c r="BF697" s="814">
        <v>13</v>
      </c>
      <c r="BG697" s="814">
        <v>0</v>
      </c>
      <c r="BH697" s="814">
        <v>7</v>
      </c>
      <c r="BI697" s="814">
        <v>1</v>
      </c>
      <c r="BJ697" s="814">
        <v>1</v>
      </c>
      <c r="BK697" s="817">
        <v>2</v>
      </c>
      <c r="BL697" s="814">
        <v>13</v>
      </c>
      <c r="BM697" s="814">
        <v>0</v>
      </c>
      <c r="BN697" s="814">
        <v>7</v>
      </c>
      <c r="BO697" s="814">
        <v>1</v>
      </c>
      <c r="BP697" s="814">
        <v>1</v>
      </c>
      <c r="BQ697" s="817">
        <v>2</v>
      </c>
    </row>
    <row r="698" spans="2:69">
      <c r="B698" s="647"/>
      <c r="C698" s="405" t="s">
        <v>23</v>
      </c>
      <c r="D698" s="735">
        <v>19</v>
      </c>
      <c r="E698" s="676">
        <v>0</v>
      </c>
      <c r="F698" s="718">
        <v>13</v>
      </c>
      <c r="G698" s="676">
        <v>3</v>
      </c>
      <c r="H698" s="676">
        <v>1</v>
      </c>
      <c r="I698" s="736">
        <v>3</v>
      </c>
      <c r="J698" s="735">
        <v>19</v>
      </c>
      <c r="K698" s="676">
        <v>0</v>
      </c>
      <c r="L698" s="718">
        <v>14</v>
      </c>
      <c r="M698" s="676">
        <v>3</v>
      </c>
      <c r="N698" s="676">
        <v>1</v>
      </c>
      <c r="O698" s="736">
        <v>3</v>
      </c>
      <c r="P698" s="735">
        <v>19</v>
      </c>
      <c r="Q698" s="676">
        <v>0</v>
      </c>
      <c r="R698" s="718">
        <v>14</v>
      </c>
      <c r="S698" s="676">
        <v>3</v>
      </c>
      <c r="T698" s="676">
        <v>1</v>
      </c>
      <c r="U698" s="736">
        <v>2</v>
      </c>
      <c r="V698" s="676">
        <v>19</v>
      </c>
      <c r="W698" s="676">
        <v>0</v>
      </c>
      <c r="X698" s="676">
        <v>15</v>
      </c>
      <c r="Y698" s="676">
        <v>3</v>
      </c>
      <c r="Z698" s="676">
        <v>2</v>
      </c>
      <c r="AA698" s="736">
        <v>2</v>
      </c>
      <c r="AB698" s="676">
        <v>19</v>
      </c>
      <c r="AC698" s="676">
        <v>0</v>
      </c>
      <c r="AD698" s="676">
        <v>15</v>
      </c>
      <c r="AE698" s="676">
        <v>0</v>
      </c>
      <c r="AF698" s="676">
        <v>2</v>
      </c>
      <c r="AG698" s="736">
        <v>2</v>
      </c>
      <c r="AH698" s="814">
        <v>19</v>
      </c>
      <c r="AI698" s="814">
        <v>0</v>
      </c>
      <c r="AJ698" s="814">
        <v>15</v>
      </c>
      <c r="AK698" s="814">
        <v>3</v>
      </c>
      <c r="AL698" s="814">
        <v>2</v>
      </c>
      <c r="AM698" s="817">
        <v>2</v>
      </c>
      <c r="AN698" s="814">
        <v>19</v>
      </c>
      <c r="AO698" s="814">
        <v>0</v>
      </c>
      <c r="AP698" s="814">
        <v>15</v>
      </c>
      <c r="AQ698" s="814">
        <v>3</v>
      </c>
      <c r="AR698" s="814">
        <v>4</v>
      </c>
      <c r="AS698" s="817">
        <v>2</v>
      </c>
      <c r="AT698" s="814">
        <v>19</v>
      </c>
      <c r="AU698" s="814">
        <v>0</v>
      </c>
      <c r="AV698" s="814">
        <v>15</v>
      </c>
      <c r="AW698" s="814">
        <v>3</v>
      </c>
      <c r="AX698" s="814">
        <v>4</v>
      </c>
      <c r="AY698" s="817">
        <v>2</v>
      </c>
      <c r="AZ698" s="814">
        <v>19</v>
      </c>
      <c r="BA698" s="814">
        <v>0</v>
      </c>
      <c r="BB698" s="814">
        <v>15</v>
      </c>
      <c r="BC698" s="814">
        <v>3</v>
      </c>
      <c r="BD698" s="814">
        <v>4</v>
      </c>
      <c r="BE698" s="817">
        <v>2</v>
      </c>
      <c r="BF698" s="814">
        <v>17</v>
      </c>
      <c r="BG698" s="814">
        <v>0</v>
      </c>
      <c r="BH698" s="814">
        <v>15</v>
      </c>
      <c r="BI698" s="814">
        <v>3</v>
      </c>
      <c r="BJ698" s="814">
        <v>4</v>
      </c>
      <c r="BK698" s="817">
        <v>3</v>
      </c>
      <c r="BL698" s="814">
        <v>17</v>
      </c>
      <c r="BM698" s="814">
        <v>0</v>
      </c>
      <c r="BN698" s="814">
        <v>15</v>
      </c>
      <c r="BO698" s="814">
        <v>3</v>
      </c>
      <c r="BP698" s="814">
        <v>4</v>
      </c>
      <c r="BQ698" s="817">
        <v>3</v>
      </c>
    </row>
    <row r="699" spans="2:69">
      <c r="B699" s="647"/>
      <c r="C699" s="405" t="s">
        <v>24</v>
      </c>
      <c r="D699" s="735">
        <v>24</v>
      </c>
      <c r="E699" s="676">
        <v>0</v>
      </c>
      <c r="F699" s="718">
        <v>13</v>
      </c>
      <c r="G699" s="676">
        <v>3</v>
      </c>
      <c r="H699" s="676">
        <v>0</v>
      </c>
      <c r="I699" s="736">
        <v>4</v>
      </c>
      <c r="J699" s="735">
        <v>24</v>
      </c>
      <c r="K699" s="676">
        <v>0</v>
      </c>
      <c r="L699" s="718">
        <v>14</v>
      </c>
      <c r="M699" s="676">
        <v>3</v>
      </c>
      <c r="N699" s="676">
        <v>0</v>
      </c>
      <c r="O699" s="736">
        <v>4</v>
      </c>
      <c r="P699" s="735">
        <v>24</v>
      </c>
      <c r="Q699" s="676">
        <v>0</v>
      </c>
      <c r="R699" s="718">
        <v>14</v>
      </c>
      <c r="S699" s="676">
        <v>3</v>
      </c>
      <c r="T699" s="676">
        <v>0</v>
      </c>
      <c r="U699" s="736">
        <v>4</v>
      </c>
      <c r="V699" s="676">
        <v>24</v>
      </c>
      <c r="W699" s="676">
        <v>0</v>
      </c>
      <c r="X699" s="676">
        <v>14</v>
      </c>
      <c r="Y699" s="676">
        <v>3</v>
      </c>
      <c r="Z699" s="676">
        <v>0</v>
      </c>
      <c r="AA699" s="736">
        <v>4</v>
      </c>
      <c r="AB699" s="676">
        <v>24</v>
      </c>
      <c r="AC699" s="676">
        <v>0</v>
      </c>
      <c r="AD699" s="676">
        <v>14</v>
      </c>
      <c r="AE699" s="676">
        <v>0</v>
      </c>
      <c r="AF699" s="676">
        <v>0</v>
      </c>
      <c r="AG699" s="736">
        <v>5</v>
      </c>
      <c r="AH699" s="814">
        <v>24</v>
      </c>
      <c r="AI699" s="814">
        <v>0</v>
      </c>
      <c r="AJ699" s="814">
        <v>14</v>
      </c>
      <c r="AK699" s="814">
        <v>3</v>
      </c>
      <c r="AL699" s="814">
        <v>0</v>
      </c>
      <c r="AM699" s="817">
        <v>5</v>
      </c>
      <c r="AN699" s="814">
        <v>24</v>
      </c>
      <c r="AO699" s="814">
        <v>0</v>
      </c>
      <c r="AP699" s="814">
        <v>14</v>
      </c>
      <c r="AQ699" s="814">
        <v>3</v>
      </c>
      <c r="AR699" s="814">
        <v>0</v>
      </c>
      <c r="AS699" s="817">
        <v>5</v>
      </c>
      <c r="AT699" s="814">
        <v>24</v>
      </c>
      <c r="AU699" s="814">
        <v>0</v>
      </c>
      <c r="AV699" s="814">
        <v>14</v>
      </c>
      <c r="AW699" s="814">
        <v>3</v>
      </c>
      <c r="AX699" s="814">
        <v>0</v>
      </c>
      <c r="AY699" s="817">
        <v>5</v>
      </c>
      <c r="AZ699" s="814">
        <v>24</v>
      </c>
      <c r="BA699" s="814">
        <v>0</v>
      </c>
      <c r="BB699" s="814">
        <v>14</v>
      </c>
      <c r="BC699" s="814">
        <v>3</v>
      </c>
      <c r="BD699" s="814">
        <v>0</v>
      </c>
      <c r="BE699" s="817">
        <v>5</v>
      </c>
      <c r="BF699" s="814">
        <v>24</v>
      </c>
      <c r="BG699" s="814">
        <v>0</v>
      </c>
      <c r="BH699" s="814">
        <v>14</v>
      </c>
      <c r="BI699" s="814">
        <v>3</v>
      </c>
      <c r="BJ699" s="814">
        <v>1</v>
      </c>
      <c r="BK699" s="817">
        <v>6</v>
      </c>
      <c r="BL699" s="814">
        <v>24</v>
      </c>
      <c r="BM699" s="814">
        <v>0</v>
      </c>
      <c r="BN699" s="814">
        <v>14</v>
      </c>
      <c r="BO699" s="814">
        <v>3</v>
      </c>
      <c r="BP699" s="814">
        <v>1</v>
      </c>
      <c r="BQ699" s="817">
        <v>6</v>
      </c>
    </row>
    <row r="700" spans="2:69">
      <c r="B700" s="647"/>
      <c r="C700" s="405" t="s">
        <v>25</v>
      </c>
      <c r="D700" s="735">
        <v>13</v>
      </c>
      <c r="E700" s="676">
        <v>0</v>
      </c>
      <c r="F700" s="718">
        <v>11</v>
      </c>
      <c r="G700" s="676">
        <v>5</v>
      </c>
      <c r="H700" s="676">
        <v>0</v>
      </c>
      <c r="I700" s="736">
        <v>7</v>
      </c>
      <c r="J700" s="735">
        <v>13</v>
      </c>
      <c r="K700" s="676">
        <v>0</v>
      </c>
      <c r="L700" s="718">
        <v>11</v>
      </c>
      <c r="M700" s="676">
        <v>5</v>
      </c>
      <c r="N700" s="676">
        <v>0</v>
      </c>
      <c r="O700" s="736">
        <v>7</v>
      </c>
      <c r="P700" s="735">
        <v>13</v>
      </c>
      <c r="Q700" s="676">
        <v>0</v>
      </c>
      <c r="R700" s="718">
        <v>11</v>
      </c>
      <c r="S700" s="676">
        <v>5</v>
      </c>
      <c r="T700" s="676">
        <v>0</v>
      </c>
      <c r="U700" s="736">
        <v>7</v>
      </c>
      <c r="V700" s="676">
        <v>13</v>
      </c>
      <c r="W700" s="676">
        <v>0</v>
      </c>
      <c r="X700" s="676">
        <v>11</v>
      </c>
      <c r="Y700" s="676">
        <v>5</v>
      </c>
      <c r="Z700" s="676">
        <v>0</v>
      </c>
      <c r="AA700" s="736">
        <v>7</v>
      </c>
      <c r="AB700" s="676">
        <v>13</v>
      </c>
      <c r="AC700" s="676">
        <v>0</v>
      </c>
      <c r="AD700" s="676">
        <v>11</v>
      </c>
      <c r="AE700" s="676">
        <v>0</v>
      </c>
      <c r="AF700" s="676">
        <v>0</v>
      </c>
      <c r="AG700" s="736">
        <v>7</v>
      </c>
      <c r="AH700" s="814">
        <v>13</v>
      </c>
      <c r="AI700" s="814">
        <v>0</v>
      </c>
      <c r="AJ700" s="814">
        <v>11</v>
      </c>
      <c r="AK700" s="814">
        <v>5</v>
      </c>
      <c r="AL700" s="814">
        <v>0</v>
      </c>
      <c r="AM700" s="817">
        <v>7</v>
      </c>
      <c r="AN700" s="814">
        <v>12</v>
      </c>
      <c r="AO700" s="814">
        <v>0</v>
      </c>
      <c r="AP700" s="814">
        <v>11</v>
      </c>
      <c r="AQ700" s="814">
        <v>0</v>
      </c>
      <c r="AR700" s="814">
        <v>1</v>
      </c>
      <c r="AS700" s="817">
        <v>7</v>
      </c>
      <c r="AT700" s="814">
        <v>12</v>
      </c>
      <c r="AU700" s="814">
        <v>0</v>
      </c>
      <c r="AV700" s="814">
        <v>11</v>
      </c>
      <c r="AW700" s="814">
        <v>0</v>
      </c>
      <c r="AX700" s="814">
        <v>1</v>
      </c>
      <c r="AY700" s="817">
        <v>7</v>
      </c>
      <c r="AZ700" s="814">
        <v>12</v>
      </c>
      <c r="BA700" s="814">
        <v>0</v>
      </c>
      <c r="BB700" s="814">
        <v>11</v>
      </c>
      <c r="BC700" s="814">
        <v>0</v>
      </c>
      <c r="BD700" s="814">
        <v>1</v>
      </c>
      <c r="BE700" s="817">
        <v>7</v>
      </c>
      <c r="BF700" s="814">
        <v>12</v>
      </c>
      <c r="BG700" s="814">
        <v>0</v>
      </c>
      <c r="BH700" s="814">
        <v>11</v>
      </c>
      <c r="BI700" s="814">
        <v>0</v>
      </c>
      <c r="BJ700" s="814">
        <v>1</v>
      </c>
      <c r="BK700" s="817">
        <v>7</v>
      </c>
      <c r="BL700" s="814">
        <v>12</v>
      </c>
      <c r="BM700" s="814">
        <v>0</v>
      </c>
      <c r="BN700" s="814">
        <v>11</v>
      </c>
      <c r="BO700" s="814">
        <v>0</v>
      </c>
      <c r="BP700" s="814">
        <v>1</v>
      </c>
      <c r="BQ700" s="817">
        <v>7</v>
      </c>
    </row>
    <row r="701" spans="2:69">
      <c r="B701" s="647"/>
      <c r="C701" s="405" t="s">
        <v>26</v>
      </c>
      <c r="D701" s="735">
        <v>267</v>
      </c>
      <c r="E701" s="724">
        <v>0</v>
      </c>
      <c r="F701" s="718">
        <v>675</v>
      </c>
      <c r="G701" s="724">
        <v>12</v>
      </c>
      <c r="H701" s="724">
        <v>0</v>
      </c>
      <c r="I701" s="737">
        <v>621</v>
      </c>
      <c r="J701" s="735">
        <v>267</v>
      </c>
      <c r="K701" s="724">
        <v>0</v>
      </c>
      <c r="L701" s="718">
        <v>675</v>
      </c>
      <c r="M701" s="724">
        <v>12</v>
      </c>
      <c r="N701" s="724">
        <v>0</v>
      </c>
      <c r="O701" s="737">
        <v>623</v>
      </c>
      <c r="P701" s="735">
        <v>264</v>
      </c>
      <c r="Q701" s="724">
        <v>0</v>
      </c>
      <c r="R701" s="718">
        <v>675</v>
      </c>
      <c r="S701" s="724">
        <v>12</v>
      </c>
      <c r="T701" s="724">
        <v>4</v>
      </c>
      <c r="U701" s="737">
        <v>626</v>
      </c>
      <c r="V701" s="724">
        <v>264</v>
      </c>
      <c r="W701" s="724">
        <v>0</v>
      </c>
      <c r="X701" s="724">
        <v>679</v>
      </c>
      <c r="Y701" s="724">
        <v>6</v>
      </c>
      <c r="Z701" s="724">
        <v>4</v>
      </c>
      <c r="AA701" s="737">
        <v>629</v>
      </c>
      <c r="AB701" s="724">
        <v>264</v>
      </c>
      <c r="AC701" s="724">
        <v>0</v>
      </c>
      <c r="AD701" s="724">
        <v>679</v>
      </c>
      <c r="AE701" s="724">
        <v>409</v>
      </c>
      <c r="AF701" s="724">
        <v>4</v>
      </c>
      <c r="AG701" s="737">
        <v>629</v>
      </c>
      <c r="AH701" s="815">
        <v>264</v>
      </c>
      <c r="AI701" s="815">
        <v>0</v>
      </c>
      <c r="AJ701" s="815">
        <v>679</v>
      </c>
      <c r="AK701" s="815">
        <v>6</v>
      </c>
      <c r="AL701" s="815">
        <v>4</v>
      </c>
      <c r="AM701" s="818">
        <v>629</v>
      </c>
      <c r="AN701" s="815">
        <v>257</v>
      </c>
      <c r="AO701" s="815">
        <v>0</v>
      </c>
      <c r="AP701" s="815">
        <v>679</v>
      </c>
      <c r="AQ701" s="815">
        <v>6</v>
      </c>
      <c r="AR701" s="815">
        <v>4</v>
      </c>
      <c r="AS701" s="818">
        <v>630</v>
      </c>
      <c r="AT701" s="815">
        <v>257</v>
      </c>
      <c r="AU701" s="815">
        <v>0</v>
      </c>
      <c r="AV701" s="815">
        <v>679</v>
      </c>
      <c r="AW701" s="815">
        <v>6</v>
      </c>
      <c r="AX701" s="815">
        <v>4</v>
      </c>
      <c r="AY701" s="818">
        <v>630</v>
      </c>
      <c r="AZ701" s="815">
        <v>257</v>
      </c>
      <c r="BA701" s="815">
        <v>0</v>
      </c>
      <c r="BB701" s="815">
        <v>679</v>
      </c>
      <c r="BC701" s="815">
        <v>6</v>
      </c>
      <c r="BD701" s="815">
        <v>4</v>
      </c>
      <c r="BE701" s="818">
        <v>630</v>
      </c>
      <c r="BF701" s="815">
        <v>229</v>
      </c>
      <c r="BG701" s="815">
        <v>0</v>
      </c>
      <c r="BH701" s="815">
        <v>679</v>
      </c>
      <c r="BI701" s="815">
        <v>6</v>
      </c>
      <c r="BJ701" s="815">
        <v>5</v>
      </c>
      <c r="BK701" s="818">
        <v>632</v>
      </c>
      <c r="BL701" s="815">
        <v>229</v>
      </c>
      <c r="BM701" s="815">
        <v>0</v>
      </c>
      <c r="BN701" s="815">
        <v>680</v>
      </c>
      <c r="BO701" s="815">
        <v>6</v>
      </c>
      <c r="BP701" s="815">
        <v>5</v>
      </c>
      <c r="BQ701" s="818">
        <v>633</v>
      </c>
    </row>
    <row r="702" spans="2:69">
      <c r="B702" s="647"/>
      <c r="C702" s="405" t="s">
        <v>39</v>
      </c>
      <c r="D702" s="735">
        <v>20</v>
      </c>
      <c r="E702" s="724">
        <v>0</v>
      </c>
      <c r="F702" s="718">
        <v>44</v>
      </c>
      <c r="G702" s="724">
        <v>23</v>
      </c>
      <c r="H702" s="724">
        <v>0</v>
      </c>
      <c r="I702" s="737">
        <v>39</v>
      </c>
      <c r="J702" s="735">
        <v>20</v>
      </c>
      <c r="K702" s="724">
        <v>0</v>
      </c>
      <c r="L702" s="718">
        <v>44</v>
      </c>
      <c r="M702" s="724">
        <v>23</v>
      </c>
      <c r="N702" s="724">
        <v>0</v>
      </c>
      <c r="O702" s="737">
        <v>39</v>
      </c>
      <c r="P702" s="735">
        <v>20</v>
      </c>
      <c r="Q702" s="724">
        <v>0</v>
      </c>
      <c r="R702" s="718">
        <v>44</v>
      </c>
      <c r="S702" s="724">
        <v>23</v>
      </c>
      <c r="T702" s="724">
        <v>0</v>
      </c>
      <c r="U702" s="737">
        <v>39</v>
      </c>
      <c r="V702" s="724">
        <v>20</v>
      </c>
      <c r="W702" s="724">
        <v>0</v>
      </c>
      <c r="X702" s="724">
        <v>44</v>
      </c>
      <c r="Y702" s="724">
        <v>23</v>
      </c>
      <c r="Z702" s="724">
        <v>0</v>
      </c>
      <c r="AA702" s="737">
        <v>39</v>
      </c>
      <c r="AB702" s="724">
        <v>20</v>
      </c>
      <c r="AC702" s="724">
        <v>0</v>
      </c>
      <c r="AD702" s="724">
        <v>44</v>
      </c>
      <c r="AE702" s="724">
        <v>7</v>
      </c>
      <c r="AF702" s="724">
        <v>0</v>
      </c>
      <c r="AG702" s="737">
        <v>39</v>
      </c>
      <c r="AH702" s="815">
        <v>20</v>
      </c>
      <c r="AI702" s="815">
        <v>0</v>
      </c>
      <c r="AJ702" s="815">
        <v>44</v>
      </c>
      <c r="AK702" s="815">
        <v>23</v>
      </c>
      <c r="AL702" s="815">
        <v>0</v>
      </c>
      <c r="AM702" s="818">
        <v>39</v>
      </c>
      <c r="AN702" s="815">
        <v>20</v>
      </c>
      <c r="AO702" s="815">
        <v>0</v>
      </c>
      <c r="AP702" s="815">
        <v>44</v>
      </c>
      <c r="AQ702" s="815">
        <v>23</v>
      </c>
      <c r="AR702" s="815">
        <v>0</v>
      </c>
      <c r="AS702" s="818">
        <v>39</v>
      </c>
      <c r="AT702" s="815">
        <v>20</v>
      </c>
      <c r="AU702" s="815">
        <v>0</v>
      </c>
      <c r="AV702" s="815">
        <v>45</v>
      </c>
      <c r="AW702" s="815">
        <v>23</v>
      </c>
      <c r="AX702" s="815">
        <v>0</v>
      </c>
      <c r="AY702" s="818">
        <v>39</v>
      </c>
      <c r="AZ702" s="815">
        <v>20</v>
      </c>
      <c r="BA702" s="815">
        <v>0</v>
      </c>
      <c r="BB702" s="815">
        <v>45</v>
      </c>
      <c r="BC702" s="815">
        <v>23</v>
      </c>
      <c r="BD702" s="815">
        <v>0</v>
      </c>
      <c r="BE702" s="818">
        <v>39</v>
      </c>
      <c r="BF702" s="815">
        <v>18</v>
      </c>
      <c r="BG702" s="815">
        <v>0</v>
      </c>
      <c r="BH702" s="815">
        <v>45</v>
      </c>
      <c r="BI702" s="815">
        <v>23</v>
      </c>
      <c r="BJ702" s="815">
        <v>0</v>
      </c>
      <c r="BK702" s="818">
        <v>42</v>
      </c>
      <c r="BL702" s="815">
        <v>18</v>
      </c>
      <c r="BM702" s="815">
        <v>0</v>
      </c>
      <c r="BN702" s="815">
        <v>45</v>
      </c>
      <c r="BO702" s="815">
        <v>23</v>
      </c>
      <c r="BP702" s="815">
        <v>1</v>
      </c>
      <c r="BQ702" s="818">
        <v>42</v>
      </c>
    </row>
    <row r="703" spans="2:69" ht="33.75">
      <c r="B703" s="647"/>
      <c r="C703" s="405" t="s">
        <v>1191</v>
      </c>
      <c r="D703" s="738">
        <v>31</v>
      </c>
      <c r="E703" s="724">
        <v>0</v>
      </c>
      <c r="F703" s="727">
        <v>45</v>
      </c>
      <c r="G703" s="724">
        <v>16</v>
      </c>
      <c r="H703" s="724">
        <v>0</v>
      </c>
      <c r="I703" s="737">
        <v>40</v>
      </c>
      <c r="J703" s="738">
        <v>31</v>
      </c>
      <c r="K703" s="724">
        <v>0</v>
      </c>
      <c r="L703" s="727">
        <v>45</v>
      </c>
      <c r="M703" s="724">
        <v>16</v>
      </c>
      <c r="N703" s="724">
        <v>0</v>
      </c>
      <c r="O703" s="737">
        <v>40</v>
      </c>
      <c r="P703" s="738">
        <v>30</v>
      </c>
      <c r="Q703" s="724">
        <v>0</v>
      </c>
      <c r="R703" s="727">
        <v>45</v>
      </c>
      <c r="S703" s="724">
        <v>16</v>
      </c>
      <c r="T703" s="724">
        <v>1</v>
      </c>
      <c r="U703" s="737">
        <v>40</v>
      </c>
      <c r="V703" s="724">
        <v>30</v>
      </c>
      <c r="W703" s="724">
        <v>0</v>
      </c>
      <c r="X703" s="724">
        <v>45</v>
      </c>
      <c r="Y703" s="724">
        <v>16</v>
      </c>
      <c r="Z703" s="724">
        <v>1</v>
      </c>
      <c r="AA703" s="737">
        <v>40</v>
      </c>
      <c r="AB703" s="724">
        <v>30</v>
      </c>
      <c r="AC703" s="724">
        <v>0</v>
      </c>
      <c r="AD703" s="724">
        <v>45</v>
      </c>
      <c r="AE703" s="724">
        <v>14</v>
      </c>
      <c r="AF703" s="724">
        <v>1</v>
      </c>
      <c r="AG703" s="737">
        <v>40</v>
      </c>
      <c r="AH703" s="815">
        <v>30</v>
      </c>
      <c r="AI703" s="815">
        <v>0</v>
      </c>
      <c r="AJ703" s="815">
        <v>45</v>
      </c>
      <c r="AK703" s="815">
        <v>16</v>
      </c>
      <c r="AL703" s="815">
        <v>2</v>
      </c>
      <c r="AM703" s="818">
        <v>40</v>
      </c>
      <c r="AN703" s="815">
        <v>30</v>
      </c>
      <c r="AO703" s="815">
        <v>0</v>
      </c>
      <c r="AP703" s="815">
        <v>45</v>
      </c>
      <c r="AQ703" s="815">
        <v>0</v>
      </c>
      <c r="AR703" s="815">
        <v>2</v>
      </c>
      <c r="AS703" s="818">
        <v>40</v>
      </c>
      <c r="AT703" s="815">
        <v>30</v>
      </c>
      <c r="AU703" s="815">
        <v>0</v>
      </c>
      <c r="AV703" s="815">
        <v>45</v>
      </c>
      <c r="AW703" s="815">
        <v>0</v>
      </c>
      <c r="AX703" s="815">
        <v>2</v>
      </c>
      <c r="AY703" s="818">
        <v>40</v>
      </c>
      <c r="AZ703" s="815">
        <v>30</v>
      </c>
      <c r="BA703" s="815">
        <v>0</v>
      </c>
      <c r="BB703" s="815">
        <v>45</v>
      </c>
      <c r="BC703" s="815">
        <v>0</v>
      </c>
      <c r="BD703" s="815">
        <v>2</v>
      </c>
      <c r="BE703" s="818">
        <v>40</v>
      </c>
      <c r="BF703" s="815">
        <v>30</v>
      </c>
      <c r="BG703" s="815">
        <v>0</v>
      </c>
      <c r="BH703" s="815">
        <v>45</v>
      </c>
      <c r="BI703" s="815">
        <v>0</v>
      </c>
      <c r="BJ703" s="815">
        <v>2</v>
      </c>
      <c r="BK703" s="818">
        <v>40</v>
      </c>
      <c r="BL703" s="815">
        <v>30</v>
      </c>
      <c r="BM703" s="815">
        <v>0</v>
      </c>
      <c r="BN703" s="815">
        <v>45</v>
      </c>
      <c r="BO703" s="815">
        <v>0</v>
      </c>
      <c r="BP703" s="815">
        <v>2</v>
      </c>
      <c r="BQ703" s="818">
        <v>40</v>
      </c>
    </row>
    <row r="704" spans="2:69">
      <c r="B704" s="647"/>
      <c r="C704" s="405" t="s">
        <v>27</v>
      </c>
      <c r="D704" s="735">
        <v>18</v>
      </c>
      <c r="E704" s="724">
        <v>0</v>
      </c>
      <c r="F704" s="718">
        <v>20</v>
      </c>
      <c r="G704" s="724">
        <v>2</v>
      </c>
      <c r="H704" s="724">
        <v>0</v>
      </c>
      <c r="I704" s="737">
        <v>4</v>
      </c>
      <c r="J704" s="735">
        <v>18</v>
      </c>
      <c r="K704" s="724">
        <v>0</v>
      </c>
      <c r="L704" s="718">
        <v>20</v>
      </c>
      <c r="M704" s="724">
        <v>2</v>
      </c>
      <c r="N704" s="724">
        <v>0</v>
      </c>
      <c r="O704" s="737">
        <v>4</v>
      </c>
      <c r="P704" s="735">
        <v>18</v>
      </c>
      <c r="Q704" s="724">
        <v>0</v>
      </c>
      <c r="R704" s="718">
        <v>20</v>
      </c>
      <c r="S704" s="724">
        <v>2</v>
      </c>
      <c r="T704" s="724">
        <v>1</v>
      </c>
      <c r="U704" s="737">
        <v>4</v>
      </c>
      <c r="V704" s="724">
        <v>18</v>
      </c>
      <c r="W704" s="724">
        <v>0</v>
      </c>
      <c r="X704" s="724">
        <v>20</v>
      </c>
      <c r="Y704" s="724">
        <v>2</v>
      </c>
      <c r="Z704" s="724">
        <v>1</v>
      </c>
      <c r="AA704" s="737">
        <v>4</v>
      </c>
      <c r="AB704" s="724">
        <v>18</v>
      </c>
      <c r="AC704" s="724">
        <v>0</v>
      </c>
      <c r="AD704" s="724">
        <v>20</v>
      </c>
      <c r="AE704" s="724">
        <v>0</v>
      </c>
      <c r="AF704" s="724">
        <v>1</v>
      </c>
      <c r="AG704" s="737">
        <v>4</v>
      </c>
      <c r="AH704" s="815">
        <v>18</v>
      </c>
      <c r="AI704" s="815">
        <v>0</v>
      </c>
      <c r="AJ704" s="815">
        <v>20</v>
      </c>
      <c r="AK704" s="815">
        <v>2</v>
      </c>
      <c r="AL704" s="815">
        <v>1</v>
      </c>
      <c r="AM704" s="818">
        <v>4</v>
      </c>
      <c r="AN704" s="815">
        <v>18</v>
      </c>
      <c r="AO704" s="815">
        <v>0</v>
      </c>
      <c r="AP704" s="815">
        <v>20</v>
      </c>
      <c r="AQ704" s="815">
        <v>2</v>
      </c>
      <c r="AR704" s="815">
        <v>1</v>
      </c>
      <c r="AS704" s="818">
        <v>4</v>
      </c>
      <c r="AT704" s="815">
        <v>18</v>
      </c>
      <c r="AU704" s="815">
        <v>0</v>
      </c>
      <c r="AV704" s="815">
        <v>20</v>
      </c>
      <c r="AW704" s="815">
        <v>2</v>
      </c>
      <c r="AX704" s="815">
        <v>1</v>
      </c>
      <c r="AY704" s="818">
        <v>4</v>
      </c>
      <c r="AZ704" s="815">
        <v>18</v>
      </c>
      <c r="BA704" s="815">
        <v>0</v>
      </c>
      <c r="BB704" s="815">
        <v>20</v>
      </c>
      <c r="BC704" s="815">
        <v>2</v>
      </c>
      <c r="BD704" s="815">
        <v>1</v>
      </c>
      <c r="BE704" s="818">
        <v>4</v>
      </c>
      <c r="BF704" s="815">
        <v>18</v>
      </c>
      <c r="BG704" s="815">
        <v>0</v>
      </c>
      <c r="BH704" s="815">
        <v>20</v>
      </c>
      <c r="BI704" s="815">
        <v>2</v>
      </c>
      <c r="BJ704" s="815">
        <v>1</v>
      </c>
      <c r="BK704" s="818">
        <v>4</v>
      </c>
      <c r="BL704" s="815">
        <v>18</v>
      </c>
      <c r="BM704" s="815">
        <v>0</v>
      </c>
      <c r="BN704" s="815">
        <v>20</v>
      </c>
      <c r="BO704" s="815">
        <v>2</v>
      </c>
      <c r="BP704" s="815">
        <v>1</v>
      </c>
      <c r="BQ704" s="818">
        <v>4</v>
      </c>
    </row>
    <row r="705" spans="2:69">
      <c r="B705" s="647"/>
      <c r="C705" s="405" t="s">
        <v>28</v>
      </c>
      <c r="D705" s="735">
        <v>51</v>
      </c>
      <c r="E705" s="724">
        <v>0</v>
      </c>
      <c r="F705" s="718">
        <v>72</v>
      </c>
      <c r="G705" s="724">
        <v>52</v>
      </c>
      <c r="H705" s="724">
        <v>0</v>
      </c>
      <c r="I705" s="737">
        <v>55</v>
      </c>
      <c r="J705" s="735">
        <v>51</v>
      </c>
      <c r="K705" s="724">
        <v>0</v>
      </c>
      <c r="L705" s="718">
        <v>73</v>
      </c>
      <c r="M705" s="724">
        <v>52</v>
      </c>
      <c r="N705" s="724">
        <v>0</v>
      </c>
      <c r="O705" s="737">
        <v>56</v>
      </c>
      <c r="P705" s="735">
        <v>50</v>
      </c>
      <c r="Q705" s="724">
        <v>0</v>
      </c>
      <c r="R705" s="718">
        <v>73</v>
      </c>
      <c r="S705" s="724">
        <v>52</v>
      </c>
      <c r="T705" s="724">
        <v>0</v>
      </c>
      <c r="U705" s="737">
        <v>57</v>
      </c>
      <c r="V705" s="724">
        <v>50</v>
      </c>
      <c r="W705" s="724">
        <v>0</v>
      </c>
      <c r="X705" s="724">
        <v>73</v>
      </c>
      <c r="Y705" s="724">
        <v>52</v>
      </c>
      <c r="Z705" s="724">
        <v>0</v>
      </c>
      <c r="AA705" s="737">
        <v>57</v>
      </c>
      <c r="AB705" s="724">
        <v>50</v>
      </c>
      <c r="AC705" s="724">
        <v>0</v>
      </c>
      <c r="AD705" s="724">
        <v>73</v>
      </c>
      <c r="AE705" s="724">
        <v>33</v>
      </c>
      <c r="AF705" s="724">
        <v>0</v>
      </c>
      <c r="AG705" s="737">
        <v>57</v>
      </c>
      <c r="AH705" s="815">
        <v>50</v>
      </c>
      <c r="AI705" s="815">
        <v>0</v>
      </c>
      <c r="AJ705" s="815">
        <v>73</v>
      </c>
      <c r="AK705" s="815">
        <v>52</v>
      </c>
      <c r="AL705" s="815">
        <v>0</v>
      </c>
      <c r="AM705" s="818">
        <v>57</v>
      </c>
      <c r="AN705" s="815">
        <v>46</v>
      </c>
      <c r="AO705" s="815">
        <v>0</v>
      </c>
      <c r="AP705" s="815">
        <v>73</v>
      </c>
      <c r="AQ705" s="815">
        <v>52</v>
      </c>
      <c r="AR705" s="815">
        <v>0</v>
      </c>
      <c r="AS705" s="818">
        <v>59</v>
      </c>
      <c r="AT705" s="815">
        <v>46</v>
      </c>
      <c r="AU705" s="815">
        <v>0</v>
      </c>
      <c r="AV705" s="815">
        <v>74</v>
      </c>
      <c r="AW705" s="815">
        <v>52</v>
      </c>
      <c r="AX705" s="815">
        <v>0</v>
      </c>
      <c r="AY705" s="818">
        <v>59</v>
      </c>
      <c r="AZ705" s="815">
        <v>46</v>
      </c>
      <c r="BA705" s="815">
        <v>0</v>
      </c>
      <c r="BB705" s="815">
        <v>74</v>
      </c>
      <c r="BC705" s="815">
        <v>52</v>
      </c>
      <c r="BD705" s="815">
        <v>0</v>
      </c>
      <c r="BE705" s="818">
        <v>59</v>
      </c>
      <c r="BF705" s="815">
        <v>43</v>
      </c>
      <c r="BG705" s="815">
        <v>0</v>
      </c>
      <c r="BH705" s="815">
        <v>74</v>
      </c>
      <c r="BI705" s="815">
        <v>10</v>
      </c>
      <c r="BJ705" s="815">
        <v>0</v>
      </c>
      <c r="BK705" s="818">
        <v>60</v>
      </c>
      <c r="BL705" s="815">
        <v>43</v>
      </c>
      <c r="BM705" s="815">
        <v>0</v>
      </c>
      <c r="BN705" s="815">
        <v>74</v>
      </c>
      <c r="BO705" s="815">
        <v>10</v>
      </c>
      <c r="BP705" s="815">
        <v>0</v>
      </c>
      <c r="BQ705" s="818">
        <v>60</v>
      </c>
    </row>
    <row r="706" spans="2:69" ht="22.5">
      <c r="B706" s="647"/>
      <c r="C706" s="406" t="s">
        <v>29</v>
      </c>
      <c r="D706" s="735">
        <v>8</v>
      </c>
      <c r="E706" s="678">
        <v>0</v>
      </c>
      <c r="F706" s="718">
        <v>7</v>
      </c>
      <c r="G706" s="724">
        <v>0</v>
      </c>
      <c r="H706" s="724">
        <v>0</v>
      </c>
      <c r="I706" s="737">
        <v>0</v>
      </c>
      <c r="J706" s="735">
        <v>8</v>
      </c>
      <c r="K706" s="678">
        <v>0</v>
      </c>
      <c r="L706" s="718">
        <v>7</v>
      </c>
      <c r="M706" s="724">
        <v>0</v>
      </c>
      <c r="N706" s="724">
        <v>0</v>
      </c>
      <c r="O706" s="737">
        <v>0</v>
      </c>
      <c r="P706" s="735">
        <v>8</v>
      </c>
      <c r="Q706" s="678">
        <v>0</v>
      </c>
      <c r="R706" s="718">
        <v>7</v>
      </c>
      <c r="S706" s="724">
        <v>0</v>
      </c>
      <c r="T706" s="724">
        <v>0</v>
      </c>
      <c r="U706" s="737">
        <v>0</v>
      </c>
      <c r="V706" s="724">
        <v>8</v>
      </c>
      <c r="W706" s="724">
        <v>0</v>
      </c>
      <c r="X706" s="724">
        <v>7</v>
      </c>
      <c r="Y706" s="724">
        <v>0</v>
      </c>
      <c r="Z706" s="724">
        <v>0</v>
      </c>
      <c r="AA706" s="737">
        <v>0</v>
      </c>
      <c r="AB706" s="724">
        <v>8</v>
      </c>
      <c r="AC706" s="724">
        <v>0</v>
      </c>
      <c r="AD706" s="724">
        <v>7</v>
      </c>
      <c r="AE706" s="724">
        <v>0</v>
      </c>
      <c r="AF706" s="724">
        <v>0</v>
      </c>
      <c r="AG706" s="737">
        <v>0</v>
      </c>
      <c r="AH706" s="815">
        <v>8</v>
      </c>
      <c r="AI706" s="815">
        <v>0</v>
      </c>
      <c r="AJ706" s="815">
        <v>7</v>
      </c>
      <c r="AK706" s="815">
        <v>0</v>
      </c>
      <c r="AL706" s="815">
        <v>0</v>
      </c>
      <c r="AM706" s="818">
        <v>0</v>
      </c>
      <c r="AN706" s="815">
        <v>8</v>
      </c>
      <c r="AO706" s="815">
        <v>0</v>
      </c>
      <c r="AP706" s="815">
        <v>7</v>
      </c>
      <c r="AQ706" s="815">
        <v>0</v>
      </c>
      <c r="AR706" s="815">
        <v>0</v>
      </c>
      <c r="AS706" s="818">
        <v>0</v>
      </c>
      <c r="AT706" s="815">
        <v>8</v>
      </c>
      <c r="AU706" s="815">
        <v>0</v>
      </c>
      <c r="AV706" s="815">
        <v>7</v>
      </c>
      <c r="AW706" s="815">
        <v>0</v>
      </c>
      <c r="AX706" s="815">
        <v>0</v>
      </c>
      <c r="AY706" s="818">
        <v>0</v>
      </c>
      <c r="AZ706" s="815">
        <v>8</v>
      </c>
      <c r="BA706" s="815">
        <v>0</v>
      </c>
      <c r="BB706" s="815">
        <v>7</v>
      </c>
      <c r="BC706" s="815">
        <v>0</v>
      </c>
      <c r="BD706" s="815">
        <v>0</v>
      </c>
      <c r="BE706" s="818">
        <v>0</v>
      </c>
      <c r="BF706" s="815">
        <v>8</v>
      </c>
      <c r="BG706" s="815">
        <v>0</v>
      </c>
      <c r="BH706" s="815">
        <v>7</v>
      </c>
      <c r="BI706" s="815">
        <v>0</v>
      </c>
      <c r="BJ706" s="815">
        <v>0</v>
      </c>
      <c r="BK706" s="818">
        <v>0</v>
      </c>
      <c r="BL706" s="815">
        <v>8</v>
      </c>
      <c r="BM706" s="815">
        <v>0</v>
      </c>
      <c r="BN706" s="815">
        <v>7</v>
      </c>
      <c r="BO706" s="815">
        <v>0</v>
      </c>
      <c r="BP706" s="815">
        <v>0</v>
      </c>
      <c r="BQ706" s="818">
        <v>0</v>
      </c>
    </row>
    <row r="707" spans="2:69" ht="23.25" thickBot="1">
      <c r="B707" s="647"/>
      <c r="C707" s="459" t="s">
        <v>90</v>
      </c>
      <c r="D707" s="739">
        <v>3</v>
      </c>
      <c r="E707" s="714">
        <v>0</v>
      </c>
      <c r="F707" s="715">
        <v>2</v>
      </c>
      <c r="G707" s="714">
        <v>0</v>
      </c>
      <c r="H707" s="714">
        <v>0</v>
      </c>
      <c r="I707" s="715">
        <v>0</v>
      </c>
      <c r="J707" s="739">
        <v>3</v>
      </c>
      <c r="K707" s="714">
        <v>0</v>
      </c>
      <c r="L707" s="715">
        <v>2</v>
      </c>
      <c r="M707" s="714">
        <v>0</v>
      </c>
      <c r="N707" s="714">
        <v>0</v>
      </c>
      <c r="O707" s="715">
        <v>0</v>
      </c>
      <c r="P707" s="739">
        <v>3</v>
      </c>
      <c r="Q707" s="714">
        <v>0</v>
      </c>
      <c r="R707" s="715">
        <v>2</v>
      </c>
      <c r="S707" s="714">
        <v>0</v>
      </c>
      <c r="T707" s="714">
        <v>0</v>
      </c>
      <c r="U707" s="715">
        <v>0</v>
      </c>
      <c r="V707" s="714">
        <v>3</v>
      </c>
      <c r="W707" s="714">
        <v>0</v>
      </c>
      <c r="X707" s="714">
        <v>2</v>
      </c>
      <c r="Y707" s="714">
        <v>0</v>
      </c>
      <c r="Z707" s="714">
        <v>0</v>
      </c>
      <c r="AA707" s="715">
        <v>0</v>
      </c>
      <c r="AB707" s="714">
        <v>3</v>
      </c>
      <c r="AC707" s="714">
        <v>0</v>
      </c>
      <c r="AD707" s="714">
        <v>2</v>
      </c>
      <c r="AE707" s="714">
        <v>0</v>
      </c>
      <c r="AF707" s="714">
        <v>1</v>
      </c>
      <c r="AG707" s="715">
        <v>0</v>
      </c>
      <c r="AH707" s="794">
        <v>3</v>
      </c>
      <c r="AI707" s="794">
        <v>0</v>
      </c>
      <c r="AJ707" s="794">
        <v>2</v>
      </c>
      <c r="AK707" s="794">
        <v>0</v>
      </c>
      <c r="AL707" s="794">
        <v>1</v>
      </c>
      <c r="AM707" s="798">
        <v>0</v>
      </c>
      <c r="AN707" s="794">
        <v>3</v>
      </c>
      <c r="AO707" s="794">
        <v>0</v>
      </c>
      <c r="AP707" s="794">
        <v>2</v>
      </c>
      <c r="AQ707" s="794">
        <v>0</v>
      </c>
      <c r="AR707" s="794">
        <v>1</v>
      </c>
      <c r="AS707" s="798">
        <v>0</v>
      </c>
      <c r="AT707" s="794">
        <v>3</v>
      </c>
      <c r="AU707" s="794">
        <v>0</v>
      </c>
      <c r="AV707" s="794">
        <v>2</v>
      </c>
      <c r="AW707" s="794">
        <v>0</v>
      </c>
      <c r="AX707" s="794">
        <v>1</v>
      </c>
      <c r="AY707" s="798">
        <v>0</v>
      </c>
      <c r="AZ707" s="794">
        <v>3</v>
      </c>
      <c r="BA707" s="794">
        <v>0</v>
      </c>
      <c r="BB707" s="794">
        <v>2</v>
      </c>
      <c r="BC707" s="794">
        <v>0</v>
      </c>
      <c r="BD707" s="794">
        <v>1</v>
      </c>
      <c r="BE707" s="798">
        <v>0</v>
      </c>
      <c r="BF707" s="794">
        <v>3</v>
      </c>
      <c r="BG707" s="794">
        <v>0</v>
      </c>
      <c r="BH707" s="794">
        <v>2</v>
      </c>
      <c r="BI707" s="794">
        <v>0</v>
      </c>
      <c r="BJ707" s="794">
        <v>1</v>
      </c>
      <c r="BK707" s="798">
        <v>0</v>
      </c>
      <c r="BL707" s="794">
        <v>3</v>
      </c>
      <c r="BM707" s="794">
        <v>0</v>
      </c>
      <c r="BN707" s="794">
        <v>2</v>
      </c>
      <c r="BO707" s="794">
        <v>0</v>
      </c>
      <c r="BP707" s="794">
        <v>1</v>
      </c>
      <c r="BQ707" s="798">
        <v>0</v>
      </c>
    </row>
    <row r="708" spans="2:69">
      <c r="B708" s="647"/>
      <c r="D708" s="733">
        <f>SUM(D683:D707)</f>
        <v>1184</v>
      </c>
      <c r="E708" s="733">
        <f t="shared" ref="E708:BE708" si="14">SUM(E683:E707)</f>
        <v>4</v>
      </c>
      <c r="F708" s="733">
        <f t="shared" si="14"/>
        <v>1862</v>
      </c>
      <c r="G708" s="733">
        <f t="shared" si="14"/>
        <v>741</v>
      </c>
      <c r="H708" s="733">
        <f t="shared" si="14"/>
        <v>4</v>
      </c>
      <c r="I708" s="733">
        <f t="shared" si="14"/>
        <v>1476</v>
      </c>
      <c r="J708" s="733">
        <f t="shared" si="14"/>
        <v>1184</v>
      </c>
      <c r="K708" s="733">
        <f t="shared" si="14"/>
        <v>4</v>
      </c>
      <c r="L708" s="733">
        <f t="shared" si="14"/>
        <v>1875</v>
      </c>
      <c r="M708" s="733">
        <f t="shared" si="14"/>
        <v>741</v>
      </c>
      <c r="N708" s="733">
        <f t="shared" si="14"/>
        <v>15</v>
      </c>
      <c r="O708" s="733">
        <f t="shared" si="14"/>
        <v>1483</v>
      </c>
      <c r="P708" s="733">
        <f t="shared" si="14"/>
        <v>1176</v>
      </c>
      <c r="Q708" s="733">
        <f t="shared" si="14"/>
        <v>4</v>
      </c>
      <c r="R708" s="733">
        <f t="shared" si="14"/>
        <v>1879</v>
      </c>
      <c r="S708" s="733">
        <f t="shared" si="14"/>
        <v>741</v>
      </c>
      <c r="T708" s="733">
        <f t="shared" si="14"/>
        <v>23</v>
      </c>
      <c r="U708" s="733">
        <f t="shared" si="14"/>
        <v>1492</v>
      </c>
      <c r="V708" s="733">
        <f t="shared" si="14"/>
        <v>1176</v>
      </c>
      <c r="W708" s="733">
        <f t="shared" si="14"/>
        <v>4</v>
      </c>
      <c r="X708" s="733">
        <f t="shared" si="14"/>
        <v>1885</v>
      </c>
      <c r="Y708" s="733">
        <f t="shared" si="14"/>
        <v>735</v>
      </c>
      <c r="Z708" s="733">
        <f t="shared" si="14"/>
        <v>32</v>
      </c>
      <c r="AA708" s="733">
        <f t="shared" si="14"/>
        <v>1499</v>
      </c>
      <c r="AB708" s="733">
        <f t="shared" si="14"/>
        <v>1176</v>
      </c>
      <c r="AC708" s="733">
        <f t="shared" si="14"/>
        <v>4</v>
      </c>
      <c r="AD708" s="733">
        <f t="shared" si="14"/>
        <v>1885</v>
      </c>
      <c r="AE708" s="733">
        <f t="shared" si="14"/>
        <v>735</v>
      </c>
      <c r="AF708" s="733">
        <f t="shared" si="14"/>
        <v>44</v>
      </c>
      <c r="AG708" s="733">
        <f t="shared" si="14"/>
        <v>1500</v>
      </c>
      <c r="AH708" s="733">
        <f t="shared" si="14"/>
        <v>1176</v>
      </c>
      <c r="AI708" s="733">
        <f t="shared" si="14"/>
        <v>4</v>
      </c>
      <c r="AJ708" s="733">
        <f t="shared" si="14"/>
        <v>1885</v>
      </c>
      <c r="AK708" s="733">
        <f t="shared" si="14"/>
        <v>735</v>
      </c>
      <c r="AL708" s="733">
        <f t="shared" si="14"/>
        <v>61</v>
      </c>
      <c r="AM708" s="733">
        <f t="shared" si="14"/>
        <v>1500</v>
      </c>
      <c r="AN708" s="733">
        <f t="shared" si="14"/>
        <v>1150</v>
      </c>
      <c r="AO708" s="733">
        <f t="shared" si="14"/>
        <v>4</v>
      </c>
      <c r="AP708" s="733">
        <f t="shared" si="14"/>
        <v>1885</v>
      </c>
      <c r="AQ708" s="733">
        <f t="shared" si="14"/>
        <v>714</v>
      </c>
      <c r="AR708" s="733">
        <f t="shared" si="14"/>
        <v>79</v>
      </c>
      <c r="AS708" s="733">
        <f t="shared" si="14"/>
        <v>1510</v>
      </c>
      <c r="AT708" s="733">
        <f t="shared" si="14"/>
        <v>1150</v>
      </c>
      <c r="AU708" s="733">
        <f t="shared" si="14"/>
        <v>4</v>
      </c>
      <c r="AV708" s="733">
        <f t="shared" si="14"/>
        <v>1901</v>
      </c>
      <c r="AW708" s="733">
        <f t="shared" si="14"/>
        <v>725</v>
      </c>
      <c r="AX708" s="733">
        <f t="shared" si="14"/>
        <v>79</v>
      </c>
      <c r="AY708" s="733">
        <f t="shared" si="14"/>
        <v>1510</v>
      </c>
      <c r="AZ708" s="733">
        <f>SUM(AZ683:AZ707)</f>
        <v>1150</v>
      </c>
      <c r="BA708" s="733">
        <f t="shared" si="14"/>
        <v>4</v>
      </c>
      <c r="BB708" s="733">
        <f t="shared" si="14"/>
        <v>1901</v>
      </c>
      <c r="BC708" s="733">
        <f t="shared" si="14"/>
        <v>725</v>
      </c>
      <c r="BD708" s="733">
        <f t="shared" si="14"/>
        <v>79</v>
      </c>
      <c r="BE708" s="733">
        <f t="shared" si="14"/>
        <v>1510</v>
      </c>
      <c r="BF708" s="733">
        <f>SUM(BF683:BF707)</f>
        <v>1088</v>
      </c>
      <c r="BG708" s="733">
        <f t="shared" ref="BG708:BK708" si="15">SUM(BG683:BG707)</f>
        <v>4</v>
      </c>
      <c r="BH708" s="733">
        <f t="shared" si="15"/>
        <v>1902</v>
      </c>
      <c r="BI708" s="733">
        <f t="shared" si="15"/>
        <v>645</v>
      </c>
      <c r="BJ708" s="733">
        <f t="shared" si="15"/>
        <v>104</v>
      </c>
      <c r="BK708" s="733">
        <f t="shared" si="15"/>
        <v>1529</v>
      </c>
      <c r="BL708" s="733">
        <f>+SUM(BL683:BL707)</f>
        <v>1088</v>
      </c>
      <c r="BM708" s="733">
        <f t="shared" ref="BM708:BQ708" si="16">+SUM(BM683:BM707)</f>
        <v>4</v>
      </c>
      <c r="BN708" s="733">
        <f t="shared" si="16"/>
        <v>1940</v>
      </c>
      <c r="BO708" s="733">
        <f t="shared" si="16"/>
        <v>617</v>
      </c>
      <c r="BP708" s="733">
        <f t="shared" si="16"/>
        <v>157</v>
      </c>
      <c r="BQ708" s="733">
        <f t="shared" si="16"/>
        <v>1584</v>
      </c>
    </row>
    <row r="709" spans="2:69">
      <c r="AH709" s="647"/>
      <c r="AZ709" s="832"/>
      <c r="BA709" s="832"/>
      <c r="BB709" s="832"/>
      <c r="BC709" s="832"/>
      <c r="BD709" s="832"/>
      <c r="BE709" s="832"/>
      <c r="BF709" s="832"/>
      <c r="BG709" s="835"/>
      <c r="BH709" s="835"/>
      <c r="BI709" s="835"/>
      <c r="BJ709" s="835"/>
      <c r="BK709" s="835"/>
    </row>
  </sheetData>
  <mergeCells count="24">
    <mergeCell ref="D681:I681"/>
    <mergeCell ref="AT677:AY678"/>
    <mergeCell ref="AH649:AM649"/>
    <mergeCell ref="D649:I649"/>
    <mergeCell ref="J649:O649"/>
    <mergeCell ref="P649:U649"/>
    <mergeCell ref="V649:AA649"/>
    <mergeCell ref="AB649:AG649"/>
    <mergeCell ref="AN681:AS681"/>
    <mergeCell ref="AT681:AY681"/>
    <mergeCell ref="AZ681:BE681"/>
    <mergeCell ref="BL681:BQ681"/>
    <mergeCell ref="BR649:BW649"/>
    <mergeCell ref="AZ649:BE649"/>
    <mergeCell ref="AT649:AY649"/>
    <mergeCell ref="AN649:AS649"/>
    <mergeCell ref="BL649:BQ649"/>
    <mergeCell ref="BF649:BK649"/>
    <mergeCell ref="BF681:BK681"/>
    <mergeCell ref="J681:O681"/>
    <mergeCell ref="P681:U681"/>
    <mergeCell ref="V681:AA681"/>
    <mergeCell ref="AB681:AG681"/>
    <mergeCell ref="AH681:AM68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649"/>
  <sheetViews>
    <sheetView showGridLines="0" zoomScaleNormal="100" workbookViewId="0">
      <selection activeCell="BI641" sqref="BI641"/>
    </sheetView>
  </sheetViews>
  <sheetFormatPr baseColWidth="10" defaultRowHeight="12.75"/>
  <cols>
    <col min="4" max="48" width="11.42578125" customWidth="1"/>
    <col min="54" max="58" width="11.42578125" customWidth="1"/>
  </cols>
  <sheetData>
    <row r="1" spans="1:51">
      <c r="A1" s="487"/>
      <c r="B1" s="487"/>
      <c r="C1" s="487"/>
      <c r="D1" s="487"/>
      <c r="E1" s="487"/>
      <c r="F1" s="487"/>
      <c r="G1" s="487"/>
      <c r="H1" s="487"/>
      <c r="I1" s="487"/>
      <c r="J1" s="487"/>
      <c r="K1" s="487"/>
      <c r="L1" s="487"/>
      <c r="M1" s="487"/>
      <c r="N1" s="487"/>
      <c r="O1" s="487"/>
      <c r="P1" s="488"/>
      <c r="Q1" s="488"/>
      <c r="R1" s="488"/>
      <c r="S1" s="488"/>
      <c r="T1" s="488"/>
      <c r="U1" s="488"/>
      <c r="V1" s="488"/>
      <c r="W1" s="488"/>
      <c r="X1" s="488"/>
      <c r="Y1" s="488"/>
      <c r="Z1" s="488"/>
      <c r="AA1" s="488"/>
      <c r="AB1" s="488"/>
      <c r="AC1" s="488"/>
      <c r="AD1" s="488"/>
      <c r="AE1" s="488"/>
      <c r="AF1" s="488"/>
      <c r="AG1" s="488"/>
      <c r="AH1" s="488"/>
      <c r="AI1" s="488"/>
      <c r="AJ1" s="488"/>
      <c r="AK1" s="488"/>
      <c r="AL1" s="488"/>
      <c r="AM1" s="488"/>
      <c r="AN1" s="488"/>
      <c r="AO1" s="488"/>
      <c r="AP1" s="488"/>
      <c r="AQ1" s="488"/>
      <c r="AR1" s="488"/>
      <c r="AS1" s="488"/>
      <c r="AT1" s="488"/>
      <c r="AU1" s="488"/>
      <c r="AV1" s="488"/>
      <c r="AW1" s="488"/>
      <c r="AX1" s="488"/>
      <c r="AY1" s="488"/>
    </row>
    <row r="2" spans="1:51" ht="18">
      <c r="A2" s="487"/>
      <c r="B2" s="478" t="s">
        <v>86</v>
      </c>
      <c r="C2" s="487"/>
      <c r="D2" s="487"/>
      <c r="E2" s="487"/>
      <c r="F2" s="487"/>
      <c r="G2" s="487"/>
      <c r="H2" s="487"/>
      <c r="I2" s="487"/>
      <c r="J2" s="489" t="s">
        <v>84</v>
      </c>
      <c r="K2" s="487"/>
      <c r="L2" s="487"/>
      <c r="M2" s="487"/>
      <c r="N2" s="487"/>
      <c r="O2" s="487"/>
      <c r="P2" s="488"/>
      <c r="Q2" s="488"/>
      <c r="R2" s="488"/>
      <c r="S2" s="488"/>
      <c r="T2" s="488"/>
      <c r="U2" s="488"/>
      <c r="V2" s="488"/>
      <c r="W2" s="488"/>
      <c r="X2" s="488"/>
      <c r="Y2" s="488"/>
      <c r="Z2" s="488"/>
      <c r="AA2" s="488"/>
      <c r="AB2" s="488"/>
      <c r="AC2" s="488"/>
      <c r="AD2" s="488"/>
      <c r="AE2" s="488"/>
      <c r="AF2" s="488"/>
      <c r="AG2" s="488"/>
      <c r="AH2" s="488"/>
      <c r="AI2" s="488"/>
      <c r="AJ2" s="488"/>
      <c r="AK2" s="488"/>
      <c r="AL2" s="488"/>
      <c r="AM2" s="488"/>
      <c r="AN2" s="488"/>
      <c r="AO2" s="488"/>
      <c r="AP2" s="488"/>
      <c r="AQ2" s="488"/>
      <c r="AR2" s="488"/>
      <c r="AS2" s="488"/>
      <c r="AT2" s="488"/>
      <c r="AU2" s="488"/>
      <c r="AV2" s="488"/>
      <c r="AW2" s="488"/>
      <c r="AX2" s="488"/>
      <c r="AY2" s="488"/>
    </row>
    <row r="3" spans="1:51" ht="18">
      <c r="A3" s="487"/>
      <c r="B3" s="490"/>
      <c r="C3" s="490"/>
      <c r="D3" s="490"/>
      <c r="E3" s="490"/>
      <c r="F3" s="487"/>
      <c r="G3" s="487"/>
      <c r="H3" s="487"/>
      <c r="I3" s="487"/>
      <c r="J3" s="487"/>
      <c r="K3" s="487"/>
      <c r="L3" s="487"/>
      <c r="M3" s="487"/>
      <c r="N3" s="487"/>
      <c r="O3" s="487"/>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c r="AV3" s="488"/>
      <c r="AW3" s="488"/>
      <c r="AX3" s="488"/>
      <c r="AY3" s="488"/>
    </row>
    <row r="4" spans="1:51" ht="14.25">
      <c r="A4" s="487"/>
      <c r="B4" s="491" t="s">
        <v>60</v>
      </c>
      <c r="C4" s="492"/>
      <c r="D4" s="487"/>
      <c r="E4" s="487"/>
      <c r="F4" s="487"/>
      <c r="G4" s="487"/>
      <c r="H4" s="487"/>
      <c r="I4" s="487"/>
      <c r="J4" s="487"/>
      <c r="K4" s="487"/>
      <c r="L4" s="487"/>
      <c r="M4" s="487"/>
      <c r="N4" s="487"/>
      <c r="O4" s="487"/>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488"/>
      <c r="AO4" s="488"/>
      <c r="AP4" s="488"/>
      <c r="AQ4" s="488"/>
      <c r="AR4" s="488"/>
      <c r="AS4" s="488"/>
      <c r="AT4" s="488"/>
      <c r="AU4" s="488"/>
      <c r="AV4" s="488"/>
      <c r="AW4" s="488"/>
      <c r="AX4" s="488"/>
      <c r="AY4" s="488"/>
    </row>
    <row r="5" spans="1:51" ht="14.25">
      <c r="A5" s="487"/>
      <c r="B5" s="491"/>
      <c r="C5" s="493"/>
      <c r="D5" s="493"/>
      <c r="E5" s="493"/>
      <c r="F5" s="487"/>
      <c r="G5" s="487"/>
      <c r="H5" s="487"/>
      <c r="I5" s="487"/>
      <c r="J5" s="487"/>
      <c r="K5" s="487"/>
      <c r="L5" s="487"/>
      <c r="M5" s="487"/>
      <c r="N5" s="487"/>
      <c r="O5" s="487"/>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488"/>
      <c r="AO5" s="488"/>
      <c r="AP5" s="488"/>
      <c r="AQ5" s="488"/>
      <c r="AR5" s="488"/>
      <c r="AS5" s="488"/>
      <c r="AT5" s="488"/>
      <c r="AU5" s="488"/>
      <c r="AV5" s="488"/>
      <c r="AW5" s="488"/>
      <c r="AX5" s="488"/>
      <c r="AY5" s="488"/>
    </row>
    <row r="6" spans="1:51" ht="14.25">
      <c r="A6" s="494"/>
      <c r="B6" s="495" t="s">
        <v>85</v>
      </c>
      <c r="C6" s="494"/>
      <c r="D6" s="494"/>
      <c r="E6" s="494"/>
      <c r="F6" s="494"/>
      <c r="G6" s="494"/>
      <c r="H6" s="494"/>
      <c r="I6" s="494"/>
      <c r="J6" s="494"/>
      <c r="K6" s="494"/>
      <c r="L6" s="494"/>
      <c r="M6" s="494"/>
      <c r="N6" s="494"/>
      <c r="O6" s="494"/>
      <c r="P6" s="496"/>
      <c r="Q6" s="496"/>
      <c r="R6" s="496"/>
      <c r="S6" s="496"/>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6"/>
      <c r="AU6" s="496"/>
      <c r="AV6" s="496"/>
      <c r="AW6" s="496"/>
      <c r="AX6" s="496"/>
      <c r="AY6" s="496"/>
    </row>
    <row r="7" spans="1:51" ht="14.25">
      <c r="A7" s="494"/>
      <c r="B7" s="497" t="str">
        <f>Índice!C7</f>
        <v>Fecha de publicación: Diciembre 2022</v>
      </c>
      <c r="C7" s="498"/>
      <c r="D7" s="494"/>
      <c r="E7" s="494"/>
      <c r="F7" s="494"/>
      <c r="G7" s="494"/>
      <c r="H7" s="494"/>
      <c r="I7" s="494"/>
      <c r="J7" s="494"/>
      <c r="K7" s="494"/>
      <c r="L7" s="494"/>
      <c r="M7" s="494"/>
      <c r="N7" s="494"/>
      <c r="O7" s="494"/>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496"/>
      <c r="AO7" s="496"/>
      <c r="AP7" s="496"/>
      <c r="AQ7" s="496"/>
      <c r="AR7" s="496"/>
      <c r="AS7" s="496"/>
      <c r="AT7" s="496"/>
      <c r="AU7" s="496"/>
      <c r="AV7" s="496"/>
      <c r="AW7" s="496"/>
      <c r="AX7" s="496"/>
      <c r="AY7" s="496"/>
    </row>
    <row r="8" spans="1:51" ht="14.25">
      <c r="A8" s="494"/>
      <c r="B8" s="497" t="str">
        <f>Índice!C8</f>
        <v>Fecha de Corte: Noviembre 2022</v>
      </c>
      <c r="C8" s="494"/>
      <c r="D8" s="494"/>
      <c r="E8" s="494"/>
      <c r="F8" s="494"/>
      <c r="G8" s="494"/>
      <c r="H8" s="494"/>
      <c r="I8" s="494"/>
      <c r="J8" s="494"/>
      <c r="K8" s="494"/>
      <c r="L8" s="494"/>
      <c r="M8" s="494"/>
      <c r="N8" s="494"/>
      <c r="O8" s="494"/>
      <c r="P8" s="496"/>
      <c r="Q8" s="496"/>
      <c r="R8" s="496"/>
      <c r="S8" s="496"/>
      <c r="T8" s="496"/>
      <c r="U8" s="496"/>
      <c r="V8" s="496"/>
      <c r="W8" s="496"/>
      <c r="X8" s="496"/>
      <c r="Y8" s="496"/>
      <c r="Z8" s="496"/>
      <c r="AA8" s="496"/>
      <c r="AB8" s="496"/>
      <c r="AC8" s="496"/>
      <c r="AD8" s="496"/>
      <c r="AE8" s="496"/>
      <c r="AF8" s="496"/>
      <c r="AG8" s="496"/>
      <c r="AH8" s="496"/>
      <c r="AI8" s="496"/>
      <c r="AJ8" s="496"/>
      <c r="AK8" s="496"/>
      <c r="AL8" s="496"/>
      <c r="AM8" s="496"/>
      <c r="AN8" s="496"/>
      <c r="AO8" s="496"/>
      <c r="AP8" s="496"/>
      <c r="AQ8" s="496"/>
      <c r="AR8" s="496"/>
      <c r="AS8" s="496"/>
      <c r="AT8" s="496"/>
      <c r="AU8" s="496"/>
      <c r="AV8" s="496"/>
      <c r="AW8" s="496"/>
      <c r="AX8" s="496"/>
      <c r="AY8" s="496"/>
    </row>
    <row r="9" spans="1:51">
      <c r="A9" s="494"/>
      <c r="B9" s="494"/>
      <c r="C9" s="494"/>
      <c r="D9" s="494"/>
      <c r="E9" s="494"/>
      <c r="F9" s="494"/>
      <c r="G9" s="494"/>
      <c r="H9" s="494"/>
      <c r="I9" s="494"/>
      <c r="J9" s="494"/>
      <c r="K9" s="494"/>
      <c r="L9" s="494"/>
      <c r="M9" s="494"/>
      <c r="N9" s="494"/>
      <c r="O9" s="494"/>
      <c r="P9" s="496"/>
      <c r="Q9" s="496"/>
      <c r="R9" s="496"/>
      <c r="S9" s="496"/>
      <c r="T9" s="496"/>
      <c r="U9" s="496"/>
      <c r="V9" s="496"/>
      <c r="W9" s="496"/>
      <c r="X9" s="496"/>
      <c r="Y9" s="496"/>
      <c r="Z9" s="496"/>
      <c r="AA9" s="496"/>
      <c r="AB9" s="496"/>
      <c r="AC9" s="496"/>
      <c r="AD9" s="496"/>
      <c r="AE9" s="496"/>
      <c r="AF9" s="496"/>
      <c r="AG9" s="496"/>
      <c r="AH9" s="496"/>
      <c r="AI9" s="496"/>
      <c r="AJ9" s="496"/>
      <c r="AK9" s="496"/>
      <c r="AL9" s="496"/>
      <c r="AM9" s="496"/>
      <c r="AN9" s="496"/>
      <c r="AO9" s="496"/>
      <c r="AP9" s="496"/>
      <c r="AQ9" s="496"/>
      <c r="AR9" s="496"/>
      <c r="AS9" s="496"/>
      <c r="AT9" s="496"/>
      <c r="AU9" s="496"/>
      <c r="AV9" s="496"/>
      <c r="AW9" s="496"/>
      <c r="AX9" s="496"/>
      <c r="AY9" s="496"/>
    </row>
    <row r="10" spans="1:51" ht="15">
      <c r="B10" s="19"/>
      <c r="C10" s="16"/>
      <c r="D10" s="16"/>
      <c r="E10" s="16"/>
      <c r="F10" s="16"/>
      <c r="G10" s="16"/>
      <c r="H10" s="16"/>
      <c r="I10" s="16"/>
      <c r="J10" s="16"/>
      <c r="K10" s="16"/>
      <c r="L10" s="16"/>
    </row>
    <row r="11" spans="1:51" ht="13.5" thickBot="1">
      <c r="A11" s="15"/>
      <c r="B11" s="590" t="s">
        <v>30</v>
      </c>
      <c r="C11" s="591"/>
      <c r="D11" s="591"/>
      <c r="E11" s="591"/>
      <c r="F11" s="591"/>
      <c r="G11" s="591"/>
      <c r="H11" s="591"/>
      <c r="I11" s="591"/>
      <c r="J11" s="591"/>
      <c r="K11" s="591"/>
      <c r="L11" s="591"/>
      <c r="M11" s="591"/>
      <c r="N11" s="591"/>
      <c r="O11" s="591"/>
      <c r="P11" s="591"/>
      <c r="Q11" s="591"/>
      <c r="R11" s="591"/>
      <c r="S11" s="591"/>
      <c r="T11" s="591"/>
      <c r="U11" s="591"/>
      <c r="V11" s="591"/>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row>
    <row r="12" spans="1:51" ht="13.5" thickBot="1">
      <c r="A12" s="15"/>
      <c r="B12" s="560" t="s">
        <v>37</v>
      </c>
      <c r="C12" s="584"/>
      <c r="D12" s="186">
        <v>2003</v>
      </c>
      <c r="E12" s="186">
        <v>2004</v>
      </c>
      <c r="F12" s="186">
        <v>2005</v>
      </c>
      <c r="G12" s="186">
        <v>2006</v>
      </c>
      <c r="H12" s="186">
        <v>2007</v>
      </c>
      <c r="I12" s="186">
        <v>2008</v>
      </c>
      <c r="J12" s="186">
        <v>2009</v>
      </c>
      <c r="K12" s="186">
        <v>2010</v>
      </c>
      <c r="L12" s="186">
        <v>2011</v>
      </c>
      <c r="M12" s="186">
        <v>2012</v>
      </c>
      <c r="N12" s="186">
        <v>2013</v>
      </c>
      <c r="O12" s="186">
        <v>2014</v>
      </c>
      <c r="P12" s="186">
        <v>2015</v>
      </c>
      <c r="Q12" s="186">
        <v>2016</v>
      </c>
      <c r="R12" s="186">
        <v>2017</v>
      </c>
      <c r="S12" s="186">
        <v>2018</v>
      </c>
      <c r="T12" s="186">
        <v>2019</v>
      </c>
      <c r="U12" s="186">
        <v>2020</v>
      </c>
      <c r="V12" s="186">
        <v>2021</v>
      </c>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row>
    <row r="13" spans="1:51">
      <c r="A13" s="15"/>
      <c r="B13" s="587" t="s">
        <v>7</v>
      </c>
      <c r="C13" s="11" t="s">
        <v>4</v>
      </c>
      <c r="D13" s="10">
        <v>40</v>
      </c>
      <c r="E13" s="10">
        <v>179</v>
      </c>
      <c r="F13" s="10">
        <v>204</v>
      </c>
      <c r="G13" s="10">
        <v>215</v>
      </c>
      <c r="H13" s="10">
        <v>222</v>
      </c>
      <c r="I13" s="10">
        <v>228</v>
      </c>
      <c r="J13" s="10">
        <v>228</v>
      </c>
      <c r="K13" s="10">
        <v>228</v>
      </c>
      <c r="L13" s="10">
        <v>229</v>
      </c>
      <c r="M13" s="10">
        <v>229</v>
      </c>
      <c r="N13" s="10">
        <v>228</v>
      </c>
      <c r="O13" s="10">
        <v>26</v>
      </c>
      <c r="P13" s="10">
        <v>0</v>
      </c>
      <c r="Q13" s="83">
        <v>0</v>
      </c>
      <c r="R13" s="83">
        <v>0</v>
      </c>
      <c r="S13" s="83">
        <v>0</v>
      </c>
      <c r="T13" s="83">
        <f>+O127</f>
        <v>0</v>
      </c>
      <c r="U13" s="83">
        <v>0</v>
      </c>
      <c r="V13" s="83">
        <v>0</v>
      </c>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row>
    <row r="14" spans="1:51">
      <c r="A14" s="15"/>
      <c r="B14" s="587"/>
      <c r="C14" s="21" t="s">
        <v>33</v>
      </c>
      <c r="D14" s="10">
        <v>0</v>
      </c>
      <c r="E14" s="10">
        <v>0</v>
      </c>
      <c r="F14" s="10">
        <v>0</v>
      </c>
      <c r="G14" s="10">
        <v>0</v>
      </c>
      <c r="H14" s="10">
        <v>0</v>
      </c>
      <c r="I14" s="10">
        <v>0</v>
      </c>
      <c r="J14" s="10">
        <v>0</v>
      </c>
      <c r="K14" s="10">
        <v>0</v>
      </c>
      <c r="L14" s="10">
        <v>0</v>
      </c>
      <c r="M14" s="10">
        <v>275</v>
      </c>
      <c r="N14" s="10">
        <v>750</v>
      </c>
      <c r="O14" s="10">
        <v>1119</v>
      </c>
      <c r="P14" s="10">
        <v>1319</v>
      </c>
      <c r="Q14" s="83">
        <v>1435</v>
      </c>
      <c r="R14" s="83">
        <v>1517</v>
      </c>
      <c r="S14" s="83">
        <f>+O118</f>
        <v>1666</v>
      </c>
      <c r="T14" s="83">
        <f>+O128</f>
        <v>1694</v>
      </c>
      <c r="U14" s="83">
        <v>1725</v>
      </c>
      <c r="V14" s="83">
        <v>1826</v>
      </c>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row>
    <row r="15" spans="1:51">
      <c r="A15" s="15"/>
      <c r="B15" s="587"/>
      <c r="C15" s="82" t="s">
        <v>62</v>
      </c>
      <c r="D15" s="10">
        <v>0</v>
      </c>
      <c r="E15" s="10">
        <v>0</v>
      </c>
      <c r="F15" s="10">
        <v>0</v>
      </c>
      <c r="G15" s="10">
        <v>0</v>
      </c>
      <c r="H15" s="10">
        <v>0</v>
      </c>
      <c r="I15" s="10">
        <v>0</v>
      </c>
      <c r="J15" s="10">
        <v>0</v>
      </c>
      <c r="K15" s="10">
        <v>0</v>
      </c>
      <c r="L15" s="10">
        <v>0</v>
      </c>
      <c r="M15" s="10">
        <v>0</v>
      </c>
      <c r="N15" s="10">
        <v>63</v>
      </c>
      <c r="O15" s="10">
        <v>113</v>
      </c>
      <c r="P15" s="10">
        <v>464</v>
      </c>
      <c r="Q15" s="83">
        <v>685</v>
      </c>
      <c r="R15" s="83">
        <v>707</v>
      </c>
      <c r="S15" s="83">
        <f>+O120</f>
        <v>723</v>
      </c>
      <c r="T15" s="83">
        <f>+O130</f>
        <v>732</v>
      </c>
      <c r="U15" s="83">
        <v>994</v>
      </c>
      <c r="V15" s="83">
        <v>1077</v>
      </c>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row>
    <row r="16" spans="1:51">
      <c r="A16" s="15"/>
      <c r="B16" s="587"/>
      <c r="C16" s="82" t="s">
        <v>63</v>
      </c>
      <c r="D16" s="10">
        <v>0</v>
      </c>
      <c r="E16" s="10">
        <v>0</v>
      </c>
      <c r="F16" s="10">
        <v>0</v>
      </c>
      <c r="G16" s="10">
        <v>0</v>
      </c>
      <c r="H16" s="10">
        <v>0</v>
      </c>
      <c r="I16" s="10">
        <v>0</v>
      </c>
      <c r="J16" s="10">
        <v>0</v>
      </c>
      <c r="K16" s="10">
        <v>0</v>
      </c>
      <c r="L16" s="10">
        <v>0</v>
      </c>
      <c r="M16" s="10">
        <v>0</v>
      </c>
      <c r="N16" s="10">
        <v>3</v>
      </c>
      <c r="O16" s="10">
        <v>3</v>
      </c>
      <c r="P16" s="10">
        <v>8</v>
      </c>
      <c r="Q16" s="84">
        <v>9</v>
      </c>
      <c r="R16" s="84">
        <v>16</v>
      </c>
      <c r="S16" s="83">
        <f>+O119</f>
        <v>24</v>
      </c>
      <c r="T16" s="83">
        <f>+O129</f>
        <v>376</v>
      </c>
      <c r="U16" s="83">
        <v>672</v>
      </c>
      <c r="V16" s="83">
        <v>780</v>
      </c>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row>
    <row r="17" spans="1:51" s="647" customFormat="1">
      <c r="A17" s="15"/>
      <c r="B17" s="587"/>
      <c r="C17" s="21" t="s">
        <v>68</v>
      </c>
      <c r="D17" s="753"/>
      <c r="E17" s="753"/>
      <c r="F17" s="753"/>
      <c r="G17" s="753"/>
      <c r="H17" s="753"/>
      <c r="I17" s="753"/>
      <c r="J17" s="753"/>
      <c r="K17" s="753"/>
      <c r="L17" s="753"/>
      <c r="M17" s="753"/>
      <c r="N17" s="753"/>
      <c r="O17" s="753"/>
      <c r="P17" s="755"/>
      <c r="Q17" s="83"/>
      <c r="R17" s="83"/>
      <c r="S17" s="756"/>
      <c r="T17" s="754"/>
      <c r="U17" s="754">
        <v>40</v>
      </c>
      <c r="V17" s="754">
        <v>273</v>
      </c>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row>
    <row r="18" spans="1:51">
      <c r="A18" s="15"/>
      <c r="B18" s="587"/>
      <c r="C18" s="185" t="s">
        <v>6</v>
      </c>
      <c r="D18" s="184">
        <f>SUM(D13:D16)</f>
        <v>40</v>
      </c>
      <c r="E18" s="184">
        <f t="shared" ref="E18:S18" si="0">SUM(E13:E16)</f>
        <v>179</v>
      </c>
      <c r="F18" s="184">
        <f t="shared" si="0"/>
        <v>204</v>
      </c>
      <c r="G18" s="184">
        <f t="shared" si="0"/>
        <v>215</v>
      </c>
      <c r="H18" s="184">
        <f t="shared" si="0"/>
        <v>222</v>
      </c>
      <c r="I18" s="184">
        <f t="shared" si="0"/>
        <v>228</v>
      </c>
      <c r="J18" s="184">
        <f t="shared" si="0"/>
        <v>228</v>
      </c>
      <c r="K18" s="184">
        <f t="shared" si="0"/>
        <v>228</v>
      </c>
      <c r="L18" s="184">
        <f t="shared" si="0"/>
        <v>229</v>
      </c>
      <c r="M18" s="184">
        <f t="shared" si="0"/>
        <v>504</v>
      </c>
      <c r="N18" s="184">
        <f t="shared" si="0"/>
        <v>1044</v>
      </c>
      <c r="O18" s="184">
        <f t="shared" si="0"/>
        <v>1261</v>
      </c>
      <c r="P18" s="184">
        <f t="shared" si="0"/>
        <v>1791</v>
      </c>
      <c r="Q18" s="184">
        <f t="shared" si="0"/>
        <v>2129</v>
      </c>
      <c r="R18" s="184">
        <f t="shared" si="0"/>
        <v>2240</v>
      </c>
      <c r="S18" s="184">
        <f t="shared" si="0"/>
        <v>2413</v>
      </c>
      <c r="T18" s="184">
        <f>SUM(T13:T16)</f>
        <v>2802</v>
      </c>
      <c r="U18" s="184">
        <v>3391</v>
      </c>
      <c r="V18" s="184">
        <v>3683</v>
      </c>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row>
    <row r="19" spans="1:51" ht="22.5">
      <c r="A19" s="15"/>
      <c r="B19" s="592"/>
      <c r="C19" s="20" t="s">
        <v>41</v>
      </c>
      <c r="D19" s="38">
        <v>3</v>
      </c>
      <c r="E19" s="38">
        <v>3</v>
      </c>
      <c r="F19" s="38">
        <v>3</v>
      </c>
      <c r="G19" s="38">
        <v>3</v>
      </c>
      <c r="H19" s="38">
        <v>3</v>
      </c>
      <c r="I19" s="38">
        <v>3</v>
      </c>
      <c r="J19" s="38">
        <v>3</v>
      </c>
      <c r="K19" s="38">
        <v>3</v>
      </c>
      <c r="L19" s="38">
        <v>3</v>
      </c>
      <c r="M19" s="38">
        <v>3</v>
      </c>
      <c r="N19" s="38">
        <v>3</v>
      </c>
      <c r="O19" s="38">
        <v>3</v>
      </c>
      <c r="P19" s="38">
        <v>3</v>
      </c>
      <c r="Q19" s="128">
        <v>3</v>
      </c>
      <c r="R19" s="128">
        <v>3</v>
      </c>
      <c r="S19" s="128">
        <v>3</v>
      </c>
      <c r="T19" s="128">
        <v>3</v>
      </c>
      <c r="U19" s="128">
        <v>3</v>
      </c>
      <c r="V19" s="128">
        <v>3</v>
      </c>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row>
    <row r="20" spans="1:51" ht="13.5" thickBot="1">
      <c r="A20" s="15"/>
      <c r="B20" s="588" t="s">
        <v>1</v>
      </c>
      <c r="C20" s="593"/>
      <c r="D20" s="9">
        <v>30</v>
      </c>
      <c r="E20" s="9">
        <v>30</v>
      </c>
      <c r="F20" s="9">
        <v>30</v>
      </c>
      <c r="G20" s="9">
        <v>30</v>
      </c>
      <c r="H20" s="9">
        <v>30</v>
      </c>
      <c r="I20" s="9">
        <v>30</v>
      </c>
      <c r="J20" s="9">
        <v>30</v>
      </c>
      <c r="K20" s="9">
        <v>20</v>
      </c>
      <c r="L20" s="9">
        <v>40</v>
      </c>
      <c r="M20" s="9">
        <v>110</v>
      </c>
      <c r="N20" s="9">
        <v>110</v>
      </c>
      <c r="O20" s="9">
        <v>110</v>
      </c>
      <c r="P20" s="9">
        <v>110</v>
      </c>
      <c r="Q20" s="136">
        <v>100</v>
      </c>
      <c r="R20" s="136">
        <v>100</v>
      </c>
      <c r="S20" s="136">
        <v>100</v>
      </c>
      <c r="T20" s="136">
        <v>100</v>
      </c>
      <c r="U20" s="136">
        <v>100</v>
      </c>
      <c r="V20" s="136">
        <v>100</v>
      </c>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row>
    <row r="21" spans="1:51" ht="13.5" thickBot="1">
      <c r="B21" s="16"/>
      <c r="C21" s="16"/>
      <c r="D21" s="16"/>
      <c r="E21" s="16"/>
      <c r="F21" s="16"/>
      <c r="G21" s="16"/>
      <c r="H21" s="16"/>
      <c r="I21" s="16"/>
      <c r="J21" s="16"/>
      <c r="K21" s="16"/>
      <c r="L21" s="16"/>
      <c r="M21" s="16"/>
      <c r="N21" s="16"/>
      <c r="O21" s="16"/>
      <c r="P21" s="16"/>
      <c r="Q21" s="16"/>
      <c r="R21" s="16"/>
      <c r="S21" s="16"/>
      <c r="T21" s="16"/>
      <c r="U21" s="16"/>
      <c r="V21" s="16"/>
    </row>
    <row r="22" spans="1:51" ht="23.25" thickBot="1">
      <c r="A22" s="15"/>
      <c r="B22" s="557" t="s">
        <v>31</v>
      </c>
      <c r="C22" s="558"/>
      <c r="D22" s="558"/>
      <c r="E22" s="558"/>
      <c r="F22" s="558"/>
      <c r="G22" s="558"/>
      <c r="H22" s="558"/>
      <c r="I22" s="558"/>
      <c r="J22" s="558"/>
      <c r="K22" s="558"/>
      <c r="L22" s="558"/>
      <c r="M22" s="558"/>
      <c r="N22" s="558"/>
      <c r="O22" s="559"/>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row>
    <row r="23" spans="1:51" ht="13.5" thickBot="1">
      <c r="A23" s="15"/>
      <c r="B23" s="560" t="s">
        <v>37</v>
      </c>
      <c r="C23" s="584"/>
      <c r="D23" s="183">
        <v>39083</v>
      </c>
      <c r="E23" s="183">
        <v>39114</v>
      </c>
      <c r="F23" s="183">
        <v>39142</v>
      </c>
      <c r="G23" s="183">
        <v>39173</v>
      </c>
      <c r="H23" s="183">
        <v>39203</v>
      </c>
      <c r="I23" s="183">
        <v>39234</v>
      </c>
      <c r="J23" s="183">
        <v>39264</v>
      </c>
      <c r="K23" s="183">
        <v>39295</v>
      </c>
      <c r="L23" s="183">
        <v>39326</v>
      </c>
      <c r="M23" s="183">
        <v>39356</v>
      </c>
      <c r="N23" s="183">
        <v>39387</v>
      </c>
      <c r="O23" s="183">
        <v>39417</v>
      </c>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row>
    <row r="24" spans="1:51">
      <c r="A24" s="15"/>
      <c r="B24" s="587" t="s">
        <v>7</v>
      </c>
      <c r="C24" s="11" t="s">
        <v>4</v>
      </c>
      <c r="D24" s="10">
        <v>219</v>
      </c>
      <c r="E24" s="10">
        <v>224</v>
      </c>
      <c r="F24" s="10">
        <v>226</v>
      </c>
      <c r="G24" s="10">
        <v>226</v>
      </c>
      <c r="H24" s="10">
        <v>226</v>
      </c>
      <c r="I24" s="10">
        <v>223</v>
      </c>
      <c r="J24" s="10">
        <v>222</v>
      </c>
      <c r="K24" s="10">
        <v>222</v>
      </c>
      <c r="L24" s="10">
        <v>222</v>
      </c>
      <c r="M24" s="10">
        <v>222</v>
      </c>
      <c r="N24" s="10">
        <v>222</v>
      </c>
      <c r="O24" s="10">
        <v>222</v>
      </c>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row>
    <row r="25" spans="1:51">
      <c r="A25" s="15"/>
      <c r="B25" s="587"/>
      <c r="C25" s="185" t="s">
        <v>6</v>
      </c>
      <c r="D25" s="184">
        <v>219</v>
      </c>
      <c r="E25" s="184">
        <v>224</v>
      </c>
      <c r="F25" s="184">
        <v>226</v>
      </c>
      <c r="G25" s="184">
        <v>226</v>
      </c>
      <c r="H25" s="184">
        <v>226</v>
      </c>
      <c r="I25" s="184">
        <v>223</v>
      </c>
      <c r="J25" s="184">
        <v>222</v>
      </c>
      <c r="K25" s="184">
        <v>222</v>
      </c>
      <c r="L25" s="184">
        <v>222</v>
      </c>
      <c r="M25" s="184">
        <v>222</v>
      </c>
      <c r="N25" s="184">
        <v>222</v>
      </c>
      <c r="O25" s="184">
        <v>222</v>
      </c>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row>
    <row r="26" spans="1:51" ht="22.5">
      <c r="A26" s="15"/>
      <c r="B26" s="587"/>
      <c r="C26" s="20" t="s">
        <v>41</v>
      </c>
      <c r="D26" s="38">
        <v>3</v>
      </c>
      <c r="E26" s="38">
        <v>3</v>
      </c>
      <c r="F26" s="38">
        <v>3</v>
      </c>
      <c r="G26" s="38">
        <v>3</v>
      </c>
      <c r="H26" s="38">
        <v>3</v>
      </c>
      <c r="I26" s="38">
        <v>3</v>
      </c>
      <c r="J26" s="38">
        <v>3</v>
      </c>
      <c r="K26" s="38">
        <v>3</v>
      </c>
      <c r="L26" s="38">
        <v>3</v>
      </c>
      <c r="M26" s="38">
        <v>3</v>
      </c>
      <c r="N26" s="38">
        <v>3</v>
      </c>
      <c r="O26" s="38">
        <v>3</v>
      </c>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row>
    <row r="27" spans="1:51" ht="13.5" thickBot="1">
      <c r="A27" s="15"/>
      <c r="B27" s="588" t="s">
        <v>1</v>
      </c>
      <c r="C27" s="589"/>
      <c r="D27" s="9">
        <v>30</v>
      </c>
      <c r="E27" s="9">
        <v>30</v>
      </c>
      <c r="F27" s="9">
        <v>30</v>
      </c>
      <c r="G27" s="9">
        <v>30</v>
      </c>
      <c r="H27" s="9">
        <v>30</v>
      </c>
      <c r="I27" s="9">
        <v>30</v>
      </c>
      <c r="J27" s="9">
        <v>30</v>
      </c>
      <c r="K27" s="9">
        <v>30</v>
      </c>
      <c r="L27" s="9">
        <v>30</v>
      </c>
      <c r="M27" s="9">
        <v>30</v>
      </c>
      <c r="N27" s="9">
        <v>30</v>
      </c>
      <c r="O27" s="9">
        <v>30</v>
      </c>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row>
    <row r="28" spans="1:51" ht="13.5" thickBot="1">
      <c r="B28" s="16"/>
      <c r="C28" s="16"/>
      <c r="D28" s="16"/>
      <c r="E28" s="16"/>
      <c r="F28" s="16"/>
      <c r="G28" s="16"/>
      <c r="H28" s="16"/>
      <c r="I28" s="16"/>
      <c r="J28" s="16"/>
      <c r="K28" s="16"/>
      <c r="L28" s="16"/>
      <c r="M28" s="16"/>
      <c r="N28" s="16"/>
      <c r="O28" s="16"/>
    </row>
    <row r="29" spans="1:51" ht="23.25" thickBot="1">
      <c r="A29" s="15"/>
      <c r="B29" s="557" t="s">
        <v>32</v>
      </c>
      <c r="C29" s="558"/>
      <c r="D29" s="558"/>
      <c r="E29" s="558"/>
      <c r="F29" s="558"/>
      <c r="G29" s="558"/>
      <c r="H29" s="558"/>
      <c r="I29" s="558"/>
      <c r="J29" s="558"/>
      <c r="K29" s="558"/>
      <c r="L29" s="558"/>
      <c r="M29" s="558"/>
      <c r="N29" s="558"/>
      <c r="O29" s="559"/>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row>
    <row r="30" spans="1:51" ht="13.5" thickBot="1">
      <c r="A30" s="15"/>
      <c r="B30" s="560" t="s">
        <v>37</v>
      </c>
      <c r="C30" s="584"/>
      <c r="D30" s="183">
        <v>39448</v>
      </c>
      <c r="E30" s="183">
        <v>39479</v>
      </c>
      <c r="F30" s="183">
        <v>39508</v>
      </c>
      <c r="G30" s="183">
        <v>39539</v>
      </c>
      <c r="H30" s="183">
        <v>39569</v>
      </c>
      <c r="I30" s="183">
        <v>39600</v>
      </c>
      <c r="J30" s="183">
        <v>39630</v>
      </c>
      <c r="K30" s="183">
        <v>39661</v>
      </c>
      <c r="L30" s="183">
        <v>39692</v>
      </c>
      <c r="M30" s="183">
        <v>39722</v>
      </c>
      <c r="N30" s="183">
        <v>39753</v>
      </c>
      <c r="O30" s="183">
        <v>39783</v>
      </c>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row>
    <row r="31" spans="1:51">
      <c r="A31" s="15"/>
      <c r="B31" s="587" t="s">
        <v>7</v>
      </c>
      <c r="C31" s="11" t="s">
        <v>4</v>
      </c>
      <c r="D31" s="10">
        <v>222</v>
      </c>
      <c r="E31" s="10">
        <v>222</v>
      </c>
      <c r="F31" s="10">
        <v>223</v>
      </c>
      <c r="G31" s="10">
        <v>223</v>
      </c>
      <c r="H31" s="10">
        <v>223</v>
      </c>
      <c r="I31" s="10">
        <v>228</v>
      </c>
      <c r="J31" s="10">
        <v>228</v>
      </c>
      <c r="K31" s="10">
        <v>228</v>
      </c>
      <c r="L31" s="10">
        <v>228</v>
      </c>
      <c r="M31" s="10">
        <v>228</v>
      </c>
      <c r="N31" s="10">
        <v>228</v>
      </c>
      <c r="O31" s="10">
        <v>228</v>
      </c>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row>
    <row r="32" spans="1:51">
      <c r="A32" s="15"/>
      <c r="B32" s="587"/>
      <c r="C32" s="185" t="s">
        <v>6</v>
      </c>
      <c r="D32" s="184">
        <v>222</v>
      </c>
      <c r="E32" s="184">
        <v>222</v>
      </c>
      <c r="F32" s="184">
        <v>223</v>
      </c>
      <c r="G32" s="184">
        <v>223</v>
      </c>
      <c r="H32" s="184">
        <v>223</v>
      </c>
      <c r="I32" s="184">
        <v>228</v>
      </c>
      <c r="J32" s="184">
        <v>228</v>
      </c>
      <c r="K32" s="184">
        <v>228</v>
      </c>
      <c r="L32" s="184">
        <v>228</v>
      </c>
      <c r="M32" s="184">
        <v>228</v>
      </c>
      <c r="N32" s="184">
        <v>228</v>
      </c>
      <c r="O32" s="184">
        <v>228</v>
      </c>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row>
    <row r="33" spans="1:51" ht="22.5">
      <c r="A33" s="15"/>
      <c r="B33" s="587"/>
      <c r="C33" s="20" t="s">
        <v>41</v>
      </c>
      <c r="D33" s="38">
        <v>3</v>
      </c>
      <c r="E33" s="38">
        <v>3</v>
      </c>
      <c r="F33" s="38">
        <v>3</v>
      </c>
      <c r="G33" s="38">
        <v>3</v>
      </c>
      <c r="H33" s="38">
        <v>3</v>
      </c>
      <c r="I33" s="38">
        <v>3</v>
      </c>
      <c r="J33" s="38">
        <v>3</v>
      </c>
      <c r="K33" s="38">
        <v>3</v>
      </c>
      <c r="L33" s="38">
        <v>3</v>
      </c>
      <c r="M33" s="38">
        <v>3</v>
      </c>
      <c r="N33" s="38">
        <v>3</v>
      </c>
      <c r="O33" s="38">
        <v>3</v>
      </c>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row>
    <row r="34" spans="1:51" ht="13.5" thickBot="1">
      <c r="A34" s="15"/>
      <c r="B34" s="588" t="s">
        <v>1</v>
      </c>
      <c r="C34" s="589"/>
      <c r="D34" s="9">
        <v>30</v>
      </c>
      <c r="E34" s="9">
        <v>30</v>
      </c>
      <c r="F34" s="9">
        <v>30</v>
      </c>
      <c r="G34" s="9">
        <v>30</v>
      </c>
      <c r="H34" s="9">
        <v>30</v>
      </c>
      <c r="I34" s="9">
        <v>30</v>
      </c>
      <c r="J34" s="9">
        <v>30</v>
      </c>
      <c r="K34" s="9">
        <v>30</v>
      </c>
      <c r="L34" s="9">
        <v>30</v>
      </c>
      <c r="M34" s="9">
        <v>30</v>
      </c>
      <c r="N34" s="9">
        <v>30</v>
      </c>
      <c r="O34" s="9">
        <v>30</v>
      </c>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row>
    <row r="35" spans="1:51" ht="13.5" thickBot="1">
      <c r="D35" s="28"/>
      <c r="E35" s="28"/>
      <c r="F35" s="28"/>
    </row>
    <row r="36" spans="1:51" ht="23.25" thickBot="1">
      <c r="A36" s="15"/>
      <c r="B36" s="557" t="s">
        <v>34</v>
      </c>
      <c r="C36" s="558"/>
      <c r="D36" s="558"/>
      <c r="E36" s="558"/>
      <c r="F36" s="558"/>
      <c r="G36" s="558"/>
      <c r="H36" s="558"/>
      <c r="I36" s="558"/>
      <c r="J36" s="558"/>
      <c r="K36" s="558"/>
      <c r="L36" s="558"/>
      <c r="M36" s="558"/>
      <c r="N36" s="558"/>
      <c r="O36" s="559"/>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row>
    <row r="37" spans="1:51" ht="13.5" thickBot="1">
      <c r="A37" s="15"/>
      <c r="B37" s="560" t="s">
        <v>37</v>
      </c>
      <c r="C37" s="584"/>
      <c r="D37" s="183">
        <v>39814</v>
      </c>
      <c r="E37" s="183">
        <v>39845</v>
      </c>
      <c r="F37" s="183">
        <v>39873</v>
      </c>
      <c r="G37" s="183">
        <v>39904</v>
      </c>
      <c r="H37" s="183">
        <v>39934</v>
      </c>
      <c r="I37" s="183">
        <v>39965</v>
      </c>
      <c r="J37" s="183">
        <v>39995</v>
      </c>
      <c r="K37" s="183">
        <v>40026</v>
      </c>
      <c r="L37" s="183">
        <v>40057</v>
      </c>
      <c r="M37" s="183">
        <v>40087</v>
      </c>
      <c r="N37" s="183">
        <v>40118</v>
      </c>
      <c r="O37" s="183">
        <v>40148</v>
      </c>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row>
    <row r="38" spans="1:51">
      <c r="A38" s="15"/>
      <c r="B38" s="587" t="s">
        <v>7</v>
      </c>
      <c r="C38" s="11" t="s">
        <v>4</v>
      </c>
      <c r="D38" s="10">
        <v>228</v>
      </c>
      <c r="E38" s="10">
        <v>228</v>
      </c>
      <c r="F38" s="10">
        <v>228</v>
      </c>
      <c r="G38" s="10">
        <v>228</v>
      </c>
      <c r="H38" s="10">
        <v>229</v>
      </c>
      <c r="I38" s="10">
        <v>229</v>
      </c>
      <c r="J38" s="10">
        <v>229</v>
      </c>
      <c r="K38" s="10">
        <v>228</v>
      </c>
      <c r="L38" s="10">
        <v>228</v>
      </c>
      <c r="M38" s="10">
        <v>228</v>
      </c>
      <c r="N38" s="10">
        <v>228</v>
      </c>
      <c r="O38" s="10">
        <v>228</v>
      </c>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row>
    <row r="39" spans="1:51">
      <c r="A39" s="15"/>
      <c r="B39" s="587"/>
      <c r="C39" s="185" t="s">
        <v>6</v>
      </c>
      <c r="D39" s="184">
        <v>228</v>
      </c>
      <c r="E39" s="184">
        <v>228</v>
      </c>
      <c r="F39" s="184">
        <v>228</v>
      </c>
      <c r="G39" s="184">
        <v>228</v>
      </c>
      <c r="H39" s="184">
        <v>229</v>
      </c>
      <c r="I39" s="184">
        <v>229</v>
      </c>
      <c r="J39" s="184">
        <v>229</v>
      </c>
      <c r="K39" s="184">
        <v>228</v>
      </c>
      <c r="L39" s="184">
        <v>228</v>
      </c>
      <c r="M39" s="184">
        <v>228</v>
      </c>
      <c r="N39" s="184">
        <v>228</v>
      </c>
      <c r="O39" s="184">
        <v>228</v>
      </c>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row>
    <row r="40" spans="1:51" ht="22.5">
      <c r="A40" s="15"/>
      <c r="B40" s="587"/>
      <c r="C40" s="20" t="s">
        <v>41</v>
      </c>
      <c r="D40" s="38">
        <v>3</v>
      </c>
      <c r="E40" s="38">
        <v>3</v>
      </c>
      <c r="F40" s="38">
        <v>3</v>
      </c>
      <c r="G40" s="38">
        <v>3</v>
      </c>
      <c r="H40" s="38">
        <v>3</v>
      </c>
      <c r="I40" s="38">
        <v>3</v>
      </c>
      <c r="J40" s="38">
        <v>3</v>
      </c>
      <c r="K40" s="38">
        <v>3</v>
      </c>
      <c r="L40" s="38">
        <v>3</v>
      </c>
      <c r="M40" s="38">
        <v>3</v>
      </c>
      <c r="N40" s="38">
        <v>3</v>
      </c>
      <c r="O40" s="38">
        <v>3</v>
      </c>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row>
    <row r="41" spans="1:51" ht="13.5" thickBot="1">
      <c r="A41" s="15"/>
      <c r="B41" s="588" t="s">
        <v>1</v>
      </c>
      <c r="C41" s="589"/>
      <c r="D41" s="9">
        <v>30</v>
      </c>
      <c r="E41" s="9">
        <v>30</v>
      </c>
      <c r="F41" s="9">
        <v>30</v>
      </c>
      <c r="G41" s="9">
        <v>30</v>
      </c>
      <c r="H41" s="9">
        <v>30</v>
      </c>
      <c r="I41" s="9">
        <v>30</v>
      </c>
      <c r="J41" s="9">
        <v>30</v>
      </c>
      <c r="K41" s="9">
        <v>30</v>
      </c>
      <c r="L41" s="9">
        <v>30</v>
      </c>
      <c r="M41" s="9">
        <v>30</v>
      </c>
      <c r="N41" s="9">
        <v>30</v>
      </c>
      <c r="O41" s="9">
        <v>30</v>
      </c>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row>
    <row r="42" spans="1:51" ht="13.5" thickBot="1">
      <c r="D42" s="28"/>
      <c r="E42" s="28"/>
      <c r="F42" s="28"/>
    </row>
    <row r="43" spans="1:51" ht="23.25" thickBot="1">
      <c r="A43" s="15"/>
      <c r="B43" s="557" t="s">
        <v>43</v>
      </c>
      <c r="C43" s="558"/>
      <c r="D43" s="558"/>
      <c r="E43" s="558"/>
      <c r="F43" s="558"/>
      <c r="G43" s="558"/>
      <c r="H43" s="558"/>
      <c r="I43" s="558"/>
      <c r="J43" s="558"/>
      <c r="K43" s="558"/>
      <c r="L43" s="558"/>
      <c r="M43" s="558"/>
      <c r="N43" s="558"/>
      <c r="O43" s="559"/>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row>
    <row r="44" spans="1:51" ht="13.5" thickBot="1">
      <c r="A44" s="15"/>
      <c r="B44" s="560" t="s">
        <v>37</v>
      </c>
      <c r="C44" s="584"/>
      <c r="D44" s="183">
        <v>40179</v>
      </c>
      <c r="E44" s="183">
        <v>40210</v>
      </c>
      <c r="F44" s="183">
        <v>40238</v>
      </c>
      <c r="G44" s="183">
        <v>40269</v>
      </c>
      <c r="H44" s="183">
        <v>40299</v>
      </c>
      <c r="I44" s="183">
        <v>40330</v>
      </c>
      <c r="J44" s="183">
        <v>40360</v>
      </c>
      <c r="K44" s="183">
        <v>40391</v>
      </c>
      <c r="L44" s="183">
        <v>40422</v>
      </c>
      <c r="M44" s="183">
        <v>40452</v>
      </c>
      <c r="N44" s="183">
        <v>40483</v>
      </c>
      <c r="O44" s="183">
        <v>40513</v>
      </c>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row>
    <row r="45" spans="1:51">
      <c r="A45" s="15"/>
      <c r="B45" s="587" t="s">
        <v>7</v>
      </c>
      <c r="C45" s="11" t="s">
        <v>4</v>
      </c>
      <c r="D45" s="10">
        <v>228</v>
      </c>
      <c r="E45" s="10">
        <v>228</v>
      </c>
      <c r="F45" s="10">
        <v>228</v>
      </c>
      <c r="G45" s="10">
        <v>228</v>
      </c>
      <c r="H45" s="10">
        <v>228</v>
      </c>
      <c r="I45" s="10">
        <v>227</v>
      </c>
      <c r="J45" s="10">
        <v>227</v>
      </c>
      <c r="K45" s="10">
        <v>227</v>
      </c>
      <c r="L45" s="10">
        <v>227</v>
      </c>
      <c r="M45" s="10">
        <v>227</v>
      </c>
      <c r="N45" s="10">
        <v>227</v>
      </c>
      <c r="O45" s="10">
        <v>228</v>
      </c>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row>
    <row r="46" spans="1:51">
      <c r="A46" s="15"/>
      <c r="B46" s="587"/>
      <c r="C46" s="185" t="s">
        <v>6</v>
      </c>
      <c r="D46" s="184">
        <v>228</v>
      </c>
      <c r="E46" s="184">
        <v>228</v>
      </c>
      <c r="F46" s="184">
        <v>228</v>
      </c>
      <c r="G46" s="184">
        <v>228</v>
      </c>
      <c r="H46" s="184">
        <v>228</v>
      </c>
      <c r="I46" s="184">
        <v>227</v>
      </c>
      <c r="J46" s="184">
        <v>227</v>
      </c>
      <c r="K46" s="184">
        <v>227</v>
      </c>
      <c r="L46" s="184">
        <v>227</v>
      </c>
      <c r="M46" s="184">
        <v>227</v>
      </c>
      <c r="N46" s="184">
        <v>227</v>
      </c>
      <c r="O46" s="184">
        <v>228</v>
      </c>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row>
    <row r="47" spans="1:51" ht="22.5">
      <c r="A47" s="15"/>
      <c r="B47" s="587"/>
      <c r="C47" s="20" t="s">
        <v>41</v>
      </c>
      <c r="D47" s="38">
        <v>3</v>
      </c>
      <c r="E47" s="38">
        <v>3</v>
      </c>
      <c r="F47" s="38">
        <v>3</v>
      </c>
      <c r="G47" s="38">
        <v>3</v>
      </c>
      <c r="H47" s="38">
        <v>3</v>
      </c>
      <c r="I47" s="38">
        <v>3</v>
      </c>
      <c r="J47" s="38">
        <v>3</v>
      </c>
      <c r="K47" s="38">
        <v>3</v>
      </c>
      <c r="L47" s="38">
        <v>3</v>
      </c>
      <c r="M47" s="38">
        <v>3</v>
      </c>
      <c r="N47" s="38">
        <v>3</v>
      </c>
      <c r="O47" s="38">
        <v>3</v>
      </c>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row>
    <row r="48" spans="1:51" ht="13.5" thickBot="1">
      <c r="A48" s="15"/>
      <c r="B48" s="588" t="s">
        <v>1</v>
      </c>
      <c r="C48" s="589"/>
      <c r="D48" s="9">
        <v>30</v>
      </c>
      <c r="E48" s="9">
        <v>30</v>
      </c>
      <c r="F48" s="9">
        <v>30</v>
      </c>
      <c r="G48" s="9">
        <v>30</v>
      </c>
      <c r="H48" s="9">
        <v>30</v>
      </c>
      <c r="I48" s="9">
        <v>30</v>
      </c>
      <c r="J48" s="9">
        <v>30</v>
      </c>
      <c r="K48" s="9">
        <v>30</v>
      </c>
      <c r="L48" s="9">
        <v>30</v>
      </c>
      <c r="M48" s="9">
        <v>30</v>
      </c>
      <c r="N48" s="9">
        <v>30</v>
      </c>
      <c r="O48" s="9">
        <v>30</v>
      </c>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row>
    <row r="49" spans="1:51" ht="13.5" thickBot="1">
      <c r="B49" s="29"/>
      <c r="C49" s="29"/>
      <c r="D49" s="16"/>
      <c r="E49" s="16"/>
      <c r="F49" s="16"/>
      <c r="G49" s="16"/>
      <c r="H49" s="16"/>
      <c r="I49" s="16"/>
      <c r="J49" s="16"/>
      <c r="K49" s="16"/>
      <c r="L49" s="16"/>
      <c r="M49" s="16"/>
      <c r="N49" s="16"/>
      <c r="O49" s="16"/>
    </row>
    <row r="50" spans="1:51" ht="23.25" thickBot="1">
      <c r="A50" s="15"/>
      <c r="B50" s="557" t="s">
        <v>46</v>
      </c>
      <c r="C50" s="558"/>
      <c r="D50" s="558"/>
      <c r="E50" s="558"/>
      <c r="F50" s="558"/>
      <c r="G50" s="558"/>
      <c r="H50" s="558"/>
      <c r="I50" s="558"/>
      <c r="J50" s="558"/>
      <c r="K50" s="558"/>
      <c r="L50" s="558"/>
      <c r="M50" s="558"/>
      <c r="N50" s="558"/>
      <c r="O50" s="559"/>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row>
    <row r="51" spans="1:51" ht="13.5" thickBot="1">
      <c r="A51" s="15"/>
      <c r="B51" s="560" t="s">
        <v>37</v>
      </c>
      <c r="C51" s="561"/>
      <c r="D51" s="183">
        <v>40544</v>
      </c>
      <c r="E51" s="183">
        <v>40575</v>
      </c>
      <c r="F51" s="183">
        <v>40603</v>
      </c>
      <c r="G51" s="183">
        <v>40634</v>
      </c>
      <c r="H51" s="183">
        <v>40664</v>
      </c>
      <c r="I51" s="183">
        <v>40695</v>
      </c>
      <c r="J51" s="183">
        <v>40725</v>
      </c>
      <c r="K51" s="183">
        <v>40756</v>
      </c>
      <c r="L51" s="183">
        <v>40787</v>
      </c>
      <c r="M51" s="183">
        <v>40817</v>
      </c>
      <c r="N51" s="183">
        <v>40848</v>
      </c>
      <c r="O51" s="183">
        <v>40878</v>
      </c>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row>
    <row r="52" spans="1:51">
      <c r="A52" s="15"/>
      <c r="B52" s="562" t="s">
        <v>7</v>
      </c>
      <c r="C52" s="11" t="s">
        <v>4</v>
      </c>
      <c r="D52" s="10">
        <v>226</v>
      </c>
      <c r="E52" s="10">
        <v>226</v>
      </c>
      <c r="F52" s="10">
        <v>227</v>
      </c>
      <c r="G52" s="10">
        <v>229</v>
      </c>
      <c r="H52" s="10">
        <v>229</v>
      </c>
      <c r="I52" s="10">
        <v>229</v>
      </c>
      <c r="J52" s="10">
        <v>229</v>
      </c>
      <c r="K52" s="10">
        <v>229</v>
      </c>
      <c r="L52" s="10">
        <v>229</v>
      </c>
      <c r="M52" s="10">
        <v>229</v>
      </c>
      <c r="N52" s="10">
        <v>229</v>
      </c>
      <c r="O52" s="10">
        <v>229</v>
      </c>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row>
    <row r="53" spans="1:51">
      <c r="A53" s="15"/>
      <c r="B53" s="562"/>
      <c r="C53" s="185" t="s">
        <v>6</v>
      </c>
      <c r="D53" s="184">
        <v>226</v>
      </c>
      <c r="E53" s="184">
        <v>226</v>
      </c>
      <c r="F53" s="184">
        <v>227</v>
      </c>
      <c r="G53" s="184">
        <v>229</v>
      </c>
      <c r="H53" s="184">
        <v>229</v>
      </c>
      <c r="I53" s="184">
        <v>229</v>
      </c>
      <c r="J53" s="184">
        <v>229</v>
      </c>
      <c r="K53" s="184">
        <v>229</v>
      </c>
      <c r="L53" s="184">
        <v>229</v>
      </c>
      <c r="M53" s="184">
        <v>229</v>
      </c>
      <c r="N53" s="184">
        <v>229</v>
      </c>
      <c r="O53" s="184">
        <v>229</v>
      </c>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row>
    <row r="54" spans="1:51" ht="22.5">
      <c r="A54" s="15"/>
      <c r="B54" s="563"/>
      <c r="C54" s="20" t="s">
        <v>41</v>
      </c>
      <c r="D54" s="38">
        <v>3</v>
      </c>
      <c r="E54" s="38">
        <v>3</v>
      </c>
      <c r="F54" s="38">
        <v>3</v>
      </c>
      <c r="G54" s="38">
        <v>3</v>
      </c>
      <c r="H54" s="38">
        <v>3</v>
      </c>
      <c r="I54" s="38">
        <v>3</v>
      </c>
      <c r="J54" s="38">
        <v>3</v>
      </c>
      <c r="K54" s="38">
        <v>3</v>
      </c>
      <c r="L54" s="38">
        <v>3</v>
      </c>
      <c r="M54" s="38">
        <v>3</v>
      </c>
      <c r="N54" s="38">
        <v>3</v>
      </c>
      <c r="O54" s="38">
        <v>3</v>
      </c>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row>
    <row r="55" spans="1:51" ht="13.5" thickBot="1">
      <c r="A55" s="15"/>
      <c r="B55" s="594" t="s">
        <v>1</v>
      </c>
      <c r="C55" s="595"/>
      <c r="D55" s="9">
        <v>30</v>
      </c>
      <c r="E55" s="9">
        <v>30</v>
      </c>
      <c r="F55" s="9">
        <v>30</v>
      </c>
      <c r="G55" s="9">
        <v>30</v>
      </c>
      <c r="H55" s="9">
        <v>30</v>
      </c>
      <c r="I55" s="9">
        <v>40</v>
      </c>
      <c r="J55" s="9">
        <v>40</v>
      </c>
      <c r="K55" s="9">
        <v>40</v>
      </c>
      <c r="L55" s="9">
        <v>40</v>
      </c>
      <c r="M55" s="9">
        <v>40</v>
      </c>
      <c r="N55" s="9">
        <v>40</v>
      </c>
      <c r="O55" s="9">
        <v>40</v>
      </c>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row>
    <row r="56" spans="1:51" ht="13.5" thickBot="1">
      <c r="B56" s="29"/>
      <c r="C56" s="29"/>
      <c r="D56" s="16"/>
      <c r="E56" s="16"/>
      <c r="F56" s="16"/>
      <c r="G56" s="16"/>
      <c r="H56" s="16"/>
      <c r="I56" s="16"/>
      <c r="J56" s="16"/>
      <c r="K56" s="16"/>
      <c r="L56" s="16"/>
      <c r="M56" s="16"/>
      <c r="N56" s="16"/>
      <c r="O56" s="16"/>
    </row>
    <row r="57" spans="1:51" ht="23.25" thickBot="1">
      <c r="A57" s="15"/>
      <c r="B57" s="557" t="s">
        <v>49</v>
      </c>
      <c r="C57" s="558"/>
      <c r="D57" s="558"/>
      <c r="E57" s="558"/>
      <c r="F57" s="558"/>
      <c r="G57" s="558"/>
      <c r="H57" s="558"/>
      <c r="I57" s="558"/>
      <c r="J57" s="558"/>
      <c r="K57" s="558"/>
      <c r="L57" s="558"/>
      <c r="M57" s="558"/>
      <c r="N57" s="558"/>
      <c r="O57" s="559"/>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row>
    <row r="58" spans="1:51" ht="13.5" thickBot="1">
      <c r="A58" s="15"/>
      <c r="B58" s="560" t="s">
        <v>55</v>
      </c>
      <c r="C58" s="561"/>
      <c r="D58" s="183">
        <v>40909</v>
      </c>
      <c r="E58" s="183">
        <v>40940</v>
      </c>
      <c r="F58" s="183">
        <v>40969</v>
      </c>
      <c r="G58" s="183">
        <v>41000</v>
      </c>
      <c r="H58" s="183">
        <v>41030</v>
      </c>
      <c r="I58" s="183">
        <v>41061</v>
      </c>
      <c r="J58" s="183">
        <v>41091</v>
      </c>
      <c r="K58" s="183">
        <v>41122</v>
      </c>
      <c r="L58" s="183">
        <v>41153</v>
      </c>
      <c r="M58" s="183">
        <v>41183</v>
      </c>
      <c r="N58" s="183">
        <v>41214</v>
      </c>
      <c r="O58" s="183">
        <v>41244</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row>
    <row r="59" spans="1:51">
      <c r="A59" s="15"/>
      <c r="B59" s="562" t="s">
        <v>7</v>
      </c>
      <c r="C59" s="6" t="s">
        <v>4</v>
      </c>
      <c r="D59" s="7">
        <v>226</v>
      </c>
      <c r="E59" s="10">
        <v>226</v>
      </c>
      <c r="F59" s="10">
        <v>227</v>
      </c>
      <c r="G59" s="10">
        <v>229</v>
      </c>
      <c r="H59" s="10">
        <v>229</v>
      </c>
      <c r="I59" s="10">
        <v>229</v>
      </c>
      <c r="J59" s="10">
        <v>229</v>
      </c>
      <c r="K59" s="10">
        <v>229</v>
      </c>
      <c r="L59" s="10">
        <v>229</v>
      </c>
      <c r="M59" s="10">
        <v>229</v>
      </c>
      <c r="N59" s="10">
        <v>229</v>
      </c>
      <c r="O59" s="10">
        <v>229</v>
      </c>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row>
    <row r="60" spans="1:51">
      <c r="A60" s="15"/>
      <c r="B60" s="562"/>
      <c r="C60" s="6" t="s">
        <v>33</v>
      </c>
      <c r="D60" s="7">
        <v>0</v>
      </c>
      <c r="E60" s="10">
        <v>0</v>
      </c>
      <c r="F60" s="10">
        <v>0</v>
      </c>
      <c r="G60" s="10">
        <v>0</v>
      </c>
      <c r="H60" s="10">
        <v>0</v>
      </c>
      <c r="I60" s="10">
        <v>0</v>
      </c>
      <c r="J60" s="10">
        <v>192</v>
      </c>
      <c r="K60" s="10">
        <v>192</v>
      </c>
      <c r="L60" s="10">
        <v>215</v>
      </c>
      <c r="M60" s="10">
        <v>215</v>
      </c>
      <c r="N60" s="10">
        <v>215</v>
      </c>
      <c r="O60" s="10">
        <v>275</v>
      </c>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row>
    <row r="61" spans="1:51">
      <c r="A61" s="15"/>
      <c r="B61" s="562"/>
      <c r="C61" s="24" t="s">
        <v>6</v>
      </c>
      <c r="D61" s="182">
        <f>SUM(D59:D60)</f>
        <v>226</v>
      </c>
      <c r="E61" s="182">
        <f t="shared" ref="E61:O61" si="1">SUM(E59:E60)</f>
        <v>226</v>
      </c>
      <c r="F61" s="182">
        <f t="shared" si="1"/>
        <v>227</v>
      </c>
      <c r="G61" s="182">
        <f t="shared" si="1"/>
        <v>229</v>
      </c>
      <c r="H61" s="182">
        <f t="shared" si="1"/>
        <v>229</v>
      </c>
      <c r="I61" s="182">
        <f t="shared" si="1"/>
        <v>229</v>
      </c>
      <c r="J61" s="182">
        <f t="shared" si="1"/>
        <v>421</v>
      </c>
      <c r="K61" s="182">
        <f t="shared" si="1"/>
        <v>421</v>
      </c>
      <c r="L61" s="182">
        <f t="shared" si="1"/>
        <v>444</v>
      </c>
      <c r="M61" s="182">
        <f t="shared" si="1"/>
        <v>444</v>
      </c>
      <c r="N61" s="182">
        <f t="shared" si="1"/>
        <v>444</v>
      </c>
      <c r="O61" s="182">
        <f t="shared" si="1"/>
        <v>504</v>
      </c>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row>
    <row r="62" spans="1:51" ht="22.5">
      <c r="A62" s="15"/>
      <c r="B62" s="563"/>
      <c r="C62" s="23" t="s">
        <v>41</v>
      </c>
      <c r="D62" s="38">
        <v>3</v>
      </c>
      <c r="E62" s="38">
        <v>3</v>
      </c>
      <c r="F62" s="38">
        <v>3</v>
      </c>
      <c r="G62" s="38">
        <v>3</v>
      </c>
      <c r="H62" s="38">
        <v>3</v>
      </c>
      <c r="I62" s="38">
        <v>3</v>
      </c>
      <c r="J62" s="38">
        <v>3</v>
      </c>
      <c r="K62" s="38">
        <v>3</v>
      </c>
      <c r="L62" s="38">
        <v>3</v>
      </c>
      <c r="M62" s="38">
        <v>3</v>
      </c>
      <c r="N62" s="38">
        <v>3</v>
      </c>
      <c r="O62" s="38">
        <v>3</v>
      </c>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row>
    <row r="63" spans="1:51" ht="23.25" thickBot="1">
      <c r="A63" s="15"/>
      <c r="B63" s="564" t="s">
        <v>1</v>
      </c>
      <c r="C63" s="565"/>
      <c r="D63" s="8">
        <v>40</v>
      </c>
      <c r="E63" s="9">
        <v>40</v>
      </c>
      <c r="F63" s="9">
        <v>40</v>
      </c>
      <c r="G63" s="9">
        <v>40</v>
      </c>
      <c r="H63" s="9">
        <v>40</v>
      </c>
      <c r="I63" s="9">
        <v>40</v>
      </c>
      <c r="J63" s="9">
        <v>40</v>
      </c>
      <c r="K63" s="9">
        <v>40</v>
      </c>
      <c r="L63" s="9">
        <v>40</v>
      </c>
      <c r="M63" s="9">
        <v>40</v>
      </c>
      <c r="N63" s="9">
        <v>40</v>
      </c>
      <c r="O63" s="9">
        <v>110</v>
      </c>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row>
    <row r="64" spans="1:51" ht="13.5" thickBot="1">
      <c r="B64" s="29"/>
      <c r="C64" s="29"/>
      <c r="D64" s="16"/>
      <c r="E64" s="16"/>
      <c r="F64" s="16"/>
      <c r="G64" s="16"/>
      <c r="H64" s="16"/>
      <c r="I64" s="16"/>
      <c r="J64" s="16"/>
      <c r="K64" s="16"/>
      <c r="L64" s="16"/>
      <c r="M64" s="16"/>
      <c r="N64" s="16"/>
      <c r="O64" s="16"/>
    </row>
    <row r="65" spans="1:51" ht="23.25" thickBot="1">
      <c r="A65" s="15"/>
      <c r="B65" s="557" t="s">
        <v>56</v>
      </c>
      <c r="C65" s="558"/>
      <c r="D65" s="558"/>
      <c r="E65" s="558"/>
      <c r="F65" s="558"/>
      <c r="G65" s="558"/>
      <c r="H65" s="558"/>
      <c r="I65" s="558"/>
      <c r="J65" s="558"/>
      <c r="K65" s="558"/>
      <c r="L65" s="558"/>
      <c r="M65" s="558"/>
      <c r="N65" s="558"/>
      <c r="O65" s="559"/>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row>
    <row r="66" spans="1:51" ht="13.5" thickBot="1">
      <c r="A66" s="15"/>
      <c r="B66" s="560" t="s">
        <v>55</v>
      </c>
      <c r="C66" s="561"/>
      <c r="D66" s="183">
        <v>41275</v>
      </c>
      <c r="E66" s="183">
        <v>41306</v>
      </c>
      <c r="F66" s="183">
        <v>41334</v>
      </c>
      <c r="G66" s="183">
        <v>41365</v>
      </c>
      <c r="H66" s="183">
        <v>41395</v>
      </c>
      <c r="I66" s="183">
        <v>41426</v>
      </c>
      <c r="J66" s="183">
        <v>41456</v>
      </c>
      <c r="K66" s="183">
        <v>41487</v>
      </c>
      <c r="L66" s="183">
        <v>41518</v>
      </c>
      <c r="M66" s="183">
        <v>41548</v>
      </c>
      <c r="N66" s="183">
        <v>41579</v>
      </c>
      <c r="O66" s="183">
        <v>41609</v>
      </c>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row>
    <row r="67" spans="1:51">
      <c r="A67" s="15"/>
      <c r="B67" s="562" t="s">
        <v>7</v>
      </c>
      <c r="C67" s="6" t="s">
        <v>4</v>
      </c>
      <c r="D67" s="7">
        <v>229</v>
      </c>
      <c r="E67" s="7">
        <v>229</v>
      </c>
      <c r="F67" s="7">
        <v>229</v>
      </c>
      <c r="G67" s="7">
        <v>229</v>
      </c>
      <c r="H67" s="7">
        <v>229</v>
      </c>
      <c r="I67" s="10">
        <v>229</v>
      </c>
      <c r="J67" s="10">
        <v>229</v>
      </c>
      <c r="K67" s="10">
        <v>229</v>
      </c>
      <c r="L67" s="10">
        <v>229</v>
      </c>
      <c r="M67" s="10">
        <v>229</v>
      </c>
      <c r="N67" s="10">
        <v>229</v>
      </c>
      <c r="O67" s="10">
        <v>228</v>
      </c>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row>
    <row r="68" spans="1:51">
      <c r="A68" s="15"/>
      <c r="B68" s="562"/>
      <c r="C68" s="6" t="s">
        <v>33</v>
      </c>
      <c r="D68" s="7">
        <v>331</v>
      </c>
      <c r="E68" s="10">
        <v>367</v>
      </c>
      <c r="F68" s="10">
        <v>388</v>
      </c>
      <c r="G68" s="10">
        <v>457</v>
      </c>
      <c r="H68" s="10">
        <v>466</v>
      </c>
      <c r="I68" s="10">
        <v>501</v>
      </c>
      <c r="J68" s="10">
        <v>574</v>
      </c>
      <c r="K68" s="10">
        <v>647</v>
      </c>
      <c r="L68" s="10">
        <v>647</v>
      </c>
      <c r="M68" s="10">
        <v>680</v>
      </c>
      <c r="N68" s="10">
        <v>684</v>
      </c>
      <c r="O68" s="10">
        <v>750</v>
      </c>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row>
    <row r="69" spans="1:51">
      <c r="A69" s="15"/>
      <c r="B69" s="562"/>
      <c r="C69" s="82" t="s">
        <v>62</v>
      </c>
      <c r="D69" s="7">
        <v>0</v>
      </c>
      <c r="E69" s="10">
        <v>0</v>
      </c>
      <c r="F69" s="10">
        <v>0</v>
      </c>
      <c r="G69" s="10">
        <v>0</v>
      </c>
      <c r="H69" s="10">
        <v>0</v>
      </c>
      <c r="I69" s="10">
        <v>0</v>
      </c>
      <c r="J69" s="10">
        <v>0</v>
      </c>
      <c r="K69" s="10">
        <v>0</v>
      </c>
      <c r="L69" s="10">
        <v>0</v>
      </c>
      <c r="M69" s="10">
        <v>0</v>
      </c>
      <c r="N69" s="10">
        <v>19</v>
      </c>
      <c r="O69" s="10">
        <v>63</v>
      </c>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row>
    <row r="70" spans="1:51">
      <c r="A70" s="15"/>
      <c r="B70" s="562"/>
      <c r="C70" s="82" t="s">
        <v>63</v>
      </c>
      <c r="D70" s="7">
        <v>0</v>
      </c>
      <c r="E70" s="10">
        <v>0</v>
      </c>
      <c r="F70" s="10">
        <v>0</v>
      </c>
      <c r="G70" s="10">
        <v>0</v>
      </c>
      <c r="H70" s="10">
        <v>0</v>
      </c>
      <c r="I70" s="10">
        <v>0</v>
      </c>
      <c r="J70" s="10">
        <v>0</v>
      </c>
      <c r="K70" s="10">
        <v>0</v>
      </c>
      <c r="L70" s="10">
        <v>0</v>
      </c>
      <c r="M70" s="10">
        <v>0</v>
      </c>
      <c r="N70" s="10">
        <v>0</v>
      </c>
      <c r="O70" s="10">
        <v>3</v>
      </c>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row>
    <row r="71" spans="1:51">
      <c r="A71" s="15"/>
      <c r="B71" s="562"/>
      <c r="C71" s="24" t="s">
        <v>6</v>
      </c>
      <c r="D71" s="182">
        <f>SUM(D67:D70)</f>
        <v>560</v>
      </c>
      <c r="E71" s="182">
        <f t="shared" ref="E71:O71" si="2">SUM(E67:E70)</f>
        <v>596</v>
      </c>
      <c r="F71" s="182">
        <f t="shared" si="2"/>
        <v>617</v>
      </c>
      <c r="G71" s="182">
        <f t="shared" si="2"/>
        <v>686</v>
      </c>
      <c r="H71" s="182">
        <f t="shared" si="2"/>
        <v>695</v>
      </c>
      <c r="I71" s="182">
        <f t="shared" si="2"/>
        <v>730</v>
      </c>
      <c r="J71" s="182">
        <f t="shared" si="2"/>
        <v>803</v>
      </c>
      <c r="K71" s="182">
        <f t="shared" si="2"/>
        <v>876</v>
      </c>
      <c r="L71" s="182">
        <f t="shared" si="2"/>
        <v>876</v>
      </c>
      <c r="M71" s="182">
        <f t="shared" si="2"/>
        <v>909</v>
      </c>
      <c r="N71" s="182">
        <f t="shared" si="2"/>
        <v>932</v>
      </c>
      <c r="O71" s="182">
        <f t="shared" si="2"/>
        <v>1044</v>
      </c>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row>
    <row r="72" spans="1:51" ht="22.5">
      <c r="A72" s="15"/>
      <c r="B72" s="563"/>
      <c r="C72" s="23" t="s">
        <v>41</v>
      </c>
      <c r="D72" s="38">
        <v>3</v>
      </c>
      <c r="E72" s="38">
        <v>3</v>
      </c>
      <c r="F72" s="38">
        <v>3</v>
      </c>
      <c r="G72" s="38">
        <v>3</v>
      </c>
      <c r="H72" s="38">
        <v>3</v>
      </c>
      <c r="I72" s="38">
        <v>3</v>
      </c>
      <c r="J72" s="38">
        <v>3</v>
      </c>
      <c r="K72" s="38">
        <v>3</v>
      </c>
      <c r="L72" s="38">
        <v>3</v>
      </c>
      <c r="M72" s="38">
        <v>3</v>
      </c>
      <c r="N72" s="38">
        <v>3</v>
      </c>
      <c r="O72" s="38">
        <v>3</v>
      </c>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row>
    <row r="73" spans="1:51" ht="23.25" thickBot="1">
      <c r="A73" s="15"/>
      <c r="B73" s="564" t="s">
        <v>1</v>
      </c>
      <c r="C73" s="565"/>
      <c r="D73" s="8">
        <v>110</v>
      </c>
      <c r="E73" s="8">
        <v>110</v>
      </c>
      <c r="F73" s="8">
        <v>110</v>
      </c>
      <c r="G73" s="8">
        <v>110</v>
      </c>
      <c r="H73" s="8">
        <v>110</v>
      </c>
      <c r="I73" s="8">
        <v>110</v>
      </c>
      <c r="J73" s="8">
        <v>110</v>
      </c>
      <c r="K73" s="8">
        <v>110</v>
      </c>
      <c r="L73" s="8">
        <v>110</v>
      </c>
      <c r="M73" s="8">
        <v>110</v>
      </c>
      <c r="N73" s="8">
        <v>110</v>
      </c>
      <c r="O73" s="8">
        <v>110</v>
      </c>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row>
    <row r="74" spans="1:51" ht="13.5" thickBot="1">
      <c r="B74" s="29"/>
      <c r="C74" s="29"/>
      <c r="D74" s="16"/>
      <c r="E74" s="16"/>
      <c r="F74" s="16"/>
      <c r="G74" s="16"/>
      <c r="H74" s="16"/>
      <c r="I74" s="16"/>
      <c r="J74" s="16"/>
      <c r="K74" s="16"/>
      <c r="L74" s="16"/>
      <c r="M74" s="16"/>
      <c r="N74" s="16"/>
      <c r="O74" s="16"/>
    </row>
    <row r="75" spans="1:51" ht="23.25" thickBot="1">
      <c r="A75" s="15"/>
      <c r="B75" s="557" t="s">
        <v>64</v>
      </c>
      <c r="C75" s="558"/>
      <c r="D75" s="558"/>
      <c r="E75" s="558"/>
      <c r="F75" s="558"/>
      <c r="G75" s="558"/>
      <c r="H75" s="558"/>
      <c r="I75" s="558"/>
      <c r="J75" s="558"/>
      <c r="K75" s="558"/>
      <c r="L75" s="558"/>
      <c r="M75" s="558"/>
      <c r="N75" s="558"/>
      <c r="O75" s="559"/>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row>
    <row r="76" spans="1:51" ht="13.5" thickBot="1">
      <c r="A76" s="15"/>
      <c r="B76" s="560" t="s">
        <v>55</v>
      </c>
      <c r="C76" s="561"/>
      <c r="D76" s="183">
        <v>41640</v>
      </c>
      <c r="E76" s="183">
        <v>41671</v>
      </c>
      <c r="F76" s="183">
        <v>41699</v>
      </c>
      <c r="G76" s="183">
        <v>41730</v>
      </c>
      <c r="H76" s="183">
        <v>41760</v>
      </c>
      <c r="I76" s="183">
        <v>41791</v>
      </c>
      <c r="J76" s="183">
        <v>41821</v>
      </c>
      <c r="K76" s="183">
        <v>41852</v>
      </c>
      <c r="L76" s="183">
        <v>41883</v>
      </c>
      <c r="M76" s="183">
        <v>41913</v>
      </c>
      <c r="N76" s="183">
        <v>41944</v>
      </c>
      <c r="O76" s="183">
        <v>41974</v>
      </c>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row>
    <row r="77" spans="1:51">
      <c r="A77" s="15"/>
      <c r="B77" s="562" t="s">
        <v>7</v>
      </c>
      <c r="C77" s="6" t="s">
        <v>4</v>
      </c>
      <c r="D77" s="83">
        <v>228</v>
      </c>
      <c r="E77" s="91">
        <v>228</v>
      </c>
      <c r="F77" s="91">
        <v>228</v>
      </c>
      <c r="G77" s="91">
        <v>228</v>
      </c>
      <c r="H77" s="119">
        <v>193</v>
      </c>
      <c r="I77" s="91">
        <v>189</v>
      </c>
      <c r="J77" s="91">
        <v>187</v>
      </c>
      <c r="K77" s="91">
        <v>177</v>
      </c>
      <c r="L77" s="83">
        <v>177</v>
      </c>
      <c r="M77" s="83">
        <v>26</v>
      </c>
      <c r="N77" s="83">
        <v>26</v>
      </c>
      <c r="O77" s="83">
        <v>26</v>
      </c>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row>
    <row r="78" spans="1:51">
      <c r="A78" s="15"/>
      <c r="B78" s="562"/>
      <c r="C78" s="6" t="s">
        <v>33</v>
      </c>
      <c r="D78" s="83">
        <v>806</v>
      </c>
      <c r="E78" s="91">
        <v>839</v>
      </c>
      <c r="F78" s="91">
        <v>839</v>
      </c>
      <c r="G78" s="91">
        <v>853</v>
      </c>
      <c r="H78" s="119">
        <v>923</v>
      </c>
      <c r="I78" s="91">
        <v>923</v>
      </c>
      <c r="J78" s="91">
        <v>923</v>
      </c>
      <c r="K78" s="91">
        <v>1019</v>
      </c>
      <c r="L78" s="83">
        <v>1022</v>
      </c>
      <c r="M78" s="83">
        <v>1087</v>
      </c>
      <c r="N78" s="83">
        <v>1119</v>
      </c>
      <c r="O78" s="83">
        <v>1119</v>
      </c>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row>
    <row r="79" spans="1:51">
      <c r="A79" s="15"/>
      <c r="B79" s="562"/>
      <c r="C79" s="82" t="s">
        <v>62</v>
      </c>
      <c r="D79" s="83">
        <v>63</v>
      </c>
      <c r="E79" s="91">
        <v>113</v>
      </c>
      <c r="F79" s="91">
        <v>113</v>
      </c>
      <c r="G79" s="91">
        <v>113</v>
      </c>
      <c r="H79" s="119">
        <v>113</v>
      </c>
      <c r="I79" s="91">
        <v>113</v>
      </c>
      <c r="J79" s="91">
        <v>113</v>
      </c>
      <c r="K79" s="91">
        <v>113</v>
      </c>
      <c r="L79" s="83">
        <v>113</v>
      </c>
      <c r="M79" s="83">
        <v>113</v>
      </c>
      <c r="N79" s="83">
        <v>113</v>
      </c>
      <c r="O79" s="83">
        <v>113</v>
      </c>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row>
    <row r="80" spans="1:51">
      <c r="A80" s="15"/>
      <c r="B80" s="562"/>
      <c r="C80" s="82" t="s">
        <v>63</v>
      </c>
      <c r="D80" s="84">
        <v>3</v>
      </c>
      <c r="E80" s="92">
        <v>3</v>
      </c>
      <c r="F80" s="92">
        <v>3</v>
      </c>
      <c r="G80" s="92">
        <v>3</v>
      </c>
      <c r="H80" s="120">
        <v>3</v>
      </c>
      <c r="I80" s="92">
        <v>3</v>
      </c>
      <c r="J80" s="92">
        <v>3</v>
      </c>
      <c r="K80" s="92">
        <v>3</v>
      </c>
      <c r="L80" s="84">
        <v>3</v>
      </c>
      <c r="M80" s="84">
        <v>3</v>
      </c>
      <c r="N80" s="84">
        <v>3</v>
      </c>
      <c r="O80" s="84">
        <v>3</v>
      </c>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row>
    <row r="81" spans="1:51">
      <c r="A81" s="15"/>
      <c r="B81" s="562"/>
      <c r="C81" s="24" t="s">
        <v>6</v>
      </c>
      <c r="D81" s="182">
        <f>SUM(D77:D80)</f>
        <v>1100</v>
      </c>
      <c r="E81" s="182">
        <f t="shared" ref="E81:O81" si="3">SUM(E77:E80)</f>
        <v>1183</v>
      </c>
      <c r="F81" s="182">
        <f t="shared" si="3"/>
        <v>1183</v>
      </c>
      <c r="G81" s="182">
        <f t="shared" si="3"/>
        <v>1197</v>
      </c>
      <c r="H81" s="182">
        <f t="shared" si="3"/>
        <v>1232</v>
      </c>
      <c r="I81" s="182">
        <f t="shared" si="3"/>
        <v>1228</v>
      </c>
      <c r="J81" s="182">
        <f t="shared" si="3"/>
        <v>1226</v>
      </c>
      <c r="K81" s="182">
        <f t="shared" si="3"/>
        <v>1312</v>
      </c>
      <c r="L81" s="182">
        <f t="shared" si="3"/>
        <v>1315</v>
      </c>
      <c r="M81" s="182">
        <f t="shared" si="3"/>
        <v>1229</v>
      </c>
      <c r="N81" s="182">
        <f t="shared" si="3"/>
        <v>1261</v>
      </c>
      <c r="O81" s="182">
        <f t="shared" si="3"/>
        <v>1261</v>
      </c>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row>
    <row r="82" spans="1:51" ht="22.5">
      <c r="A82" s="15"/>
      <c r="B82" s="563"/>
      <c r="C82" s="23" t="s">
        <v>41</v>
      </c>
      <c r="D82" s="38">
        <v>3</v>
      </c>
      <c r="E82" s="102">
        <v>3</v>
      </c>
      <c r="F82" s="102">
        <v>3</v>
      </c>
      <c r="G82" s="102">
        <v>3</v>
      </c>
      <c r="H82" s="121">
        <v>3</v>
      </c>
      <c r="I82" s="102">
        <v>3</v>
      </c>
      <c r="J82" s="102">
        <v>3</v>
      </c>
      <c r="K82" s="102">
        <v>3</v>
      </c>
      <c r="L82" s="128">
        <v>3</v>
      </c>
      <c r="M82" s="128">
        <v>3</v>
      </c>
      <c r="N82" s="128">
        <v>3</v>
      </c>
      <c r="O82" s="128">
        <v>3</v>
      </c>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row>
    <row r="83" spans="1:51" ht="23.25" thickBot="1">
      <c r="A83" s="15"/>
      <c r="B83" s="564" t="s">
        <v>1</v>
      </c>
      <c r="C83" s="565"/>
      <c r="D83" s="8">
        <v>110</v>
      </c>
      <c r="E83" s="103">
        <v>110</v>
      </c>
      <c r="F83" s="103">
        <v>110</v>
      </c>
      <c r="G83" s="103">
        <v>110</v>
      </c>
      <c r="H83" s="122">
        <v>110</v>
      </c>
      <c r="I83" s="103">
        <v>110</v>
      </c>
      <c r="J83" s="103">
        <v>110</v>
      </c>
      <c r="K83" s="103">
        <v>110</v>
      </c>
      <c r="L83" s="136">
        <v>110</v>
      </c>
      <c r="M83" s="136">
        <v>110</v>
      </c>
      <c r="N83" s="136">
        <v>110</v>
      </c>
      <c r="O83" s="136">
        <v>110</v>
      </c>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row>
    <row r="84" spans="1:51" ht="13.5" thickBot="1">
      <c r="B84" s="334"/>
      <c r="C84" s="334"/>
      <c r="D84" s="16"/>
      <c r="E84" s="335"/>
      <c r="F84" s="335"/>
      <c r="G84" s="335"/>
      <c r="H84" s="336"/>
      <c r="I84" s="335"/>
      <c r="J84" s="335"/>
      <c r="K84" s="335"/>
      <c r="L84" s="337"/>
      <c r="M84" s="337"/>
      <c r="N84" s="337"/>
      <c r="O84" s="337"/>
    </row>
    <row r="85" spans="1:51" ht="23.25" thickBot="1">
      <c r="A85" s="15"/>
      <c r="B85" s="557" t="s">
        <v>67</v>
      </c>
      <c r="C85" s="558"/>
      <c r="D85" s="558"/>
      <c r="E85" s="558"/>
      <c r="F85" s="558"/>
      <c r="G85" s="558"/>
      <c r="H85" s="558"/>
      <c r="I85" s="558"/>
      <c r="J85" s="558"/>
      <c r="K85" s="558"/>
      <c r="L85" s="558"/>
      <c r="M85" s="558"/>
      <c r="N85" s="558"/>
      <c r="O85" s="559"/>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row>
    <row r="86" spans="1:51" ht="13.5" thickBot="1">
      <c r="A86" s="15"/>
      <c r="B86" s="560" t="s">
        <v>55</v>
      </c>
      <c r="C86" s="561"/>
      <c r="D86" s="183">
        <v>42005</v>
      </c>
      <c r="E86" s="183">
        <v>42036</v>
      </c>
      <c r="F86" s="183">
        <v>42064</v>
      </c>
      <c r="G86" s="183">
        <v>42095</v>
      </c>
      <c r="H86" s="183">
        <v>42125</v>
      </c>
      <c r="I86" s="183">
        <v>42156</v>
      </c>
      <c r="J86" s="183">
        <v>42186</v>
      </c>
      <c r="K86" s="183">
        <v>42217</v>
      </c>
      <c r="L86" s="183">
        <v>42248</v>
      </c>
      <c r="M86" s="183">
        <v>42278</v>
      </c>
      <c r="N86" s="183">
        <v>42309</v>
      </c>
      <c r="O86" s="183">
        <v>42339</v>
      </c>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row>
    <row r="87" spans="1:51">
      <c r="A87" s="15"/>
      <c r="B87" s="562" t="s">
        <v>7</v>
      </c>
      <c r="C87" s="6" t="s">
        <v>4</v>
      </c>
      <c r="D87" s="83">
        <v>0</v>
      </c>
      <c r="E87" s="83">
        <v>0</v>
      </c>
      <c r="F87" s="91">
        <v>0</v>
      </c>
      <c r="G87" s="91">
        <v>0</v>
      </c>
      <c r="H87" s="119">
        <v>0</v>
      </c>
      <c r="I87" s="91">
        <v>0</v>
      </c>
      <c r="J87" s="91">
        <v>0</v>
      </c>
      <c r="K87" s="91">
        <v>0</v>
      </c>
      <c r="L87" s="83">
        <v>0</v>
      </c>
      <c r="M87" s="83">
        <v>0</v>
      </c>
      <c r="N87" s="83">
        <v>0</v>
      </c>
      <c r="O87" s="83">
        <v>0</v>
      </c>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row>
    <row r="88" spans="1:51">
      <c r="A88" s="15"/>
      <c r="B88" s="562"/>
      <c r="C88" s="6" t="s">
        <v>33</v>
      </c>
      <c r="D88" s="83">
        <v>1111</v>
      </c>
      <c r="E88" s="83">
        <v>1174</v>
      </c>
      <c r="F88" s="91">
        <v>1174</v>
      </c>
      <c r="G88" s="91">
        <v>1176</v>
      </c>
      <c r="H88" s="119">
        <v>1192</v>
      </c>
      <c r="I88" s="91">
        <v>1192</v>
      </c>
      <c r="J88" s="91">
        <v>1215</v>
      </c>
      <c r="K88" s="91">
        <v>1226</v>
      </c>
      <c r="L88" s="83">
        <v>1237</v>
      </c>
      <c r="M88" s="83">
        <v>1285</v>
      </c>
      <c r="N88" s="83">
        <v>1285</v>
      </c>
      <c r="O88" s="83">
        <v>1319</v>
      </c>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row>
    <row r="89" spans="1:51">
      <c r="A89" s="15"/>
      <c r="B89" s="562"/>
      <c r="C89" s="82" t="s">
        <v>62</v>
      </c>
      <c r="D89" s="83">
        <v>113</v>
      </c>
      <c r="E89" s="83">
        <v>113</v>
      </c>
      <c r="F89" s="91">
        <v>113</v>
      </c>
      <c r="G89" s="91">
        <v>113</v>
      </c>
      <c r="H89" s="119">
        <v>113</v>
      </c>
      <c r="I89" s="91">
        <v>119</v>
      </c>
      <c r="J89" s="91">
        <v>119</v>
      </c>
      <c r="K89" s="91">
        <v>119</v>
      </c>
      <c r="L89" s="83">
        <v>419</v>
      </c>
      <c r="M89" s="83">
        <v>457</v>
      </c>
      <c r="N89" s="83">
        <v>458</v>
      </c>
      <c r="O89" s="83">
        <v>464</v>
      </c>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row>
    <row r="90" spans="1:51">
      <c r="A90" s="15"/>
      <c r="B90" s="562"/>
      <c r="C90" s="82" t="s">
        <v>63</v>
      </c>
      <c r="D90" s="84">
        <v>3</v>
      </c>
      <c r="E90" s="84">
        <v>3</v>
      </c>
      <c r="F90" s="92">
        <v>3</v>
      </c>
      <c r="G90" s="92">
        <v>4</v>
      </c>
      <c r="H90" s="120">
        <v>4</v>
      </c>
      <c r="I90" s="92">
        <v>6</v>
      </c>
      <c r="J90" s="92">
        <v>6</v>
      </c>
      <c r="K90" s="92">
        <v>6</v>
      </c>
      <c r="L90" s="84">
        <v>10</v>
      </c>
      <c r="M90" s="84">
        <v>14</v>
      </c>
      <c r="N90" s="84">
        <v>8</v>
      </c>
      <c r="O90" s="84">
        <v>8</v>
      </c>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row>
    <row r="91" spans="1:51">
      <c r="A91" s="15"/>
      <c r="B91" s="562"/>
      <c r="C91" s="24" t="s">
        <v>6</v>
      </c>
      <c r="D91" s="182">
        <f>SUM(D87:D90)</f>
        <v>1227</v>
      </c>
      <c r="E91" s="182">
        <f t="shared" ref="E91:O91" si="4">SUM(E87:E90)</f>
        <v>1290</v>
      </c>
      <c r="F91" s="182">
        <f t="shared" si="4"/>
        <v>1290</v>
      </c>
      <c r="G91" s="182">
        <f t="shared" si="4"/>
        <v>1293</v>
      </c>
      <c r="H91" s="182">
        <f t="shared" si="4"/>
        <v>1309</v>
      </c>
      <c r="I91" s="182">
        <f t="shared" si="4"/>
        <v>1317</v>
      </c>
      <c r="J91" s="182">
        <f t="shared" si="4"/>
        <v>1340</v>
      </c>
      <c r="K91" s="182">
        <f t="shared" si="4"/>
        <v>1351</v>
      </c>
      <c r="L91" s="182">
        <f t="shared" si="4"/>
        <v>1666</v>
      </c>
      <c r="M91" s="182">
        <f t="shared" si="4"/>
        <v>1756</v>
      </c>
      <c r="N91" s="182">
        <f t="shared" si="4"/>
        <v>1751</v>
      </c>
      <c r="O91" s="182">
        <f t="shared" si="4"/>
        <v>1791</v>
      </c>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row>
    <row r="92" spans="1:51" ht="22.5">
      <c r="A92" s="15"/>
      <c r="B92" s="563"/>
      <c r="C92" s="23" t="s">
        <v>41</v>
      </c>
      <c r="D92" s="38">
        <v>3</v>
      </c>
      <c r="E92" s="38">
        <v>3</v>
      </c>
      <c r="F92" s="102">
        <v>3</v>
      </c>
      <c r="G92" s="102">
        <v>3</v>
      </c>
      <c r="H92" s="121">
        <v>3</v>
      </c>
      <c r="I92" s="102">
        <v>3</v>
      </c>
      <c r="J92" s="102">
        <v>3</v>
      </c>
      <c r="K92" s="102">
        <v>3</v>
      </c>
      <c r="L92" s="102">
        <v>3</v>
      </c>
      <c r="M92" s="102">
        <v>3</v>
      </c>
      <c r="N92" s="128">
        <v>3</v>
      </c>
      <c r="O92" s="128">
        <v>3</v>
      </c>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row>
    <row r="93" spans="1:51" ht="23.25" thickBot="1">
      <c r="A93" s="15"/>
      <c r="B93" s="564" t="s">
        <v>1</v>
      </c>
      <c r="C93" s="565"/>
      <c r="D93" s="8">
        <v>110</v>
      </c>
      <c r="E93" s="8">
        <v>110</v>
      </c>
      <c r="F93" s="103">
        <v>100</v>
      </c>
      <c r="G93" s="103">
        <v>100</v>
      </c>
      <c r="H93" s="122">
        <v>100</v>
      </c>
      <c r="I93" s="103">
        <v>100</v>
      </c>
      <c r="J93" s="103">
        <v>100</v>
      </c>
      <c r="K93" s="103">
        <v>100</v>
      </c>
      <c r="L93" s="103">
        <v>100</v>
      </c>
      <c r="M93" s="103">
        <v>100</v>
      </c>
      <c r="N93" s="136">
        <v>100</v>
      </c>
      <c r="O93" s="136">
        <v>100</v>
      </c>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row>
    <row r="94" spans="1:51" ht="13.5" thickBot="1">
      <c r="B94" s="334"/>
      <c r="C94" s="334"/>
      <c r="D94" s="16"/>
      <c r="E94" s="335"/>
      <c r="F94" s="335"/>
      <c r="G94" s="335"/>
      <c r="H94" s="336"/>
      <c r="I94" s="335"/>
      <c r="J94" s="335"/>
      <c r="K94" s="335"/>
      <c r="L94" s="337"/>
      <c r="M94" s="337"/>
      <c r="N94" s="337"/>
      <c r="O94" s="337"/>
    </row>
    <row r="95" spans="1:51" ht="23.25" thickBot="1">
      <c r="A95" s="15"/>
      <c r="B95" s="557" t="s">
        <v>87</v>
      </c>
      <c r="C95" s="558"/>
      <c r="D95" s="558"/>
      <c r="E95" s="558"/>
      <c r="F95" s="558"/>
      <c r="G95" s="558"/>
      <c r="H95" s="558"/>
      <c r="I95" s="558"/>
      <c r="J95" s="558"/>
      <c r="K95" s="558"/>
      <c r="L95" s="558"/>
      <c r="M95" s="558"/>
      <c r="N95" s="558"/>
      <c r="O95" s="559"/>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row>
    <row r="96" spans="1:51" ht="13.5" thickBot="1">
      <c r="A96" s="15"/>
      <c r="B96" s="560" t="s">
        <v>55</v>
      </c>
      <c r="C96" s="561"/>
      <c r="D96" s="183">
        <v>42370</v>
      </c>
      <c r="E96" s="183">
        <v>42401</v>
      </c>
      <c r="F96" s="183">
        <v>42430</v>
      </c>
      <c r="G96" s="183">
        <v>42461</v>
      </c>
      <c r="H96" s="183">
        <v>42491</v>
      </c>
      <c r="I96" s="183">
        <v>42522</v>
      </c>
      <c r="J96" s="183">
        <v>42552</v>
      </c>
      <c r="K96" s="183">
        <v>42583</v>
      </c>
      <c r="L96" s="183">
        <v>42614</v>
      </c>
      <c r="M96" s="183">
        <v>42644</v>
      </c>
      <c r="N96" s="183">
        <v>42675</v>
      </c>
      <c r="O96" s="183">
        <v>42705</v>
      </c>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row>
    <row r="97" spans="1:51">
      <c r="A97" s="15"/>
      <c r="B97" s="562" t="s">
        <v>7</v>
      </c>
      <c r="C97" s="6" t="s">
        <v>4</v>
      </c>
      <c r="D97" s="83">
        <v>0</v>
      </c>
      <c r="E97" s="83">
        <v>0</v>
      </c>
      <c r="F97" s="91">
        <v>0</v>
      </c>
      <c r="G97" s="91">
        <v>0</v>
      </c>
      <c r="H97" s="119">
        <v>0</v>
      </c>
      <c r="I97" s="91">
        <v>0</v>
      </c>
      <c r="J97" s="91">
        <v>0</v>
      </c>
      <c r="K97" s="91">
        <v>0</v>
      </c>
      <c r="L97" s="83">
        <v>0</v>
      </c>
      <c r="M97" s="83">
        <v>0</v>
      </c>
      <c r="N97" s="83">
        <v>0</v>
      </c>
      <c r="O97" s="83">
        <v>0</v>
      </c>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row>
    <row r="98" spans="1:51">
      <c r="A98" s="15"/>
      <c r="B98" s="562"/>
      <c r="C98" s="6" t="s">
        <v>33</v>
      </c>
      <c r="D98" s="83">
        <v>1324</v>
      </c>
      <c r="E98" s="83">
        <v>1328</v>
      </c>
      <c r="F98" s="91">
        <v>1341</v>
      </c>
      <c r="G98" s="91">
        <v>1332</v>
      </c>
      <c r="H98" s="119">
        <v>1393</v>
      </c>
      <c r="I98" s="91">
        <v>1406</v>
      </c>
      <c r="J98" s="91">
        <v>1408</v>
      </c>
      <c r="K98" s="91">
        <v>1410</v>
      </c>
      <c r="L98" s="83">
        <v>1411</v>
      </c>
      <c r="M98" s="83">
        <v>1415</v>
      </c>
      <c r="N98" s="83">
        <v>1425</v>
      </c>
      <c r="O98" s="83">
        <v>1435</v>
      </c>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row>
    <row r="99" spans="1:51">
      <c r="A99" s="15"/>
      <c r="B99" s="562"/>
      <c r="C99" s="82" t="s">
        <v>62</v>
      </c>
      <c r="D99" s="83">
        <v>495</v>
      </c>
      <c r="E99" s="83">
        <v>513</v>
      </c>
      <c r="F99" s="91">
        <v>572</v>
      </c>
      <c r="G99" s="91">
        <v>576</v>
      </c>
      <c r="H99" s="119">
        <v>577</v>
      </c>
      <c r="I99" s="91">
        <v>589</v>
      </c>
      <c r="J99" s="91">
        <v>633</v>
      </c>
      <c r="K99" s="91">
        <v>648</v>
      </c>
      <c r="L99" s="83">
        <v>665</v>
      </c>
      <c r="M99" s="83">
        <v>668</v>
      </c>
      <c r="N99" s="83">
        <v>685</v>
      </c>
      <c r="O99" s="83">
        <v>685</v>
      </c>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row>
    <row r="100" spans="1:51">
      <c r="A100" s="15"/>
      <c r="B100" s="562"/>
      <c r="C100" s="82" t="s">
        <v>63</v>
      </c>
      <c r="D100" s="84">
        <v>8</v>
      </c>
      <c r="E100" s="84">
        <v>8</v>
      </c>
      <c r="F100" s="92">
        <v>5</v>
      </c>
      <c r="G100" s="92">
        <v>5</v>
      </c>
      <c r="H100" s="120">
        <v>5</v>
      </c>
      <c r="I100" s="92">
        <v>5</v>
      </c>
      <c r="J100" s="92">
        <v>5</v>
      </c>
      <c r="K100" s="92">
        <v>10</v>
      </c>
      <c r="L100" s="84">
        <v>10</v>
      </c>
      <c r="M100" s="84">
        <v>9</v>
      </c>
      <c r="N100" s="84">
        <v>9</v>
      </c>
      <c r="O100" s="84">
        <v>9</v>
      </c>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row>
    <row r="101" spans="1:51">
      <c r="A101" s="15"/>
      <c r="B101" s="562"/>
      <c r="C101" s="24" t="s">
        <v>6</v>
      </c>
      <c r="D101" s="182">
        <f>SUM(D97:D100)</f>
        <v>1827</v>
      </c>
      <c r="E101" s="182">
        <f t="shared" ref="E101:O101" si="5">SUM(E97:E100)</f>
        <v>1849</v>
      </c>
      <c r="F101" s="182">
        <f t="shared" si="5"/>
        <v>1918</v>
      </c>
      <c r="G101" s="182">
        <f t="shared" si="5"/>
        <v>1913</v>
      </c>
      <c r="H101" s="182">
        <f t="shared" si="5"/>
        <v>1975</v>
      </c>
      <c r="I101" s="182">
        <f t="shared" si="5"/>
        <v>2000</v>
      </c>
      <c r="J101" s="182">
        <f t="shared" si="5"/>
        <v>2046</v>
      </c>
      <c r="K101" s="182">
        <f t="shared" si="5"/>
        <v>2068</v>
      </c>
      <c r="L101" s="182">
        <f t="shared" si="5"/>
        <v>2086</v>
      </c>
      <c r="M101" s="182">
        <f t="shared" si="5"/>
        <v>2092</v>
      </c>
      <c r="N101" s="182">
        <f t="shared" si="5"/>
        <v>2119</v>
      </c>
      <c r="O101" s="182">
        <f t="shared" si="5"/>
        <v>2129</v>
      </c>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row>
    <row r="102" spans="1:51" ht="22.5">
      <c r="A102" s="15"/>
      <c r="B102" s="563"/>
      <c r="C102" s="23" t="s">
        <v>41</v>
      </c>
      <c r="D102" s="38">
        <v>3</v>
      </c>
      <c r="E102" s="38">
        <v>3</v>
      </c>
      <c r="F102" s="102">
        <v>3</v>
      </c>
      <c r="G102" s="102">
        <v>3</v>
      </c>
      <c r="H102" s="121">
        <v>3</v>
      </c>
      <c r="I102" s="102">
        <v>3</v>
      </c>
      <c r="J102" s="102">
        <v>3</v>
      </c>
      <c r="K102" s="102">
        <v>3</v>
      </c>
      <c r="L102" s="102">
        <v>3</v>
      </c>
      <c r="M102" s="102">
        <v>3</v>
      </c>
      <c r="N102" s="128">
        <v>3</v>
      </c>
      <c r="O102" s="128">
        <v>3</v>
      </c>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row>
    <row r="103" spans="1:51" ht="23.25" thickBot="1">
      <c r="A103" s="15"/>
      <c r="B103" s="564" t="s">
        <v>1</v>
      </c>
      <c r="C103" s="565"/>
      <c r="D103" s="190">
        <v>100</v>
      </c>
      <c r="E103" s="190">
        <v>100</v>
      </c>
      <c r="F103" s="103">
        <v>100</v>
      </c>
      <c r="G103" s="103">
        <v>100</v>
      </c>
      <c r="H103" s="122">
        <v>100</v>
      </c>
      <c r="I103" s="103">
        <v>100</v>
      </c>
      <c r="J103" s="103">
        <v>100</v>
      </c>
      <c r="K103" s="103">
        <v>100</v>
      </c>
      <c r="L103" s="103">
        <v>100</v>
      </c>
      <c r="M103" s="103">
        <v>100</v>
      </c>
      <c r="N103" s="136">
        <v>100</v>
      </c>
      <c r="O103" s="136">
        <v>100</v>
      </c>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row>
    <row r="104" spans="1:51" ht="13.5" thickBot="1">
      <c r="B104" s="338"/>
      <c r="C104" s="339"/>
      <c r="D104" s="340"/>
      <c r="E104" s="340"/>
      <c r="F104" s="341"/>
      <c r="G104" s="341"/>
      <c r="H104" s="342"/>
      <c r="I104" s="341"/>
      <c r="J104" s="341"/>
      <c r="K104" s="341"/>
      <c r="L104" s="341"/>
      <c r="M104" s="341"/>
      <c r="N104" s="343"/>
      <c r="O104" s="344"/>
    </row>
    <row r="105" spans="1:51" ht="23.25" thickBot="1">
      <c r="A105" s="15"/>
      <c r="B105" s="557" t="s">
        <v>1128</v>
      </c>
      <c r="C105" s="558"/>
      <c r="D105" s="558"/>
      <c r="E105" s="558"/>
      <c r="F105" s="558"/>
      <c r="G105" s="558"/>
      <c r="H105" s="558"/>
      <c r="I105" s="558"/>
      <c r="J105" s="558"/>
      <c r="K105" s="558"/>
      <c r="L105" s="558"/>
      <c r="M105" s="558"/>
      <c r="N105" s="558"/>
      <c r="O105" s="559"/>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row>
    <row r="106" spans="1:51">
      <c r="A106" s="15"/>
      <c r="B106" s="577" t="s">
        <v>55</v>
      </c>
      <c r="C106" s="578"/>
      <c r="D106" s="281">
        <v>42736</v>
      </c>
      <c r="E106" s="291">
        <v>42767</v>
      </c>
      <c r="F106" s="281">
        <v>42795</v>
      </c>
      <c r="G106" s="281">
        <v>42826</v>
      </c>
      <c r="H106" s="281">
        <v>42856</v>
      </c>
      <c r="I106" s="281">
        <v>42887</v>
      </c>
      <c r="J106" s="281">
        <v>42917</v>
      </c>
      <c r="K106" s="281">
        <v>42948</v>
      </c>
      <c r="L106" s="281">
        <v>42979</v>
      </c>
      <c r="M106" s="281">
        <v>43009</v>
      </c>
      <c r="N106" s="281">
        <v>43040</v>
      </c>
      <c r="O106" s="281">
        <v>43070</v>
      </c>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row>
    <row r="107" spans="1:51">
      <c r="A107" s="15"/>
      <c r="B107" s="562" t="s">
        <v>7</v>
      </c>
      <c r="C107" s="309" t="s">
        <v>4</v>
      </c>
      <c r="D107" s="282">
        <v>0</v>
      </c>
      <c r="E107" s="289">
        <v>0</v>
      </c>
      <c r="F107" s="283">
        <v>0</v>
      </c>
      <c r="G107" s="283">
        <v>0</v>
      </c>
      <c r="H107" s="284">
        <v>0</v>
      </c>
      <c r="I107" s="283">
        <v>0</v>
      </c>
      <c r="J107" s="283">
        <v>0</v>
      </c>
      <c r="K107" s="283">
        <v>0</v>
      </c>
      <c r="L107" s="283">
        <v>0</v>
      </c>
      <c r="M107" s="283">
        <v>0</v>
      </c>
      <c r="N107" s="285">
        <v>0</v>
      </c>
      <c r="O107" s="285">
        <v>0</v>
      </c>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row>
    <row r="108" spans="1:51">
      <c r="A108" s="15"/>
      <c r="B108" s="562"/>
      <c r="C108" s="309" t="s">
        <v>33</v>
      </c>
      <c r="D108" s="282">
        <v>1456</v>
      </c>
      <c r="E108" s="289">
        <v>1458</v>
      </c>
      <c r="F108" s="283">
        <v>1444</v>
      </c>
      <c r="G108" s="283">
        <v>1447</v>
      </c>
      <c r="H108" s="284">
        <v>1447</v>
      </c>
      <c r="I108" s="283">
        <v>1466</v>
      </c>
      <c r="J108" s="283">
        <v>1466</v>
      </c>
      <c r="K108" s="283">
        <v>1507</v>
      </c>
      <c r="L108" s="283">
        <v>1507</v>
      </c>
      <c r="M108" s="283">
        <v>1512</v>
      </c>
      <c r="N108" s="285">
        <v>1512</v>
      </c>
      <c r="O108" s="285">
        <v>1517</v>
      </c>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row>
    <row r="109" spans="1:51">
      <c r="A109" s="15"/>
      <c r="B109" s="562"/>
      <c r="C109" s="247" t="s">
        <v>62</v>
      </c>
      <c r="D109" s="282">
        <v>690</v>
      </c>
      <c r="E109" s="289">
        <v>690</v>
      </c>
      <c r="F109" s="282">
        <v>689</v>
      </c>
      <c r="G109" s="283">
        <v>693</v>
      </c>
      <c r="H109" s="284">
        <v>693</v>
      </c>
      <c r="I109" s="283">
        <v>700</v>
      </c>
      <c r="J109" s="283">
        <v>700</v>
      </c>
      <c r="K109" s="283">
        <v>705</v>
      </c>
      <c r="L109" s="283">
        <v>707</v>
      </c>
      <c r="M109" s="283">
        <v>707</v>
      </c>
      <c r="N109" s="285">
        <v>707</v>
      </c>
      <c r="O109" s="285">
        <v>707</v>
      </c>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row>
    <row r="110" spans="1:51">
      <c r="A110" s="15"/>
      <c r="B110" s="562"/>
      <c r="C110" s="247" t="s">
        <v>63</v>
      </c>
      <c r="D110" s="282">
        <v>9</v>
      </c>
      <c r="E110" s="289">
        <v>9</v>
      </c>
      <c r="F110" s="283">
        <v>15</v>
      </c>
      <c r="G110" s="283">
        <v>15</v>
      </c>
      <c r="H110" s="284">
        <v>15</v>
      </c>
      <c r="I110" s="283">
        <v>15</v>
      </c>
      <c r="J110" s="283">
        <v>15</v>
      </c>
      <c r="K110" s="283">
        <v>15</v>
      </c>
      <c r="L110" s="283">
        <v>15</v>
      </c>
      <c r="M110" s="283">
        <v>15</v>
      </c>
      <c r="N110" s="285">
        <v>15</v>
      </c>
      <c r="O110" s="285">
        <v>16</v>
      </c>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row>
    <row r="111" spans="1:51">
      <c r="A111" s="15"/>
      <c r="B111" s="562"/>
      <c r="C111" s="345" t="s">
        <v>6</v>
      </c>
      <c r="D111" s="348">
        <f>SUM(D107:D110)</f>
        <v>2155</v>
      </c>
      <c r="E111" s="348">
        <f t="shared" ref="E111:O111" si="6">SUM(E107:E110)</f>
        <v>2157</v>
      </c>
      <c r="F111" s="348">
        <f t="shared" si="6"/>
        <v>2148</v>
      </c>
      <c r="G111" s="348">
        <f t="shared" si="6"/>
        <v>2155</v>
      </c>
      <c r="H111" s="348">
        <f t="shared" si="6"/>
        <v>2155</v>
      </c>
      <c r="I111" s="348">
        <f t="shared" si="6"/>
        <v>2181</v>
      </c>
      <c r="J111" s="348">
        <f t="shared" si="6"/>
        <v>2181</v>
      </c>
      <c r="K111" s="348">
        <f t="shared" si="6"/>
        <v>2227</v>
      </c>
      <c r="L111" s="348">
        <f t="shared" si="6"/>
        <v>2229</v>
      </c>
      <c r="M111" s="348">
        <f t="shared" si="6"/>
        <v>2234</v>
      </c>
      <c r="N111" s="348">
        <f t="shared" si="6"/>
        <v>2234</v>
      </c>
      <c r="O111" s="348">
        <f t="shared" si="6"/>
        <v>2240</v>
      </c>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row>
    <row r="112" spans="1:51" ht="22.5">
      <c r="A112" s="15"/>
      <c r="B112" s="563"/>
      <c r="C112" s="345" t="s">
        <v>41</v>
      </c>
      <c r="D112" s="282">
        <v>3</v>
      </c>
      <c r="E112" s="289">
        <v>3</v>
      </c>
      <c r="F112" s="283">
        <v>3</v>
      </c>
      <c r="G112" s="283">
        <v>3</v>
      </c>
      <c r="H112" s="284">
        <v>3</v>
      </c>
      <c r="I112" s="283">
        <v>3</v>
      </c>
      <c r="J112" s="283">
        <v>3</v>
      </c>
      <c r="K112" s="283">
        <v>3</v>
      </c>
      <c r="L112" s="283">
        <v>3</v>
      </c>
      <c r="M112" s="283">
        <v>3</v>
      </c>
      <c r="N112" s="285">
        <v>3</v>
      </c>
      <c r="O112" s="285">
        <v>3</v>
      </c>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row>
    <row r="113" spans="1:51" ht="23.25" thickBot="1">
      <c r="A113" s="15"/>
      <c r="B113" s="579" t="s">
        <v>1</v>
      </c>
      <c r="C113" s="580"/>
      <c r="D113" s="9">
        <v>100</v>
      </c>
      <c r="E113" s="290">
        <v>100</v>
      </c>
      <c r="F113" s="286">
        <v>100</v>
      </c>
      <c r="G113" s="286">
        <v>100</v>
      </c>
      <c r="H113" s="287">
        <v>100</v>
      </c>
      <c r="I113" s="286">
        <v>100</v>
      </c>
      <c r="J113" s="286">
        <v>100</v>
      </c>
      <c r="K113" s="286">
        <v>100</v>
      </c>
      <c r="L113" s="286">
        <v>100</v>
      </c>
      <c r="M113" s="286">
        <v>100</v>
      </c>
      <c r="N113" s="288">
        <v>100</v>
      </c>
      <c r="O113" s="288">
        <v>100</v>
      </c>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row>
    <row r="114" spans="1:51" ht="13.5" thickBot="1">
      <c r="B114" s="334"/>
      <c r="C114" s="334"/>
      <c r="D114" s="16"/>
      <c r="E114" s="16"/>
      <c r="F114" s="335"/>
      <c r="G114" s="335"/>
      <c r="H114" s="336"/>
      <c r="I114" s="335"/>
      <c r="J114" s="335"/>
      <c r="K114" s="335"/>
      <c r="L114" s="335"/>
      <c r="M114" s="335"/>
      <c r="N114" s="337"/>
      <c r="O114" s="337"/>
    </row>
    <row r="115" spans="1:51" ht="23.25" thickBot="1">
      <c r="A115" s="15"/>
      <c r="B115" s="557" t="s">
        <v>1138</v>
      </c>
      <c r="C115" s="558"/>
      <c r="D115" s="558"/>
      <c r="E115" s="558"/>
      <c r="F115" s="558"/>
      <c r="G115" s="558"/>
      <c r="H115" s="558"/>
      <c r="I115" s="558"/>
      <c r="J115" s="558"/>
      <c r="K115" s="558"/>
      <c r="L115" s="558"/>
      <c r="M115" s="558"/>
      <c r="N115" s="558"/>
      <c r="O115" s="559"/>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row>
    <row r="116" spans="1:51" ht="13.5" thickBot="1">
      <c r="A116" s="15"/>
      <c r="B116" s="560" t="s">
        <v>55</v>
      </c>
      <c r="C116" s="561"/>
      <c r="D116" s="183">
        <v>43101</v>
      </c>
      <c r="E116" s="183">
        <v>43132</v>
      </c>
      <c r="F116" s="183">
        <v>43160</v>
      </c>
      <c r="G116" s="183">
        <v>43191</v>
      </c>
      <c r="H116" s="183">
        <v>43221</v>
      </c>
      <c r="I116" s="183">
        <v>43252</v>
      </c>
      <c r="J116" s="183">
        <v>43282</v>
      </c>
      <c r="K116" s="183">
        <v>43313</v>
      </c>
      <c r="L116" s="183">
        <v>43344</v>
      </c>
      <c r="M116" s="183">
        <v>43374</v>
      </c>
      <c r="N116" s="183">
        <v>43405</v>
      </c>
      <c r="O116" s="183">
        <v>43435</v>
      </c>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row>
    <row r="117" spans="1:51">
      <c r="A117" s="15"/>
      <c r="B117" s="562" t="s">
        <v>7</v>
      </c>
      <c r="C117" s="6" t="s">
        <v>4</v>
      </c>
      <c r="D117" s="83">
        <v>0</v>
      </c>
      <c r="E117" s="83">
        <v>0</v>
      </c>
      <c r="F117" s="233">
        <v>0</v>
      </c>
      <c r="G117" s="233">
        <v>0</v>
      </c>
      <c r="H117" s="258">
        <v>0</v>
      </c>
      <c r="I117" s="258">
        <v>0</v>
      </c>
      <c r="J117" s="91">
        <v>0</v>
      </c>
      <c r="K117" s="91">
        <v>0</v>
      </c>
      <c r="L117" s="91">
        <v>0</v>
      </c>
      <c r="M117" s="83">
        <v>0</v>
      </c>
      <c r="N117" s="83">
        <v>0</v>
      </c>
      <c r="O117" s="276">
        <v>0</v>
      </c>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row>
    <row r="118" spans="1:51">
      <c r="A118" s="15"/>
      <c r="B118" s="562"/>
      <c r="C118" s="82" t="s">
        <v>66</v>
      </c>
      <c r="D118" s="83">
        <v>1517</v>
      </c>
      <c r="E118" s="83">
        <v>1551</v>
      </c>
      <c r="F118" s="233">
        <v>1551</v>
      </c>
      <c r="G118" s="233">
        <v>1624</v>
      </c>
      <c r="H118" s="258">
        <v>1633</v>
      </c>
      <c r="I118" s="258">
        <v>1633</v>
      </c>
      <c r="J118" s="254">
        <v>1653</v>
      </c>
      <c r="K118" s="91">
        <v>1653</v>
      </c>
      <c r="L118" s="91">
        <v>1661</v>
      </c>
      <c r="M118" s="83">
        <v>1659</v>
      </c>
      <c r="N118" s="83">
        <v>1666</v>
      </c>
      <c r="O118" s="276">
        <v>1666</v>
      </c>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row>
    <row r="119" spans="1:51">
      <c r="A119" s="15"/>
      <c r="B119" s="562"/>
      <c r="C119" s="82" t="s">
        <v>63</v>
      </c>
      <c r="D119" s="84">
        <v>16</v>
      </c>
      <c r="E119" s="84">
        <v>16</v>
      </c>
      <c r="F119" s="256">
        <v>16</v>
      </c>
      <c r="G119" s="256">
        <v>16</v>
      </c>
      <c r="H119" s="257">
        <v>16</v>
      </c>
      <c r="I119" s="257">
        <v>16</v>
      </c>
      <c r="J119" s="92">
        <v>16</v>
      </c>
      <c r="K119" s="92">
        <v>16</v>
      </c>
      <c r="L119" s="92">
        <v>16</v>
      </c>
      <c r="M119" s="84">
        <v>24</v>
      </c>
      <c r="N119" s="84">
        <v>24</v>
      </c>
      <c r="O119" s="255">
        <v>24</v>
      </c>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row>
    <row r="120" spans="1:51">
      <c r="A120" s="15"/>
      <c r="B120" s="562"/>
      <c r="C120" s="82" t="s">
        <v>1132</v>
      </c>
      <c r="D120" s="83">
        <v>707</v>
      </c>
      <c r="E120" s="83">
        <v>707</v>
      </c>
      <c r="F120" s="233">
        <v>707</v>
      </c>
      <c r="G120" s="233">
        <v>724</v>
      </c>
      <c r="H120" s="258">
        <v>727</v>
      </c>
      <c r="I120" s="258">
        <v>727</v>
      </c>
      <c r="J120" s="91">
        <v>727</v>
      </c>
      <c r="K120" s="91">
        <v>727</v>
      </c>
      <c r="L120" s="254">
        <v>724</v>
      </c>
      <c r="M120" s="83">
        <v>723</v>
      </c>
      <c r="N120" s="83">
        <v>723</v>
      </c>
      <c r="O120" s="276">
        <v>723</v>
      </c>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row>
    <row r="121" spans="1:51">
      <c r="A121" s="15"/>
      <c r="B121" s="562"/>
      <c r="C121" s="24" t="s">
        <v>6</v>
      </c>
      <c r="D121" s="182">
        <f t="shared" ref="D121:O121" si="7">SUM(D117:D120)</f>
        <v>2240</v>
      </c>
      <c r="E121" s="182">
        <f t="shared" si="7"/>
        <v>2274</v>
      </c>
      <c r="F121" s="182">
        <f t="shared" si="7"/>
        <v>2274</v>
      </c>
      <c r="G121" s="182">
        <f t="shared" si="7"/>
        <v>2364</v>
      </c>
      <c r="H121" s="182">
        <f t="shared" si="7"/>
        <v>2376</v>
      </c>
      <c r="I121" s="182">
        <f t="shared" si="7"/>
        <v>2376</v>
      </c>
      <c r="J121" s="182">
        <f t="shared" si="7"/>
        <v>2396</v>
      </c>
      <c r="K121" s="182">
        <f t="shared" si="7"/>
        <v>2396</v>
      </c>
      <c r="L121" s="182">
        <f t="shared" si="7"/>
        <v>2401</v>
      </c>
      <c r="M121" s="182">
        <f t="shared" si="7"/>
        <v>2406</v>
      </c>
      <c r="N121" s="182">
        <f t="shared" si="7"/>
        <v>2413</v>
      </c>
      <c r="O121" s="182">
        <f t="shared" si="7"/>
        <v>2413</v>
      </c>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row>
    <row r="122" spans="1:51" ht="22.5">
      <c r="A122" s="15"/>
      <c r="B122" s="563"/>
      <c r="C122" s="23" t="s">
        <v>41</v>
      </c>
      <c r="D122" s="38">
        <v>3</v>
      </c>
      <c r="E122" s="38">
        <v>3</v>
      </c>
      <c r="F122" s="102">
        <v>3</v>
      </c>
      <c r="G122" s="102">
        <v>3</v>
      </c>
      <c r="H122" s="121">
        <v>3</v>
      </c>
      <c r="I122" s="121">
        <v>3</v>
      </c>
      <c r="J122" s="102">
        <v>3</v>
      </c>
      <c r="K122" s="102">
        <v>3</v>
      </c>
      <c r="L122" s="102">
        <v>3</v>
      </c>
      <c r="M122" s="102">
        <v>3</v>
      </c>
      <c r="N122" s="102">
        <v>3</v>
      </c>
      <c r="O122" s="102">
        <v>3</v>
      </c>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row>
    <row r="123" spans="1:51" ht="23.25" thickBot="1">
      <c r="A123" s="15"/>
      <c r="B123" s="564" t="s">
        <v>1</v>
      </c>
      <c r="C123" s="565"/>
      <c r="D123" s="237">
        <v>100</v>
      </c>
      <c r="E123" s="237">
        <v>100</v>
      </c>
      <c r="F123" s="103">
        <v>100</v>
      </c>
      <c r="G123" s="103">
        <v>100</v>
      </c>
      <c r="H123" s="122">
        <v>100</v>
      </c>
      <c r="I123" s="122">
        <v>100</v>
      </c>
      <c r="J123" s="103">
        <v>100</v>
      </c>
      <c r="K123" s="103">
        <v>100</v>
      </c>
      <c r="L123" s="103">
        <v>100</v>
      </c>
      <c r="M123" s="103">
        <v>100</v>
      </c>
      <c r="N123" s="103">
        <v>100</v>
      </c>
      <c r="O123" s="103">
        <v>100</v>
      </c>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row>
    <row r="124" spans="1:51" ht="13.5" thickBot="1">
      <c r="A124" s="15"/>
      <c r="B124" s="334"/>
      <c r="C124" s="334"/>
      <c r="D124" s="16"/>
      <c r="E124" s="16"/>
      <c r="F124" s="335"/>
      <c r="G124" s="335"/>
      <c r="H124" s="336"/>
      <c r="I124" s="336"/>
      <c r="J124" s="335"/>
      <c r="K124" s="335"/>
      <c r="L124" s="335"/>
      <c r="M124" s="335"/>
      <c r="N124" s="335"/>
      <c r="O124" s="33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row>
    <row r="125" spans="1:51" ht="23.25" thickBot="1">
      <c r="A125" s="15"/>
      <c r="B125" s="557" t="s">
        <v>1163</v>
      </c>
      <c r="C125" s="558"/>
      <c r="D125" s="558"/>
      <c r="E125" s="558"/>
      <c r="F125" s="558"/>
      <c r="G125" s="558"/>
      <c r="H125" s="558"/>
      <c r="I125" s="558"/>
      <c r="J125" s="558"/>
      <c r="K125" s="558"/>
      <c r="L125" s="558"/>
      <c r="M125" s="558"/>
      <c r="N125" s="558"/>
      <c r="O125" s="559"/>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row>
    <row r="126" spans="1:51" ht="13.5" thickBot="1">
      <c r="A126" s="15"/>
      <c r="B126" s="560" t="s">
        <v>55</v>
      </c>
      <c r="C126" s="561"/>
      <c r="D126" s="183">
        <v>43466</v>
      </c>
      <c r="E126" s="183">
        <v>43497</v>
      </c>
      <c r="F126" s="183">
        <v>43525</v>
      </c>
      <c r="G126" s="183">
        <v>43556</v>
      </c>
      <c r="H126" s="183">
        <v>43586</v>
      </c>
      <c r="I126" s="183">
        <v>43617</v>
      </c>
      <c r="J126" s="183">
        <v>43647</v>
      </c>
      <c r="K126" s="183">
        <v>43678</v>
      </c>
      <c r="L126" s="183">
        <v>43709</v>
      </c>
      <c r="M126" s="183">
        <v>43739</v>
      </c>
      <c r="N126" s="183">
        <v>43770</v>
      </c>
      <c r="O126" s="183">
        <v>43800</v>
      </c>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row>
    <row r="127" spans="1:51">
      <c r="A127" s="15"/>
      <c r="B127" s="562" t="s">
        <v>7</v>
      </c>
      <c r="C127" s="6" t="s">
        <v>4</v>
      </c>
      <c r="D127" s="83">
        <v>0</v>
      </c>
      <c r="E127" s="83">
        <v>0</v>
      </c>
      <c r="F127" s="233">
        <v>0</v>
      </c>
      <c r="G127" s="233">
        <v>0</v>
      </c>
      <c r="H127" s="258">
        <v>0</v>
      </c>
      <c r="I127" s="258">
        <v>0</v>
      </c>
      <c r="J127" s="91">
        <v>0</v>
      </c>
      <c r="K127" s="91">
        <v>0</v>
      </c>
      <c r="L127" s="91">
        <v>0</v>
      </c>
      <c r="M127" s="83">
        <v>0</v>
      </c>
      <c r="N127" s="83">
        <v>0</v>
      </c>
      <c r="O127" s="276">
        <v>0</v>
      </c>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row>
    <row r="128" spans="1:51">
      <c r="A128" s="15"/>
      <c r="B128" s="562"/>
      <c r="C128" s="82" t="s">
        <v>66</v>
      </c>
      <c r="D128" s="83">
        <v>1666</v>
      </c>
      <c r="E128" s="83">
        <v>1669</v>
      </c>
      <c r="F128" s="233">
        <v>1669</v>
      </c>
      <c r="G128" s="233">
        <v>1694</v>
      </c>
      <c r="H128" s="258">
        <v>1694</v>
      </c>
      <c r="I128" s="258">
        <v>1694</v>
      </c>
      <c r="J128" s="258">
        <v>1694</v>
      </c>
      <c r="K128" s="258">
        <v>1694</v>
      </c>
      <c r="L128" s="258">
        <v>1694</v>
      </c>
      <c r="M128" s="258">
        <v>1694</v>
      </c>
      <c r="N128" s="83">
        <v>1694</v>
      </c>
      <c r="O128" s="276">
        <v>1694</v>
      </c>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row>
    <row r="129" spans="1:51">
      <c r="A129" s="15"/>
      <c r="B129" s="562"/>
      <c r="C129" s="82" t="s">
        <v>63</v>
      </c>
      <c r="D129" s="84">
        <v>115</v>
      </c>
      <c r="E129" s="84">
        <v>115</v>
      </c>
      <c r="F129" s="256">
        <v>115</v>
      </c>
      <c r="G129" s="256">
        <v>270</v>
      </c>
      <c r="H129" s="257">
        <v>270</v>
      </c>
      <c r="I129" s="257">
        <v>270</v>
      </c>
      <c r="J129" s="257">
        <v>350</v>
      </c>
      <c r="K129" s="257">
        <v>376</v>
      </c>
      <c r="L129" s="257">
        <v>376</v>
      </c>
      <c r="M129" s="257">
        <v>376</v>
      </c>
      <c r="N129" s="84">
        <v>376</v>
      </c>
      <c r="O129" s="255">
        <v>376</v>
      </c>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row>
    <row r="130" spans="1:51">
      <c r="A130" s="15"/>
      <c r="B130" s="562"/>
      <c r="C130" s="82" t="s">
        <v>1132</v>
      </c>
      <c r="D130" s="83">
        <v>726</v>
      </c>
      <c r="E130" s="83">
        <v>726</v>
      </c>
      <c r="F130" s="233">
        <v>726</v>
      </c>
      <c r="G130" s="233">
        <v>726</v>
      </c>
      <c r="H130" s="258">
        <v>726</v>
      </c>
      <c r="I130" s="258">
        <v>726</v>
      </c>
      <c r="J130" s="258">
        <v>726</v>
      </c>
      <c r="K130" s="258">
        <v>732</v>
      </c>
      <c r="L130" s="258">
        <v>732</v>
      </c>
      <c r="M130" s="258">
        <v>732</v>
      </c>
      <c r="N130" s="83">
        <v>732</v>
      </c>
      <c r="O130" s="276">
        <v>732</v>
      </c>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row>
    <row r="131" spans="1:51">
      <c r="A131" s="15"/>
      <c r="B131" s="562"/>
      <c r="C131" s="24" t="s">
        <v>6</v>
      </c>
      <c r="D131" s="182">
        <f t="shared" ref="D131:O131" si="8">SUM(D127:D130)</f>
        <v>2507</v>
      </c>
      <c r="E131" s="182">
        <f t="shared" si="8"/>
        <v>2510</v>
      </c>
      <c r="F131" s="182">
        <f t="shared" si="8"/>
        <v>2510</v>
      </c>
      <c r="G131" s="182">
        <f t="shared" si="8"/>
        <v>2690</v>
      </c>
      <c r="H131" s="182">
        <f t="shared" si="8"/>
        <v>2690</v>
      </c>
      <c r="I131" s="182">
        <f t="shared" si="8"/>
        <v>2690</v>
      </c>
      <c r="J131" s="182">
        <f t="shared" si="8"/>
        <v>2770</v>
      </c>
      <c r="K131" s="182">
        <f t="shared" si="8"/>
        <v>2802</v>
      </c>
      <c r="L131" s="182">
        <f t="shared" si="8"/>
        <v>2802</v>
      </c>
      <c r="M131" s="182">
        <f t="shared" si="8"/>
        <v>2802</v>
      </c>
      <c r="N131" s="182">
        <f t="shared" si="8"/>
        <v>2802</v>
      </c>
      <c r="O131" s="182">
        <f t="shared" si="8"/>
        <v>2802</v>
      </c>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row>
    <row r="132" spans="1:51" ht="22.5">
      <c r="A132" s="15"/>
      <c r="B132" s="563"/>
      <c r="C132" s="23" t="s">
        <v>41</v>
      </c>
      <c r="D132" s="38">
        <v>3</v>
      </c>
      <c r="E132" s="38">
        <v>3</v>
      </c>
      <c r="F132" s="102">
        <v>3</v>
      </c>
      <c r="G132" s="102">
        <v>3</v>
      </c>
      <c r="H132" s="121">
        <v>3</v>
      </c>
      <c r="I132" s="121">
        <v>3</v>
      </c>
      <c r="J132" s="102">
        <v>3</v>
      </c>
      <c r="K132" s="102">
        <v>3</v>
      </c>
      <c r="L132" s="102">
        <v>3</v>
      </c>
      <c r="M132" s="102">
        <v>3</v>
      </c>
      <c r="N132" s="102">
        <v>3</v>
      </c>
      <c r="O132" s="102">
        <v>3</v>
      </c>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row>
    <row r="133" spans="1:51" ht="23.25" thickBot="1">
      <c r="A133" s="15"/>
      <c r="B133" s="564" t="s">
        <v>1</v>
      </c>
      <c r="C133" s="565"/>
      <c r="D133" s="465">
        <v>100</v>
      </c>
      <c r="E133" s="465">
        <v>100</v>
      </c>
      <c r="F133" s="103">
        <v>100</v>
      </c>
      <c r="G133" s="103">
        <v>100</v>
      </c>
      <c r="H133" s="122">
        <v>100</v>
      </c>
      <c r="I133" s="122">
        <v>100</v>
      </c>
      <c r="J133" s="103">
        <v>100</v>
      </c>
      <c r="K133" s="103">
        <v>100</v>
      </c>
      <c r="L133" s="103">
        <v>100</v>
      </c>
      <c r="M133" s="103">
        <v>100</v>
      </c>
      <c r="N133" s="103">
        <v>100</v>
      </c>
      <c r="O133" s="103">
        <v>100</v>
      </c>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row>
    <row r="134" spans="1:51" ht="13.5" thickBot="1">
      <c r="A134" s="15"/>
      <c r="B134" s="334"/>
      <c r="C134" s="334"/>
      <c r="D134" s="16"/>
      <c r="E134" s="16"/>
      <c r="F134" s="335"/>
      <c r="G134" s="335"/>
      <c r="H134" s="336"/>
      <c r="I134" s="336"/>
      <c r="J134" s="335"/>
      <c r="K134" s="335"/>
      <c r="L134" s="335"/>
      <c r="M134" s="335"/>
      <c r="N134" s="335"/>
      <c r="O134" s="33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row>
    <row r="135" spans="1:51" ht="23.25" thickBot="1">
      <c r="A135" s="15"/>
      <c r="B135" s="557" t="s">
        <v>1165</v>
      </c>
      <c r="C135" s="558"/>
      <c r="D135" s="558"/>
      <c r="E135" s="558"/>
      <c r="F135" s="558"/>
      <c r="G135" s="558"/>
      <c r="H135" s="558"/>
      <c r="I135" s="558"/>
      <c r="J135" s="558"/>
      <c r="K135" s="558"/>
      <c r="L135" s="558"/>
      <c r="M135" s="558"/>
      <c r="N135" s="558"/>
      <c r="O135" s="559"/>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row>
    <row r="136" spans="1:51" ht="13.5" thickBot="1">
      <c r="A136" s="15"/>
      <c r="B136" s="560" t="s">
        <v>55</v>
      </c>
      <c r="C136" s="561"/>
      <c r="D136" s="183">
        <v>43831</v>
      </c>
      <c r="E136" s="183">
        <v>43862</v>
      </c>
      <c r="F136" s="183">
        <v>43891</v>
      </c>
      <c r="G136" s="183">
        <v>43922</v>
      </c>
      <c r="H136" s="183">
        <v>43952</v>
      </c>
      <c r="I136" s="183">
        <v>43983</v>
      </c>
      <c r="J136" s="183">
        <v>44013</v>
      </c>
      <c r="K136" s="183">
        <v>44044</v>
      </c>
      <c r="L136" s="183">
        <v>44075</v>
      </c>
      <c r="M136" s="183">
        <v>44105</v>
      </c>
      <c r="N136" s="183">
        <v>44136</v>
      </c>
      <c r="O136" s="183">
        <v>44166</v>
      </c>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row>
    <row r="137" spans="1:51">
      <c r="A137" s="15"/>
      <c r="B137" s="562" t="s">
        <v>7</v>
      </c>
      <c r="C137" s="6" t="s">
        <v>4</v>
      </c>
      <c r="D137" s="83">
        <f>+SUM(D565:D589)</f>
        <v>0</v>
      </c>
      <c r="E137" s="83">
        <f>+SUM(H565:H589)</f>
        <v>0</v>
      </c>
      <c r="F137" s="233">
        <v>0</v>
      </c>
      <c r="G137" s="233">
        <v>0</v>
      </c>
      <c r="H137" s="258">
        <v>0</v>
      </c>
      <c r="I137" s="258">
        <v>0</v>
      </c>
      <c r="J137" s="91">
        <v>0</v>
      </c>
      <c r="K137" s="91">
        <v>0</v>
      </c>
      <c r="L137" s="91">
        <f>+SUM(AJ565:AJ589)</f>
        <v>0</v>
      </c>
      <c r="M137" s="83">
        <v>0</v>
      </c>
      <c r="N137" s="83">
        <v>0</v>
      </c>
      <c r="O137" s="276">
        <v>0</v>
      </c>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row>
    <row r="138" spans="1:51">
      <c r="A138" s="15"/>
      <c r="B138" s="562"/>
      <c r="C138" s="82" t="s">
        <v>66</v>
      </c>
      <c r="D138" s="83">
        <f>+SUM(E565:E589)</f>
        <v>1701</v>
      </c>
      <c r="E138" s="83">
        <f>+SUM(I565:I589)</f>
        <v>1701</v>
      </c>
      <c r="F138" s="233">
        <f>+SUM(M565:M589)</f>
        <v>1701</v>
      </c>
      <c r="G138" s="233">
        <f>+SUM(Q565:Q589)</f>
        <v>1701</v>
      </c>
      <c r="H138" s="258">
        <f>+SUM(U565:U589)</f>
        <v>1703</v>
      </c>
      <c r="I138" s="258">
        <f>+SUM(Y565:Y589)</f>
        <v>1703</v>
      </c>
      <c r="J138" s="258">
        <f>+SUM(AC565:AC589)</f>
        <v>1703</v>
      </c>
      <c r="K138" s="258">
        <f>+SUM(AG565:AG589)</f>
        <v>1705</v>
      </c>
      <c r="L138" s="258">
        <f>+SUM(AK565:AK589)</f>
        <v>1705</v>
      </c>
      <c r="M138" s="258">
        <v>1705</v>
      </c>
      <c r="N138" s="83">
        <v>1716</v>
      </c>
      <c r="O138" s="276">
        <v>1725</v>
      </c>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row>
    <row r="139" spans="1:51">
      <c r="A139" s="15"/>
      <c r="B139" s="562"/>
      <c r="C139" s="82" t="s">
        <v>63</v>
      </c>
      <c r="D139" s="84">
        <f>+SUM(G565:G589)</f>
        <v>410</v>
      </c>
      <c r="E139" s="84">
        <f>+SUM(K565:K589)</f>
        <v>432</v>
      </c>
      <c r="F139" s="256">
        <f>+SUM(O565:O589)</f>
        <v>449</v>
      </c>
      <c r="G139" s="256">
        <f>+SUM(S565:S589)</f>
        <v>449</v>
      </c>
      <c r="H139" s="257">
        <f>+SUM(W565:W589)</f>
        <v>513</v>
      </c>
      <c r="I139" s="257">
        <f>+SUM(AA565:AA589)</f>
        <v>566</v>
      </c>
      <c r="J139" s="257">
        <f>+SUM(AE565:AE589)</f>
        <v>589</v>
      </c>
      <c r="K139" s="257">
        <f>+SUM(AI565:AI589)</f>
        <v>594</v>
      </c>
      <c r="L139" s="257">
        <f>+SUM(AM565:AM589)</f>
        <v>599</v>
      </c>
      <c r="M139" s="257">
        <v>640</v>
      </c>
      <c r="N139" s="84">
        <v>651</v>
      </c>
      <c r="O139" s="255">
        <v>672</v>
      </c>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row>
    <row r="140" spans="1:51">
      <c r="A140" s="15"/>
      <c r="B140" s="562"/>
      <c r="C140" s="82" t="s">
        <v>1132</v>
      </c>
      <c r="D140" s="83">
        <f>+SUM(F565:F589)</f>
        <v>758</v>
      </c>
      <c r="E140" s="83">
        <f>+SUM(J565:J589)</f>
        <v>766</v>
      </c>
      <c r="F140" s="233">
        <f>+SUM(N565:N589)</f>
        <v>773</v>
      </c>
      <c r="G140" s="233">
        <f>+SUM(R565:R589)</f>
        <v>773</v>
      </c>
      <c r="H140" s="258">
        <f>+SUM(V565:V589)</f>
        <v>879</v>
      </c>
      <c r="I140" s="258">
        <f>+SUM(Z565:Z589)</f>
        <v>901</v>
      </c>
      <c r="J140" s="258">
        <f>+SUM(AD565:AD589)</f>
        <v>912</v>
      </c>
      <c r="K140" s="258">
        <f>+SUM(AH565:AH589)</f>
        <v>915</v>
      </c>
      <c r="L140" s="258">
        <f>+SUM(AL565:AL589)</f>
        <v>916</v>
      </c>
      <c r="M140" s="258">
        <v>933</v>
      </c>
      <c r="N140" s="83">
        <v>933</v>
      </c>
      <c r="O140" s="276">
        <v>994</v>
      </c>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row>
    <row r="141" spans="1:51" s="647" customFormat="1">
      <c r="A141" s="15"/>
      <c r="B141" s="562"/>
      <c r="C141" s="21" t="s">
        <v>68</v>
      </c>
      <c r="D141" s="83"/>
      <c r="E141" s="83"/>
      <c r="F141" s="233"/>
      <c r="G141" s="233"/>
      <c r="H141" s="258"/>
      <c r="I141" s="258"/>
      <c r="J141" s="258"/>
      <c r="K141" s="258"/>
      <c r="L141" s="258"/>
      <c r="M141" s="258"/>
      <c r="N141" s="83"/>
      <c r="O141" s="276">
        <v>40</v>
      </c>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row>
    <row r="142" spans="1:51">
      <c r="A142" s="15"/>
      <c r="B142" s="562"/>
      <c r="C142" s="24" t="s">
        <v>6</v>
      </c>
      <c r="D142" s="182">
        <f t="shared" ref="D142:O142" si="9">SUM(D137:D139)</f>
        <v>2111</v>
      </c>
      <c r="E142" s="182">
        <f t="shared" si="9"/>
        <v>2133</v>
      </c>
      <c r="F142" s="182">
        <f t="shared" si="9"/>
        <v>2150</v>
      </c>
      <c r="G142" s="182">
        <f t="shared" si="9"/>
        <v>2150</v>
      </c>
      <c r="H142" s="182">
        <f t="shared" si="9"/>
        <v>2216</v>
      </c>
      <c r="I142" s="182">
        <f t="shared" si="9"/>
        <v>2269</v>
      </c>
      <c r="J142" s="182">
        <f t="shared" si="9"/>
        <v>2292</v>
      </c>
      <c r="K142" s="182">
        <f t="shared" si="9"/>
        <v>2299</v>
      </c>
      <c r="L142" s="182">
        <f t="shared" si="9"/>
        <v>2304</v>
      </c>
      <c r="M142" s="182">
        <f t="shared" si="9"/>
        <v>2345</v>
      </c>
      <c r="N142" s="182">
        <f t="shared" si="9"/>
        <v>2367</v>
      </c>
      <c r="O142" s="182">
        <f t="shared" si="9"/>
        <v>2397</v>
      </c>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row>
    <row r="143" spans="1:51" ht="22.5">
      <c r="A143" s="15"/>
      <c r="B143" s="563"/>
      <c r="C143" s="23" t="s">
        <v>41</v>
      </c>
      <c r="D143" s="38">
        <v>3</v>
      </c>
      <c r="E143" s="38">
        <v>3</v>
      </c>
      <c r="F143" s="102">
        <v>3</v>
      </c>
      <c r="G143" s="102">
        <v>3</v>
      </c>
      <c r="H143" s="121">
        <v>3</v>
      </c>
      <c r="I143" s="121">
        <v>3</v>
      </c>
      <c r="J143" s="102">
        <v>3</v>
      </c>
      <c r="K143" s="102">
        <v>3</v>
      </c>
      <c r="L143" s="102">
        <v>3</v>
      </c>
      <c r="M143" s="102">
        <v>3</v>
      </c>
      <c r="N143" s="102">
        <v>3</v>
      </c>
      <c r="O143" s="102">
        <v>3</v>
      </c>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row>
    <row r="144" spans="1:51" ht="23.25" thickBot="1">
      <c r="A144" s="15"/>
      <c r="B144" s="564" t="s">
        <v>1</v>
      </c>
      <c r="C144" s="565"/>
      <c r="D144" s="540">
        <v>100</v>
      </c>
      <c r="E144" s="540">
        <v>100</v>
      </c>
      <c r="F144" s="103">
        <v>100</v>
      </c>
      <c r="G144" s="103">
        <v>100</v>
      </c>
      <c r="H144" s="122">
        <v>100</v>
      </c>
      <c r="I144" s="122">
        <v>100</v>
      </c>
      <c r="J144" s="103">
        <v>100</v>
      </c>
      <c r="K144" s="103">
        <v>100</v>
      </c>
      <c r="L144" s="103">
        <v>100</v>
      </c>
      <c r="M144" s="103">
        <v>100</v>
      </c>
      <c r="N144" s="103">
        <v>100</v>
      </c>
      <c r="O144" s="103">
        <v>100</v>
      </c>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row>
    <row r="145" spans="1:51" ht="13.5" thickBot="1">
      <c r="A145" s="15"/>
      <c r="B145" s="334"/>
      <c r="C145" s="334"/>
      <c r="D145" s="16"/>
      <c r="E145" s="16"/>
      <c r="F145" s="335"/>
      <c r="G145" s="335"/>
      <c r="H145" s="336"/>
      <c r="I145" s="336"/>
      <c r="J145" s="335"/>
      <c r="K145" s="335"/>
      <c r="L145" s="335"/>
      <c r="M145" s="335"/>
      <c r="N145" s="335"/>
      <c r="O145" s="33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row>
    <row r="146" spans="1:51" s="647" customFormat="1" ht="23.25" thickBot="1">
      <c r="A146" s="15"/>
      <c r="B146" s="557" t="s">
        <v>1183</v>
      </c>
      <c r="C146" s="558"/>
      <c r="D146" s="558"/>
      <c r="E146" s="558"/>
      <c r="F146" s="558"/>
      <c r="G146" s="558"/>
      <c r="H146" s="558"/>
      <c r="I146" s="558"/>
      <c r="J146" s="558"/>
      <c r="K146" s="558"/>
      <c r="L146" s="558"/>
      <c r="M146" s="558"/>
      <c r="N146" s="558"/>
      <c r="O146" s="559"/>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row>
    <row r="147" spans="1:51" s="647" customFormat="1" ht="13.5" thickBot="1">
      <c r="A147" s="15"/>
      <c r="B147" s="560" t="s">
        <v>55</v>
      </c>
      <c r="C147" s="561"/>
      <c r="D147" s="183">
        <v>44197</v>
      </c>
      <c r="E147" s="183">
        <v>44228</v>
      </c>
      <c r="F147" s="183">
        <v>44256</v>
      </c>
      <c r="G147" s="183">
        <v>44287</v>
      </c>
      <c r="H147" s="183">
        <v>44317</v>
      </c>
      <c r="I147" s="183">
        <v>44348</v>
      </c>
      <c r="J147" s="183">
        <v>44378</v>
      </c>
      <c r="K147" s="183">
        <v>44409</v>
      </c>
      <c r="L147" s="183">
        <v>44440</v>
      </c>
      <c r="M147" s="183">
        <v>44470</v>
      </c>
      <c r="N147" s="183">
        <v>44501</v>
      </c>
      <c r="O147" s="183">
        <v>44531</v>
      </c>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row>
    <row r="148" spans="1:51" s="647" customFormat="1">
      <c r="A148" s="15"/>
      <c r="B148" s="562" t="s">
        <v>7</v>
      </c>
      <c r="C148" s="6" t="s">
        <v>4</v>
      </c>
      <c r="D148" s="83">
        <v>0</v>
      </c>
      <c r="E148" s="83">
        <v>0</v>
      </c>
      <c r="F148" s="233">
        <v>0</v>
      </c>
      <c r="G148" s="233">
        <v>0</v>
      </c>
      <c r="H148" s="258">
        <v>0</v>
      </c>
      <c r="I148" s="258">
        <v>0</v>
      </c>
      <c r="J148" s="91">
        <v>0</v>
      </c>
      <c r="K148" s="91">
        <v>0</v>
      </c>
      <c r="L148" s="91">
        <v>0</v>
      </c>
      <c r="M148" s="83">
        <v>0</v>
      </c>
      <c r="N148" s="83">
        <v>0</v>
      </c>
      <c r="O148" s="276">
        <v>0</v>
      </c>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row>
    <row r="149" spans="1:51" s="647" customFormat="1">
      <c r="A149" s="15"/>
      <c r="B149" s="562"/>
      <c r="C149" s="82" t="s">
        <v>66</v>
      </c>
      <c r="D149" s="83">
        <v>1725</v>
      </c>
      <c r="E149" s="83">
        <v>1725</v>
      </c>
      <c r="F149" s="233">
        <v>1725</v>
      </c>
      <c r="G149" s="233">
        <v>1722</v>
      </c>
      <c r="H149" s="258">
        <v>1725</v>
      </c>
      <c r="I149" s="258">
        <v>1766</v>
      </c>
      <c r="J149" s="91">
        <v>1766</v>
      </c>
      <c r="K149" s="258">
        <v>1766</v>
      </c>
      <c r="L149" s="258">
        <v>1782</v>
      </c>
      <c r="M149" s="258">
        <v>1782</v>
      </c>
      <c r="N149" s="83">
        <v>1782</v>
      </c>
      <c r="O149" s="276">
        <f>+RBSxPARQ!R1055</f>
        <v>1836</v>
      </c>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row>
    <row r="150" spans="1:51" s="647" customFormat="1">
      <c r="A150" s="15"/>
      <c r="B150" s="562"/>
      <c r="C150" s="82" t="s">
        <v>63</v>
      </c>
      <c r="D150" s="83">
        <v>698</v>
      </c>
      <c r="E150" s="83">
        <v>708</v>
      </c>
      <c r="F150" s="233">
        <v>708</v>
      </c>
      <c r="G150" s="233">
        <v>707</v>
      </c>
      <c r="H150" s="258">
        <v>711</v>
      </c>
      <c r="I150" s="258">
        <v>778</v>
      </c>
      <c r="J150" s="91">
        <v>778</v>
      </c>
      <c r="K150" s="258">
        <v>778</v>
      </c>
      <c r="L150" s="258">
        <v>780</v>
      </c>
      <c r="M150" s="258">
        <v>780</v>
      </c>
      <c r="N150" s="83">
        <v>781</v>
      </c>
      <c r="O150" s="276">
        <f>+RBSxPARQ!S1055</f>
        <v>798</v>
      </c>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row>
    <row r="151" spans="1:51" s="647" customFormat="1">
      <c r="A151" s="15"/>
      <c r="B151" s="562"/>
      <c r="C151" s="82" t="s">
        <v>1132</v>
      </c>
      <c r="D151" s="83">
        <v>999</v>
      </c>
      <c r="E151" s="83">
        <v>999</v>
      </c>
      <c r="F151" s="233">
        <v>999</v>
      </c>
      <c r="G151" s="233">
        <v>998</v>
      </c>
      <c r="H151" s="258">
        <v>998</v>
      </c>
      <c r="I151" s="258">
        <v>1058</v>
      </c>
      <c r="J151" s="91">
        <v>1058</v>
      </c>
      <c r="K151" s="258">
        <v>1058</v>
      </c>
      <c r="L151" s="258">
        <v>1062</v>
      </c>
      <c r="M151" s="258">
        <v>1062</v>
      </c>
      <c r="N151" s="83">
        <v>1062</v>
      </c>
      <c r="O151" s="276">
        <f>+RBSxPARQ!T1055</f>
        <v>1107</v>
      </c>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row>
    <row r="152" spans="1:51" s="647" customFormat="1">
      <c r="A152" s="15"/>
      <c r="B152" s="562"/>
      <c r="C152" s="82" t="s">
        <v>68</v>
      </c>
      <c r="D152" s="652">
        <v>52</v>
      </c>
      <c r="E152" s="652">
        <v>52</v>
      </c>
      <c r="F152" s="653">
        <v>175</v>
      </c>
      <c r="G152" s="653">
        <v>175</v>
      </c>
      <c r="H152" s="654">
        <v>175</v>
      </c>
      <c r="I152" s="654">
        <v>236</v>
      </c>
      <c r="J152" s="654">
        <v>236</v>
      </c>
      <c r="K152" s="654">
        <v>236</v>
      </c>
      <c r="L152" s="654">
        <v>236</v>
      </c>
      <c r="M152" s="654">
        <v>236</v>
      </c>
      <c r="N152" s="652">
        <v>256</v>
      </c>
      <c r="O152" s="655">
        <f>+RBSxPARQ!U1055</f>
        <v>372</v>
      </c>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row>
    <row r="153" spans="1:51" s="647" customFormat="1">
      <c r="A153" s="15"/>
      <c r="B153" s="562"/>
      <c r="C153" s="24" t="s">
        <v>6</v>
      </c>
      <c r="D153" s="182">
        <f t="shared" ref="D153:N153" si="10">SUM(D148:D152)</f>
        <v>3474</v>
      </c>
      <c r="E153" s="182">
        <f t="shared" si="10"/>
        <v>3484</v>
      </c>
      <c r="F153" s="182">
        <f t="shared" si="10"/>
        <v>3607</v>
      </c>
      <c r="G153" s="182">
        <f t="shared" si="10"/>
        <v>3602</v>
      </c>
      <c r="H153" s="182">
        <f t="shared" si="10"/>
        <v>3609</v>
      </c>
      <c r="I153" s="182">
        <f t="shared" si="10"/>
        <v>3838</v>
      </c>
      <c r="J153" s="182">
        <f t="shared" si="10"/>
        <v>3838</v>
      </c>
      <c r="K153" s="182">
        <f t="shared" si="10"/>
        <v>3838</v>
      </c>
      <c r="L153" s="182">
        <f t="shared" si="10"/>
        <v>3860</v>
      </c>
      <c r="M153" s="182">
        <f t="shared" si="10"/>
        <v>3860</v>
      </c>
      <c r="N153" s="182">
        <f t="shared" si="10"/>
        <v>3881</v>
      </c>
      <c r="O153" s="182">
        <f>SUM(O148:O150)</f>
        <v>2634</v>
      </c>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row>
    <row r="154" spans="1:51" s="647" customFormat="1" ht="22.5">
      <c r="A154" s="15"/>
      <c r="B154" s="563"/>
      <c r="C154" s="23" t="s">
        <v>41</v>
      </c>
      <c r="D154" s="38">
        <v>3</v>
      </c>
      <c r="E154" s="38">
        <v>3</v>
      </c>
      <c r="F154" s="102">
        <v>3</v>
      </c>
      <c r="G154" s="102">
        <v>3</v>
      </c>
      <c r="H154" s="121">
        <v>3</v>
      </c>
      <c r="I154" s="121">
        <v>3</v>
      </c>
      <c r="J154" s="102">
        <v>3</v>
      </c>
      <c r="K154" s="102">
        <v>3</v>
      </c>
      <c r="L154" s="102">
        <v>3</v>
      </c>
      <c r="M154" s="102">
        <v>3</v>
      </c>
      <c r="N154" s="102">
        <v>3</v>
      </c>
      <c r="O154" s="102">
        <v>3</v>
      </c>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row>
    <row r="155" spans="1:51" s="647" customFormat="1" ht="23.25" thickBot="1">
      <c r="A155" s="15"/>
      <c r="B155" s="564" t="s">
        <v>1</v>
      </c>
      <c r="C155" s="565"/>
      <c r="D155" s="595">
        <v>100</v>
      </c>
      <c r="E155" s="595">
        <v>100</v>
      </c>
      <c r="F155" s="103">
        <v>100</v>
      </c>
      <c r="G155" s="103">
        <v>100</v>
      </c>
      <c r="H155" s="122">
        <v>100</v>
      </c>
      <c r="I155" s="122">
        <v>100</v>
      </c>
      <c r="J155" s="103">
        <v>100</v>
      </c>
      <c r="K155" s="103">
        <v>100</v>
      </c>
      <c r="L155" s="103">
        <v>100</v>
      </c>
      <c r="M155" s="103">
        <v>100</v>
      </c>
      <c r="N155" s="103">
        <v>100</v>
      </c>
      <c r="O155" s="103">
        <v>100</v>
      </c>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row>
    <row r="156" spans="1:51" s="647" customFormat="1" ht="13.5" thickBot="1">
      <c r="A156" s="15"/>
      <c r="B156" s="147"/>
      <c r="C156" s="147"/>
      <c r="D156" s="144"/>
      <c r="E156" s="144"/>
      <c r="F156" s="145"/>
      <c r="G156" s="145"/>
      <c r="H156" s="146"/>
      <c r="I156" s="146"/>
      <c r="J156" s="145"/>
      <c r="K156" s="145"/>
      <c r="L156" s="145"/>
      <c r="M156" s="145"/>
      <c r="N156" s="145"/>
      <c r="O156" s="14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row>
    <row r="157" spans="1:51" s="647" customFormat="1" ht="23.25" thickBot="1">
      <c r="A157" s="15"/>
      <c r="B157" s="557" t="s">
        <v>1190</v>
      </c>
      <c r="C157" s="558"/>
      <c r="D157" s="558"/>
      <c r="E157" s="558"/>
      <c r="F157" s="558"/>
      <c r="G157" s="558"/>
      <c r="H157" s="558"/>
      <c r="I157" s="558"/>
      <c r="J157" s="558"/>
      <c r="K157" s="558"/>
      <c r="L157" s="558"/>
      <c r="M157" s="558"/>
      <c r="N157" s="558"/>
      <c r="O157" s="559"/>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row>
    <row r="158" spans="1:51" s="647" customFormat="1" ht="13.5" thickBot="1">
      <c r="A158" s="15"/>
      <c r="B158" s="820" t="s">
        <v>55</v>
      </c>
      <c r="C158" s="823"/>
      <c r="D158" s="183">
        <v>44562</v>
      </c>
      <c r="E158" s="183">
        <v>44593</v>
      </c>
      <c r="F158" s="183">
        <v>44621</v>
      </c>
      <c r="G158" s="183">
        <v>44652</v>
      </c>
      <c r="H158" s="183">
        <v>44682</v>
      </c>
      <c r="I158" s="183">
        <v>44713</v>
      </c>
      <c r="J158" s="183">
        <v>44743</v>
      </c>
      <c r="K158" s="183">
        <v>44774</v>
      </c>
      <c r="L158" s="183">
        <v>44805</v>
      </c>
      <c r="M158" s="183">
        <v>44835</v>
      </c>
      <c r="N158" s="183">
        <v>44866</v>
      </c>
      <c r="O158" s="183">
        <v>44896</v>
      </c>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row>
    <row r="159" spans="1:51" s="647" customFormat="1">
      <c r="A159" s="15"/>
      <c r="B159" s="562" t="s">
        <v>7</v>
      </c>
      <c r="C159" s="6" t="s">
        <v>4</v>
      </c>
      <c r="D159" s="83">
        <v>0</v>
      </c>
      <c r="E159" s="83">
        <v>0</v>
      </c>
      <c r="F159" s="233">
        <v>0</v>
      </c>
      <c r="G159" s="233">
        <v>0</v>
      </c>
      <c r="H159" s="258">
        <v>0</v>
      </c>
      <c r="I159" s="258">
        <v>0</v>
      </c>
      <c r="J159" s="91">
        <v>0</v>
      </c>
      <c r="K159" s="91">
        <v>0</v>
      </c>
      <c r="L159" s="91">
        <v>0</v>
      </c>
      <c r="M159" s="83">
        <v>0</v>
      </c>
      <c r="N159" s="83">
        <v>0</v>
      </c>
      <c r="O159" s="276"/>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row>
    <row r="160" spans="1:51" s="647" customFormat="1">
      <c r="A160" s="15"/>
      <c r="B160" s="562"/>
      <c r="C160" s="82" t="s">
        <v>66</v>
      </c>
      <c r="D160" s="83">
        <v>1826</v>
      </c>
      <c r="E160" s="83">
        <v>1832</v>
      </c>
      <c r="F160" s="233">
        <v>1836</v>
      </c>
      <c r="G160" s="233">
        <v>1836</v>
      </c>
      <c r="H160" s="258">
        <v>1838</v>
      </c>
      <c r="I160" s="258">
        <v>1836</v>
      </c>
      <c r="J160" s="91">
        <v>1836</v>
      </c>
      <c r="K160" s="258">
        <v>1836</v>
      </c>
      <c r="L160" s="258">
        <v>1836</v>
      </c>
      <c r="M160" s="258">
        <v>1836</v>
      </c>
      <c r="N160" s="83">
        <v>1836</v>
      </c>
      <c r="O160" s="276"/>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row>
    <row r="161" spans="1:51" s="647" customFormat="1">
      <c r="A161" s="15"/>
      <c r="B161" s="562"/>
      <c r="C161" s="82" t="s">
        <v>63</v>
      </c>
      <c r="D161" s="83">
        <v>785</v>
      </c>
      <c r="E161" s="83">
        <v>793</v>
      </c>
      <c r="F161" s="233">
        <v>796</v>
      </c>
      <c r="G161" s="233">
        <v>796</v>
      </c>
      <c r="H161" s="258">
        <v>798</v>
      </c>
      <c r="I161" s="258">
        <v>798</v>
      </c>
      <c r="J161" s="91">
        <v>798</v>
      </c>
      <c r="K161" s="258">
        <v>798</v>
      </c>
      <c r="L161" s="258">
        <v>798</v>
      </c>
      <c r="M161" s="258">
        <v>798</v>
      </c>
      <c r="N161" s="83">
        <v>798</v>
      </c>
      <c r="O161" s="276"/>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row>
    <row r="162" spans="1:51" s="647" customFormat="1">
      <c r="A162" s="15"/>
      <c r="B162" s="562"/>
      <c r="C162" s="82" t="s">
        <v>1132</v>
      </c>
      <c r="D162" s="83">
        <v>1098</v>
      </c>
      <c r="E162" s="83">
        <v>1105</v>
      </c>
      <c r="F162" s="233">
        <v>1107</v>
      </c>
      <c r="G162" s="233">
        <v>1107</v>
      </c>
      <c r="H162" s="258">
        <v>1108</v>
      </c>
      <c r="I162" s="258">
        <v>1106</v>
      </c>
      <c r="J162" s="91">
        <v>1106</v>
      </c>
      <c r="K162" s="258">
        <v>1106</v>
      </c>
      <c r="L162" s="258">
        <v>1106</v>
      </c>
      <c r="M162" s="258">
        <v>1106</v>
      </c>
      <c r="N162" s="83">
        <v>1107</v>
      </c>
      <c r="O162" s="276"/>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row>
    <row r="163" spans="1:51" s="647" customFormat="1">
      <c r="A163" s="15"/>
      <c r="B163" s="562"/>
      <c r="C163" s="82" t="s">
        <v>68</v>
      </c>
      <c r="D163" s="652">
        <v>273</v>
      </c>
      <c r="E163" s="652">
        <v>317</v>
      </c>
      <c r="F163" s="653">
        <v>317</v>
      </c>
      <c r="G163" s="653">
        <v>350</v>
      </c>
      <c r="H163" s="654">
        <v>361</v>
      </c>
      <c r="I163" s="654">
        <v>361</v>
      </c>
      <c r="J163" s="654">
        <v>361</v>
      </c>
      <c r="K163" s="654">
        <v>361</v>
      </c>
      <c r="L163" s="654">
        <v>361</v>
      </c>
      <c r="M163" s="654">
        <v>361</v>
      </c>
      <c r="N163" s="652">
        <v>372</v>
      </c>
      <c r="O163" s="65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row>
    <row r="164" spans="1:51" s="647" customFormat="1">
      <c r="A164" s="15"/>
      <c r="B164" s="562"/>
      <c r="C164" s="24" t="s">
        <v>6</v>
      </c>
      <c r="D164" s="182">
        <f t="shared" ref="D164:N164" si="11">SUM(D159:D163)</f>
        <v>3982</v>
      </c>
      <c r="E164" s="182">
        <f t="shared" si="11"/>
        <v>4047</v>
      </c>
      <c r="F164" s="182">
        <f t="shared" si="11"/>
        <v>4056</v>
      </c>
      <c r="G164" s="182">
        <f t="shared" si="11"/>
        <v>4089</v>
      </c>
      <c r="H164" s="182">
        <f t="shared" si="11"/>
        <v>4105</v>
      </c>
      <c r="I164" s="182">
        <f t="shared" si="11"/>
        <v>4101</v>
      </c>
      <c r="J164" s="182">
        <f t="shared" si="11"/>
        <v>4101</v>
      </c>
      <c r="K164" s="182">
        <f t="shared" si="11"/>
        <v>4101</v>
      </c>
      <c r="L164" s="182">
        <f t="shared" si="11"/>
        <v>4101</v>
      </c>
      <c r="M164" s="182">
        <f t="shared" si="11"/>
        <v>4101</v>
      </c>
      <c r="N164" s="182">
        <f t="shared" si="11"/>
        <v>4113</v>
      </c>
      <c r="O164" s="182">
        <f>SUM(O159:O161)</f>
        <v>0</v>
      </c>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row>
    <row r="165" spans="1:51" s="647" customFormat="1" ht="22.5">
      <c r="A165" s="15"/>
      <c r="B165" s="563"/>
      <c r="C165" s="23" t="s">
        <v>41</v>
      </c>
      <c r="D165" s="38">
        <v>3</v>
      </c>
      <c r="E165" s="38">
        <v>3</v>
      </c>
      <c r="F165" s="102">
        <v>3</v>
      </c>
      <c r="G165" s="102">
        <v>3</v>
      </c>
      <c r="H165" s="121">
        <v>3</v>
      </c>
      <c r="I165" s="121">
        <v>3</v>
      </c>
      <c r="J165" s="102">
        <v>3</v>
      </c>
      <c r="K165" s="102">
        <v>3</v>
      </c>
      <c r="L165" s="102">
        <v>3</v>
      </c>
      <c r="M165" s="102">
        <v>3</v>
      </c>
      <c r="N165" s="102">
        <v>3</v>
      </c>
      <c r="O165" s="827">
        <v>3</v>
      </c>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row>
    <row r="166" spans="1:51" s="647" customFormat="1" ht="23.25" thickBot="1">
      <c r="A166" s="15"/>
      <c r="B166" s="564" t="s">
        <v>1</v>
      </c>
      <c r="C166" s="565"/>
      <c r="D166" s="595">
        <v>100</v>
      </c>
      <c r="E166" s="595">
        <v>100</v>
      </c>
      <c r="F166" s="103">
        <v>100</v>
      </c>
      <c r="G166" s="103">
        <v>100</v>
      </c>
      <c r="H166" s="122">
        <v>100</v>
      </c>
      <c r="I166" s="122">
        <v>100</v>
      </c>
      <c r="J166" s="103">
        <v>100</v>
      </c>
      <c r="K166" s="103">
        <v>100</v>
      </c>
      <c r="L166" s="103">
        <v>100</v>
      </c>
      <c r="M166" s="103">
        <v>100</v>
      </c>
      <c r="N166" s="103">
        <v>100</v>
      </c>
      <c r="O166" s="828">
        <v>100</v>
      </c>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row>
    <row r="167" spans="1:51" s="647" customFormat="1">
      <c r="A167" s="15"/>
      <c r="B167" s="147"/>
      <c r="C167" s="147"/>
      <c r="D167" s="144"/>
      <c r="E167" s="144"/>
      <c r="F167" s="145"/>
      <c r="G167" s="145"/>
      <c r="H167" s="146"/>
      <c r="I167" s="146"/>
      <c r="J167" s="145"/>
      <c r="K167" s="145"/>
      <c r="L167" s="145"/>
      <c r="M167" s="145"/>
      <c r="N167" s="145"/>
      <c r="O167" s="14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row>
    <row r="168" spans="1:51" s="647" customFormat="1">
      <c r="A168" s="15"/>
      <c r="B168" s="147"/>
      <c r="C168" s="147"/>
      <c r="D168" s="144"/>
      <c r="E168" s="144"/>
      <c r="F168" s="145"/>
      <c r="G168" s="145"/>
      <c r="H168" s="146"/>
      <c r="I168" s="146"/>
      <c r="J168" s="145"/>
      <c r="K168" s="145"/>
      <c r="L168" s="145"/>
      <c r="M168" s="145"/>
      <c r="N168" s="145"/>
      <c r="O168" s="14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row>
    <row r="169" spans="1:51" ht="13.5" thickBot="1">
      <c r="B169" s="334"/>
      <c r="C169" s="334"/>
      <c r="D169" s="16"/>
      <c r="E169" s="335"/>
      <c r="F169" s="335"/>
      <c r="G169" s="335"/>
      <c r="H169" s="336"/>
      <c r="I169" s="335"/>
      <c r="J169" s="335"/>
      <c r="K169" s="335"/>
      <c r="L169" s="337"/>
      <c r="M169" s="337"/>
      <c r="N169" s="337"/>
      <c r="O169" s="337"/>
    </row>
    <row r="170" spans="1:51" ht="13.5" thickBot="1">
      <c r="A170" s="15"/>
      <c r="B170" s="15"/>
      <c r="C170" s="557" t="s">
        <v>30</v>
      </c>
      <c r="D170" s="558"/>
      <c r="E170" s="558"/>
      <c r="F170" s="558"/>
      <c r="G170" s="558"/>
      <c r="H170" s="558"/>
      <c r="I170" s="558"/>
      <c r="J170" s="558"/>
      <c r="K170" s="558"/>
      <c r="L170" s="558"/>
      <c r="M170" s="558"/>
      <c r="N170" s="558"/>
      <c r="O170" s="558"/>
      <c r="P170" s="558"/>
      <c r="Q170" s="558"/>
      <c r="R170" s="558"/>
      <c r="S170" s="558"/>
      <c r="T170" s="558"/>
      <c r="U170" s="558"/>
      <c r="V170" s="558"/>
      <c r="W170" s="558"/>
      <c r="X170" s="558"/>
      <c r="Y170" s="559"/>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row>
    <row r="171" spans="1:51" ht="23.25" thickBot="1">
      <c r="A171" s="15"/>
      <c r="B171" s="15"/>
      <c r="C171" s="581" t="s">
        <v>53</v>
      </c>
      <c r="D171" s="186">
        <v>2003</v>
      </c>
      <c r="E171" s="331">
        <v>2004</v>
      </c>
      <c r="F171" s="331">
        <v>2005</v>
      </c>
      <c r="G171" s="331">
        <v>2006</v>
      </c>
      <c r="H171" s="331">
        <v>2007</v>
      </c>
      <c r="I171" s="331">
        <v>2008</v>
      </c>
      <c r="J171" s="331">
        <v>2009</v>
      </c>
      <c r="K171" s="331">
        <v>2010</v>
      </c>
      <c r="L171" s="331">
        <v>2011</v>
      </c>
      <c r="M171" s="585">
        <v>2012</v>
      </c>
      <c r="N171" s="586"/>
      <c r="O171" s="574">
        <v>2013</v>
      </c>
      <c r="P171" s="575"/>
      <c r="Q171" s="575"/>
      <c r="R171" s="576"/>
      <c r="S171" s="574">
        <v>2014</v>
      </c>
      <c r="T171" s="575"/>
      <c r="U171" s="575"/>
      <c r="V171" s="576"/>
      <c r="W171" s="574">
        <v>2015</v>
      </c>
      <c r="X171" s="575"/>
      <c r="Y171" s="576"/>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row>
    <row r="172" spans="1:51" ht="13.5" thickBot="1">
      <c r="A172" s="15"/>
      <c r="B172" s="15"/>
      <c r="C172" s="583"/>
      <c r="D172" s="186" t="s">
        <v>4</v>
      </c>
      <c r="E172" s="186" t="s">
        <v>4</v>
      </c>
      <c r="F172" s="186" t="s">
        <v>4</v>
      </c>
      <c r="G172" s="186" t="s">
        <v>4</v>
      </c>
      <c r="H172" s="186" t="s">
        <v>4</v>
      </c>
      <c r="I172" s="186" t="s">
        <v>4</v>
      </c>
      <c r="J172" s="186" t="s">
        <v>4</v>
      </c>
      <c r="K172" s="186" t="s">
        <v>4</v>
      </c>
      <c r="L172" s="330" t="s">
        <v>4</v>
      </c>
      <c r="M172" s="178" t="s">
        <v>4</v>
      </c>
      <c r="N172" s="177" t="s">
        <v>33</v>
      </c>
      <c r="O172" s="326" t="s">
        <v>4</v>
      </c>
      <c r="P172" s="327" t="s">
        <v>33</v>
      </c>
      <c r="Q172" s="327" t="s">
        <v>62</v>
      </c>
      <c r="R172" s="328" t="s">
        <v>63</v>
      </c>
      <c r="S172" s="326" t="s">
        <v>4</v>
      </c>
      <c r="T172" s="327" t="s">
        <v>33</v>
      </c>
      <c r="U172" s="327" t="s">
        <v>62</v>
      </c>
      <c r="V172" s="328" t="s">
        <v>63</v>
      </c>
      <c r="W172" s="327" t="s">
        <v>33</v>
      </c>
      <c r="X172" s="327" t="s">
        <v>62</v>
      </c>
      <c r="Y172" s="328" t="s">
        <v>63</v>
      </c>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row>
    <row r="173" spans="1:51">
      <c r="A173" s="15"/>
      <c r="B173" s="15"/>
      <c r="C173" s="349" t="s">
        <v>8</v>
      </c>
      <c r="D173" s="350">
        <v>0</v>
      </c>
      <c r="E173" s="350">
        <v>20</v>
      </c>
      <c r="F173" s="350">
        <v>22</v>
      </c>
      <c r="G173" s="350">
        <v>27</v>
      </c>
      <c r="H173" s="350">
        <v>26</v>
      </c>
      <c r="I173" s="350">
        <v>26</v>
      </c>
      <c r="J173" s="350">
        <v>23</v>
      </c>
      <c r="K173" s="350">
        <v>23</v>
      </c>
      <c r="L173" s="351">
        <v>22</v>
      </c>
      <c r="M173" s="352">
        <v>22</v>
      </c>
      <c r="N173" s="353">
        <v>18</v>
      </c>
      <c r="O173" s="352">
        <v>22</v>
      </c>
      <c r="P173" s="354">
        <v>26</v>
      </c>
      <c r="Q173" s="354">
        <v>0</v>
      </c>
      <c r="R173" s="353">
        <v>0</v>
      </c>
      <c r="S173" s="352">
        <v>0</v>
      </c>
      <c r="T173" s="354">
        <v>39</v>
      </c>
      <c r="U173" s="354">
        <v>0</v>
      </c>
      <c r="V173" s="353">
        <v>0</v>
      </c>
      <c r="W173" s="354">
        <v>49</v>
      </c>
      <c r="X173" s="354">
        <v>6</v>
      </c>
      <c r="Y173" s="353">
        <v>0</v>
      </c>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row>
    <row r="174" spans="1:51">
      <c r="A174" s="15"/>
      <c r="B174" s="15"/>
      <c r="C174" s="355" t="s">
        <v>9</v>
      </c>
      <c r="D174" s="356">
        <v>0</v>
      </c>
      <c r="E174" s="356">
        <v>1</v>
      </c>
      <c r="F174" s="356">
        <v>1</v>
      </c>
      <c r="G174" s="356">
        <v>1</v>
      </c>
      <c r="H174" s="356">
        <v>1</v>
      </c>
      <c r="I174" s="356">
        <v>1</v>
      </c>
      <c r="J174" s="356">
        <v>1</v>
      </c>
      <c r="K174" s="356">
        <v>1</v>
      </c>
      <c r="L174" s="357">
        <v>1</v>
      </c>
      <c r="M174" s="358">
        <v>1</v>
      </c>
      <c r="N174" s="359">
        <v>0</v>
      </c>
      <c r="O174" s="358">
        <v>1</v>
      </c>
      <c r="P174" s="360">
        <v>1</v>
      </c>
      <c r="Q174" s="360">
        <v>0</v>
      </c>
      <c r="R174" s="359">
        <v>0</v>
      </c>
      <c r="S174" s="358">
        <v>0</v>
      </c>
      <c r="T174" s="360">
        <v>8</v>
      </c>
      <c r="U174" s="360">
        <v>0</v>
      </c>
      <c r="V174" s="359">
        <v>0</v>
      </c>
      <c r="W174" s="360">
        <v>9</v>
      </c>
      <c r="X174" s="360">
        <v>0</v>
      </c>
      <c r="Y174" s="359">
        <v>0</v>
      </c>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row>
    <row r="175" spans="1:51">
      <c r="A175" s="15"/>
      <c r="B175" s="15"/>
      <c r="C175" s="355" t="s">
        <v>10</v>
      </c>
      <c r="D175" s="356">
        <v>0</v>
      </c>
      <c r="E175" s="356">
        <v>0</v>
      </c>
      <c r="F175" s="356">
        <v>0</v>
      </c>
      <c r="G175" s="356">
        <v>0</v>
      </c>
      <c r="H175" s="356">
        <v>0</v>
      </c>
      <c r="I175" s="356">
        <v>0</v>
      </c>
      <c r="J175" s="356">
        <v>3</v>
      </c>
      <c r="K175" s="356">
        <v>3</v>
      </c>
      <c r="L175" s="357">
        <v>3</v>
      </c>
      <c r="M175" s="358">
        <v>3</v>
      </c>
      <c r="N175" s="359">
        <v>1</v>
      </c>
      <c r="O175" s="358">
        <v>3</v>
      </c>
      <c r="P175" s="360">
        <v>3</v>
      </c>
      <c r="Q175" s="360">
        <v>0</v>
      </c>
      <c r="R175" s="359">
        <v>0</v>
      </c>
      <c r="S175" s="358">
        <v>0</v>
      </c>
      <c r="T175" s="360">
        <v>7</v>
      </c>
      <c r="U175" s="360">
        <v>0</v>
      </c>
      <c r="V175" s="359">
        <v>0</v>
      </c>
      <c r="W175" s="360">
        <v>10</v>
      </c>
      <c r="X175" s="360">
        <v>0</v>
      </c>
      <c r="Y175" s="359">
        <v>0</v>
      </c>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row>
    <row r="176" spans="1:51">
      <c r="A176" s="15"/>
      <c r="B176" s="15"/>
      <c r="C176" s="355" t="s">
        <v>11</v>
      </c>
      <c r="D176" s="356">
        <v>0</v>
      </c>
      <c r="E176" s="356">
        <v>0</v>
      </c>
      <c r="F176" s="356">
        <v>0</v>
      </c>
      <c r="G176" s="356">
        <v>0</v>
      </c>
      <c r="H176" s="356">
        <v>2</v>
      </c>
      <c r="I176" s="356">
        <v>3</v>
      </c>
      <c r="J176" s="356">
        <v>3</v>
      </c>
      <c r="K176" s="356">
        <v>3</v>
      </c>
      <c r="L176" s="357">
        <v>3</v>
      </c>
      <c r="M176" s="358">
        <v>3</v>
      </c>
      <c r="N176" s="359">
        <v>3</v>
      </c>
      <c r="O176" s="358">
        <v>3</v>
      </c>
      <c r="P176" s="360">
        <v>10</v>
      </c>
      <c r="Q176" s="360">
        <v>0</v>
      </c>
      <c r="R176" s="359">
        <v>0</v>
      </c>
      <c r="S176" s="358">
        <v>1</v>
      </c>
      <c r="T176" s="360">
        <v>13</v>
      </c>
      <c r="U176" s="360">
        <v>0</v>
      </c>
      <c r="V176" s="359">
        <v>0</v>
      </c>
      <c r="W176" s="360">
        <v>13</v>
      </c>
      <c r="X176" s="360">
        <v>1</v>
      </c>
      <c r="Y176" s="359">
        <v>0</v>
      </c>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row>
    <row r="177" spans="1:51">
      <c r="A177" s="15"/>
      <c r="B177" s="15"/>
      <c r="C177" s="355" t="s">
        <v>12</v>
      </c>
      <c r="D177" s="356">
        <v>0</v>
      </c>
      <c r="E177" s="356">
        <v>3</v>
      </c>
      <c r="F177" s="356">
        <v>3</v>
      </c>
      <c r="G177" s="356">
        <v>3</v>
      </c>
      <c r="H177" s="356">
        <v>3</v>
      </c>
      <c r="I177" s="356">
        <v>3</v>
      </c>
      <c r="J177" s="356">
        <v>3</v>
      </c>
      <c r="K177" s="356">
        <v>3</v>
      </c>
      <c r="L177" s="357">
        <v>3</v>
      </c>
      <c r="M177" s="358">
        <v>3</v>
      </c>
      <c r="N177" s="359">
        <v>6</v>
      </c>
      <c r="O177" s="358">
        <v>3</v>
      </c>
      <c r="P177" s="360">
        <v>28</v>
      </c>
      <c r="Q177" s="360">
        <v>0</v>
      </c>
      <c r="R177" s="359">
        <v>0</v>
      </c>
      <c r="S177" s="358">
        <v>0</v>
      </c>
      <c r="T177" s="360">
        <v>40</v>
      </c>
      <c r="U177" s="360">
        <v>0</v>
      </c>
      <c r="V177" s="359">
        <v>0</v>
      </c>
      <c r="W177" s="360">
        <v>29</v>
      </c>
      <c r="X177" s="360">
        <v>0</v>
      </c>
      <c r="Y177" s="359">
        <v>0</v>
      </c>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row>
    <row r="178" spans="1:51">
      <c r="A178" s="15"/>
      <c r="B178" s="15"/>
      <c r="C178" s="355" t="s">
        <v>13</v>
      </c>
      <c r="D178" s="356">
        <v>0</v>
      </c>
      <c r="E178" s="356">
        <v>2</v>
      </c>
      <c r="F178" s="356">
        <v>2</v>
      </c>
      <c r="G178" s="356">
        <v>2</v>
      </c>
      <c r="H178" s="356">
        <v>2</v>
      </c>
      <c r="I178" s="356">
        <v>2</v>
      </c>
      <c r="J178" s="356">
        <v>3</v>
      </c>
      <c r="K178" s="356">
        <v>3</v>
      </c>
      <c r="L178" s="357">
        <v>3</v>
      </c>
      <c r="M178" s="358">
        <v>3</v>
      </c>
      <c r="N178" s="359">
        <v>5</v>
      </c>
      <c r="O178" s="358">
        <v>3</v>
      </c>
      <c r="P178" s="360">
        <v>20</v>
      </c>
      <c r="Q178" s="360">
        <v>0</v>
      </c>
      <c r="R178" s="359">
        <v>3</v>
      </c>
      <c r="S178" s="358">
        <v>0</v>
      </c>
      <c r="T178" s="360">
        <v>35</v>
      </c>
      <c r="U178" s="360">
        <v>0</v>
      </c>
      <c r="V178" s="359">
        <v>3</v>
      </c>
      <c r="W178" s="360">
        <v>95</v>
      </c>
      <c r="X178" s="360">
        <v>26</v>
      </c>
      <c r="Y178" s="359">
        <v>1</v>
      </c>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row>
    <row r="179" spans="1:51">
      <c r="A179" s="15"/>
      <c r="B179" s="15"/>
      <c r="C179" s="355" t="s">
        <v>14</v>
      </c>
      <c r="D179" s="356">
        <v>0</v>
      </c>
      <c r="E179" s="356">
        <v>0</v>
      </c>
      <c r="F179" s="356">
        <v>5</v>
      </c>
      <c r="G179" s="356">
        <v>5</v>
      </c>
      <c r="H179" s="356">
        <v>5</v>
      </c>
      <c r="I179" s="356">
        <v>5</v>
      </c>
      <c r="J179" s="356">
        <v>7</v>
      </c>
      <c r="K179" s="356">
        <v>7</v>
      </c>
      <c r="L179" s="357">
        <v>7</v>
      </c>
      <c r="M179" s="358">
        <v>7</v>
      </c>
      <c r="N179" s="359">
        <v>7</v>
      </c>
      <c r="O179" s="358">
        <v>7</v>
      </c>
      <c r="P179" s="360">
        <v>11</v>
      </c>
      <c r="Q179" s="360">
        <v>0</v>
      </c>
      <c r="R179" s="359">
        <v>0</v>
      </c>
      <c r="S179" s="358">
        <v>0</v>
      </c>
      <c r="T179" s="360">
        <v>29</v>
      </c>
      <c r="U179" s="360">
        <v>0</v>
      </c>
      <c r="V179" s="359">
        <v>0</v>
      </c>
      <c r="W179" s="360">
        <v>11</v>
      </c>
      <c r="X179" s="360">
        <v>0</v>
      </c>
      <c r="Y179" s="359">
        <v>0</v>
      </c>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row>
    <row r="180" spans="1:51">
      <c r="A180" s="15"/>
      <c r="B180" s="15"/>
      <c r="C180" s="355" t="s">
        <v>15</v>
      </c>
      <c r="D180" s="356">
        <v>0</v>
      </c>
      <c r="E180" s="356">
        <v>4</v>
      </c>
      <c r="F180" s="356">
        <v>5</v>
      </c>
      <c r="G180" s="356">
        <v>5</v>
      </c>
      <c r="H180" s="356">
        <v>5</v>
      </c>
      <c r="I180" s="356">
        <v>5</v>
      </c>
      <c r="J180" s="356">
        <v>6</v>
      </c>
      <c r="K180" s="356">
        <v>6</v>
      </c>
      <c r="L180" s="357">
        <v>6</v>
      </c>
      <c r="M180" s="358">
        <v>6</v>
      </c>
      <c r="N180" s="359">
        <v>8</v>
      </c>
      <c r="O180" s="358">
        <v>6</v>
      </c>
      <c r="P180" s="360">
        <v>20</v>
      </c>
      <c r="Q180" s="360">
        <v>0</v>
      </c>
      <c r="R180" s="359">
        <v>0</v>
      </c>
      <c r="S180" s="358">
        <v>1</v>
      </c>
      <c r="T180" s="360">
        <v>35</v>
      </c>
      <c r="U180" s="360">
        <v>0</v>
      </c>
      <c r="V180" s="359">
        <v>0</v>
      </c>
      <c r="W180" s="360">
        <v>14</v>
      </c>
      <c r="X180" s="360">
        <v>0</v>
      </c>
      <c r="Y180" s="359">
        <v>0</v>
      </c>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row>
    <row r="181" spans="1:51">
      <c r="A181" s="15"/>
      <c r="B181" s="15"/>
      <c r="C181" s="355" t="s">
        <v>16</v>
      </c>
      <c r="D181" s="356">
        <v>0</v>
      </c>
      <c r="E181" s="356">
        <v>0</v>
      </c>
      <c r="F181" s="356">
        <v>0</v>
      </c>
      <c r="G181" s="356">
        <v>0</v>
      </c>
      <c r="H181" s="356">
        <v>0</v>
      </c>
      <c r="I181" s="356">
        <v>0</v>
      </c>
      <c r="J181" s="356">
        <v>0</v>
      </c>
      <c r="K181" s="356">
        <v>0</v>
      </c>
      <c r="L181" s="357">
        <v>0</v>
      </c>
      <c r="M181" s="358">
        <v>0</v>
      </c>
      <c r="N181" s="359">
        <v>1</v>
      </c>
      <c r="O181" s="358">
        <v>0</v>
      </c>
      <c r="P181" s="360">
        <v>5</v>
      </c>
      <c r="Q181" s="360">
        <v>0</v>
      </c>
      <c r="R181" s="359">
        <v>0</v>
      </c>
      <c r="S181" s="358">
        <v>0</v>
      </c>
      <c r="T181" s="360">
        <v>6</v>
      </c>
      <c r="U181" s="360">
        <v>0</v>
      </c>
      <c r="V181" s="359">
        <v>0</v>
      </c>
      <c r="W181" s="360">
        <v>7</v>
      </c>
      <c r="X181" s="360">
        <v>1</v>
      </c>
      <c r="Y181" s="359">
        <v>0</v>
      </c>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row>
    <row r="182" spans="1:51">
      <c r="A182" s="15"/>
      <c r="B182" s="15"/>
      <c r="C182" s="355" t="s">
        <v>17</v>
      </c>
      <c r="D182" s="356">
        <v>15</v>
      </c>
      <c r="E182" s="356">
        <v>50</v>
      </c>
      <c r="F182" s="356">
        <v>59</v>
      </c>
      <c r="G182" s="356">
        <v>63</v>
      </c>
      <c r="H182" s="356">
        <v>68</v>
      </c>
      <c r="I182" s="356">
        <v>68</v>
      </c>
      <c r="J182" s="356">
        <v>62</v>
      </c>
      <c r="K182" s="356">
        <v>62</v>
      </c>
      <c r="L182" s="357">
        <v>58</v>
      </c>
      <c r="M182" s="358">
        <v>58</v>
      </c>
      <c r="N182" s="359">
        <v>51</v>
      </c>
      <c r="O182" s="358">
        <v>58</v>
      </c>
      <c r="P182" s="360">
        <v>150</v>
      </c>
      <c r="Q182" s="360">
        <v>5</v>
      </c>
      <c r="R182" s="359">
        <v>0</v>
      </c>
      <c r="S182" s="358">
        <v>6</v>
      </c>
      <c r="T182" s="360">
        <v>197</v>
      </c>
      <c r="U182" s="360">
        <v>55</v>
      </c>
      <c r="V182" s="359">
        <v>0</v>
      </c>
      <c r="W182" s="360">
        <v>417</v>
      </c>
      <c r="X182" s="360">
        <v>203</v>
      </c>
      <c r="Y182" s="359">
        <v>4</v>
      </c>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row>
    <row r="183" spans="1:51">
      <c r="A183" s="15"/>
      <c r="B183" s="15"/>
      <c r="C183" s="355" t="s">
        <v>18</v>
      </c>
      <c r="D183" s="356">
        <v>0</v>
      </c>
      <c r="E183" s="356">
        <v>6</v>
      </c>
      <c r="F183" s="356">
        <v>6</v>
      </c>
      <c r="G183" s="356">
        <v>6</v>
      </c>
      <c r="H183" s="356">
        <v>6</v>
      </c>
      <c r="I183" s="356">
        <v>6</v>
      </c>
      <c r="J183" s="356">
        <v>6</v>
      </c>
      <c r="K183" s="356">
        <v>6</v>
      </c>
      <c r="L183" s="357">
        <v>6</v>
      </c>
      <c r="M183" s="358">
        <v>6</v>
      </c>
      <c r="N183" s="359">
        <v>6</v>
      </c>
      <c r="O183" s="358">
        <v>6</v>
      </c>
      <c r="P183" s="360">
        <v>29</v>
      </c>
      <c r="Q183" s="360">
        <v>0</v>
      </c>
      <c r="R183" s="359">
        <v>0</v>
      </c>
      <c r="S183" s="358">
        <v>0</v>
      </c>
      <c r="T183" s="360">
        <v>45</v>
      </c>
      <c r="U183" s="360">
        <v>0</v>
      </c>
      <c r="V183" s="359">
        <v>0</v>
      </c>
      <c r="W183" s="360">
        <v>36</v>
      </c>
      <c r="X183" s="360">
        <v>15</v>
      </c>
      <c r="Y183" s="359">
        <v>0</v>
      </c>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row>
    <row r="184" spans="1:51">
      <c r="A184" s="15"/>
      <c r="B184" s="15"/>
      <c r="C184" s="355" t="s">
        <v>19</v>
      </c>
      <c r="D184" s="356">
        <v>0</v>
      </c>
      <c r="E184" s="356">
        <v>2</v>
      </c>
      <c r="F184" s="356">
        <v>3</v>
      </c>
      <c r="G184" s="356">
        <v>3</v>
      </c>
      <c r="H184" s="356">
        <v>3</v>
      </c>
      <c r="I184" s="356">
        <v>3</v>
      </c>
      <c r="J184" s="356">
        <v>3</v>
      </c>
      <c r="K184" s="356">
        <v>3</v>
      </c>
      <c r="L184" s="357">
        <v>3</v>
      </c>
      <c r="M184" s="358">
        <v>3</v>
      </c>
      <c r="N184" s="359">
        <v>3</v>
      </c>
      <c r="O184" s="358">
        <v>3</v>
      </c>
      <c r="P184" s="360">
        <v>6</v>
      </c>
      <c r="Q184" s="360">
        <v>0</v>
      </c>
      <c r="R184" s="359">
        <v>0</v>
      </c>
      <c r="S184" s="358">
        <v>0</v>
      </c>
      <c r="T184" s="360">
        <v>19</v>
      </c>
      <c r="U184" s="360">
        <v>0</v>
      </c>
      <c r="V184" s="359">
        <v>0</v>
      </c>
      <c r="W184" s="360">
        <v>62</v>
      </c>
      <c r="X184" s="360">
        <v>27</v>
      </c>
      <c r="Y184" s="359">
        <v>0</v>
      </c>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row>
    <row r="185" spans="1:51">
      <c r="A185" s="15"/>
      <c r="B185" s="15"/>
      <c r="C185" s="355" t="s">
        <v>20</v>
      </c>
      <c r="D185" s="356">
        <v>0</v>
      </c>
      <c r="E185" s="356">
        <v>0</v>
      </c>
      <c r="F185" s="356">
        <v>0</v>
      </c>
      <c r="G185" s="356">
        <v>0</v>
      </c>
      <c r="H185" s="356">
        <v>0</v>
      </c>
      <c r="I185" s="356">
        <v>0</v>
      </c>
      <c r="J185" s="356">
        <v>3</v>
      </c>
      <c r="K185" s="356">
        <v>3</v>
      </c>
      <c r="L185" s="357">
        <v>4</v>
      </c>
      <c r="M185" s="358">
        <v>4</v>
      </c>
      <c r="N185" s="359">
        <v>2</v>
      </c>
      <c r="O185" s="358">
        <v>4</v>
      </c>
      <c r="P185" s="360">
        <v>7</v>
      </c>
      <c r="Q185" s="360">
        <v>0</v>
      </c>
      <c r="R185" s="359">
        <v>0</v>
      </c>
      <c r="S185" s="358">
        <v>0</v>
      </c>
      <c r="T185" s="360">
        <v>19</v>
      </c>
      <c r="U185" s="360">
        <v>0</v>
      </c>
      <c r="V185" s="359">
        <v>0</v>
      </c>
      <c r="W185" s="360">
        <v>10</v>
      </c>
      <c r="X185" s="360">
        <v>1</v>
      </c>
      <c r="Y185" s="359">
        <v>0</v>
      </c>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row>
    <row r="186" spans="1:51">
      <c r="A186" s="15"/>
      <c r="B186" s="15"/>
      <c r="C186" s="355" t="s">
        <v>21</v>
      </c>
      <c r="D186" s="356">
        <v>0</v>
      </c>
      <c r="E186" s="356">
        <v>17</v>
      </c>
      <c r="F186" s="356">
        <v>17</v>
      </c>
      <c r="G186" s="356">
        <v>17</v>
      </c>
      <c r="H186" s="356">
        <v>17</v>
      </c>
      <c r="I186" s="356">
        <v>18</v>
      </c>
      <c r="J186" s="356">
        <v>16</v>
      </c>
      <c r="K186" s="356">
        <v>16</v>
      </c>
      <c r="L186" s="357">
        <v>16</v>
      </c>
      <c r="M186" s="358">
        <v>16</v>
      </c>
      <c r="N186" s="359">
        <v>12</v>
      </c>
      <c r="O186" s="358">
        <v>16</v>
      </c>
      <c r="P186" s="360">
        <v>34</v>
      </c>
      <c r="Q186" s="360">
        <v>0</v>
      </c>
      <c r="R186" s="359">
        <v>0</v>
      </c>
      <c r="S186" s="358">
        <v>2</v>
      </c>
      <c r="T186" s="360">
        <v>66</v>
      </c>
      <c r="U186" s="360">
        <v>0</v>
      </c>
      <c r="V186" s="359">
        <v>0</v>
      </c>
      <c r="W186" s="360">
        <v>6</v>
      </c>
      <c r="X186" s="360">
        <v>0</v>
      </c>
      <c r="Y186" s="359">
        <v>0</v>
      </c>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row>
    <row r="187" spans="1:51" ht="22.5">
      <c r="A187" s="15"/>
      <c r="B187" s="15"/>
      <c r="C187" s="355" t="s">
        <v>22</v>
      </c>
      <c r="D187" s="356">
        <v>0</v>
      </c>
      <c r="E187" s="356">
        <v>0</v>
      </c>
      <c r="F187" s="356">
        <v>0</v>
      </c>
      <c r="G187" s="356">
        <v>0</v>
      </c>
      <c r="H187" s="356">
        <v>0</v>
      </c>
      <c r="I187" s="356">
        <v>0</v>
      </c>
      <c r="J187" s="356">
        <v>0</v>
      </c>
      <c r="K187" s="356">
        <v>0</v>
      </c>
      <c r="L187" s="357">
        <v>0</v>
      </c>
      <c r="M187" s="358">
        <v>0</v>
      </c>
      <c r="N187" s="359">
        <v>1</v>
      </c>
      <c r="O187" s="358">
        <v>0</v>
      </c>
      <c r="P187" s="360">
        <v>2</v>
      </c>
      <c r="Q187" s="360">
        <v>0</v>
      </c>
      <c r="R187" s="359">
        <v>0</v>
      </c>
      <c r="S187" s="358">
        <v>0</v>
      </c>
      <c r="T187" s="360">
        <v>5</v>
      </c>
      <c r="U187" s="360">
        <v>0</v>
      </c>
      <c r="V187" s="359">
        <v>0</v>
      </c>
      <c r="W187" s="360">
        <v>24</v>
      </c>
      <c r="X187" s="360">
        <v>0</v>
      </c>
      <c r="Y187" s="359">
        <v>0</v>
      </c>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row>
    <row r="188" spans="1:51">
      <c r="A188" s="15"/>
      <c r="B188" s="15"/>
      <c r="C188" s="355" t="s">
        <v>23</v>
      </c>
      <c r="D188" s="356">
        <v>0</v>
      </c>
      <c r="E188" s="356">
        <v>0</v>
      </c>
      <c r="F188" s="356">
        <v>0</v>
      </c>
      <c r="G188" s="356">
        <v>0</v>
      </c>
      <c r="H188" s="356">
        <v>0</v>
      </c>
      <c r="I188" s="356">
        <v>0</v>
      </c>
      <c r="J188" s="356">
        <v>0</v>
      </c>
      <c r="K188" s="356">
        <v>0</v>
      </c>
      <c r="L188" s="357">
        <v>0</v>
      </c>
      <c r="M188" s="358">
        <v>0</v>
      </c>
      <c r="N188" s="359">
        <v>3</v>
      </c>
      <c r="O188" s="358">
        <v>0</v>
      </c>
      <c r="P188" s="360">
        <v>8</v>
      </c>
      <c r="Q188" s="360">
        <v>0</v>
      </c>
      <c r="R188" s="359">
        <v>0</v>
      </c>
      <c r="S188" s="358">
        <v>0</v>
      </c>
      <c r="T188" s="360">
        <v>12</v>
      </c>
      <c r="U188" s="360">
        <v>0</v>
      </c>
      <c r="V188" s="359">
        <v>0</v>
      </c>
      <c r="W188" s="360">
        <v>11</v>
      </c>
      <c r="X188" s="360">
        <v>0</v>
      </c>
      <c r="Y188" s="359">
        <v>0</v>
      </c>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row>
    <row r="189" spans="1:51">
      <c r="A189" s="15"/>
      <c r="B189" s="15"/>
      <c r="C189" s="355" t="s">
        <v>24</v>
      </c>
      <c r="D189" s="356">
        <v>0</v>
      </c>
      <c r="E189" s="356">
        <v>0</v>
      </c>
      <c r="F189" s="356">
        <v>0</v>
      </c>
      <c r="G189" s="356">
        <v>0</v>
      </c>
      <c r="H189" s="356">
        <v>0</v>
      </c>
      <c r="I189" s="356">
        <v>0</v>
      </c>
      <c r="J189" s="356">
        <v>0</v>
      </c>
      <c r="K189" s="356">
        <v>0</v>
      </c>
      <c r="L189" s="357">
        <v>0</v>
      </c>
      <c r="M189" s="358">
        <v>0</v>
      </c>
      <c r="N189" s="359">
        <v>2</v>
      </c>
      <c r="O189" s="358">
        <v>0</v>
      </c>
      <c r="P189" s="360">
        <v>6</v>
      </c>
      <c r="Q189" s="360">
        <v>0</v>
      </c>
      <c r="R189" s="359">
        <v>0</v>
      </c>
      <c r="S189" s="358">
        <v>0</v>
      </c>
      <c r="T189" s="360">
        <v>11</v>
      </c>
      <c r="U189" s="360">
        <v>0</v>
      </c>
      <c r="V189" s="359">
        <v>0</v>
      </c>
      <c r="W189" s="360">
        <v>34</v>
      </c>
      <c r="X189" s="360">
        <v>6</v>
      </c>
      <c r="Y189" s="359">
        <v>0</v>
      </c>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row>
    <row r="190" spans="1:51">
      <c r="A190" s="15"/>
      <c r="B190" s="15"/>
      <c r="C190" s="355" t="s">
        <v>25</v>
      </c>
      <c r="D190" s="356">
        <v>0</v>
      </c>
      <c r="E190" s="356">
        <v>0</v>
      </c>
      <c r="F190" s="356">
        <v>0</v>
      </c>
      <c r="G190" s="356">
        <v>0</v>
      </c>
      <c r="H190" s="356">
        <v>0</v>
      </c>
      <c r="I190" s="356">
        <v>0</v>
      </c>
      <c r="J190" s="356">
        <v>0</v>
      </c>
      <c r="K190" s="356">
        <v>0</v>
      </c>
      <c r="L190" s="357">
        <v>0</v>
      </c>
      <c r="M190" s="358">
        <v>0</v>
      </c>
      <c r="N190" s="359">
        <v>1</v>
      </c>
      <c r="O190" s="358">
        <v>0</v>
      </c>
      <c r="P190" s="360">
        <v>6</v>
      </c>
      <c r="Q190" s="360">
        <v>0</v>
      </c>
      <c r="R190" s="359">
        <v>0</v>
      </c>
      <c r="S190" s="358">
        <v>0</v>
      </c>
      <c r="T190" s="360">
        <v>7</v>
      </c>
      <c r="U190" s="360">
        <v>0</v>
      </c>
      <c r="V190" s="359">
        <v>0</v>
      </c>
      <c r="W190" s="360">
        <v>46</v>
      </c>
      <c r="X190" s="360">
        <v>1</v>
      </c>
      <c r="Y190" s="359">
        <v>0</v>
      </c>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row>
    <row r="191" spans="1:51">
      <c r="A191" s="15"/>
      <c r="B191" s="15"/>
      <c r="C191" s="355" t="s">
        <v>26</v>
      </c>
      <c r="D191" s="356">
        <v>25</v>
      </c>
      <c r="E191" s="356">
        <v>65</v>
      </c>
      <c r="F191" s="356">
        <v>72</v>
      </c>
      <c r="G191" s="356">
        <v>74</v>
      </c>
      <c r="H191" s="356">
        <v>75</v>
      </c>
      <c r="I191" s="356">
        <v>79</v>
      </c>
      <c r="J191" s="356">
        <v>68</v>
      </c>
      <c r="K191" s="356">
        <v>68</v>
      </c>
      <c r="L191" s="357">
        <v>70</v>
      </c>
      <c r="M191" s="358">
        <v>70</v>
      </c>
      <c r="N191" s="359">
        <v>110</v>
      </c>
      <c r="O191" s="358">
        <v>69</v>
      </c>
      <c r="P191" s="360">
        <v>270</v>
      </c>
      <c r="Q191" s="360">
        <v>58</v>
      </c>
      <c r="R191" s="359">
        <v>0</v>
      </c>
      <c r="S191" s="358">
        <v>10</v>
      </c>
      <c r="T191" s="360">
        <v>372</v>
      </c>
      <c r="U191" s="360">
        <v>58</v>
      </c>
      <c r="V191" s="359">
        <v>0</v>
      </c>
      <c r="W191" s="360">
        <v>31</v>
      </c>
      <c r="X191" s="360">
        <v>6</v>
      </c>
      <c r="Y191" s="359">
        <v>0</v>
      </c>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row>
    <row r="192" spans="1:51">
      <c r="A192" s="15"/>
      <c r="B192" s="15"/>
      <c r="C192" s="355" t="s">
        <v>39</v>
      </c>
      <c r="D192" s="356">
        <v>0</v>
      </c>
      <c r="E192" s="356">
        <v>0</v>
      </c>
      <c r="F192" s="356">
        <v>0</v>
      </c>
      <c r="G192" s="356">
        <v>0</v>
      </c>
      <c r="H192" s="356">
        <v>0</v>
      </c>
      <c r="I192" s="356">
        <v>0</v>
      </c>
      <c r="J192" s="356">
        <v>3</v>
      </c>
      <c r="K192" s="356">
        <v>3</v>
      </c>
      <c r="L192" s="357">
        <v>8</v>
      </c>
      <c r="M192" s="358">
        <v>8</v>
      </c>
      <c r="N192" s="359">
        <v>8</v>
      </c>
      <c r="O192" s="358">
        <v>8</v>
      </c>
      <c r="P192" s="360">
        <v>14</v>
      </c>
      <c r="Q192" s="360">
        <v>0</v>
      </c>
      <c r="R192" s="359">
        <v>0</v>
      </c>
      <c r="S192" s="358">
        <v>3</v>
      </c>
      <c r="T192" s="360">
        <v>26</v>
      </c>
      <c r="U192" s="360">
        <v>0</v>
      </c>
      <c r="V192" s="359">
        <v>0</v>
      </c>
      <c r="W192" s="360">
        <v>254</v>
      </c>
      <c r="X192" s="360">
        <v>154</v>
      </c>
      <c r="Y192" s="359">
        <v>0</v>
      </c>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row>
    <row r="193" spans="1:51" ht="33.75">
      <c r="A193" s="15"/>
      <c r="B193" s="15"/>
      <c r="C193" s="355" t="s">
        <v>1192</v>
      </c>
      <c r="D193" s="356">
        <v>0</v>
      </c>
      <c r="E193" s="356">
        <v>0</v>
      </c>
      <c r="F193" s="356">
        <v>0</v>
      </c>
      <c r="G193" s="356">
        <v>0</v>
      </c>
      <c r="H193" s="356">
        <v>0</v>
      </c>
      <c r="I193" s="356">
        <v>0</v>
      </c>
      <c r="J193" s="356">
        <v>5</v>
      </c>
      <c r="K193" s="356">
        <v>5</v>
      </c>
      <c r="L193" s="357">
        <v>7</v>
      </c>
      <c r="M193" s="358">
        <v>7</v>
      </c>
      <c r="N193" s="359">
        <v>9</v>
      </c>
      <c r="O193" s="358">
        <v>7</v>
      </c>
      <c r="P193" s="360">
        <v>30</v>
      </c>
      <c r="Q193" s="360">
        <v>0</v>
      </c>
      <c r="R193" s="359">
        <v>0</v>
      </c>
      <c r="S193" s="358">
        <v>2</v>
      </c>
      <c r="T193" s="360">
        <v>35</v>
      </c>
      <c r="U193" s="360">
        <v>0</v>
      </c>
      <c r="V193" s="359">
        <v>0</v>
      </c>
      <c r="W193" s="360">
        <v>36</v>
      </c>
      <c r="X193" s="360">
        <v>0</v>
      </c>
      <c r="Y193" s="359">
        <v>1</v>
      </c>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row>
    <row r="194" spans="1:51">
      <c r="A194" s="15"/>
      <c r="B194" s="15"/>
      <c r="C194" s="355" t="s">
        <v>27</v>
      </c>
      <c r="D194" s="356">
        <v>0</v>
      </c>
      <c r="E194" s="356">
        <v>0</v>
      </c>
      <c r="F194" s="356">
        <v>0</v>
      </c>
      <c r="G194" s="356">
        <v>0</v>
      </c>
      <c r="H194" s="356">
        <v>0</v>
      </c>
      <c r="I194" s="356">
        <v>0</v>
      </c>
      <c r="J194" s="356">
        <v>0</v>
      </c>
      <c r="K194" s="356">
        <v>0</v>
      </c>
      <c r="L194" s="357">
        <v>0</v>
      </c>
      <c r="M194" s="358">
        <v>0</v>
      </c>
      <c r="N194" s="359">
        <v>2</v>
      </c>
      <c r="O194" s="358">
        <v>0</v>
      </c>
      <c r="P194" s="360">
        <v>13</v>
      </c>
      <c r="Q194" s="360">
        <v>0</v>
      </c>
      <c r="R194" s="359">
        <v>0</v>
      </c>
      <c r="S194" s="358">
        <v>0</v>
      </c>
      <c r="T194" s="360">
        <v>23</v>
      </c>
      <c r="U194" s="360">
        <v>0</v>
      </c>
      <c r="V194" s="359">
        <v>0</v>
      </c>
      <c r="W194" s="360">
        <v>43</v>
      </c>
      <c r="X194" s="360">
        <v>16</v>
      </c>
      <c r="Y194" s="359">
        <v>0</v>
      </c>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row>
    <row r="195" spans="1:51">
      <c r="A195" s="15"/>
      <c r="B195" s="15"/>
      <c r="C195" s="355" t="s">
        <v>28</v>
      </c>
      <c r="D195" s="356">
        <v>0</v>
      </c>
      <c r="E195" s="356">
        <v>9</v>
      </c>
      <c r="F195" s="356">
        <v>9</v>
      </c>
      <c r="G195" s="356">
        <v>9</v>
      </c>
      <c r="H195" s="356">
        <v>9</v>
      </c>
      <c r="I195" s="356">
        <v>9</v>
      </c>
      <c r="J195" s="356">
        <v>13</v>
      </c>
      <c r="K195" s="356">
        <v>13</v>
      </c>
      <c r="L195" s="357">
        <v>9</v>
      </c>
      <c r="M195" s="358">
        <v>9</v>
      </c>
      <c r="N195" s="359">
        <v>15</v>
      </c>
      <c r="O195" s="358">
        <v>9</v>
      </c>
      <c r="P195" s="360">
        <v>47</v>
      </c>
      <c r="Q195" s="360">
        <v>0</v>
      </c>
      <c r="R195" s="359">
        <v>0</v>
      </c>
      <c r="S195" s="358">
        <v>1</v>
      </c>
      <c r="T195" s="360">
        <v>61</v>
      </c>
      <c r="U195" s="360">
        <v>0</v>
      </c>
      <c r="V195" s="359">
        <v>0</v>
      </c>
      <c r="W195" s="360">
        <v>35</v>
      </c>
      <c r="X195" s="360">
        <v>1</v>
      </c>
      <c r="Y195" s="359">
        <v>2</v>
      </c>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row>
    <row r="196" spans="1:51" ht="23.25" thickBot="1">
      <c r="A196" s="15"/>
      <c r="B196" s="15"/>
      <c r="C196" s="361" t="s">
        <v>29</v>
      </c>
      <c r="D196" s="362">
        <v>0</v>
      </c>
      <c r="E196" s="362">
        <v>0</v>
      </c>
      <c r="F196" s="362">
        <v>0</v>
      </c>
      <c r="G196" s="362">
        <v>0</v>
      </c>
      <c r="H196" s="362">
        <v>0</v>
      </c>
      <c r="I196" s="362">
        <v>0</v>
      </c>
      <c r="J196" s="362">
        <v>0</v>
      </c>
      <c r="K196" s="362">
        <v>0</v>
      </c>
      <c r="L196" s="363">
        <v>0</v>
      </c>
      <c r="M196" s="364">
        <v>0</v>
      </c>
      <c r="N196" s="365">
        <v>1</v>
      </c>
      <c r="O196" s="364">
        <v>0</v>
      </c>
      <c r="P196" s="366">
        <v>3</v>
      </c>
      <c r="Q196" s="366">
        <v>0</v>
      </c>
      <c r="R196" s="365">
        <v>0</v>
      </c>
      <c r="S196" s="364">
        <v>0</v>
      </c>
      <c r="T196" s="366">
        <v>8</v>
      </c>
      <c r="U196" s="366">
        <v>0</v>
      </c>
      <c r="V196" s="365">
        <v>0</v>
      </c>
      <c r="W196" s="366">
        <v>36</v>
      </c>
      <c r="X196" s="366">
        <v>0</v>
      </c>
      <c r="Y196" s="365">
        <v>0</v>
      </c>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row>
    <row r="197" spans="1:51" ht="13.5" thickBot="1"/>
    <row r="198" spans="1:51" ht="23.25" thickBot="1">
      <c r="A198" s="15"/>
      <c r="B198" s="15"/>
      <c r="C198" s="557" t="s">
        <v>31</v>
      </c>
      <c r="D198" s="558"/>
      <c r="E198" s="558"/>
      <c r="F198" s="558"/>
      <c r="G198" s="558"/>
      <c r="H198" s="558"/>
      <c r="I198" s="558"/>
      <c r="J198" s="558"/>
      <c r="K198" s="558"/>
      <c r="L198" s="558"/>
      <c r="M198" s="558"/>
      <c r="N198" s="558"/>
      <c r="O198" s="559"/>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row>
    <row r="199" spans="1:51" ht="23.25" thickBot="1">
      <c r="A199" s="15"/>
      <c r="B199" s="15"/>
      <c r="C199" s="581" t="s">
        <v>38</v>
      </c>
      <c r="D199" s="329">
        <v>39083</v>
      </c>
      <c r="E199" s="329">
        <v>39114</v>
      </c>
      <c r="F199" s="329">
        <v>39142</v>
      </c>
      <c r="G199" s="329">
        <v>39173</v>
      </c>
      <c r="H199" s="329">
        <v>39203</v>
      </c>
      <c r="I199" s="329">
        <v>39234</v>
      </c>
      <c r="J199" s="329">
        <v>39264</v>
      </c>
      <c r="K199" s="329">
        <v>39295</v>
      </c>
      <c r="L199" s="329">
        <v>39326</v>
      </c>
      <c r="M199" s="329">
        <v>39356</v>
      </c>
      <c r="N199" s="329">
        <v>39387</v>
      </c>
      <c r="O199" s="329">
        <v>39417</v>
      </c>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row>
    <row r="200" spans="1:51" ht="13.5" thickBot="1">
      <c r="A200" s="15"/>
      <c r="B200" s="15"/>
      <c r="C200" s="582"/>
      <c r="D200" s="560" t="s">
        <v>4</v>
      </c>
      <c r="E200" s="584"/>
      <c r="F200" s="584"/>
      <c r="G200" s="584"/>
      <c r="H200" s="584"/>
      <c r="I200" s="584"/>
      <c r="J200" s="584"/>
      <c r="K200" s="584"/>
      <c r="L200" s="584"/>
      <c r="M200" s="584"/>
      <c r="N200" s="584"/>
      <c r="O200" s="561"/>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row>
    <row r="201" spans="1:51">
      <c r="A201" s="15"/>
      <c r="B201" s="15"/>
      <c r="C201" s="355" t="s">
        <v>8</v>
      </c>
      <c r="D201" s="381">
        <v>27</v>
      </c>
      <c r="E201" s="381">
        <v>29</v>
      </c>
      <c r="F201" s="381">
        <v>29</v>
      </c>
      <c r="G201" s="381">
        <v>29</v>
      </c>
      <c r="H201" s="381">
        <v>29</v>
      </c>
      <c r="I201" s="381">
        <v>26</v>
      </c>
      <c r="J201" s="381">
        <v>26</v>
      </c>
      <c r="K201" s="381">
        <v>26</v>
      </c>
      <c r="L201" s="381">
        <v>26</v>
      </c>
      <c r="M201" s="381">
        <v>26</v>
      </c>
      <c r="N201" s="381">
        <v>26</v>
      </c>
      <c r="O201" s="381">
        <v>26</v>
      </c>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row>
    <row r="202" spans="1:51">
      <c r="A202" s="15"/>
      <c r="B202" s="15"/>
      <c r="C202" s="355" t="s">
        <v>9</v>
      </c>
      <c r="D202" s="356">
        <v>1</v>
      </c>
      <c r="E202" s="356">
        <v>1</v>
      </c>
      <c r="F202" s="356">
        <v>1</v>
      </c>
      <c r="G202" s="356">
        <v>1</v>
      </c>
      <c r="H202" s="356">
        <v>1</v>
      </c>
      <c r="I202" s="356">
        <v>1</v>
      </c>
      <c r="J202" s="356">
        <v>1</v>
      </c>
      <c r="K202" s="356">
        <v>1</v>
      </c>
      <c r="L202" s="356">
        <v>1</v>
      </c>
      <c r="M202" s="356">
        <v>1</v>
      </c>
      <c r="N202" s="356">
        <v>1</v>
      </c>
      <c r="O202" s="356">
        <v>1</v>
      </c>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row>
    <row r="203" spans="1:51">
      <c r="A203" s="15"/>
      <c r="B203" s="15"/>
      <c r="C203" s="355" t="s">
        <v>10</v>
      </c>
      <c r="D203" s="356">
        <v>0</v>
      </c>
      <c r="E203" s="356">
        <v>0</v>
      </c>
      <c r="F203" s="356">
        <v>0</v>
      </c>
      <c r="G203" s="356">
        <v>0</v>
      </c>
      <c r="H203" s="356">
        <v>0</v>
      </c>
      <c r="I203" s="356">
        <v>0</v>
      </c>
      <c r="J203" s="356">
        <v>0</v>
      </c>
      <c r="K203" s="356">
        <v>0</v>
      </c>
      <c r="L203" s="356">
        <v>0</v>
      </c>
      <c r="M203" s="356">
        <v>0</v>
      </c>
      <c r="N203" s="356">
        <v>0</v>
      </c>
      <c r="O203" s="356">
        <v>0</v>
      </c>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row>
    <row r="204" spans="1:51">
      <c r="A204" s="15"/>
      <c r="B204" s="15"/>
      <c r="C204" s="355" t="s">
        <v>11</v>
      </c>
      <c r="D204" s="356">
        <v>0</v>
      </c>
      <c r="E204" s="356">
        <v>0</v>
      </c>
      <c r="F204" s="356">
        <v>2</v>
      </c>
      <c r="G204" s="356">
        <v>2</v>
      </c>
      <c r="H204" s="356">
        <v>2</v>
      </c>
      <c r="I204" s="356">
        <v>2</v>
      </c>
      <c r="J204" s="356">
        <v>2</v>
      </c>
      <c r="K204" s="356">
        <v>2</v>
      </c>
      <c r="L204" s="356">
        <v>2</v>
      </c>
      <c r="M204" s="356">
        <v>2</v>
      </c>
      <c r="N204" s="356">
        <v>2</v>
      </c>
      <c r="O204" s="356">
        <v>2</v>
      </c>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row>
    <row r="205" spans="1:51">
      <c r="A205" s="15"/>
      <c r="B205" s="15"/>
      <c r="C205" s="355" t="s">
        <v>12</v>
      </c>
      <c r="D205" s="356">
        <v>3</v>
      </c>
      <c r="E205" s="356">
        <v>3</v>
      </c>
      <c r="F205" s="356">
        <v>3</v>
      </c>
      <c r="G205" s="356">
        <v>3</v>
      </c>
      <c r="H205" s="356">
        <v>3</v>
      </c>
      <c r="I205" s="356">
        <v>3</v>
      </c>
      <c r="J205" s="356">
        <v>3</v>
      </c>
      <c r="K205" s="356">
        <v>3</v>
      </c>
      <c r="L205" s="356">
        <v>3</v>
      </c>
      <c r="M205" s="356">
        <v>3</v>
      </c>
      <c r="N205" s="356">
        <v>3</v>
      </c>
      <c r="O205" s="356">
        <v>3</v>
      </c>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row>
    <row r="206" spans="1:51">
      <c r="A206" s="15"/>
      <c r="B206" s="15"/>
      <c r="C206" s="355" t="s">
        <v>13</v>
      </c>
      <c r="D206" s="356">
        <v>2</v>
      </c>
      <c r="E206" s="356">
        <v>2</v>
      </c>
      <c r="F206" s="356">
        <v>2</v>
      </c>
      <c r="G206" s="356">
        <v>2</v>
      </c>
      <c r="H206" s="356">
        <v>2</v>
      </c>
      <c r="I206" s="356">
        <v>2</v>
      </c>
      <c r="J206" s="356">
        <v>2</v>
      </c>
      <c r="K206" s="356">
        <v>2</v>
      </c>
      <c r="L206" s="356">
        <v>2</v>
      </c>
      <c r="M206" s="356">
        <v>2</v>
      </c>
      <c r="N206" s="356">
        <v>2</v>
      </c>
      <c r="O206" s="356">
        <v>2</v>
      </c>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row>
    <row r="207" spans="1:51">
      <c r="A207" s="15"/>
      <c r="B207" s="15"/>
      <c r="C207" s="355" t="s">
        <v>14</v>
      </c>
      <c r="D207" s="356">
        <v>5</v>
      </c>
      <c r="E207" s="356">
        <v>5</v>
      </c>
      <c r="F207" s="356">
        <v>5</v>
      </c>
      <c r="G207" s="356">
        <v>5</v>
      </c>
      <c r="H207" s="356">
        <v>5</v>
      </c>
      <c r="I207" s="356">
        <v>5</v>
      </c>
      <c r="J207" s="356">
        <v>5</v>
      </c>
      <c r="K207" s="356">
        <v>5</v>
      </c>
      <c r="L207" s="356">
        <v>5</v>
      </c>
      <c r="M207" s="356">
        <v>5</v>
      </c>
      <c r="N207" s="356">
        <v>5</v>
      </c>
      <c r="O207" s="356">
        <v>5</v>
      </c>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row>
    <row r="208" spans="1:51">
      <c r="A208" s="15"/>
      <c r="B208" s="15"/>
      <c r="C208" s="355" t="s">
        <v>15</v>
      </c>
      <c r="D208" s="356">
        <v>5</v>
      </c>
      <c r="E208" s="356">
        <v>5</v>
      </c>
      <c r="F208" s="356">
        <v>5</v>
      </c>
      <c r="G208" s="356">
        <v>5</v>
      </c>
      <c r="H208" s="356">
        <v>5</v>
      </c>
      <c r="I208" s="356">
        <v>5</v>
      </c>
      <c r="J208" s="356">
        <v>5</v>
      </c>
      <c r="K208" s="356">
        <v>5</v>
      </c>
      <c r="L208" s="356">
        <v>5</v>
      </c>
      <c r="M208" s="356">
        <v>5</v>
      </c>
      <c r="N208" s="356">
        <v>5</v>
      </c>
      <c r="O208" s="356">
        <v>5</v>
      </c>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row>
    <row r="209" spans="1:51">
      <c r="A209" s="15"/>
      <c r="B209" s="15"/>
      <c r="C209" s="355" t="s">
        <v>16</v>
      </c>
      <c r="D209" s="356">
        <v>0</v>
      </c>
      <c r="E209" s="356">
        <v>0</v>
      </c>
      <c r="F209" s="356">
        <v>0</v>
      </c>
      <c r="G209" s="356">
        <v>0</v>
      </c>
      <c r="H209" s="356">
        <v>0</v>
      </c>
      <c r="I209" s="356">
        <v>0</v>
      </c>
      <c r="J209" s="356">
        <v>0</v>
      </c>
      <c r="K209" s="356">
        <v>0</v>
      </c>
      <c r="L209" s="356">
        <v>0</v>
      </c>
      <c r="M209" s="356">
        <v>0</v>
      </c>
      <c r="N209" s="356">
        <v>0</v>
      </c>
      <c r="O209" s="356">
        <v>0</v>
      </c>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row>
    <row r="210" spans="1:51">
      <c r="A210" s="15"/>
      <c r="B210" s="15"/>
      <c r="C210" s="355" t="s">
        <v>17</v>
      </c>
      <c r="D210" s="356">
        <v>67</v>
      </c>
      <c r="E210" s="356">
        <v>68</v>
      </c>
      <c r="F210" s="356">
        <v>68</v>
      </c>
      <c r="G210" s="356">
        <v>68</v>
      </c>
      <c r="H210" s="356">
        <v>68</v>
      </c>
      <c r="I210" s="356">
        <v>68</v>
      </c>
      <c r="J210" s="356">
        <v>68</v>
      </c>
      <c r="K210" s="356">
        <v>68</v>
      </c>
      <c r="L210" s="356">
        <v>68</v>
      </c>
      <c r="M210" s="356">
        <v>68</v>
      </c>
      <c r="N210" s="356">
        <v>68</v>
      </c>
      <c r="O210" s="356">
        <v>68</v>
      </c>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row>
    <row r="211" spans="1:51">
      <c r="A211" s="15"/>
      <c r="B211" s="15"/>
      <c r="C211" s="355" t="s">
        <v>18</v>
      </c>
      <c r="D211" s="356">
        <v>6</v>
      </c>
      <c r="E211" s="356">
        <v>6</v>
      </c>
      <c r="F211" s="356">
        <v>6</v>
      </c>
      <c r="G211" s="356">
        <v>6</v>
      </c>
      <c r="H211" s="356">
        <v>6</v>
      </c>
      <c r="I211" s="356">
        <v>6</v>
      </c>
      <c r="J211" s="356">
        <v>6</v>
      </c>
      <c r="K211" s="356">
        <v>6</v>
      </c>
      <c r="L211" s="356">
        <v>6</v>
      </c>
      <c r="M211" s="356">
        <v>6</v>
      </c>
      <c r="N211" s="356">
        <v>6</v>
      </c>
      <c r="O211" s="356">
        <v>6</v>
      </c>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row>
    <row r="212" spans="1:51">
      <c r="A212" s="15"/>
      <c r="B212" s="15"/>
      <c r="C212" s="355" t="s">
        <v>19</v>
      </c>
      <c r="D212" s="356">
        <v>3</v>
      </c>
      <c r="E212" s="356">
        <v>3</v>
      </c>
      <c r="F212" s="356">
        <v>3</v>
      </c>
      <c r="G212" s="356">
        <v>3</v>
      </c>
      <c r="H212" s="356">
        <v>3</v>
      </c>
      <c r="I212" s="356">
        <v>3</v>
      </c>
      <c r="J212" s="356">
        <v>3</v>
      </c>
      <c r="K212" s="356">
        <v>3</v>
      </c>
      <c r="L212" s="356">
        <v>3</v>
      </c>
      <c r="M212" s="356">
        <v>3</v>
      </c>
      <c r="N212" s="356">
        <v>3</v>
      </c>
      <c r="O212" s="356">
        <v>3</v>
      </c>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row>
    <row r="213" spans="1:51">
      <c r="A213" s="15"/>
      <c r="B213" s="15"/>
      <c r="C213" s="355" t="s">
        <v>20</v>
      </c>
      <c r="D213" s="356">
        <v>0</v>
      </c>
      <c r="E213" s="356">
        <v>0</v>
      </c>
      <c r="F213" s="356">
        <v>0</v>
      </c>
      <c r="G213" s="356">
        <v>0</v>
      </c>
      <c r="H213" s="356">
        <v>0</v>
      </c>
      <c r="I213" s="356">
        <v>0</v>
      </c>
      <c r="J213" s="356">
        <v>0</v>
      </c>
      <c r="K213" s="356">
        <v>0</v>
      </c>
      <c r="L213" s="356">
        <v>0</v>
      </c>
      <c r="M213" s="356">
        <v>0</v>
      </c>
      <c r="N213" s="356">
        <v>0</v>
      </c>
      <c r="O213" s="356">
        <v>0</v>
      </c>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row>
    <row r="214" spans="1:51">
      <c r="A214" s="15"/>
      <c r="B214" s="15"/>
      <c r="C214" s="355" t="s">
        <v>21</v>
      </c>
      <c r="D214" s="356">
        <v>17</v>
      </c>
      <c r="E214" s="356">
        <v>17</v>
      </c>
      <c r="F214" s="356">
        <v>17</v>
      </c>
      <c r="G214" s="356">
        <v>17</v>
      </c>
      <c r="H214" s="356">
        <v>17</v>
      </c>
      <c r="I214" s="356">
        <v>17</v>
      </c>
      <c r="J214" s="356">
        <v>17</v>
      </c>
      <c r="K214" s="356">
        <v>17</v>
      </c>
      <c r="L214" s="356">
        <v>17</v>
      </c>
      <c r="M214" s="356">
        <v>17</v>
      </c>
      <c r="N214" s="356">
        <v>17</v>
      </c>
      <c r="O214" s="356">
        <v>17</v>
      </c>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row>
    <row r="215" spans="1:51" ht="22.5">
      <c r="A215" s="15"/>
      <c r="B215" s="15"/>
      <c r="C215" s="355" t="s">
        <v>22</v>
      </c>
      <c r="D215" s="356">
        <v>0</v>
      </c>
      <c r="E215" s="356">
        <v>0</v>
      </c>
      <c r="F215" s="356">
        <v>0</v>
      </c>
      <c r="G215" s="356">
        <v>0</v>
      </c>
      <c r="H215" s="356">
        <v>0</v>
      </c>
      <c r="I215" s="356">
        <v>0</v>
      </c>
      <c r="J215" s="356">
        <v>0</v>
      </c>
      <c r="K215" s="356">
        <v>0</v>
      </c>
      <c r="L215" s="356">
        <v>0</v>
      </c>
      <c r="M215" s="356">
        <v>0</v>
      </c>
      <c r="N215" s="356">
        <v>0</v>
      </c>
      <c r="O215" s="356">
        <v>0</v>
      </c>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row>
    <row r="216" spans="1:51">
      <c r="A216" s="15"/>
      <c r="B216" s="15"/>
      <c r="C216" s="355" t="s">
        <v>23</v>
      </c>
      <c r="D216" s="356">
        <v>0</v>
      </c>
      <c r="E216" s="356">
        <v>0</v>
      </c>
      <c r="F216" s="356">
        <v>0</v>
      </c>
      <c r="G216" s="356">
        <v>0</v>
      </c>
      <c r="H216" s="356">
        <v>0</v>
      </c>
      <c r="I216" s="356">
        <v>0</v>
      </c>
      <c r="J216" s="356">
        <v>0</v>
      </c>
      <c r="K216" s="356">
        <v>0</v>
      </c>
      <c r="L216" s="356">
        <v>0</v>
      </c>
      <c r="M216" s="356">
        <v>0</v>
      </c>
      <c r="N216" s="356">
        <v>0</v>
      </c>
      <c r="O216" s="356">
        <v>0</v>
      </c>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row>
    <row r="217" spans="1:51">
      <c r="A217" s="15"/>
      <c r="B217" s="15"/>
      <c r="C217" s="355" t="s">
        <v>24</v>
      </c>
      <c r="D217" s="356">
        <v>0</v>
      </c>
      <c r="E217" s="356">
        <v>0</v>
      </c>
      <c r="F217" s="356">
        <v>0</v>
      </c>
      <c r="G217" s="356">
        <v>0</v>
      </c>
      <c r="H217" s="356">
        <v>0</v>
      </c>
      <c r="I217" s="356">
        <v>0</v>
      </c>
      <c r="J217" s="356">
        <v>0</v>
      </c>
      <c r="K217" s="356">
        <v>0</v>
      </c>
      <c r="L217" s="356">
        <v>0</v>
      </c>
      <c r="M217" s="356">
        <v>0</v>
      </c>
      <c r="N217" s="356">
        <v>0</v>
      </c>
      <c r="O217" s="356">
        <v>0</v>
      </c>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row>
    <row r="218" spans="1:51">
      <c r="A218" s="15"/>
      <c r="B218" s="15"/>
      <c r="C218" s="355" t="s">
        <v>25</v>
      </c>
      <c r="D218" s="356">
        <v>0</v>
      </c>
      <c r="E218" s="356">
        <v>0</v>
      </c>
      <c r="F218" s="356">
        <v>0</v>
      </c>
      <c r="G218" s="356">
        <v>0</v>
      </c>
      <c r="H218" s="356">
        <v>0</v>
      </c>
      <c r="I218" s="356">
        <v>0</v>
      </c>
      <c r="J218" s="356">
        <v>0</v>
      </c>
      <c r="K218" s="356">
        <v>0</v>
      </c>
      <c r="L218" s="356">
        <v>0</v>
      </c>
      <c r="M218" s="356">
        <v>0</v>
      </c>
      <c r="N218" s="356">
        <v>0</v>
      </c>
      <c r="O218" s="356">
        <v>0</v>
      </c>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row>
    <row r="219" spans="1:51">
      <c r="A219" s="15"/>
      <c r="B219" s="15"/>
      <c r="C219" s="355" t="s">
        <v>26</v>
      </c>
      <c r="D219" s="356">
        <v>74</v>
      </c>
      <c r="E219" s="356">
        <v>76</v>
      </c>
      <c r="F219" s="356">
        <v>76</v>
      </c>
      <c r="G219" s="356">
        <v>76</v>
      </c>
      <c r="H219" s="356">
        <v>76</v>
      </c>
      <c r="I219" s="356">
        <v>76</v>
      </c>
      <c r="J219" s="356">
        <v>75</v>
      </c>
      <c r="K219" s="356">
        <v>75</v>
      </c>
      <c r="L219" s="356">
        <v>75</v>
      </c>
      <c r="M219" s="356">
        <v>75</v>
      </c>
      <c r="N219" s="356">
        <v>75</v>
      </c>
      <c r="O219" s="356">
        <v>75</v>
      </c>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row>
    <row r="220" spans="1:51">
      <c r="A220" s="15"/>
      <c r="B220" s="15"/>
      <c r="C220" s="355" t="s">
        <v>27</v>
      </c>
      <c r="D220" s="356">
        <v>0</v>
      </c>
      <c r="E220" s="356">
        <v>0</v>
      </c>
      <c r="F220" s="356">
        <v>0</v>
      </c>
      <c r="G220" s="356">
        <v>0</v>
      </c>
      <c r="H220" s="356">
        <v>0</v>
      </c>
      <c r="I220" s="356">
        <v>0</v>
      </c>
      <c r="J220" s="356">
        <v>0</v>
      </c>
      <c r="K220" s="356">
        <v>0</v>
      </c>
      <c r="L220" s="356">
        <v>0</v>
      </c>
      <c r="M220" s="356">
        <v>0</v>
      </c>
      <c r="N220" s="356">
        <v>0</v>
      </c>
      <c r="O220" s="356">
        <v>0</v>
      </c>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row>
    <row r="221" spans="1:51">
      <c r="A221" s="15"/>
      <c r="B221" s="15"/>
      <c r="C221" s="355" t="s">
        <v>28</v>
      </c>
      <c r="D221" s="356">
        <v>9</v>
      </c>
      <c r="E221" s="356">
        <v>9</v>
      </c>
      <c r="F221" s="356">
        <v>9</v>
      </c>
      <c r="G221" s="356">
        <v>9</v>
      </c>
      <c r="H221" s="356">
        <v>9</v>
      </c>
      <c r="I221" s="356">
        <v>9</v>
      </c>
      <c r="J221" s="356">
        <v>9</v>
      </c>
      <c r="K221" s="356">
        <v>9</v>
      </c>
      <c r="L221" s="356">
        <v>9</v>
      </c>
      <c r="M221" s="356">
        <v>9</v>
      </c>
      <c r="N221" s="356">
        <v>9</v>
      </c>
      <c r="O221" s="356">
        <v>9</v>
      </c>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row>
    <row r="222" spans="1:51" ht="23.25" thickBot="1">
      <c r="A222" s="15"/>
      <c r="B222" s="15"/>
      <c r="C222" s="361" t="s">
        <v>29</v>
      </c>
      <c r="D222" s="362">
        <v>0</v>
      </c>
      <c r="E222" s="362">
        <v>0</v>
      </c>
      <c r="F222" s="362">
        <v>0</v>
      </c>
      <c r="G222" s="362">
        <v>0</v>
      </c>
      <c r="H222" s="362">
        <v>0</v>
      </c>
      <c r="I222" s="362">
        <v>0</v>
      </c>
      <c r="J222" s="362">
        <v>0</v>
      </c>
      <c r="K222" s="362">
        <v>0</v>
      </c>
      <c r="L222" s="362">
        <v>0</v>
      </c>
      <c r="M222" s="362">
        <v>0</v>
      </c>
      <c r="N222" s="362">
        <v>0</v>
      </c>
      <c r="O222" s="362">
        <v>0</v>
      </c>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row>
    <row r="223" spans="1:51" ht="13.5" thickBot="1"/>
    <row r="224" spans="1:51" ht="23.25" thickBot="1">
      <c r="A224" s="15"/>
      <c r="B224" s="15"/>
      <c r="C224" s="557" t="s">
        <v>32</v>
      </c>
      <c r="D224" s="558"/>
      <c r="E224" s="558"/>
      <c r="F224" s="558"/>
      <c r="G224" s="558"/>
      <c r="H224" s="558"/>
      <c r="I224" s="558"/>
      <c r="J224" s="558"/>
      <c r="K224" s="558"/>
      <c r="L224" s="558"/>
      <c r="M224" s="558"/>
      <c r="N224" s="558"/>
      <c r="O224" s="559"/>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row>
    <row r="225" spans="1:51" ht="23.25" thickBot="1">
      <c r="A225" s="15"/>
      <c r="B225" s="15"/>
      <c r="C225" s="581" t="s">
        <v>38</v>
      </c>
      <c r="D225" s="329">
        <v>39448</v>
      </c>
      <c r="E225" s="329">
        <v>39479</v>
      </c>
      <c r="F225" s="329">
        <v>39508</v>
      </c>
      <c r="G225" s="329">
        <v>39539</v>
      </c>
      <c r="H225" s="329">
        <v>39569</v>
      </c>
      <c r="I225" s="329">
        <v>39600</v>
      </c>
      <c r="J225" s="329">
        <v>39630</v>
      </c>
      <c r="K225" s="329">
        <v>39661</v>
      </c>
      <c r="L225" s="329">
        <v>39692</v>
      </c>
      <c r="M225" s="329">
        <v>39722</v>
      </c>
      <c r="N225" s="329">
        <v>39753</v>
      </c>
      <c r="O225" s="329">
        <v>39783</v>
      </c>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row>
    <row r="226" spans="1:51" ht="13.5" thickBot="1">
      <c r="A226" s="15"/>
      <c r="B226" s="15"/>
      <c r="C226" s="582"/>
      <c r="D226" s="560" t="s">
        <v>4</v>
      </c>
      <c r="E226" s="584"/>
      <c r="F226" s="584"/>
      <c r="G226" s="584"/>
      <c r="H226" s="584"/>
      <c r="I226" s="584"/>
      <c r="J226" s="584"/>
      <c r="K226" s="584"/>
      <c r="L226" s="584"/>
      <c r="M226" s="584"/>
      <c r="N226" s="584"/>
      <c r="O226" s="561"/>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row>
    <row r="227" spans="1:51">
      <c r="A227" s="15"/>
      <c r="B227" s="15"/>
      <c r="C227" s="355" t="s">
        <v>8</v>
      </c>
      <c r="D227" s="381">
        <v>26</v>
      </c>
      <c r="E227" s="381">
        <v>26</v>
      </c>
      <c r="F227" s="381">
        <v>26</v>
      </c>
      <c r="G227" s="381">
        <v>26</v>
      </c>
      <c r="H227" s="381">
        <v>26</v>
      </c>
      <c r="I227" s="381">
        <v>26</v>
      </c>
      <c r="J227" s="381">
        <v>26</v>
      </c>
      <c r="K227" s="381">
        <v>26</v>
      </c>
      <c r="L227" s="381">
        <v>26</v>
      </c>
      <c r="M227" s="381">
        <v>26</v>
      </c>
      <c r="N227" s="381">
        <v>26</v>
      </c>
      <c r="O227" s="381">
        <v>26</v>
      </c>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row>
    <row r="228" spans="1:51">
      <c r="A228" s="15"/>
      <c r="B228" s="15"/>
      <c r="C228" s="355" t="s">
        <v>9</v>
      </c>
      <c r="D228" s="356">
        <v>1</v>
      </c>
      <c r="E228" s="356">
        <v>1</v>
      </c>
      <c r="F228" s="356">
        <v>1</v>
      </c>
      <c r="G228" s="356">
        <v>1</v>
      </c>
      <c r="H228" s="356">
        <v>1</v>
      </c>
      <c r="I228" s="356">
        <v>1</v>
      </c>
      <c r="J228" s="356">
        <v>1</v>
      </c>
      <c r="K228" s="356">
        <v>1</v>
      </c>
      <c r="L228" s="356">
        <v>1</v>
      </c>
      <c r="M228" s="356">
        <v>1</v>
      </c>
      <c r="N228" s="356">
        <v>1</v>
      </c>
      <c r="O228" s="356">
        <v>1</v>
      </c>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row>
    <row r="229" spans="1:51">
      <c r="A229" s="15"/>
      <c r="B229" s="15"/>
      <c r="C229" s="355" t="s">
        <v>10</v>
      </c>
      <c r="D229" s="356">
        <v>0</v>
      </c>
      <c r="E229" s="356">
        <v>0</v>
      </c>
      <c r="F229" s="356">
        <v>0</v>
      </c>
      <c r="G229" s="356">
        <v>0</v>
      </c>
      <c r="H229" s="356">
        <v>0</v>
      </c>
      <c r="I229" s="356">
        <v>0</v>
      </c>
      <c r="J229" s="356">
        <v>0</v>
      </c>
      <c r="K229" s="356">
        <v>0</v>
      </c>
      <c r="L229" s="356">
        <v>0</v>
      </c>
      <c r="M229" s="356">
        <v>0</v>
      </c>
      <c r="N229" s="356">
        <v>0</v>
      </c>
      <c r="O229" s="356">
        <v>0</v>
      </c>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row>
    <row r="230" spans="1:51">
      <c r="A230" s="15"/>
      <c r="B230" s="15"/>
      <c r="C230" s="355" t="s">
        <v>11</v>
      </c>
      <c r="D230" s="356">
        <v>2</v>
      </c>
      <c r="E230" s="356">
        <v>2</v>
      </c>
      <c r="F230" s="356">
        <v>2</v>
      </c>
      <c r="G230" s="356">
        <v>2</v>
      </c>
      <c r="H230" s="356">
        <v>2</v>
      </c>
      <c r="I230" s="356">
        <v>2</v>
      </c>
      <c r="J230" s="356">
        <v>3</v>
      </c>
      <c r="K230" s="356">
        <v>3</v>
      </c>
      <c r="L230" s="356">
        <v>3</v>
      </c>
      <c r="M230" s="356">
        <v>3</v>
      </c>
      <c r="N230" s="356">
        <v>3</v>
      </c>
      <c r="O230" s="356">
        <v>3</v>
      </c>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row>
    <row r="231" spans="1:51">
      <c r="A231" s="15"/>
      <c r="B231" s="15"/>
      <c r="C231" s="355" t="s">
        <v>12</v>
      </c>
      <c r="D231" s="356">
        <v>3</v>
      </c>
      <c r="E231" s="356">
        <v>3</v>
      </c>
      <c r="F231" s="356">
        <v>3</v>
      </c>
      <c r="G231" s="356">
        <v>3</v>
      </c>
      <c r="H231" s="356">
        <v>3</v>
      </c>
      <c r="I231" s="356">
        <v>3</v>
      </c>
      <c r="J231" s="356">
        <v>3</v>
      </c>
      <c r="K231" s="356">
        <v>3</v>
      </c>
      <c r="L231" s="356">
        <v>3</v>
      </c>
      <c r="M231" s="356">
        <v>3</v>
      </c>
      <c r="N231" s="356">
        <v>3</v>
      </c>
      <c r="O231" s="356">
        <v>3</v>
      </c>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row>
    <row r="232" spans="1:51">
      <c r="A232" s="15"/>
      <c r="B232" s="15"/>
      <c r="C232" s="355" t="s">
        <v>13</v>
      </c>
      <c r="D232" s="356">
        <v>2</v>
      </c>
      <c r="E232" s="356">
        <v>2</v>
      </c>
      <c r="F232" s="356">
        <v>2</v>
      </c>
      <c r="G232" s="356">
        <v>2</v>
      </c>
      <c r="H232" s="356">
        <v>2</v>
      </c>
      <c r="I232" s="356">
        <v>2</v>
      </c>
      <c r="J232" s="356">
        <v>2</v>
      </c>
      <c r="K232" s="356">
        <v>2</v>
      </c>
      <c r="L232" s="356">
        <v>2</v>
      </c>
      <c r="M232" s="356">
        <v>2</v>
      </c>
      <c r="N232" s="356">
        <v>2</v>
      </c>
      <c r="O232" s="356">
        <v>2</v>
      </c>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row>
    <row r="233" spans="1:51">
      <c r="A233" s="15"/>
      <c r="B233" s="15"/>
      <c r="C233" s="355" t="s">
        <v>14</v>
      </c>
      <c r="D233" s="356">
        <v>5</v>
      </c>
      <c r="E233" s="356">
        <v>5</v>
      </c>
      <c r="F233" s="356">
        <v>5</v>
      </c>
      <c r="G233" s="356">
        <v>5</v>
      </c>
      <c r="H233" s="356">
        <v>5</v>
      </c>
      <c r="I233" s="356">
        <v>5</v>
      </c>
      <c r="J233" s="356">
        <v>5</v>
      </c>
      <c r="K233" s="356">
        <v>5</v>
      </c>
      <c r="L233" s="356">
        <v>5</v>
      </c>
      <c r="M233" s="356">
        <v>5</v>
      </c>
      <c r="N233" s="356">
        <v>5</v>
      </c>
      <c r="O233" s="356">
        <v>5</v>
      </c>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row>
    <row r="234" spans="1:51">
      <c r="A234" s="15"/>
      <c r="B234" s="15"/>
      <c r="C234" s="355" t="s">
        <v>15</v>
      </c>
      <c r="D234" s="356">
        <v>5</v>
      </c>
      <c r="E234" s="356">
        <v>5</v>
      </c>
      <c r="F234" s="356">
        <v>5</v>
      </c>
      <c r="G234" s="356">
        <v>5</v>
      </c>
      <c r="H234" s="356">
        <v>5</v>
      </c>
      <c r="I234" s="356">
        <v>5</v>
      </c>
      <c r="J234" s="356">
        <v>5</v>
      </c>
      <c r="K234" s="356">
        <v>5</v>
      </c>
      <c r="L234" s="356">
        <v>5</v>
      </c>
      <c r="M234" s="356">
        <v>5</v>
      </c>
      <c r="N234" s="356">
        <v>5</v>
      </c>
      <c r="O234" s="356">
        <v>5</v>
      </c>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row>
    <row r="235" spans="1:51">
      <c r="A235" s="15"/>
      <c r="B235" s="15"/>
      <c r="C235" s="355" t="s">
        <v>16</v>
      </c>
      <c r="D235" s="356">
        <v>0</v>
      </c>
      <c r="E235" s="356">
        <v>0</v>
      </c>
      <c r="F235" s="356">
        <v>0</v>
      </c>
      <c r="G235" s="356">
        <v>0</v>
      </c>
      <c r="H235" s="356">
        <v>0</v>
      </c>
      <c r="I235" s="356">
        <v>0</v>
      </c>
      <c r="J235" s="356">
        <v>0</v>
      </c>
      <c r="K235" s="356">
        <v>0</v>
      </c>
      <c r="L235" s="356">
        <v>0</v>
      </c>
      <c r="M235" s="356">
        <v>0</v>
      </c>
      <c r="N235" s="356">
        <v>0</v>
      </c>
      <c r="O235" s="356">
        <v>0</v>
      </c>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row>
    <row r="236" spans="1:51">
      <c r="A236" s="15"/>
      <c r="B236" s="15"/>
      <c r="C236" s="355" t="s">
        <v>17</v>
      </c>
      <c r="D236" s="356">
        <v>68</v>
      </c>
      <c r="E236" s="356">
        <v>68</v>
      </c>
      <c r="F236" s="356">
        <v>68</v>
      </c>
      <c r="G236" s="356">
        <v>68</v>
      </c>
      <c r="H236" s="356">
        <v>68</v>
      </c>
      <c r="I236" s="356">
        <v>68</v>
      </c>
      <c r="J236" s="356">
        <v>68</v>
      </c>
      <c r="K236" s="356">
        <v>68</v>
      </c>
      <c r="L236" s="356">
        <v>68</v>
      </c>
      <c r="M236" s="356">
        <v>68</v>
      </c>
      <c r="N236" s="356">
        <v>68</v>
      </c>
      <c r="O236" s="356">
        <v>68</v>
      </c>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row>
    <row r="237" spans="1:51">
      <c r="A237" s="15"/>
      <c r="B237" s="15"/>
      <c r="C237" s="355" t="s">
        <v>18</v>
      </c>
      <c r="D237" s="356">
        <v>6</v>
      </c>
      <c r="E237" s="356">
        <v>6</v>
      </c>
      <c r="F237" s="356">
        <v>6</v>
      </c>
      <c r="G237" s="356">
        <v>6</v>
      </c>
      <c r="H237" s="356">
        <v>6</v>
      </c>
      <c r="I237" s="356">
        <v>6</v>
      </c>
      <c r="J237" s="356">
        <v>6</v>
      </c>
      <c r="K237" s="356">
        <v>6</v>
      </c>
      <c r="L237" s="356">
        <v>6</v>
      </c>
      <c r="M237" s="356">
        <v>6</v>
      </c>
      <c r="N237" s="356">
        <v>6</v>
      </c>
      <c r="O237" s="356">
        <v>6</v>
      </c>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row>
    <row r="238" spans="1:51">
      <c r="A238" s="15"/>
      <c r="B238" s="15"/>
      <c r="C238" s="355" t="s">
        <v>19</v>
      </c>
      <c r="D238" s="356">
        <v>3</v>
      </c>
      <c r="E238" s="356">
        <v>3</v>
      </c>
      <c r="F238" s="356">
        <v>3</v>
      </c>
      <c r="G238" s="356">
        <v>3</v>
      </c>
      <c r="H238" s="356">
        <v>3</v>
      </c>
      <c r="I238" s="356">
        <v>3</v>
      </c>
      <c r="J238" s="356">
        <v>3</v>
      </c>
      <c r="K238" s="356">
        <v>3</v>
      </c>
      <c r="L238" s="356">
        <v>3</v>
      </c>
      <c r="M238" s="356">
        <v>3</v>
      </c>
      <c r="N238" s="356">
        <v>3</v>
      </c>
      <c r="O238" s="356">
        <v>3</v>
      </c>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row>
    <row r="239" spans="1:51">
      <c r="A239" s="15"/>
      <c r="B239" s="15"/>
      <c r="C239" s="355" t="s">
        <v>20</v>
      </c>
      <c r="D239" s="356">
        <v>0</v>
      </c>
      <c r="E239" s="356">
        <v>0</v>
      </c>
      <c r="F239" s="356">
        <v>0</v>
      </c>
      <c r="G239" s="356">
        <v>0</v>
      </c>
      <c r="H239" s="356">
        <v>0</v>
      </c>
      <c r="I239" s="356">
        <v>0</v>
      </c>
      <c r="J239" s="356">
        <v>0</v>
      </c>
      <c r="K239" s="356">
        <v>0</v>
      </c>
      <c r="L239" s="356">
        <v>0</v>
      </c>
      <c r="M239" s="356">
        <v>0</v>
      </c>
      <c r="N239" s="356">
        <v>0</v>
      </c>
      <c r="O239" s="356">
        <v>0</v>
      </c>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row>
    <row r="240" spans="1:51">
      <c r="A240" s="15"/>
      <c r="B240" s="15"/>
      <c r="C240" s="355" t="s">
        <v>21</v>
      </c>
      <c r="D240" s="356">
        <v>17</v>
      </c>
      <c r="E240" s="356">
        <v>17</v>
      </c>
      <c r="F240" s="356">
        <v>17</v>
      </c>
      <c r="G240" s="356">
        <v>17</v>
      </c>
      <c r="H240" s="356">
        <v>17</v>
      </c>
      <c r="I240" s="356">
        <v>17</v>
      </c>
      <c r="J240" s="356">
        <v>18</v>
      </c>
      <c r="K240" s="356">
        <v>18</v>
      </c>
      <c r="L240" s="356">
        <v>18</v>
      </c>
      <c r="M240" s="356">
        <v>18</v>
      </c>
      <c r="N240" s="356">
        <v>18</v>
      </c>
      <c r="O240" s="356">
        <v>18</v>
      </c>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row>
    <row r="241" spans="1:51" ht="22.5">
      <c r="A241" s="15"/>
      <c r="B241" s="15"/>
      <c r="C241" s="355" t="s">
        <v>22</v>
      </c>
      <c r="D241" s="356">
        <v>0</v>
      </c>
      <c r="E241" s="356">
        <v>0</v>
      </c>
      <c r="F241" s="356">
        <v>0</v>
      </c>
      <c r="G241" s="356">
        <v>0</v>
      </c>
      <c r="H241" s="356">
        <v>0</v>
      </c>
      <c r="I241" s="356">
        <v>0</v>
      </c>
      <c r="J241" s="356">
        <v>0</v>
      </c>
      <c r="K241" s="356">
        <v>0</v>
      </c>
      <c r="L241" s="356">
        <v>0</v>
      </c>
      <c r="M241" s="356">
        <v>0</v>
      </c>
      <c r="N241" s="356">
        <v>0</v>
      </c>
      <c r="O241" s="356">
        <v>0</v>
      </c>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row>
    <row r="242" spans="1:51">
      <c r="A242" s="15"/>
      <c r="B242" s="15"/>
      <c r="C242" s="355" t="s">
        <v>23</v>
      </c>
      <c r="D242" s="356">
        <v>0</v>
      </c>
      <c r="E242" s="356">
        <v>0</v>
      </c>
      <c r="F242" s="356">
        <v>0</v>
      </c>
      <c r="G242" s="356">
        <v>0</v>
      </c>
      <c r="H242" s="356">
        <v>0</v>
      </c>
      <c r="I242" s="356">
        <v>0</v>
      </c>
      <c r="J242" s="356">
        <v>0</v>
      </c>
      <c r="K242" s="356">
        <v>0</v>
      </c>
      <c r="L242" s="356">
        <v>0</v>
      </c>
      <c r="M242" s="356">
        <v>0</v>
      </c>
      <c r="N242" s="356">
        <v>0</v>
      </c>
      <c r="O242" s="356">
        <v>0</v>
      </c>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row>
    <row r="243" spans="1:51">
      <c r="A243" s="15"/>
      <c r="B243" s="15"/>
      <c r="C243" s="355" t="s">
        <v>24</v>
      </c>
      <c r="D243" s="356">
        <v>0</v>
      </c>
      <c r="E243" s="356">
        <v>0</v>
      </c>
      <c r="F243" s="356">
        <v>0</v>
      </c>
      <c r="G243" s="356">
        <v>0</v>
      </c>
      <c r="H243" s="356">
        <v>0</v>
      </c>
      <c r="I243" s="356">
        <v>0</v>
      </c>
      <c r="J243" s="356">
        <v>0</v>
      </c>
      <c r="K243" s="356">
        <v>0</v>
      </c>
      <c r="L243" s="356">
        <v>0</v>
      </c>
      <c r="M243" s="356">
        <v>0</v>
      </c>
      <c r="N243" s="356">
        <v>0</v>
      </c>
      <c r="O243" s="356">
        <v>0</v>
      </c>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row>
    <row r="244" spans="1:51">
      <c r="A244" s="15"/>
      <c r="B244" s="15"/>
      <c r="C244" s="355" t="s">
        <v>25</v>
      </c>
      <c r="D244" s="356">
        <v>0</v>
      </c>
      <c r="E244" s="356">
        <v>0</v>
      </c>
      <c r="F244" s="356">
        <v>0</v>
      </c>
      <c r="G244" s="356">
        <v>0</v>
      </c>
      <c r="H244" s="356">
        <v>0</v>
      </c>
      <c r="I244" s="356">
        <v>0</v>
      </c>
      <c r="J244" s="356">
        <v>0</v>
      </c>
      <c r="K244" s="356">
        <v>0</v>
      </c>
      <c r="L244" s="356">
        <v>0</v>
      </c>
      <c r="M244" s="356">
        <v>0</v>
      </c>
      <c r="N244" s="356">
        <v>0</v>
      </c>
      <c r="O244" s="356">
        <v>0</v>
      </c>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row>
    <row r="245" spans="1:51">
      <c r="A245" s="15"/>
      <c r="B245" s="15"/>
      <c r="C245" s="355" t="s">
        <v>26</v>
      </c>
      <c r="D245" s="356">
        <v>75</v>
      </c>
      <c r="E245" s="356">
        <v>75</v>
      </c>
      <c r="F245" s="356">
        <v>76</v>
      </c>
      <c r="G245" s="356">
        <v>76</v>
      </c>
      <c r="H245" s="356">
        <v>76</v>
      </c>
      <c r="I245" s="356">
        <v>76</v>
      </c>
      <c r="J245" s="356">
        <v>79</v>
      </c>
      <c r="K245" s="356">
        <v>79</v>
      </c>
      <c r="L245" s="356">
        <v>79</v>
      </c>
      <c r="M245" s="356">
        <v>79</v>
      </c>
      <c r="N245" s="356">
        <v>79</v>
      </c>
      <c r="O245" s="356">
        <v>79</v>
      </c>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row>
    <row r="246" spans="1:51">
      <c r="A246" s="15"/>
      <c r="B246" s="15"/>
      <c r="C246" s="355" t="s">
        <v>27</v>
      </c>
      <c r="D246" s="356">
        <v>0</v>
      </c>
      <c r="E246" s="356">
        <v>0</v>
      </c>
      <c r="F246" s="356">
        <v>0</v>
      </c>
      <c r="G246" s="356">
        <v>0</v>
      </c>
      <c r="H246" s="356">
        <v>0</v>
      </c>
      <c r="I246" s="356">
        <v>0</v>
      </c>
      <c r="J246" s="356">
        <v>0</v>
      </c>
      <c r="K246" s="356">
        <v>0</v>
      </c>
      <c r="L246" s="356">
        <v>0</v>
      </c>
      <c r="M246" s="356">
        <v>0</v>
      </c>
      <c r="N246" s="356">
        <v>0</v>
      </c>
      <c r="O246" s="356">
        <v>0</v>
      </c>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row>
    <row r="247" spans="1:51">
      <c r="A247" s="15"/>
      <c r="B247" s="15"/>
      <c r="C247" s="355" t="s">
        <v>28</v>
      </c>
      <c r="D247" s="356">
        <v>9</v>
      </c>
      <c r="E247" s="356">
        <v>9</v>
      </c>
      <c r="F247" s="356">
        <v>9</v>
      </c>
      <c r="G247" s="356">
        <v>9</v>
      </c>
      <c r="H247" s="356">
        <v>9</v>
      </c>
      <c r="I247" s="356">
        <v>9</v>
      </c>
      <c r="J247" s="356">
        <v>9</v>
      </c>
      <c r="K247" s="356">
        <v>9</v>
      </c>
      <c r="L247" s="356">
        <v>9</v>
      </c>
      <c r="M247" s="356">
        <v>9</v>
      </c>
      <c r="N247" s="356">
        <v>9</v>
      </c>
      <c r="O247" s="356">
        <v>9</v>
      </c>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row>
    <row r="248" spans="1:51" ht="23.25" thickBot="1">
      <c r="A248" s="15"/>
      <c r="B248" s="15"/>
      <c r="C248" s="361" t="s">
        <v>29</v>
      </c>
      <c r="D248" s="362">
        <v>0</v>
      </c>
      <c r="E248" s="362">
        <v>0</v>
      </c>
      <c r="F248" s="362">
        <v>0</v>
      </c>
      <c r="G248" s="362">
        <v>0</v>
      </c>
      <c r="H248" s="362">
        <v>0</v>
      </c>
      <c r="I248" s="362">
        <v>0</v>
      </c>
      <c r="J248" s="362">
        <v>0</v>
      </c>
      <c r="K248" s="362">
        <v>0</v>
      </c>
      <c r="L248" s="362">
        <v>0</v>
      </c>
      <c r="M248" s="362">
        <v>0</v>
      </c>
      <c r="N248" s="362">
        <v>0</v>
      </c>
      <c r="O248" s="362">
        <v>0</v>
      </c>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row>
    <row r="249" spans="1:51" ht="13.5" thickBot="1"/>
    <row r="250" spans="1:51" ht="23.25" thickBot="1">
      <c r="A250" s="15"/>
      <c r="B250" s="15"/>
      <c r="C250" s="557" t="s">
        <v>34</v>
      </c>
      <c r="D250" s="558"/>
      <c r="E250" s="558"/>
      <c r="F250" s="558"/>
      <c r="G250" s="558"/>
      <c r="H250" s="558"/>
      <c r="I250" s="558"/>
      <c r="J250" s="558"/>
      <c r="K250" s="558"/>
      <c r="L250" s="558"/>
      <c r="M250" s="558"/>
      <c r="N250" s="558"/>
      <c r="O250" s="559"/>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row>
    <row r="251" spans="1:51" ht="23.25" thickBot="1">
      <c r="A251" s="15"/>
      <c r="B251" s="15"/>
      <c r="C251" s="581" t="s">
        <v>38</v>
      </c>
      <c r="D251" s="329">
        <v>39814</v>
      </c>
      <c r="E251" s="329">
        <v>39845</v>
      </c>
      <c r="F251" s="329">
        <v>39873</v>
      </c>
      <c r="G251" s="329">
        <v>39904</v>
      </c>
      <c r="H251" s="329">
        <v>39934</v>
      </c>
      <c r="I251" s="329">
        <v>39965</v>
      </c>
      <c r="J251" s="329">
        <v>39995</v>
      </c>
      <c r="K251" s="329">
        <v>40026</v>
      </c>
      <c r="L251" s="329">
        <v>40057</v>
      </c>
      <c r="M251" s="329">
        <v>40087</v>
      </c>
      <c r="N251" s="329">
        <v>40118</v>
      </c>
      <c r="O251" s="329">
        <v>40148</v>
      </c>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row>
    <row r="252" spans="1:51" ht="13.5" thickBot="1">
      <c r="A252" s="15"/>
      <c r="B252" s="15"/>
      <c r="C252" s="583"/>
      <c r="D252" s="560" t="s">
        <v>4</v>
      </c>
      <c r="E252" s="584"/>
      <c r="F252" s="584"/>
      <c r="G252" s="584"/>
      <c r="H252" s="584"/>
      <c r="I252" s="584"/>
      <c r="J252" s="584"/>
      <c r="K252" s="584"/>
      <c r="L252" s="584"/>
      <c r="M252" s="584"/>
      <c r="N252" s="584"/>
      <c r="O252" s="561"/>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row>
    <row r="253" spans="1:51">
      <c r="A253" s="15"/>
      <c r="B253" s="15"/>
      <c r="C253" s="349" t="s">
        <v>8</v>
      </c>
      <c r="D253" s="350">
        <v>26</v>
      </c>
      <c r="E253" s="350">
        <v>26</v>
      </c>
      <c r="F253" s="350">
        <v>26</v>
      </c>
      <c r="G253" s="350">
        <v>26</v>
      </c>
      <c r="H253" s="350">
        <v>26</v>
      </c>
      <c r="I253" s="350">
        <v>26</v>
      </c>
      <c r="J253" s="350">
        <v>26</v>
      </c>
      <c r="K253" s="350">
        <v>23</v>
      </c>
      <c r="L253" s="350">
        <v>23</v>
      </c>
      <c r="M253" s="350">
        <v>23</v>
      </c>
      <c r="N253" s="350">
        <v>23</v>
      </c>
      <c r="O253" s="350">
        <v>23</v>
      </c>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row>
    <row r="254" spans="1:51">
      <c r="A254" s="15"/>
      <c r="B254" s="15"/>
      <c r="C254" s="355" t="s">
        <v>9</v>
      </c>
      <c r="D254" s="356">
        <v>1</v>
      </c>
      <c r="E254" s="356">
        <v>1</v>
      </c>
      <c r="F254" s="356">
        <v>1</v>
      </c>
      <c r="G254" s="356">
        <v>1</v>
      </c>
      <c r="H254" s="356">
        <v>1</v>
      </c>
      <c r="I254" s="356">
        <v>1</v>
      </c>
      <c r="J254" s="356">
        <v>1</v>
      </c>
      <c r="K254" s="356">
        <v>1</v>
      </c>
      <c r="L254" s="356">
        <v>1</v>
      </c>
      <c r="M254" s="356">
        <v>1</v>
      </c>
      <c r="N254" s="356">
        <v>1</v>
      </c>
      <c r="O254" s="356">
        <v>1</v>
      </c>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row>
    <row r="255" spans="1:51">
      <c r="A255" s="15"/>
      <c r="B255" s="15"/>
      <c r="C255" s="355" t="s">
        <v>10</v>
      </c>
      <c r="D255" s="356">
        <v>0</v>
      </c>
      <c r="E255" s="356">
        <v>0</v>
      </c>
      <c r="F255" s="356">
        <v>0</v>
      </c>
      <c r="G255" s="356">
        <v>0</v>
      </c>
      <c r="H255" s="356">
        <v>0</v>
      </c>
      <c r="I255" s="356">
        <v>0</v>
      </c>
      <c r="J255" s="356">
        <v>0</v>
      </c>
      <c r="K255" s="356">
        <v>3</v>
      </c>
      <c r="L255" s="356">
        <v>3</v>
      </c>
      <c r="M255" s="356">
        <v>3</v>
      </c>
      <c r="N255" s="356">
        <v>3</v>
      </c>
      <c r="O255" s="356">
        <v>3</v>
      </c>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row>
    <row r="256" spans="1:51">
      <c r="A256" s="15"/>
      <c r="B256" s="15"/>
      <c r="C256" s="355" t="s">
        <v>11</v>
      </c>
      <c r="D256" s="356">
        <v>3</v>
      </c>
      <c r="E256" s="356">
        <v>3</v>
      </c>
      <c r="F256" s="356">
        <v>3</v>
      </c>
      <c r="G256" s="356">
        <v>3</v>
      </c>
      <c r="H256" s="356">
        <v>3</v>
      </c>
      <c r="I256" s="356">
        <v>3</v>
      </c>
      <c r="J256" s="356">
        <v>3</v>
      </c>
      <c r="K256" s="356">
        <v>3</v>
      </c>
      <c r="L256" s="356">
        <v>3</v>
      </c>
      <c r="M256" s="356">
        <v>3</v>
      </c>
      <c r="N256" s="356">
        <v>3</v>
      </c>
      <c r="O256" s="356">
        <v>3</v>
      </c>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row>
    <row r="257" spans="1:51">
      <c r="A257" s="15"/>
      <c r="B257" s="15"/>
      <c r="C257" s="355" t="s">
        <v>12</v>
      </c>
      <c r="D257" s="356">
        <v>3</v>
      </c>
      <c r="E257" s="356">
        <v>3</v>
      </c>
      <c r="F257" s="356">
        <v>3</v>
      </c>
      <c r="G257" s="356">
        <v>3</v>
      </c>
      <c r="H257" s="356">
        <v>3</v>
      </c>
      <c r="I257" s="356">
        <v>3</v>
      </c>
      <c r="J257" s="356">
        <v>3</v>
      </c>
      <c r="K257" s="356">
        <v>3</v>
      </c>
      <c r="L257" s="356">
        <v>3</v>
      </c>
      <c r="M257" s="356">
        <v>3</v>
      </c>
      <c r="N257" s="356">
        <v>3</v>
      </c>
      <c r="O257" s="356">
        <v>3</v>
      </c>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row>
    <row r="258" spans="1:51">
      <c r="A258" s="15"/>
      <c r="B258" s="15"/>
      <c r="C258" s="355" t="s">
        <v>13</v>
      </c>
      <c r="D258" s="356">
        <v>2</v>
      </c>
      <c r="E258" s="356">
        <v>2</v>
      </c>
      <c r="F258" s="356">
        <v>2</v>
      </c>
      <c r="G258" s="356">
        <v>2</v>
      </c>
      <c r="H258" s="356">
        <v>2</v>
      </c>
      <c r="I258" s="356">
        <v>2</v>
      </c>
      <c r="J258" s="356">
        <v>2</v>
      </c>
      <c r="K258" s="356">
        <v>3</v>
      </c>
      <c r="L258" s="356">
        <v>3</v>
      </c>
      <c r="M258" s="356">
        <v>3</v>
      </c>
      <c r="N258" s="356">
        <v>3</v>
      </c>
      <c r="O258" s="356">
        <v>3</v>
      </c>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row>
    <row r="259" spans="1:51">
      <c r="A259" s="15"/>
      <c r="B259" s="15"/>
      <c r="C259" s="355" t="s">
        <v>14</v>
      </c>
      <c r="D259" s="356">
        <v>5</v>
      </c>
      <c r="E259" s="356">
        <v>5</v>
      </c>
      <c r="F259" s="356">
        <v>5</v>
      </c>
      <c r="G259" s="356">
        <v>5</v>
      </c>
      <c r="H259" s="356">
        <v>5</v>
      </c>
      <c r="I259" s="356">
        <v>5</v>
      </c>
      <c r="J259" s="356">
        <v>5</v>
      </c>
      <c r="K259" s="356">
        <v>7</v>
      </c>
      <c r="L259" s="356">
        <v>7</v>
      </c>
      <c r="M259" s="356">
        <v>7</v>
      </c>
      <c r="N259" s="356">
        <v>7</v>
      </c>
      <c r="O259" s="356">
        <v>7</v>
      </c>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row>
    <row r="260" spans="1:51">
      <c r="A260" s="15"/>
      <c r="B260" s="15"/>
      <c r="C260" s="355" t="s">
        <v>15</v>
      </c>
      <c r="D260" s="356">
        <v>5</v>
      </c>
      <c r="E260" s="356">
        <v>5</v>
      </c>
      <c r="F260" s="356">
        <v>5</v>
      </c>
      <c r="G260" s="356">
        <v>5</v>
      </c>
      <c r="H260" s="356">
        <v>5</v>
      </c>
      <c r="I260" s="356">
        <v>5</v>
      </c>
      <c r="J260" s="356">
        <v>5</v>
      </c>
      <c r="K260" s="356">
        <v>6</v>
      </c>
      <c r="L260" s="356">
        <v>6</v>
      </c>
      <c r="M260" s="356">
        <v>6</v>
      </c>
      <c r="N260" s="356">
        <v>6</v>
      </c>
      <c r="O260" s="356">
        <v>6</v>
      </c>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row>
    <row r="261" spans="1:51">
      <c r="A261" s="15"/>
      <c r="B261" s="15"/>
      <c r="C261" s="355" t="s">
        <v>16</v>
      </c>
      <c r="D261" s="356">
        <v>0</v>
      </c>
      <c r="E261" s="356">
        <v>0</v>
      </c>
      <c r="F261" s="356">
        <v>0</v>
      </c>
      <c r="G261" s="356">
        <v>0</v>
      </c>
      <c r="H261" s="356">
        <v>0</v>
      </c>
      <c r="I261" s="356">
        <v>0</v>
      </c>
      <c r="J261" s="356">
        <v>0</v>
      </c>
      <c r="K261" s="356">
        <v>0</v>
      </c>
      <c r="L261" s="356">
        <v>0</v>
      </c>
      <c r="M261" s="356">
        <v>0</v>
      </c>
      <c r="N261" s="356">
        <v>0</v>
      </c>
      <c r="O261" s="356">
        <v>0</v>
      </c>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row>
    <row r="262" spans="1:51">
      <c r="A262" s="15"/>
      <c r="B262" s="15"/>
      <c r="C262" s="355" t="s">
        <v>17</v>
      </c>
      <c r="D262" s="356">
        <v>68</v>
      </c>
      <c r="E262" s="356">
        <v>68</v>
      </c>
      <c r="F262" s="356">
        <v>68</v>
      </c>
      <c r="G262" s="356">
        <v>68</v>
      </c>
      <c r="H262" s="356">
        <v>68</v>
      </c>
      <c r="I262" s="356">
        <v>68</v>
      </c>
      <c r="J262" s="356">
        <v>68</v>
      </c>
      <c r="K262" s="356">
        <v>62</v>
      </c>
      <c r="L262" s="356">
        <v>62</v>
      </c>
      <c r="M262" s="356">
        <v>62</v>
      </c>
      <c r="N262" s="356">
        <v>62</v>
      </c>
      <c r="O262" s="356">
        <v>62</v>
      </c>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row>
    <row r="263" spans="1:51">
      <c r="A263" s="15"/>
      <c r="B263" s="15"/>
      <c r="C263" s="355" t="s">
        <v>18</v>
      </c>
      <c r="D263" s="356">
        <v>6</v>
      </c>
      <c r="E263" s="356">
        <v>6</v>
      </c>
      <c r="F263" s="356">
        <v>6</v>
      </c>
      <c r="G263" s="356">
        <v>6</v>
      </c>
      <c r="H263" s="356">
        <v>6</v>
      </c>
      <c r="I263" s="356">
        <v>6</v>
      </c>
      <c r="J263" s="356">
        <v>6</v>
      </c>
      <c r="K263" s="356">
        <v>6</v>
      </c>
      <c r="L263" s="356">
        <v>6</v>
      </c>
      <c r="M263" s="356">
        <v>6</v>
      </c>
      <c r="N263" s="356">
        <v>6</v>
      </c>
      <c r="O263" s="356">
        <v>6</v>
      </c>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row>
    <row r="264" spans="1:51">
      <c r="A264" s="15"/>
      <c r="B264" s="15"/>
      <c r="C264" s="355" t="s">
        <v>19</v>
      </c>
      <c r="D264" s="356">
        <v>3</v>
      </c>
      <c r="E264" s="356">
        <v>3</v>
      </c>
      <c r="F264" s="356">
        <v>3</v>
      </c>
      <c r="G264" s="356">
        <v>3</v>
      </c>
      <c r="H264" s="356">
        <v>3</v>
      </c>
      <c r="I264" s="356">
        <v>3</v>
      </c>
      <c r="J264" s="356">
        <v>3</v>
      </c>
      <c r="K264" s="356">
        <v>3</v>
      </c>
      <c r="L264" s="356">
        <v>3</v>
      </c>
      <c r="M264" s="356">
        <v>3</v>
      </c>
      <c r="N264" s="356">
        <v>3</v>
      </c>
      <c r="O264" s="356">
        <v>3</v>
      </c>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row>
    <row r="265" spans="1:51">
      <c r="A265" s="15"/>
      <c r="B265" s="15"/>
      <c r="C265" s="355" t="s">
        <v>20</v>
      </c>
      <c r="D265" s="356">
        <v>0</v>
      </c>
      <c r="E265" s="356">
        <v>0</v>
      </c>
      <c r="F265" s="356">
        <v>0</v>
      </c>
      <c r="G265" s="356">
        <v>0</v>
      </c>
      <c r="H265" s="356">
        <v>0</v>
      </c>
      <c r="I265" s="356">
        <v>0</v>
      </c>
      <c r="J265" s="356">
        <v>0</v>
      </c>
      <c r="K265" s="356">
        <v>3</v>
      </c>
      <c r="L265" s="356">
        <v>3</v>
      </c>
      <c r="M265" s="356">
        <v>3</v>
      </c>
      <c r="N265" s="356">
        <v>3</v>
      </c>
      <c r="O265" s="356">
        <v>3</v>
      </c>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row>
    <row r="266" spans="1:51">
      <c r="A266" s="15"/>
      <c r="B266" s="15"/>
      <c r="C266" s="355" t="s">
        <v>21</v>
      </c>
      <c r="D266" s="356">
        <v>18</v>
      </c>
      <c r="E266" s="356">
        <v>18</v>
      </c>
      <c r="F266" s="356">
        <v>18</v>
      </c>
      <c r="G266" s="356">
        <v>18</v>
      </c>
      <c r="H266" s="356">
        <v>18</v>
      </c>
      <c r="I266" s="356">
        <v>18</v>
      </c>
      <c r="J266" s="356">
        <v>18</v>
      </c>
      <c r="K266" s="356">
        <v>16</v>
      </c>
      <c r="L266" s="356">
        <v>16</v>
      </c>
      <c r="M266" s="356">
        <v>16</v>
      </c>
      <c r="N266" s="356">
        <v>16</v>
      </c>
      <c r="O266" s="356">
        <v>16</v>
      </c>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row>
    <row r="267" spans="1:51" ht="22.5">
      <c r="A267" s="15"/>
      <c r="B267" s="15"/>
      <c r="C267" s="355" t="s">
        <v>22</v>
      </c>
      <c r="D267" s="356">
        <v>0</v>
      </c>
      <c r="E267" s="356">
        <v>0</v>
      </c>
      <c r="F267" s="356">
        <v>0</v>
      </c>
      <c r="G267" s="356">
        <v>0</v>
      </c>
      <c r="H267" s="356">
        <v>0</v>
      </c>
      <c r="I267" s="356">
        <v>0</v>
      </c>
      <c r="J267" s="356">
        <v>0</v>
      </c>
      <c r="K267" s="356">
        <v>0</v>
      </c>
      <c r="L267" s="356">
        <v>0</v>
      </c>
      <c r="M267" s="356">
        <v>0</v>
      </c>
      <c r="N267" s="356">
        <v>0</v>
      </c>
      <c r="O267" s="356">
        <v>0</v>
      </c>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row>
    <row r="268" spans="1:51">
      <c r="A268" s="15"/>
      <c r="B268" s="15"/>
      <c r="C268" s="355" t="s">
        <v>23</v>
      </c>
      <c r="D268" s="356">
        <v>0</v>
      </c>
      <c r="E268" s="356">
        <v>0</v>
      </c>
      <c r="F268" s="356">
        <v>0</v>
      </c>
      <c r="G268" s="356">
        <v>0</v>
      </c>
      <c r="H268" s="356">
        <v>0</v>
      </c>
      <c r="I268" s="356">
        <v>0</v>
      </c>
      <c r="J268" s="356">
        <v>0</v>
      </c>
      <c r="K268" s="356">
        <v>0</v>
      </c>
      <c r="L268" s="356">
        <v>0</v>
      </c>
      <c r="M268" s="356">
        <v>0</v>
      </c>
      <c r="N268" s="356">
        <v>0</v>
      </c>
      <c r="O268" s="356">
        <v>0</v>
      </c>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row>
    <row r="269" spans="1:51">
      <c r="A269" s="15"/>
      <c r="B269" s="15"/>
      <c r="C269" s="355" t="s">
        <v>24</v>
      </c>
      <c r="D269" s="356">
        <v>0</v>
      </c>
      <c r="E269" s="356">
        <v>0</v>
      </c>
      <c r="F269" s="356">
        <v>0</v>
      </c>
      <c r="G269" s="356">
        <v>0</v>
      </c>
      <c r="H269" s="356">
        <v>0</v>
      </c>
      <c r="I269" s="356">
        <v>0</v>
      </c>
      <c r="J269" s="356">
        <v>0</v>
      </c>
      <c r="K269" s="356">
        <v>0</v>
      </c>
      <c r="L269" s="356">
        <v>0</v>
      </c>
      <c r="M269" s="356">
        <v>0</v>
      </c>
      <c r="N269" s="356">
        <v>0</v>
      </c>
      <c r="O269" s="356">
        <v>0</v>
      </c>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row>
    <row r="270" spans="1:51">
      <c r="A270" s="15"/>
      <c r="B270" s="15"/>
      <c r="C270" s="355" t="s">
        <v>25</v>
      </c>
      <c r="D270" s="356">
        <v>0</v>
      </c>
      <c r="E270" s="356">
        <v>0</v>
      </c>
      <c r="F270" s="356">
        <v>0</v>
      </c>
      <c r="G270" s="356">
        <v>0</v>
      </c>
      <c r="H270" s="356">
        <v>0</v>
      </c>
      <c r="I270" s="356">
        <v>0</v>
      </c>
      <c r="J270" s="356">
        <v>0</v>
      </c>
      <c r="K270" s="356">
        <v>0</v>
      </c>
      <c r="L270" s="356">
        <v>0</v>
      </c>
      <c r="M270" s="356">
        <v>0</v>
      </c>
      <c r="N270" s="356">
        <v>0</v>
      </c>
      <c r="O270" s="356">
        <v>0</v>
      </c>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row>
    <row r="271" spans="1:51">
      <c r="A271" s="15"/>
      <c r="B271" s="15"/>
      <c r="C271" s="355" t="s">
        <v>26</v>
      </c>
      <c r="D271" s="356">
        <v>79</v>
      </c>
      <c r="E271" s="356">
        <v>79</v>
      </c>
      <c r="F271" s="356">
        <v>79</v>
      </c>
      <c r="G271" s="356">
        <v>79</v>
      </c>
      <c r="H271" s="356">
        <v>80</v>
      </c>
      <c r="I271" s="356">
        <v>80</v>
      </c>
      <c r="J271" s="356">
        <v>80</v>
      </c>
      <c r="K271" s="356">
        <v>68</v>
      </c>
      <c r="L271" s="356">
        <v>68</v>
      </c>
      <c r="M271" s="356">
        <v>68</v>
      </c>
      <c r="N271" s="356">
        <v>68</v>
      </c>
      <c r="O271" s="356">
        <v>68</v>
      </c>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row>
    <row r="272" spans="1:51">
      <c r="A272" s="15"/>
      <c r="B272" s="15"/>
      <c r="C272" s="355" t="s">
        <v>39</v>
      </c>
      <c r="D272" s="356"/>
      <c r="E272" s="356"/>
      <c r="F272" s="356"/>
      <c r="G272" s="356"/>
      <c r="H272" s="356"/>
      <c r="I272" s="356"/>
      <c r="J272" s="356"/>
      <c r="K272" s="356">
        <v>3</v>
      </c>
      <c r="L272" s="356">
        <v>3</v>
      </c>
      <c r="M272" s="356">
        <v>3</v>
      </c>
      <c r="N272" s="356">
        <v>3</v>
      </c>
      <c r="O272" s="356">
        <v>3</v>
      </c>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row>
    <row r="273" spans="1:51" ht="33.75">
      <c r="A273" s="15"/>
      <c r="B273" s="15"/>
      <c r="C273" s="355" t="s">
        <v>1192</v>
      </c>
      <c r="D273" s="356"/>
      <c r="E273" s="356"/>
      <c r="F273" s="356"/>
      <c r="G273" s="356"/>
      <c r="H273" s="356"/>
      <c r="I273" s="356"/>
      <c r="J273" s="356"/>
      <c r="K273" s="356">
        <v>5</v>
      </c>
      <c r="L273" s="356">
        <v>5</v>
      </c>
      <c r="M273" s="356">
        <v>5</v>
      </c>
      <c r="N273" s="356">
        <v>5</v>
      </c>
      <c r="O273" s="356">
        <v>5</v>
      </c>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row>
    <row r="274" spans="1:51">
      <c r="A274" s="15"/>
      <c r="B274" s="15"/>
      <c r="C274" s="355" t="s">
        <v>27</v>
      </c>
      <c r="D274" s="356">
        <v>0</v>
      </c>
      <c r="E274" s="356">
        <v>0</v>
      </c>
      <c r="F274" s="356">
        <v>0</v>
      </c>
      <c r="G274" s="356">
        <v>0</v>
      </c>
      <c r="H274" s="356">
        <v>0</v>
      </c>
      <c r="I274" s="356">
        <v>0</v>
      </c>
      <c r="J274" s="356">
        <v>0</v>
      </c>
      <c r="K274" s="356">
        <v>0</v>
      </c>
      <c r="L274" s="356">
        <v>0</v>
      </c>
      <c r="M274" s="356">
        <v>0</v>
      </c>
      <c r="N274" s="356">
        <v>0</v>
      </c>
      <c r="O274" s="356">
        <v>0</v>
      </c>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row>
    <row r="275" spans="1:51">
      <c r="A275" s="15"/>
      <c r="B275" s="15"/>
      <c r="C275" s="355" t="s">
        <v>28</v>
      </c>
      <c r="D275" s="356">
        <v>9</v>
      </c>
      <c r="E275" s="356">
        <v>9</v>
      </c>
      <c r="F275" s="356">
        <v>9</v>
      </c>
      <c r="G275" s="356">
        <v>9</v>
      </c>
      <c r="H275" s="356">
        <v>9</v>
      </c>
      <c r="I275" s="356">
        <v>9</v>
      </c>
      <c r="J275" s="356">
        <v>9</v>
      </c>
      <c r="K275" s="356">
        <v>13</v>
      </c>
      <c r="L275" s="356">
        <v>13</v>
      </c>
      <c r="M275" s="356">
        <v>13</v>
      </c>
      <c r="N275" s="356">
        <v>13</v>
      </c>
      <c r="O275" s="356">
        <v>13</v>
      </c>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row>
    <row r="276" spans="1:51" ht="23.25" thickBot="1">
      <c r="A276" s="15"/>
      <c r="B276" s="15"/>
      <c r="C276" s="361" t="s">
        <v>29</v>
      </c>
      <c r="D276" s="362">
        <v>0</v>
      </c>
      <c r="E276" s="362">
        <v>0</v>
      </c>
      <c r="F276" s="362">
        <v>0</v>
      </c>
      <c r="G276" s="362">
        <v>0</v>
      </c>
      <c r="H276" s="362">
        <v>0</v>
      </c>
      <c r="I276" s="362">
        <v>0</v>
      </c>
      <c r="J276" s="362">
        <v>0</v>
      </c>
      <c r="K276" s="362">
        <v>0</v>
      </c>
      <c r="L276" s="362">
        <v>0</v>
      </c>
      <c r="M276" s="362">
        <v>0</v>
      </c>
      <c r="N276" s="362">
        <v>0</v>
      </c>
      <c r="O276" s="362">
        <v>0</v>
      </c>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row>
    <row r="277" spans="1:51" ht="13.5" thickBot="1"/>
    <row r="278" spans="1:51" ht="23.25" thickBot="1">
      <c r="A278" s="15"/>
      <c r="B278" s="15"/>
      <c r="C278" s="557" t="s">
        <v>43</v>
      </c>
      <c r="D278" s="558"/>
      <c r="E278" s="558"/>
      <c r="F278" s="558"/>
      <c r="G278" s="558"/>
      <c r="H278" s="558"/>
      <c r="I278" s="558"/>
      <c r="J278" s="558"/>
      <c r="K278" s="558"/>
      <c r="L278" s="558"/>
      <c r="M278" s="558"/>
      <c r="N278" s="558"/>
      <c r="O278" s="559"/>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row>
    <row r="279" spans="1:51" ht="23.25" thickBot="1">
      <c r="A279" s="15"/>
      <c r="B279" s="15"/>
      <c r="C279" s="581" t="s">
        <v>38</v>
      </c>
      <c r="D279" s="329">
        <v>40179</v>
      </c>
      <c r="E279" s="329">
        <v>40210</v>
      </c>
      <c r="F279" s="329">
        <v>40238</v>
      </c>
      <c r="G279" s="329">
        <v>40269</v>
      </c>
      <c r="H279" s="329">
        <v>40299</v>
      </c>
      <c r="I279" s="329">
        <v>40330</v>
      </c>
      <c r="J279" s="329">
        <v>40360</v>
      </c>
      <c r="K279" s="329">
        <v>40391</v>
      </c>
      <c r="L279" s="329">
        <v>40422</v>
      </c>
      <c r="M279" s="329">
        <v>40452</v>
      </c>
      <c r="N279" s="329">
        <v>40483</v>
      </c>
      <c r="O279" s="329">
        <v>40513</v>
      </c>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row>
    <row r="280" spans="1:51" ht="13.5" thickBot="1">
      <c r="A280" s="15"/>
      <c r="B280" s="15"/>
      <c r="C280" s="583"/>
      <c r="D280" s="560" t="s">
        <v>4</v>
      </c>
      <c r="E280" s="584"/>
      <c r="F280" s="584"/>
      <c r="G280" s="584"/>
      <c r="H280" s="584"/>
      <c r="I280" s="584"/>
      <c r="J280" s="584"/>
      <c r="K280" s="584"/>
      <c r="L280" s="584"/>
      <c r="M280" s="584"/>
      <c r="N280" s="584"/>
      <c r="O280" s="561"/>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row>
    <row r="281" spans="1:51">
      <c r="A281" s="15"/>
      <c r="B281" s="15"/>
      <c r="C281" s="349" t="s">
        <v>8</v>
      </c>
      <c r="D281" s="350">
        <v>23</v>
      </c>
      <c r="E281" s="350">
        <v>23</v>
      </c>
      <c r="F281" s="350">
        <v>23</v>
      </c>
      <c r="G281" s="350">
        <v>23</v>
      </c>
      <c r="H281" s="350">
        <v>23</v>
      </c>
      <c r="I281" s="350">
        <v>23</v>
      </c>
      <c r="J281" s="350">
        <v>23</v>
      </c>
      <c r="K281" s="350">
        <v>23</v>
      </c>
      <c r="L281" s="350">
        <v>23</v>
      </c>
      <c r="M281" s="350">
        <v>23</v>
      </c>
      <c r="N281" s="350">
        <v>23</v>
      </c>
      <c r="O281" s="350">
        <v>23</v>
      </c>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row>
    <row r="282" spans="1:51">
      <c r="A282" s="15"/>
      <c r="B282" s="15"/>
      <c r="C282" s="355" t="s">
        <v>9</v>
      </c>
      <c r="D282" s="356">
        <v>1</v>
      </c>
      <c r="E282" s="356">
        <v>1</v>
      </c>
      <c r="F282" s="356">
        <v>1</v>
      </c>
      <c r="G282" s="356">
        <v>1</v>
      </c>
      <c r="H282" s="356">
        <v>1</v>
      </c>
      <c r="I282" s="356">
        <v>1</v>
      </c>
      <c r="J282" s="356">
        <v>1</v>
      </c>
      <c r="K282" s="356">
        <v>1</v>
      </c>
      <c r="L282" s="356">
        <v>1</v>
      </c>
      <c r="M282" s="356">
        <v>1</v>
      </c>
      <c r="N282" s="356">
        <v>1</v>
      </c>
      <c r="O282" s="356">
        <v>1</v>
      </c>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row>
    <row r="283" spans="1:51">
      <c r="A283" s="15"/>
      <c r="B283" s="15"/>
      <c r="C283" s="355" t="s">
        <v>10</v>
      </c>
      <c r="D283" s="356">
        <v>3</v>
      </c>
      <c r="E283" s="356">
        <v>3</v>
      </c>
      <c r="F283" s="356">
        <v>3</v>
      </c>
      <c r="G283" s="356">
        <v>3</v>
      </c>
      <c r="H283" s="356">
        <v>3</v>
      </c>
      <c r="I283" s="356">
        <v>3</v>
      </c>
      <c r="J283" s="356">
        <v>3</v>
      </c>
      <c r="K283" s="356">
        <v>3</v>
      </c>
      <c r="L283" s="356">
        <v>3</v>
      </c>
      <c r="M283" s="356">
        <v>3</v>
      </c>
      <c r="N283" s="356">
        <v>3</v>
      </c>
      <c r="O283" s="356">
        <v>3</v>
      </c>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row>
    <row r="284" spans="1:51">
      <c r="A284" s="15"/>
      <c r="B284" s="15"/>
      <c r="C284" s="355" t="s">
        <v>11</v>
      </c>
      <c r="D284" s="356">
        <v>3</v>
      </c>
      <c r="E284" s="356">
        <v>3</v>
      </c>
      <c r="F284" s="356">
        <v>3</v>
      </c>
      <c r="G284" s="356">
        <v>3</v>
      </c>
      <c r="H284" s="356">
        <v>3</v>
      </c>
      <c r="I284" s="356">
        <v>3</v>
      </c>
      <c r="J284" s="356">
        <v>3</v>
      </c>
      <c r="K284" s="356">
        <v>3</v>
      </c>
      <c r="L284" s="356">
        <v>3</v>
      </c>
      <c r="M284" s="356">
        <v>3</v>
      </c>
      <c r="N284" s="356">
        <v>3</v>
      </c>
      <c r="O284" s="356">
        <v>3</v>
      </c>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row>
    <row r="285" spans="1:51">
      <c r="A285" s="15"/>
      <c r="B285" s="15"/>
      <c r="C285" s="355" t="s">
        <v>12</v>
      </c>
      <c r="D285" s="356">
        <v>3</v>
      </c>
      <c r="E285" s="356">
        <v>3</v>
      </c>
      <c r="F285" s="356">
        <v>3</v>
      </c>
      <c r="G285" s="356">
        <v>3</v>
      </c>
      <c r="H285" s="356">
        <v>3</v>
      </c>
      <c r="I285" s="356">
        <v>3</v>
      </c>
      <c r="J285" s="356">
        <v>3</v>
      </c>
      <c r="K285" s="356">
        <v>3</v>
      </c>
      <c r="L285" s="356">
        <v>3</v>
      </c>
      <c r="M285" s="356">
        <v>3</v>
      </c>
      <c r="N285" s="356">
        <v>3</v>
      </c>
      <c r="O285" s="356">
        <v>3</v>
      </c>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row>
    <row r="286" spans="1:51">
      <c r="A286" s="15"/>
      <c r="B286" s="15"/>
      <c r="C286" s="355" t="s">
        <v>13</v>
      </c>
      <c r="D286" s="356">
        <v>3</v>
      </c>
      <c r="E286" s="356">
        <v>3</v>
      </c>
      <c r="F286" s="356">
        <v>3</v>
      </c>
      <c r="G286" s="356">
        <v>3</v>
      </c>
      <c r="H286" s="356">
        <v>3</v>
      </c>
      <c r="I286" s="356">
        <v>3</v>
      </c>
      <c r="J286" s="356">
        <v>3</v>
      </c>
      <c r="K286" s="356">
        <v>3</v>
      </c>
      <c r="L286" s="356">
        <v>3</v>
      </c>
      <c r="M286" s="356">
        <v>3</v>
      </c>
      <c r="N286" s="356">
        <v>3</v>
      </c>
      <c r="O286" s="356">
        <v>3</v>
      </c>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row>
    <row r="287" spans="1:51">
      <c r="A287" s="15"/>
      <c r="B287" s="15"/>
      <c r="C287" s="355" t="s">
        <v>14</v>
      </c>
      <c r="D287" s="356">
        <v>7</v>
      </c>
      <c r="E287" s="356">
        <v>7</v>
      </c>
      <c r="F287" s="356">
        <v>7</v>
      </c>
      <c r="G287" s="356">
        <v>7</v>
      </c>
      <c r="H287" s="356">
        <v>7</v>
      </c>
      <c r="I287" s="356">
        <v>7</v>
      </c>
      <c r="J287" s="356">
        <v>7</v>
      </c>
      <c r="K287" s="356">
        <v>7</v>
      </c>
      <c r="L287" s="356">
        <v>7</v>
      </c>
      <c r="M287" s="356">
        <v>7</v>
      </c>
      <c r="N287" s="356">
        <v>7</v>
      </c>
      <c r="O287" s="356">
        <v>7</v>
      </c>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row>
    <row r="288" spans="1:51">
      <c r="A288" s="15"/>
      <c r="B288" s="15"/>
      <c r="C288" s="355" t="s">
        <v>15</v>
      </c>
      <c r="D288" s="356">
        <v>6</v>
      </c>
      <c r="E288" s="356">
        <v>6</v>
      </c>
      <c r="F288" s="356">
        <v>6</v>
      </c>
      <c r="G288" s="356">
        <v>6</v>
      </c>
      <c r="H288" s="356">
        <v>6</v>
      </c>
      <c r="I288" s="356">
        <v>6</v>
      </c>
      <c r="J288" s="356">
        <v>6</v>
      </c>
      <c r="K288" s="356">
        <v>6</v>
      </c>
      <c r="L288" s="356">
        <v>6</v>
      </c>
      <c r="M288" s="356">
        <v>6</v>
      </c>
      <c r="N288" s="356">
        <v>6</v>
      </c>
      <c r="O288" s="356">
        <v>6</v>
      </c>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row>
    <row r="289" spans="1:51">
      <c r="A289" s="15"/>
      <c r="B289" s="15"/>
      <c r="C289" s="355" t="s">
        <v>16</v>
      </c>
      <c r="D289" s="356">
        <v>0</v>
      </c>
      <c r="E289" s="356">
        <v>0</v>
      </c>
      <c r="F289" s="356">
        <v>0</v>
      </c>
      <c r="G289" s="356">
        <v>0</v>
      </c>
      <c r="H289" s="356">
        <v>0</v>
      </c>
      <c r="I289" s="356">
        <v>0</v>
      </c>
      <c r="J289" s="356">
        <v>0</v>
      </c>
      <c r="K289" s="356">
        <v>0</v>
      </c>
      <c r="L289" s="356">
        <v>0</v>
      </c>
      <c r="M289" s="356">
        <v>0</v>
      </c>
      <c r="N289" s="356">
        <v>0</v>
      </c>
      <c r="O289" s="356">
        <v>0</v>
      </c>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row>
    <row r="290" spans="1:51">
      <c r="A290" s="15"/>
      <c r="B290" s="15"/>
      <c r="C290" s="355" t="s">
        <v>17</v>
      </c>
      <c r="D290" s="356">
        <v>62</v>
      </c>
      <c r="E290" s="356">
        <v>62</v>
      </c>
      <c r="F290" s="356">
        <v>62</v>
      </c>
      <c r="G290" s="356">
        <v>62</v>
      </c>
      <c r="H290" s="356">
        <v>62</v>
      </c>
      <c r="I290" s="356">
        <v>62</v>
      </c>
      <c r="J290" s="356">
        <v>62</v>
      </c>
      <c r="K290" s="356">
        <v>62</v>
      </c>
      <c r="L290" s="356">
        <v>62</v>
      </c>
      <c r="M290" s="356">
        <v>62</v>
      </c>
      <c r="N290" s="356">
        <v>62</v>
      </c>
      <c r="O290" s="356">
        <v>62</v>
      </c>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row>
    <row r="291" spans="1:51">
      <c r="A291" s="15"/>
      <c r="B291" s="15"/>
      <c r="C291" s="355" t="s">
        <v>18</v>
      </c>
      <c r="D291" s="356">
        <v>6</v>
      </c>
      <c r="E291" s="356">
        <v>6</v>
      </c>
      <c r="F291" s="356">
        <v>6</v>
      </c>
      <c r="G291" s="356">
        <v>6</v>
      </c>
      <c r="H291" s="356">
        <v>6</v>
      </c>
      <c r="I291" s="356">
        <v>6</v>
      </c>
      <c r="J291" s="356">
        <v>6</v>
      </c>
      <c r="K291" s="356">
        <v>6</v>
      </c>
      <c r="L291" s="356">
        <v>6</v>
      </c>
      <c r="M291" s="356">
        <v>6</v>
      </c>
      <c r="N291" s="356">
        <v>6</v>
      </c>
      <c r="O291" s="356">
        <v>6</v>
      </c>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row>
    <row r="292" spans="1:51">
      <c r="A292" s="15"/>
      <c r="B292" s="15"/>
      <c r="C292" s="355" t="s">
        <v>19</v>
      </c>
      <c r="D292" s="356">
        <v>3</v>
      </c>
      <c r="E292" s="356">
        <v>3</v>
      </c>
      <c r="F292" s="356">
        <v>3</v>
      </c>
      <c r="G292" s="356">
        <v>3</v>
      </c>
      <c r="H292" s="356">
        <v>3</v>
      </c>
      <c r="I292" s="356">
        <v>3</v>
      </c>
      <c r="J292" s="356">
        <v>3</v>
      </c>
      <c r="K292" s="356">
        <v>3</v>
      </c>
      <c r="L292" s="356">
        <v>3</v>
      </c>
      <c r="M292" s="356">
        <v>3</v>
      </c>
      <c r="N292" s="356">
        <v>3</v>
      </c>
      <c r="O292" s="356">
        <v>3</v>
      </c>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row>
    <row r="293" spans="1:51">
      <c r="A293" s="15"/>
      <c r="B293" s="15"/>
      <c r="C293" s="355" t="s">
        <v>20</v>
      </c>
      <c r="D293" s="356">
        <v>3</v>
      </c>
      <c r="E293" s="356">
        <v>3</v>
      </c>
      <c r="F293" s="356">
        <v>3</v>
      </c>
      <c r="G293" s="356">
        <v>3</v>
      </c>
      <c r="H293" s="356">
        <v>3</v>
      </c>
      <c r="I293" s="356">
        <v>3</v>
      </c>
      <c r="J293" s="356">
        <v>3</v>
      </c>
      <c r="K293" s="356">
        <v>3</v>
      </c>
      <c r="L293" s="356">
        <v>3</v>
      </c>
      <c r="M293" s="356">
        <v>3</v>
      </c>
      <c r="N293" s="356">
        <v>3</v>
      </c>
      <c r="O293" s="356">
        <v>3</v>
      </c>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row>
    <row r="294" spans="1:51">
      <c r="A294" s="15"/>
      <c r="B294" s="15"/>
      <c r="C294" s="355" t="s">
        <v>21</v>
      </c>
      <c r="D294" s="356">
        <v>16</v>
      </c>
      <c r="E294" s="356">
        <v>16</v>
      </c>
      <c r="F294" s="356">
        <v>16</v>
      </c>
      <c r="G294" s="356">
        <v>16</v>
      </c>
      <c r="H294" s="356">
        <v>16</v>
      </c>
      <c r="I294" s="356">
        <v>16</v>
      </c>
      <c r="J294" s="356">
        <v>16</v>
      </c>
      <c r="K294" s="356">
        <v>16</v>
      </c>
      <c r="L294" s="356">
        <v>16</v>
      </c>
      <c r="M294" s="356">
        <v>16</v>
      </c>
      <c r="N294" s="356">
        <v>16</v>
      </c>
      <c r="O294" s="356">
        <v>16</v>
      </c>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row>
    <row r="295" spans="1:51" ht="22.5">
      <c r="A295" s="15"/>
      <c r="B295" s="15"/>
      <c r="C295" s="355" t="s">
        <v>22</v>
      </c>
      <c r="D295" s="356">
        <v>0</v>
      </c>
      <c r="E295" s="356">
        <v>0</v>
      </c>
      <c r="F295" s="356">
        <v>0</v>
      </c>
      <c r="G295" s="356">
        <v>0</v>
      </c>
      <c r="H295" s="356">
        <v>0</v>
      </c>
      <c r="I295" s="356">
        <v>0</v>
      </c>
      <c r="J295" s="356">
        <v>0</v>
      </c>
      <c r="K295" s="356">
        <v>0</v>
      </c>
      <c r="L295" s="356">
        <v>0</v>
      </c>
      <c r="M295" s="356">
        <v>0</v>
      </c>
      <c r="N295" s="356">
        <v>0</v>
      </c>
      <c r="O295" s="356">
        <v>0</v>
      </c>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row>
    <row r="296" spans="1:51">
      <c r="A296" s="15"/>
      <c r="B296" s="15"/>
      <c r="C296" s="355" t="s">
        <v>23</v>
      </c>
      <c r="D296" s="356">
        <v>0</v>
      </c>
      <c r="E296" s="356">
        <v>0</v>
      </c>
      <c r="F296" s="356">
        <v>0</v>
      </c>
      <c r="G296" s="356">
        <v>0</v>
      </c>
      <c r="H296" s="356">
        <v>0</v>
      </c>
      <c r="I296" s="356">
        <v>0</v>
      </c>
      <c r="J296" s="356">
        <v>0</v>
      </c>
      <c r="K296" s="356">
        <v>0</v>
      </c>
      <c r="L296" s="356">
        <v>0</v>
      </c>
      <c r="M296" s="356">
        <v>0</v>
      </c>
      <c r="N296" s="356">
        <v>0</v>
      </c>
      <c r="O296" s="356">
        <v>0</v>
      </c>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row>
    <row r="297" spans="1:51">
      <c r="A297" s="15"/>
      <c r="B297" s="15"/>
      <c r="C297" s="355" t="s">
        <v>24</v>
      </c>
      <c r="D297" s="356">
        <v>0</v>
      </c>
      <c r="E297" s="356">
        <v>0</v>
      </c>
      <c r="F297" s="356">
        <v>0</v>
      </c>
      <c r="G297" s="356">
        <v>0</v>
      </c>
      <c r="H297" s="356">
        <v>0</v>
      </c>
      <c r="I297" s="356">
        <v>0</v>
      </c>
      <c r="J297" s="356">
        <v>0</v>
      </c>
      <c r="K297" s="356">
        <v>0</v>
      </c>
      <c r="L297" s="356">
        <v>0</v>
      </c>
      <c r="M297" s="356">
        <v>0</v>
      </c>
      <c r="N297" s="356">
        <v>0</v>
      </c>
      <c r="O297" s="356">
        <v>0</v>
      </c>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row>
    <row r="298" spans="1:51">
      <c r="A298" s="15"/>
      <c r="B298" s="15"/>
      <c r="C298" s="355" t="s">
        <v>25</v>
      </c>
      <c r="D298" s="356">
        <v>0</v>
      </c>
      <c r="E298" s="356">
        <v>0</v>
      </c>
      <c r="F298" s="356">
        <v>0</v>
      </c>
      <c r="G298" s="356">
        <v>0</v>
      </c>
      <c r="H298" s="356">
        <v>0</v>
      </c>
      <c r="I298" s="356">
        <v>0</v>
      </c>
      <c r="J298" s="356">
        <v>0</v>
      </c>
      <c r="K298" s="356">
        <v>0</v>
      </c>
      <c r="L298" s="356">
        <v>0</v>
      </c>
      <c r="M298" s="356">
        <v>0</v>
      </c>
      <c r="N298" s="356">
        <v>0</v>
      </c>
      <c r="O298" s="356">
        <v>0</v>
      </c>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row>
    <row r="299" spans="1:51">
      <c r="A299" s="15"/>
      <c r="B299" s="15"/>
      <c r="C299" s="355" t="s">
        <v>26</v>
      </c>
      <c r="D299" s="356">
        <v>68</v>
      </c>
      <c r="E299" s="356">
        <v>68</v>
      </c>
      <c r="F299" s="356">
        <v>68</v>
      </c>
      <c r="G299" s="356">
        <v>68</v>
      </c>
      <c r="H299" s="356">
        <v>68</v>
      </c>
      <c r="I299" s="356">
        <v>67</v>
      </c>
      <c r="J299" s="356">
        <v>67</v>
      </c>
      <c r="K299" s="356">
        <v>67</v>
      </c>
      <c r="L299" s="356">
        <v>68</v>
      </c>
      <c r="M299" s="356">
        <v>68</v>
      </c>
      <c r="N299" s="356">
        <v>68</v>
      </c>
      <c r="O299" s="356">
        <v>68</v>
      </c>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row>
    <row r="300" spans="1:51">
      <c r="A300" s="15"/>
      <c r="B300" s="15"/>
      <c r="C300" s="355" t="s">
        <v>39</v>
      </c>
      <c r="D300" s="356">
        <v>3</v>
      </c>
      <c r="E300" s="356">
        <v>3</v>
      </c>
      <c r="F300" s="356">
        <v>3</v>
      </c>
      <c r="G300" s="356">
        <v>3</v>
      </c>
      <c r="H300" s="356">
        <v>3</v>
      </c>
      <c r="I300" s="356">
        <v>3</v>
      </c>
      <c r="J300" s="356">
        <v>3</v>
      </c>
      <c r="K300" s="356">
        <v>3</v>
      </c>
      <c r="L300" s="356">
        <v>3</v>
      </c>
      <c r="M300" s="356">
        <v>3</v>
      </c>
      <c r="N300" s="356">
        <v>3</v>
      </c>
      <c r="O300" s="356">
        <v>3</v>
      </c>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row>
    <row r="301" spans="1:51" ht="33.75">
      <c r="A301" s="15"/>
      <c r="B301" s="15"/>
      <c r="C301" s="355" t="s">
        <v>1192</v>
      </c>
      <c r="D301" s="356">
        <v>5</v>
      </c>
      <c r="E301" s="356">
        <v>5</v>
      </c>
      <c r="F301" s="356">
        <v>5</v>
      </c>
      <c r="G301" s="356">
        <v>5</v>
      </c>
      <c r="H301" s="356">
        <v>5</v>
      </c>
      <c r="I301" s="356">
        <v>5</v>
      </c>
      <c r="J301" s="356">
        <v>5</v>
      </c>
      <c r="K301" s="356">
        <v>5</v>
      </c>
      <c r="L301" s="356">
        <v>5</v>
      </c>
      <c r="M301" s="356">
        <v>5</v>
      </c>
      <c r="N301" s="356">
        <v>5</v>
      </c>
      <c r="O301" s="356">
        <v>5</v>
      </c>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row>
    <row r="302" spans="1:51">
      <c r="A302" s="15"/>
      <c r="B302" s="15"/>
      <c r="C302" s="355" t="s">
        <v>27</v>
      </c>
      <c r="D302" s="356">
        <v>0</v>
      </c>
      <c r="E302" s="356">
        <v>0</v>
      </c>
      <c r="F302" s="356">
        <v>0</v>
      </c>
      <c r="G302" s="356">
        <v>0</v>
      </c>
      <c r="H302" s="356">
        <v>0</v>
      </c>
      <c r="I302" s="356">
        <v>0</v>
      </c>
      <c r="J302" s="356">
        <v>0</v>
      </c>
      <c r="K302" s="356">
        <v>0</v>
      </c>
      <c r="L302" s="356">
        <v>0</v>
      </c>
      <c r="M302" s="356">
        <v>0</v>
      </c>
      <c r="N302" s="356">
        <v>0</v>
      </c>
      <c r="O302" s="356">
        <v>0</v>
      </c>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row>
    <row r="303" spans="1:51">
      <c r="A303" s="15"/>
      <c r="B303" s="15"/>
      <c r="C303" s="355" t="s">
        <v>28</v>
      </c>
      <c r="D303" s="356">
        <v>13</v>
      </c>
      <c r="E303" s="356">
        <v>13</v>
      </c>
      <c r="F303" s="356">
        <v>13</v>
      </c>
      <c r="G303" s="356">
        <v>13</v>
      </c>
      <c r="H303" s="356">
        <v>13</v>
      </c>
      <c r="I303" s="356">
        <v>13</v>
      </c>
      <c r="J303" s="356">
        <v>13</v>
      </c>
      <c r="K303" s="356">
        <v>13</v>
      </c>
      <c r="L303" s="356">
        <v>13</v>
      </c>
      <c r="M303" s="356">
        <v>13</v>
      </c>
      <c r="N303" s="356">
        <v>13</v>
      </c>
      <c r="O303" s="356">
        <v>13</v>
      </c>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row>
    <row r="304" spans="1:51" ht="23.25" thickBot="1">
      <c r="A304" s="15"/>
      <c r="B304" s="15"/>
      <c r="C304" s="361" t="s">
        <v>29</v>
      </c>
      <c r="D304" s="362">
        <v>0</v>
      </c>
      <c r="E304" s="362">
        <v>0</v>
      </c>
      <c r="F304" s="362">
        <v>0</v>
      </c>
      <c r="G304" s="362">
        <v>0</v>
      </c>
      <c r="H304" s="362">
        <v>0</v>
      </c>
      <c r="I304" s="362">
        <v>0</v>
      </c>
      <c r="J304" s="362">
        <v>0</v>
      </c>
      <c r="K304" s="362">
        <v>0</v>
      </c>
      <c r="L304" s="362">
        <v>0</v>
      </c>
      <c r="M304" s="362">
        <v>0</v>
      </c>
      <c r="N304" s="362">
        <v>0</v>
      </c>
      <c r="O304" s="362">
        <v>0</v>
      </c>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row>
    <row r="305" spans="1:51" ht="13.5" thickBot="1"/>
    <row r="306" spans="1:51" ht="23.25" thickBot="1">
      <c r="A306" s="15"/>
      <c r="B306" s="15"/>
      <c r="C306" s="557" t="s">
        <v>46</v>
      </c>
      <c r="D306" s="558"/>
      <c r="E306" s="558"/>
      <c r="F306" s="558"/>
      <c r="G306" s="558"/>
      <c r="H306" s="558"/>
      <c r="I306" s="558"/>
      <c r="J306" s="558"/>
      <c r="K306" s="558"/>
      <c r="L306" s="558"/>
      <c r="M306" s="558"/>
      <c r="N306" s="558"/>
      <c r="O306" s="559"/>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row>
    <row r="307" spans="1:51" ht="23.25" thickBot="1">
      <c r="A307" s="15"/>
      <c r="B307" s="15"/>
      <c r="C307" s="581" t="s">
        <v>54</v>
      </c>
      <c r="D307" s="329">
        <v>40544</v>
      </c>
      <c r="E307" s="329">
        <v>40575</v>
      </c>
      <c r="F307" s="329">
        <v>40603</v>
      </c>
      <c r="G307" s="329">
        <v>40634</v>
      </c>
      <c r="H307" s="329">
        <v>40664</v>
      </c>
      <c r="I307" s="329">
        <v>40695</v>
      </c>
      <c r="J307" s="329">
        <v>40725</v>
      </c>
      <c r="K307" s="329">
        <v>40756</v>
      </c>
      <c r="L307" s="329">
        <v>40787</v>
      </c>
      <c r="M307" s="329">
        <v>40817</v>
      </c>
      <c r="N307" s="329">
        <v>40848</v>
      </c>
      <c r="O307" s="329">
        <v>40878</v>
      </c>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row>
    <row r="308" spans="1:51" ht="13.5" thickBot="1">
      <c r="A308" s="15"/>
      <c r="B308" s="15"/>
      <c r="C308" s="583"/>
      <c r="D308" s="560" t="s">
        <v>4</v>
      </c>
      <c r="E308" s="584"/>
      <c r="F308" s="584"/>
      <c r="G308" s="584"/>
      <c r="H308" s="584"/>
      <c r="I308" s="584"/>
      <c r="J308" s="584"/>
      <c r="K308" s="584"/>
      <c r="L308" s="584"/>
      <c r="M308" s="584"/>
      <c r="N308" s="584"/>
      <c r="O308" s="561"/>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row>
    <row r="309" spans="1:51">
      <c r="A309" s="15"/>
      <c r="B309" s="15"/>
      <c r="C309" s="349" t="s">
        <v>8</v>
      </c>
      <c r="D309" s="350">
        <v>23</v>
      </c>
      <c r="E309" s="350">
        <v>23</v>
      </c>
      <c r="F309" s="350">
        <v>23</v>
      </c>
      <c r="G309" s="350">
        <v>23</v>
      </c>
      <c r="H309" s="350">
        <v>23</v>
      </c>
      <c r="I309" s="350">
        <v>23</v>
      </c>
      <c r="J309" s="350">
        <v>23</v>
      </c>
      <c r="K309" s="350">
        <v>23</v>
      </c>
      <c r="L309" s="350">
        <v>23</v>
      </c>
      <c r="M309" s="350">
        <v>23</v>
      </c>
      <c r="N309" s="350">
        <v>23</v>
      </c>
      <c r="O309" s="350">
        <v>23</v>
      </c>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row>
    <row r="310" spans="1:51">
      <c r="A310" s="15"/>
      <c r="B310" s="15"/>
      <c r="C310" s="355" t="s">
        <v>9</v>
      </c>
      <c r="D310" s="356">
        <v>1</v>
      </c>
      <c r="E310" s="356">
        <v>1</v>
      </c>
      <c r="F310" s="356">
        <v>1</v>
      </c>
      <c r="G310" s="356">
        <v>1</v>
      </c>
      <c r="H310" s="356">
        <v>1</v>
      </c>
      <c r="I310" s="356">
        <v>1</v>
      </c>
      <c r="J310" s="356">
        <v>1</v>
      </c>
      <c r="K310" s="356">
        <v>1</v>
      </c>
      <c r="L310" s="356">
        <v>1</v>
      </c>
      <c r="M310" s="356">
        <v>1</v>
      </c>
      <c r="N310" s="356">
        <v>1</v>
      </c>
      <c r="O310" s="356">
        <v>1</v>
      </c>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row>
    <row r="311" spans="1:51">
      <c r="A311" s="15"/>
      <c r="B311" s="15"/>
      <c r="C311" s="355" t="s">
        <v>10</v>
      </c>
      <c r="D311" s="356">
        <v>3</v>
      </c>
      <c r="E311" s="356">
        <v>3</v>
      </c>
      <c r="F311" s="356">
        <v>3</v>
      </c>
      <c r="G311" s="356">
        <v>3</v>
      </c>
      <c r="H311" s="356">
        <v>3</v>
      </c>
      <c r="I311" s="356">
        <v>3</v>
      </c>
      <c r="J311" s="356">
        <v>3</v>
      </c>
      <c r="K311" s="356">
        <v>3</v>
      </c>
      <c r="L311" s="356">
        <v>3</v>
      </c>
      <c r="M311" s="356">
        <v>3</v>
      </c>
      <c r="N311" s="356">
        <v>3</v>
      </c>
      <c r="O311" s="356">
        <v>3</v>
      </c>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row>
    <row r="312" spans="1:51">
      <c r="A312" s="15"/>
      <c r="B312" s="15"/>
      <c r="C312" s="355" t="s">
        <v>11</v>
      </c>
      <c r="D312" s="356">
        <v>3</v>
      </c>
      <c r="E312" s="356">
        <v>3</v>
      </c>
      <c r="F312" s="356">
        <v>3</v>
      </c>
      <c r="G312" s="356">
        <v>3</v>
      </c>
      <c r="H312" s="356">
        <v>3</v>
      </c>
      <c r="I312" s="356">
        <v>3</v>
      </c>
      <c r="J312" s="356">
        <v>3</v>
      </c>
      <c r="K312" s="356">
        <v>3</v>
      </c>
      <c r="L312" s="356">
        <v>3</v>
      </c>
      <c r="M312" s="356">
        <v>3</v>
      </c>
      <c r="N312" s="356">
        <v>3</v>
      </c>
      <c r="O312" s="356">
        <v>3</v>
      </c>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row>
    <row r="313" spans="1:51">
      <c r="A313" s="15"/>
      <c r="B313" s="15"/>
      <c r="C313" s="355" t="s">
        <v>12</v>
      </c>
      <c r="D313" s="356">
        <v>3</v>
      </c>
      <c r="E313" s="356">
        <v>3</v>
      </c>
      <c r="F313" s="356">
        <v>3</v>
      </c>
      <c r="G313" s="356">
        <v>3</v>
      </c>
      <c r="H313" s="356">
        <v>3</v>
      </c>
      <c r="I313" s="356">
        <v>3</v>
      </c>
      <c r="J313" s="356">
        <v>3</v>
      </c>
      <c r="K313" s="356">
        <v>3</v>
      </c>
      <c r="L313" s="356">
        <v>3</v>
      </c>
      <c r="M313" s="356">
        <v>3</v>
      </c>
      <c r="N313" s="356">
        <v>3</v>
      </c>
      <c r="O313" s="356">
        <v>3</v>
      </c>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row>
    <row r="314" spans="1:51">
      <c r="A314" s="15"/>
      <c r="B314" s="15"/>
      <c r="C314" s="355" t="s">
        <v>13</v>
      </c>
      <c r="D314" s="356">
        <v>3</v>
      </c>
      <c r="E314" s="356">
        <v>3</v>
      </c>
      <c r="F314" s="356">
        <v>3</v>
      </c>
      <c r="G314" s="356">
        <v>3</v>
      </c>
      <c r="H314" s="356">
        <v>3</v>
      </c>
      <c r="I314" s="356">
        <v>3</v>
      </c>
      <c r="J314" s="356">
        <v>3</v>
      </c>
      <c r="K314" s="356">
        <v>3</v>
      </c>
      <c r="L314" s="356">
        <v>3</v>
      </c>
      <c r="M314" s="356">
        <v>3</v>
      </c>
      <c r="N314" s="356">
        <v>3</v>
      </c>
      <c r="O314" s="356">
        <v>3</v>
      </c>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row>
    <row r="315" spans="1:51">
      <c r="A315" s="15"/>
      <c r="B315" s="15"/>
      <c r="C315" s="355" t="s">
        <v>14</v>
      </c>
      <c r="D315" s="356">
        <v>7</v>
      </c>
      <c r="E315" s="356">
        <v>7</v>
      </c>
      <c r="F315" s="356">
        <v>7</v>
      </c>
      <c r="G315" s="356">
        <v>7</v>
      </c>
      <c r="H315" s="356">
        <v>7</v>
      </c>
      <c r="I315" s="356">
        <v>7</v>
      </c>
      <c r="J315" s="356">
        <v>7</v>
      </c>
      <c r="K315" s="356">
        <v>7</v>
      </c>
      <c r="L315" s="356">
        <v>7</v>
      </c>
      <c r="M315" s="356">
        <v>7</v>
      </c>
      <c r="N315" s="356">
        <v>7</v>
      </c>
      <c r="O315" s="356">
        <v>7</v>
      </c>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row>
    <row r="316" spans="1:51">
      <c r="A316" s="15"/>
      <c r="B316" s="15"/>
      <c r="C316" s="355" t="s">
        <v>15</v>
      </c>
      <c r="D316" s="356">
        <v>6</v>
      </c>
      <c r="E316" s="356">
        <v>6</v>
      </c>
      <c r="F316" s="356">
        <v>6</v>
      </c>
      <c r="G316" s="356">
        <v>6</v>
      </c>
      <c r="H316" s="356">
        <v>6</v>
      </c>
      <c r="I316" s="356">
        <v>6</v>
      </c>
      <c r="J316" s="356">
        <v>6</v>
      </c>
      <c r="K316" s="356">
        <v>6</v>
      </c>
      <c r="L316" s="356">
        <v>6</v>
      </c>
      <c r="M316" s="356">
        <v>6</v>
      </c>
      <c r="N316" s="356">
        <v>6</v>
      </c>
      <c r="O316" s="356">
        <v>6</v>
      </c>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row>
    <row r="317" spans="1:51">
      <c r="A317" s="15"/>
      <c r="B317" s="15"/>
      <c r="C317" s="355" t="s">
        <v>16</v>
      </c>
      <c r="D317" s="356">
        <v>0</v>
      </c>
      <c r="E317" s="356">
        <v>0</v>
      </c>
      <c r="F317" s="356">
        <v>0</v>
      </c>
      <c r="G317" s="356">
        <v>0</v>
      </c>
      <c r="H317" s="356">
        <v>0</v>
      </c>
      <c r="I317" s="356">
        <v>0</v>
      </c>
      <c r="J317" s="356">
        <v>0</v>
      </c>
      <c r="K317" s="356">
        <v>0</v>
      </c>
      <c r="L317" s="356">
        <v>0</v>
      </c>
      <c r="M317" s="356">
        <v>0</v>
      </c>
      <c r="N317" s="356">
        <v>0</v>
      </c>
      <c r="O317" s="356">
        <v>0</v>
      </c>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row>
    <row r="318" spans="1:51">
      <c r="A318" s="15"/>
      <c r="B318" s="15"/>
      <c r="C318" s="355" t="s">
        <v>17</v>
      </c>
      <c r="D318" s="356">
        <v>62</v>
      </c>
      <c r="E318" s="356">
        <v>62</v>
      </c>
      <c r="F318" s="356">
        <v>63</v>
      </c>
      <c r="G318" s="356">
        <v>64</v>
      </c>
      <c r="H318" s="356">
        <v>64</v>
      </c>
      <c r="I318" s="356">
        <v>64</v>
      </c>
      <c r="J318" s="356">
        <v>63</v>
      </c>
      <c r="K318" s="356">
        <v>63</v>
      </c>
      <c r="L318" s="356">
        <v>63</v>
      </c>
      <c r="M318" s="356">
        <v>63</v>
      </c>
      <c r="N318" s="356">
        <v>63</v>
      </c>
      <c r="O318" s="356">
        <v>63</v>
      </c>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row>
    <row r="319" spans="1:51">
      <c r="A319" s="15"/>
      <c r="B319" s="15"/>
      <c r="C319" s="355" t="s">
        <v>18</v>
      </c>
      <c r="D319" s="356">
        <v>6</v>
      </c>
      <c r="E319" s="356">
        <v>6</v>
      </c>
      <c r="F319" s="356">
        <v>6</v>
      </c>
      <c r="G319" s="356">
        <v>6</v>
      </c>
      <c r="H319" s="356">
        <v>6</v>
      </c>
      <c r="I319" s="356">
        <v>6</v>
      </c>
      <c r="J319" s="356">
        <v>6</v>
      </c>
      <c r="K319" s="356">
        <v>6</v>
      </c>
      <c r="L319" s="356">
        <v>6</v>
      </c>
      <c r="M319" s="356">
        <v>6</v>
      </c>
      <c r="N319" s="356">
        <v>6</v>
      </c>
      <c r="O319" s="356">
        <v>6</v>
      </c>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row>
    <row r="320" spans="1:51">
      <c r="A320" s="15"/>
      <c r="B320" s="15"/>
      <c r="C320" s="355" t="s">
        <v>19</v>
      </c>
      <c r="D320" s="356">
        <v>3</v>
      </c>
      <c r="E320" s="356">
        <v>3</v>
      </c>
      <c r="F320" s="356">
        <v>3</v>
      </c>
      <c r="G320" s="356">
        <v>3</v>
      </c>
      <c r="H320" s="356">
        <v>3</v>
      </c>
      <c r="I320" s="356">
        <v>3</v>
      </c>
      <c r="J320" s="356">
        <v>3</v>
      </c>
      <c r="K320" s="356">
        <v>3</v>
      </c>
      <c r="L320" s="356">
        <v>3</v>
      </c>
      <c r="M320" s="356">
        <v>3</v>
      </c>
      <c r="N320" s="356">
        <v>3</v>
      </c>
      <c r="O320" s="356">
        <v>3</v>
      </c>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row>
    <row r="321" spans="1:51">
      <c r="A321" s="15"/>
      <c r="B321" s="15"/>
      <c r="C321" s="355" t="s">
        <v>20</v>
      </c>
      <c r="D321" s="356">
        <v>3</v>
      </c>
      <c r="E321" s="356">
        <v>3</v>
      </c>
      <c r="F321" s="356">
        <v>3</v>
      </c>
      <c r="G321" s="356">
        <v>3</v>
      </c>
      <c r="H321" s="356">
        <v>3</v>
      </c>
      <c r="I321" s="356">
        <v>3</v>
      </c>
      <c r="J321" s="356">
        <v>3</v>
      </c>
      <c r="K321" s="356">
        <v>3</v>
      </c>
      <c r="L321" s="356">
        <v>3</v>
      </c>
      <c r="M321" s="356">
        <v>3</v>
      </c>
      <c r="N321" s="356">
        <v>3</v>
      </c>
      <c r="O321" s="356">
        <v>3</v>
      </c>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row>
    <row r="322" spans="1:51">
      <c r="A322" s="15"/>
      <c r="B322" s="15"/>
      <c r="C322" s="355" t="s">
        <v>21</v>
      </c>
      <c r="D322" s="356">
        <v>16</v>
      </c>
      <c r="E322" s="356">
        <v>16</v>
      </c>
      <c r="F322" s="356">
        <v>16</v>
      </c>
      <c r="G322" s="356">
        <v>16</v>
      </c>
      <c r="H322" s="356">
        <v>16</v>
      </c>
      <c r="I322" s="356">
        <v>16</v>
      </c>
      <c r="J322" s="356">
        <v>16</v>
      </c>
      <c r="K322" s="356">
        <v>16</v>
      </c>
      <c r="L322" s="356">
        <v>16</v>
      </c>
      <c r="M322" s="356">
        <v>16</v>
      </c>
      <c r="N322" s="356">
        <v>16</v>
      </c>
      <c r="O322" s="356">
        <v>16</v>
      </c>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row>
    <row r="323" spans="1:51" ht="22.5">
      <c r="A323" s="15"/>
      <c r="B323" s="15"/>
      <c r="C323" s="355" t="s">
        <v>22</v>
      </c>
      <c r="D323" s="356">
        <v>0</v>
      </c>
      <c r="E323" s="356">
        <v>0</v>
      </c>
      <c r="F323" s="356">
        <v>0</v>
      </c>
      <c r="G323" s="356">
        <v>0</v>
      </c>
      <c r="H323" s="356">
        <v>0</v>
      </c>
      <c r="I323" s="356">
        <v>0</v>
      </c>
      <c r="J323" s="356">
        <v>0</v>
      </c>
      <c r="K323" s="356">
        <v>0</v>
      </c>
      <c r="L323" s="356">
        <v>0</v>
      </c>
      <c r="M323" s="356">
        <v>0</v>
      </c>
      <c r="N323" s="356">
        <v>0</v>
      </c>
      <c r="O323" s="356">
        <v>0</v>
      </c>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row>
    <row r="324" spans="1:51">
      <c r="A324" s="15"/>
      <c r="B324" s="15"/>
      <c r="C324" s="355" t="s">
        <v>23</v>
      </c>
      <c r="D324" s="356">
        <v>0</v>
      </c>
      <c r="E324" s="356">
        <v>0</v>
      </c>
      <c r="F324" s="356">
        <v>0</v>
      </c>
      <c r="G324" s="356">
        <v>0</v>
      </c>
      <c r="H324" s="356">
        <v>0</v>
      </c>
      <c r="I324" s="356">
        <v>0</v>
      </c>
      <c r="J324" s="356">
        <v>0</v>
      </c>
      <c r="K324" s="356">
        <v>0</v>
      </c>
      <c r="L324" s="356">
        <v>0</v>
      </c>
      <c r="M324" s="356">
        <v>0</v>
      </c>
      <c r="N324" s="356">
        <v>0</v>
      </c>
      <c r="O324" s="356">
        <v>0</v>
      </c>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row>
    <row r="325" spans="1:51">
      <c r="A325" s="15"/>
      <c r="B325" s="15"/>
      <c r="C325" s="355" t="s">
        <v>24</v>
      </c>
      <c r="D325" s="356">
        <v>0</v>
      </c>
      <c r="E325" s="356">
        <v>0</v>
      </c>
      <c r="F325" s="356">
        <v>0</v>
      </c>
      <c r="G325" s="356">
        <v>0</v>
      </c>
      <c r="H325" s="356">
        <v>0</v>
      </c>
      <c r="I325" s="356">
        <v>0</v>
      </c>
      <c r="J325" s="356">
        <v>0</v>
      </c>
      <c r="K325" s="356">
        <v>0</v>
      </c>
      <c r="L325" s="356">
        <v>0</v>
      </c>
      <c r="M325" s="356">
        <v>0</v>
      </c>
      <c r="N325" s="356">
        <v>0</v>
      </c>
      <c r="O325" s="356">
        <v>0</v>
      </c>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row>
    <row r="326" spans="1:51">
      <c r="A326" s="15"/>
      <c r="B326" s="15"/>
      <c r="C326" s="355" t="s">
        <v>25</v>
      </c>
      <c r="D326" s="356">
        <v>0</v>
      </c>
      <c r="E326" s="356">
        <v>0</v>
      </c>
      <c r="F326" s="356">
        <v>0</v>
      </c>
      <c r="G326" s="356">
        <v>0</v>
      </c>
      <c r="H326" s="356">
        <v>0</v>
      </c>
      <c r="I326" s="356">
        <v>0</v>
      </c>
      <c r="J326" s="356">
        <v>0</v>
      </c>
      <c r="K326" s="356">
        <v>0</v>
      </c>
      <c r="L326" s="356">
        <v>0</v>
      </c>
      <c r="M326" s="356">
        <v>0</v>
      </c>
      <c r="N326" s="356">
        <v>0</v>
      </c>
      <c r="O326" s="356">
        <v>0</v>
      </c>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row>
    <row r="327" spans="1:51">
      <c r="A327" s="15"/>
      <c r="B327" s="15"/>
      <c r="C327" s="355" t="s">
        <v>26</v>
      </c>
      <c r="D327" s="356">
        <v>68</v>
      </c>
      <c r="E327" s="356">
        <v>68</v>
      </c>
      <c r="F327" s="356">
        <v>68</v>
      </c>
      <c r="G327" s="356">
        <v>69</v>
      </c>
      <c r="H327" s="356">
        <v>69</v>
      </c>
      <c r="I327" s="356">
        <v>69</v>
      </c>
      <c r="J327" s="356">
        <v>67</v>
      </c>
      <c r="K327" s="356">
        <v>67</v>
      </c>
      <c r="L327" s="356">
        <v>67</v>
      </c>
      <c r="M327" s="356">
        <v>67</v>
      </c>
      <c r="N327" s="356">
        <v>67</v>
      </c>
      <c r="O327" s="356">
        <v>67</v>
      </c>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row>
    <row r="328" spans="1:51">
      <c r="A328" s="15"/>
      <c r="B328" s="15"/>
      <c r="C328" s="355" t="s">
        <v>39</v>
      </c>
      <c r="D328" s="356">
        <v>3</v>
      </c>
      <c r="E328" s="356">
        <v>3</v>
      </c>
      <c r="F328" s="356">
        <v>3</v>
      </c>
      <c r="G328" s="356">
        <v>3</v>
      </c>
      <c r="H328" s="356">
        <v>3</v>
      </c>
      <c r="I328" s="356">
        <v>3</v>
      </c>
      <c r="J328" s="356">
        <v>3</v>
      </c>
      <c r="K328" s="356">
        <v>3</v>
      </c>
      <c r="L328" s="356">
        <v>3</v>
      </c>
      <c r="M328" s="356">
        <v>3</v>
      </c>
      <c r="N328" s="356">
        <v>3</v>
      </c>
      <c r="O328" s="356">
        <v>3</v>
      </c>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row>
    <row r="329" spans="1:51" ht="33.75">
      <c r="A329" s="15"/>
      <c r="B329" s="15"/>
      <c r="C329" s="355" t="s">
        <v>1192</v>
      </c>
      <c r="D329" s="356">
        <v>5</v>
      </c>
      <c r="E329" s="356">
        <v>5</v>
      </c>
      <c r="F329" s="356">
        <v>5</v>
      </c>
      <c r="G329" s="356">
        <v>5</v>
      </c>
      <c r="H329" s="356">
        <v>5</v>
      </c>
      <c r="I329" s="356">
        <v>5</v>
      </c>
      <c r="J329" s="356">
        <v>5</v>
      </c>
      <c r="K329" s="356">
        <v>5</v>
      </c>
      <c r="L329" s="356">
        <v>5</v>
      </c>
      <c r="M329" s="356">
        <v>5</v>
      </c>
      <c r="N329" s="356">
        <v>5</v>
      </c>
      <c r="O329" s="356">
        <v>5</v>
      </c>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row>
    <row r="330" spans="1:51">
      <c r="A330" s="15"/>
      <c r="B330" s="15"/>
      <c r="C330" s="355" t="s">
        <v>27</v>
      </c>
      <c r="D330" s="356">
        <v>0</v>
      </c>
      <c r="E330" s="356">
        <v>0</v>
      </c>
      <c r="F330" s="356">
        <v>0</v>
      </c>
      <c r="G330" s="356">
        <v>0</v>
      </c>
      <c r="H330" s="356">
        <v>0</v>
      </c>
      <c r="I330" s="356">
        <v>0</v>
      </c>
      <c r="J330" s="356">
        <v>0</v>
      </c>
      <c r="K330" s="356">
        <v>0</v>
      </c>
      <c r="L330" s="356">
        <v>0</v>
      </c>
      <c r="M330" s="356">
        <v>0</v>
      </c>
      <c r="N330" s="356">
        <v>0</v>
      </c>
      <c r="O330" s="356">
        <v>0</v>
      </c>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row>
    <row r="331" spans="1:51">
      <c r="A331" s="15"/>
      <c r="B331" s="15"/>
      <c r="C331" s="355" t="s">
        <v>28</v>
      </c>
      <c r="D331" s="356">
        <v>13</v>
      </c>
      <c r="E331" s="356">
        <v>13</v>
      </c>
      <c r="F331" s="356">
        <v>13</v>
      </c>
      <c r="G331" s="356">
        <v>13</v>
      </c>
      <c r="H331" s="356">
        <v>13</v>
      </c>
      <c r="I331" s="356">
        <v>13</v>
      </c>
      <c r="J331" s="356">
        <v>13</v>
      </c>
      <c r="K331" s="356">
        <v>13</v>
      </c>
      <c r="L331" s="356">
        <v>13</v>
      </c>
      <c r="M331" s="356">
        <v>13</v>
      </c>
      <c r="N331" s="356">
        <v>13</v>
      </c>
      <c r="O331" s="356">
        <v>13</v>
      </c>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row>
    <row r="332" spans="1:51" ht="23.25" thickBot="1">
      <c r="A332" s="15"/>
      <c r="B332" s="15"/>
      <c r="C332" s="361" t="s">
        <v>29</v>
      </c>
      <c r="D332" s="362">
        <v>0</v>
      </c>
      <c r="E332" s="362">
        <v>0</v>
      </c>
      <c r="F332" s="362">
        <v>0</v>
      </c>
      <c r="G332" s="362">
        <v>0</v>
      </c>
      <c r="H332" s="362">
        <v>0</v>
      </c>
      <c r="I332" s="362">
        <v>0</v>
      </c>
      <c r="J332" s="362">
        <v>0</v>
      </c>
      <c r="K332" s="362">
        <v>0</v>
      </c>
      <c r="L332" s="362">
        <v>0</v>
      </c>
      <c r="M332" s="362">
        <v>0</v>
      </c>
      <c r="N332" s="362">
        <v>0</v>
      </c>
      <c r="O332" s="362">
        <v>0</v>
      </c>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row>
    <row r="333" spans="1:51" ht="13.5" thickBot="1"/>
    <row r="334" spans="1:51" ht="23.25" thickBot="1">
      <c r="A334" s="15"/>
      <c r="B334" s="15"/>
      <c r="C334" s="557" t="s">
        <v>49</v>
      </c>
      <c r="D334" s="558"/>
      <c r="E334" s="558"/>
      <c r="F334" s="558"/>
      <c r="G334" s="558"/>
      <c r="H334" s="558"/>
      <c r="I334" s="558"/>
      <c r="J334" s="558"/>
      <c r="K334" s="558"/>
      <c r="L334" s="558"/>
      <c r="M334" s="558"/>
      <c r="N334" s="558"/>
      <c r="O334" s="558"/>
      <c r="P334" s="558"/>
      <c r="Q334" s="558"/>
      <c r="R334" s="558"/>
      <c r="S334" s="558"/>
      <c r="T334" s="558"/>
      <c r="U334" s="559"/>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row>
    <row r="335" spans="1:51" ht="23.25" thickBot="1">
      <c r="A335" s="15"/>
      <c r="B335" s="15"/>
      <c r="C335" s="581" t="s">
        <v>54</v>
      </c>
      <c r="D335" s="329">
        <v>40909</v>
      </c>
      <c r="E335" s="329">
        <v>40940</v>
      </c>
      <c r="F335" s="329">
        <v>40969</v>
      </c>
      <c r="G335" s="329">
        <v>41000</v>
      </c>
      <c r="H335" s="329">
        <v>41030</v>
      </c>
      <c r="I335" s="329">
        <v>41061</v>
      </c>
      <c r="J335" s="560">
        <v>41091</v>
      </c>
      <c r="K335" s="561"/>
      <c r="L335" s="560">
        <v>41122</v>
      </c>
      <c r="M335" s="561"/>
      <c r="N335" s="560">
        <v>41153</v>
      </c>
      <c r="O335" s="561"/>
      <c r="P335" s="560">
        <v>41183</v>
      </c>
      <c r="Q335" s="561"/>
      <c r="R335" s="560">
        <v>41214</v>
      </c>
      <c r="S335" s="561"/>
      <c r="T335" s="560">
        <v>41244</v>
      </c>
      <c r="U335" s="561"/>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row>
    <row r="336" spans="1:51" ht="13.5" thickBot="1">
      <c r="A336" s="15"/>
      <c r="B336" s="15"/>
      <c r="C336" s="583"/>
      <c r="D336" s="329" t="s">
        <v>4</v>
      </c>
      <c r="E336" s="329" t="s">
        <v>4</v>
      </c>
      <c r="F336" s="329" t="s">
        <v>4</v>
      </c>
      <c r="G336" s="329" t="s">
        <v>4</v>
      </c>
      <c r="H336" s="329" t="s">
        <v>4</v>
      </c>
      <c r="I336" s="329" t="s">
        <v>4</v>
      </c>
      <c r="J336" s="178" t="s">
        <v>4</v>
      </c>
      <c r="K336" s="177" t="s">
        <v>33</v>
      </c>
      <c r="L336" s="329" t="s">
        <v>4</v>
      </c>
      <c r="M336" s="329" t="s">
        <v>33</v>
      </c>
      <c r="N336" s="329" t="s">
        <v>4</v>
      </c>
      <c r="O336" s="329" t="s">
        <v>33</v>
      </c>
      <c r="P336" s="329" t="s">
        <v>4</v>
      </c>
      <c r="Q336" s="329" t="s">
        <v>33</v>
      </c>
      <c r="R336" s="329" t="s">
        <v>4</v>
      </c>
      <c r="S336" s="329" t="s">
        <v>33</v>
      </c>
      <c r="T336" s="329" t="s">
        <v>4</v>
      </c>
      <c r="U336" s="329" t="s">
        <v>33</v>
      </c>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row>
    <row r="337" spans="1:51">
      <c r="A337" s="15"/>
      <c r="B337" s="15"/>
      <c r="C337" s="349" t="s">
        <v>8</v>
      </c>
      <c r="D337" s="350">
        <v>22</v>
      </c>
      <c r="E337" s="367">
        <v>22</v>
      </c>
      <c r="F337" s="367">
        <v>22</v>
      </c>
      <c r="G337" s="367">
        <v>22</v>
      </c>
      <c r="H337" s="367">
        <v>22</v>
      </c>
      <c r="I337" s="367">
        <v>22</v>
      </c>
      <c r="J337" s="352">
        <v>22</v>
      </c>
      <c r="K337" s="353">
        <v>18</v>
      </c>
      <c r="L337" s="367">
        <v>22</v>
      </c>
      <c r="M337" s="367">
        <v>18</v>
      </c>
      <c r="N337" s="367">
        <v>22</v>
      </c>
      <c r="O337" s="367">
        <v>18</v>
      </c>
      <c r="P337" s="367">
        <v>22</v>
      </c>
      <c r="Q337" s="367">
        <v>18</v>
      </c>
      <c r="R337" s="367">
        <v>22</v>
      </c>
      <c r="S337" s="367">
        <v>18</v>
      </c>
      <c r="T337" s="367">
        <v>22</v>
      </c>
      <c r="U337" s="367">
        <v>18</v>
      </c>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row>
    <row r="338" spans="1:51">
      <c r="A338" s="15"/>
      <c r="B338" s="15"/>
      <c r="C338" s="355" t="s">
        <v>9</v>
      </c>
      <c r="D338" s="356">
        <v>1</v>
      </c>
      <c r="E338" s="368">
        <v>1</v>
      </c>
      <c r="F338" s="368">
        <v>1</v>
      </c>
      <c r="G338" s="368">
        <v>1</v>
      </c>
      <c r="H338" s="368">
        <v>1</v>
      </c>
      <c r="I338" s="368">
        <v>1</v>
      </c>
      <c r="J338" s="358">
        <v>1</v>
      </c>
      <c r="K338" s="359">
        <v>0</v>
      </c>
      <c r="L338" s="368">
        <v>1</v>
      </c>
      <c r="M338" s="368">
        <v>0</v>
      </c>
      <c r="N338" s="368">
        <v>1</v>
      </c>
      <c r="O338" s="368">
        <v>0</v>
      </c>
      <c r="P338" s="368">
        <v>1</v>
      </c>
      <c r="Q338" s="368">
        <v>0</v>
      </c>
      <c r="R338" s="368">
        <v>1</v>
      </c>
      <c r="S338" s="368">
        <v>0</v>
      </c>
      <c r="T338" s="368">
        <v>1</v>
      </c>
      <c r="U338" s="368">
        <v>0</v>
      </c>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row>
    <row r="339" spans="1:51">
      <c r="A339" s="15"/>
      <c r="B339" s="15"/>
      <c r="C339" s="355" t="s">
        <v>10</v>
      </c>
      <c r="D339" s="356">
        <v>3</v>
      </c>
      <c r="E339" s="368">
        <v>3</v>
      </c>
      <c r="F339" s="368">
        <v>3</v>
      </c>
      <c r="G339" s="368">
        <v>3</v>
      </c>
      <c r="H339" s="368">
        <v>3</v>
      </c>
      <c r="I339" s="368">
        <v>3</v>
      </c>
      <c r="J339" s="358">
        <v>3</v>
      </c>
      <c r="K339" s="359">
        <v>1</v>
      </c>
      <c r="L339" s="368">
        <v>3</v>
      </c>
      <c r="M339" s="368">
        <v>1</v>
      </c>
      <c r="N339" s="368">
        <v>3</v>
      </c>
      <c r="O339" s="368">
        <v>1</v>
      </c>
      <c r="P339" s="368">
        <v>3</v>
      </c>
      <c r="Q339" s="368">
        <v>1</v>
      </c>
      <c r="R339" s="368">
        <v>3</v>
      </c>
      <c r="S339" s="368">
        <v>1</v>
      </c>
      <c r="T339" s="368">
        <v>3</v>
      </c>
      <c r="U339" s="368">
        <v>1</v>
      </c>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row>
    <row r="340" spans="1:51">
      <c r="A340" s="15"/>
      <c r="B340" s="15"/>
      <c r="C340" s="355" t="s">
        <v>11</v>
      </c>
      <c r="D340" s="356">
        <v>3</v>
      </c>
      <c r="E340" s="368">
        <v>3</v>
      </c>
      <c r="F340" s="368">
        <v>3</v>
      </c>
      <c r="G340" s="368">
        <v>3</v>
      </c>
      <c r="H340" s="368">
        <v>3</v>
      </c>
      <c r="I340" s="368">
        <v>3</v>
      </c>
      <c r="J340" s="358">
        <v>3</v>
      </c>
      <c r="K340" s="359">
        <v>3</v>
      </c>
      <c r="L340" s="368">
        <v>3</v>
      </c>
      <c r="M340" s="368">
        <v>3</v>
      </c>
      <c r="N340" s="368">
        <v>3</v>
      </c>
      <c r="O340" s="368">
        <v>3</v>
      </c>
      <c r="P340" s="368">
        <v>3</v>
      </c>
      <c r="Q340" s="368">
        <v>3</v>
      </c>
      <c r="R340" s="368">
        <v>3</v>
      </c>
      <c r="S340" s="368">
        <v>3</v>
      </c>
      <c r="T340" s="368">
        <v>3</v>
      </c>
      <c r="U340" s="368">
        <v>3</v>
      </c>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row>
    <row r="341" spans="1:51">
      <c r="A341" s="15"/>
      <c r="B341" s="15"/>
      <c r="C341" s="355" t="s">
        <v>12</v>
      </c>
      <c r="D341" s="356">
        <v>3</v>
      </c>
      <c r="E341" s="368">
        <v>3</v>
      </c>
      <c r="F341" s="368">
        <v>3</v>
      </c>
      <c r="G341" s="368">
        <v>3</v>
      </c>
      <c r="H341" s="368">
        <v>3</v>
      </c>
      <c r="I341" s="368">
        <v>3</v>
      </c>
      <c r="J341" s="358">
        <v>3</v>
      </c>
      <c r="K341" s="359">
        <v>3</v>
      </c>
      <c r="L341" s="368">
        <v>3</v>
      </c>
      <c r="M341" s="368">
        <v>3</v>
      </c>
      <c r="N341" s="368">
        <v>3</v>
      </c>
      <c r="O341" s="368">
        <v>3</v>
      </c>
      <c r="P341" s="368">
        <v>3</v>
      </c>
      <c r="Q341" s="368">
        <v>3</v>
      </c>
      <c r="R341" s="368">
        <v>3</v>
      </c>
      <c r="S341" s="368">
        <v>3</v>
      </c>
      <c r="T341" s="368">
        <v>3</v>
      </c>
      <c r="U341" s="368">
        <v>6</v>
      </c>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row>
    <row r="342" spans="1:51">
      <c r="A342" s="15"/>
      <c r="B342" s="15"/>
      <c r="C342" s="355" t="s">
        <v>13</v>
      </c>
      <c r="D342" s="356">
        <v>3</v>
      </c>
      <c r="E342" s="368">
        <v>3</v>
      </c>
      <c r="F342" s="368">
        <v>3</v>
      </c>
      <c r="G342" s="368">
        <v>3</v>
      </c>
      <c r="H342" s="368">
        <v>3</v>
      </c>
      <c r="I342" s="368">
        <v>3</v>
      </c>
      <c r="J342" s="358">
        <v>3</v>
      </c>
      <c r="K342" s="359">
        <v>3</v>
      </c>
      <c r="L342" s="368">
        <v>3</v>
      </c>
      <c r="M342" s="368">
        <v>3</v>
      </c>
      <c r="N342" s="368">
        <v>3</v>
      </c>
      <c r="O342" s="368">
        <v>3</v>
      </c>
      <c r="P342" s="368">
        <v>3</v>
      </c>
      <c r="Q342" s="368">
        <v>3</v>
      </c>
      <c r="R342" s="368">
        <v>3</v>
      </c>
      <c r="S342" s="368">
        <v>3</v>
      </c>
      <c r="T342" s="368">
        <v>3</v>
      </c>
      <c r="U342" s="368">
        <v>5</v>
      </c>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row>
    <row r="343" spans="1:51">
      <c r="A343" s="15"/>
      <c r="B343" s="15"/>
      <c r="C343" s="355" t="s">
        <v>14</v>
      </c>
      <c r="D343" s="356">
        <v>7</v>
      </c>
      <c r="E343" s="368">
        <v>7</v>
      </c>
      <c r="F343" s="368">
        <v>7</v>
      </c>
      <c r="G343" s="368">
        <v>7</v>
      </c>
      <c r="H343" s="368">
        <v>7</v>
      </c>
      <c r="I343" s="368">
        <v>7</v>
      </c>
      <c r="J343" s="358">
        <v>7</v>
      </c>
      <c r="K343" s="359">
        <v>7</v>
      </c>
      <c r="L343" s="368">
        <v>7</v>
      </c>
      <c r="M343" s="368">
        <v>7</v>
      </c>
      <c r="N343" s="368">
        <v>7</v>
      </c>
      <c r="O343" s="368">
        <v>7</v>
      </c>
      <c r="P343" s="368">
        <v>7</v>
      </c>
      <c r="Q343" s="368">
        <v>7</v>
      </c>
      <c r="R343" s="368">
        <v>7</v>
      </c>
      <c r="S343" s="368">
        <v>7</v>
      </c>
      <c r="T343" s="368">
        <v>7</v>
      </c>
      <c r="U343" s="368">
        <v>7</v>
      </c>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row>
    <row r="344" spans="1:51">
      <c r="A344" s="15"/>
      <c r="B344" s="15"/>
      <c r="C344" s="355" t="s">
        <v>15</v>
      </c>
      <c r="D344" s="356">
        <v>6</v>
      </c>
      <c r="E344" s="368">
        <v>6</v>
      </c>
      <c r="F344" s="368">
        <v>6</v>
      </c>
      <c r="G344" s="368">
        <v>6</v>
      </c>
      <c r="H344" s="368">
        <v>6</v>
      </c>
      <c r="I344" s="368">
        <v>6</v>
      </c>
      <c r="J344" s="358">
        <v>6</v>
      </c>
      <c r="K344" s="359">
        <v>6</v>
      </c>
      <c r="L344" s="368">
        <v>6</v>
      </c>
      <c r="M344" s="368">
        <v>6</v>
      </c>
      <c r="N344" s="368">
        <v>6</v>
      </c>
      <c r="O344" s="368">
        <v>6</v>
      </c>
      <c r="P344" s="368">
        <v>6</v>
      </c>
      <c r="Q344" s="368">
        <v>6</v>
      </c>
      <c r="R344" s="368">
        <v>6</v>
      </c>
      <c r="S344" s="368">
        <v>6</v>
      </c>
      <c r="T344" s="368">
        <v>6</v>
      </c>
      <c r="U344" s="368">
        <v>8</v>
      </c>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row>
    <row r="345" spans="1:51">
      <c r="A345" s="15"/>
      <c r="B345" s="15"/>
      <c r="C345" s="355" t="s">
        <v>16</v>
      </c>
      <c r="D345" s="356">
        <v>0</v>
      </c>
      <c r="E345" s="368">
        <v>0</v>
      </c>
      <c r="F345" s="368">
        <v>0</v>
      </c>
      <c r="G345" s="368">
        <v>0</v>
      </c>
      <c r="H345" s="368">
        <v>0</v>
      </c>
      <c r="I345" s="368">
        <v>0</v>
      </c>
      <c r="J345" s="358">
        <v>0</v>
      </c>
      <c r="K345" s="359">
        <v>1</v>
      </c>
      <c r="L345" s="368">
        <v>0</v>
      </c>
      <c r="M345" s="368">
        <v>1</v>
      </c>
      <c r="N345" s="368">
        <v>0</v>
      </c>
      <c r="O345" s="368">
        <v>1</v>
      </c>
      <c r="P345" s="368">
        <v>0</v>
      </c>
      <c r="Q345" s="368">
        <v>1</v>
      </c>
      <c r="R345" s="368">
        <v>0</v>
      </c>
      <c r="S345" s="368">
        <v>1</v>
      </c>
      <c r="T345" s="368">
        <v>0</v>
      </c>
      <c r="U345" s="368">
        <v>1</v>
      </c>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row>
    <row r="346" spans="1:51">
      <c r="A346" s="15"/>
      <c r="B346" s="15"/>
      <c r="C346" s="355" t="s">
        <v>17</v>
      </c>
      <c r="D346" s="356">
        <v>58</v>
      </c>
      <c r="E346" s="368">
        <v>58</v>
      </c>
      <c r="F346" s="368">
        <v>58</v>
      </c>
      <c r="G346" s="368">
        <v>58</v>
      </c>
      <c r="H346" s="368">
        <v>58</v>
      </c>
      <c r="I346" s="368">
        <v>58</v>
      </c>
      <c r="J346" s="358">
        <v>58</v>
      </c>
      <c r="K346" s="359">
        <v>51</v>
      </c>
      <c r="L346" s="368">
        <v>58</v>
      </c>
      <c r="M346" s="368">
        <v>51</v>
      </c>
      <c r="N346" s="368">
        <v>58</v>
      </c>
      <c r="O346" s="368">
        <v>51</v>
      </c>
      <c r="P346" s="368">
        <v>58</v>
      </c>
      <c r="Q346" s="368">
        <v>51</v>
      </c>
      <c r="R346" s="368">
        <v>58</v>
      </c>
      <c r="S346" s="368">
        <v>51</v>
      </c>
      <c r="T346" s="368">
        <v>58</v>
      </c>
      <c r="U346" s="368">
        <v>51</v>
      </c>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row>
    <row r="347" spans="1:51">
      <c r="A347" s="15"/>
      <c r="B347" s="15"/>
      <c r="C347" s="355" t="s">
        <v>18</v>
      </c>
      <c r="D347" s="356">
        <v>6</v>
      </c>
      <c r="E347" s="368">
        <v>6</v>
      </c>
      <c r="F347" s="368">
        <v>6</v>
      </c>
      <c r="G347" s="368">
        <v>6</v>
      </c>
      <c r="H347" s="368">
        <v>6</v>
      </c>
      <c r="I347" s="368">
        <v>6</v>
      </c>
      <c r="J347" s="358">
        <v>6</v>
      </c>
      <c r="K347" s="359">
        <v>6</v>
      </c>
      <c r="L347" s="368">
        <v>6</v>
      </c>
      <c r="M347" s="368">
        <v>6</v>
      </c>
      <c r="N347" s="368">
        <v>6</v>
      </c>
      <c r="O347" s="368">
        <v>6</v>
      </c>
      <c r="P347" s="368">
        <v>6</v>
      </c>
      <c r="Q347" s="368">
        <v>6</v>
      </c>
      <c r="R347" s="368">
        <v>6</v>
      </c>
      <c r="S347" s="368">
        <v>6</v>
      </c>
      <c r="T347" s="368">
        <v>6</v>
      </c>
      <c r="U347" s="368">
        <v>6</v>
      </c>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row>
    <row r="348" spans="1:51">
      <c r="A348" s="15"/>
      <c r="B348" s="15"/>
      <c r="C348" s="355" t="s">
        <v>19</v>
      </c>
      <c r="D348" s="356">
        <v>3</v>
      </c>
      <c r="E348" s="368">
        <v>3</v>
      </c>
      <c r="F348" s="368">
        <v>3</v>
      </c>
      <c r="G348" s="368">
        <v>3</v>
      </c>
      <c r="H348" s="368">
        <v>3</v>
      </c>
      <c r="I348" s="368">
        <v>3</v>
      </c>
      <c r="J348" s="358">
        <v>3</v>
      </c>
      <c r="K348" s="359">
        <v>3</v>
      </c>
      <c r="L348" s="368">
        <v>3</v>
      </c>
      <c r="M348" s="368">
        <v>3</v>
      </c>
      <c r="N348" s="368">
        <v>3</v>
      </c>
      <c r="O348" s="368">
        <v>3</v>
      </c>
      <c r="P348" s="368">
        <v>3</v>
      </c>
      <c r="Q348" s="368">
        <v>3</v>
      </c>
      <c r="R348" s="368">
        <v>3</v>
      </c>
      <c r="S348" s="368">
        <v>3</v>
      </c>
      <c r="T348" s="368">
        <v>3</v>
      </c>
      <c r="U348" s="368">
        <v>3</v>
      </c>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row>
    <row r="349" spans="1:51">
      <c r="A349" s="15"/>
      <c r="B349" s="15"/>
      <c r="C349" s="355" t="s">
        <v>20</v>
      </c>
      <c r="D349" s="356">
        <v>4</v>
      </c>
      <c r="E349" s="368">
        <v>4</v>
      </c>
      <c r="F349" s="368">
        <v>4</v>
      </c>
      <c r="G349" s="368">
        <v>4</v>
      </c>
      <c r="H349" s="368">
        <v>4</v>
      </c>
      <c r="I349" s="368">
        <v>4</v>
      </c>
      <c r="J349" s="358">
        <v>4</v>
      </c>
      <c r="K349" s="359">
        <v>2</v>
      </c>
      <c r="L349" s="368">
        <v>4</v>
      </c>
      <c r="M349" s="368">
        <v>2</v>
      </c>
      <c r="N349" s="368">
        <v>4</v>
      </c>
      <c r="O349" s="368">
        <v>2</v>
      </c>
      <c r="P349" s="368">
        <v>4</v>
      </c>
      <c r="Q349" s="368">
        <v>2</v>
      </c>
      <c r="R349" s="368">
        <v>4</v>
      </c>
      <c r="S349" s="368">
        <v>2</v>
      </c>
      <c r="T349" s="368">
        <v>4</v>
      </c>
      <c r="U349" s="368">
        <v>2</v>
      </c>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row>
    <row r="350" spans="1:51">
      <c r="A350" s="15"/>
      <c r="B350" s="15"/>
      <c r="C350" s="355" t="s">
        <v>21</v>
      </c>
      <c r="D350" s="356">
        <v>16</v>
      </c>
      <c r="E350" s="368">
        <v>16</v>
      </c>
      <c r="F350" s="368">
        <v>16</v>
      </c>
      <c r="G350" s="368">
        <v>16</v>
      </c>
      <c r="H350" s="368">
        <v>16</v>
      </c>
      <c r="I350" s="368">
        <v>16</v>
      </c>
      <c r="J350" s="358">
        <v>16</v>
      </c>
      <c r="K350" s="359">
        <v>12</v>
      </c>
      <c r="L350" s="368">
        <v>16</v>
      </c>
      <c r="M350" s="368">
        <v>12</v>
      </c>
      <c r="N350" s="368">
        <v>16</v>
      </c>
      <c r="O350" s="368">
        <v>12</v>
      </c>
      <c r="P350" s="368">
        <v>16</v>
      </c>
      <c r="Q350" s="368">
        <v>12</v>
      </c>
      <c r="R350" s="368">
        <v>16</v>
      </c>
      <c r="S350" s="368">
        <v>12</v>
      </c>
      <c r="T350" s="368">
        <v>16</v>
      </c>
      <c r="U350" s="368">
        <v>12</v>
      </c>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row>
    <row r="351" spans="1:51" ht="22.5">
      <c r="A351" s="15"/>
      <c r="B351" s="15"/>
      <c r="C351" s="355" t="s">
        <v>22</v>
      </c>
      <c r="D351" s="356">
        <v>0</v>
      </c>
      <c r="E351" s="368">
        <v>0</v>
      </c>
      <c r="F351" s="368">
        <v>0</v>
      </c>
      <c r="G351" s="368">
        <v>0</v>
      </c>
      <c r="H351" s="368">
        <v>0</v>
      </c>
      <c r="I351" s="368">
        <v>0</v>
      </c>
      <c r="J351" s="358">
        <v>0</v>
      </c>
      <c r="K351" s="359">
        <v>1</v>
      </c>
      <c r="L351" s="368">
        <v>0</v>
      </c>
      <c r="M351" s="368">
        <v>1</v>
      </c>
      <c r="N351" s="368">
        <v>0</v>
      </c>
      <c r="O351" s="368">
        <v>1</v>
      </c>
      <c r="P351" s="368">
        <v>0</v>
      </c>
      <c r="Q351" s="368">
        <v>1</v>
      </c>
      <c r="R351" s="368">
        <v>0</v>
      </c>
      <c r="S351" s="368">
        <v>1</v>
      </c>
      <c r="T351" s="368">
        <v>0</v>
      </c>
      <c r="U351" s="368">
        <v>1</v>
      </c>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row>
    <row r="352" spans="1:51">
      <c r="A352" s="15"/>
      <c r="B352" s="15"/>
      <c r="C352" s="355" t="s">
        <v>23</v>
      </c>
      <c r="D352" s="356">
        <v>0</v>
      </c>
      <c r="E352" s="368">
        <v>0</v>
      </c>
      <c r="F352" s="368">
        <v>0</v>
      </c>
      <c r="G352" s="368">
        <v>0</v>
      </c>
      <c r="H352" s="368">
        <v>0</v>
      </c>
      <c r="I352" s="368">
        <v>0</v>
      </c>
      <c r="J352" s="358">
        <v>0</v>
      </c>
      <c r="K352" s="359">
        <v>1</v>
      </c>
      <c r="L352" s="368">
        <v>0</v>
      </c>
      <c r="M352" s="368">
        <v>1</v>
      </c>
      <c r="N352" s="368">
        <v>0</v>
      </c>
      <c r="O352" s="368">
        <v>2</v>
      </c>
      <c r="P352" s="368">
        <v>0</v>
      </c>
      <c r="Q352" s="368">
        <v>2</v>
      </c>
      <c r="R352" s="368">
        <v>0</v>
      </c>
      <c r="S352" s="368">
        <v>2</v>
      </c>
      <c r="T352" s="368">
        <v>0</v>
      </c>
      <c r="U352" s="368">
        <v>3</v>
      </c>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row>
    <row r="353" spans="1:51">
      <c r="A353" s="15"/>
      <c r="B353" s="15"/>
      <c r="C353" s="355" t="s">
        <v>24</v>
      </c>
      <c r="D353" s="356">
        <v>0</v>
      </c>
      <c r="E353" s="368">
        <v>0</v>
      </c>
      <c r="F353" s="368">
        <v>0</v>
      </c>
      <c r="G353" s="368">
        <v>0</v>
      </c>
      <c r="H353" s="368">
        <v>0</v>
      </c>
      <c r="I353" s="368">
        <v>0</v>
      </c>
      <c r="J353" s="358">
        <v>0</v>
      </c>
      <c r="K353" s="359">
        <v>0</v>
      </c>
      <c r="L353" s="368">
        <v>0</v>
      </c>
      <c r="M353" s="368">
        <v>0</v>
      </c>
      <c r="N353" s="368">
        <v>0</v>
      </c>
      <c r="O353" s="368">
        <v>0</v>
      </c>
      <c r="P353" s="368">
        <v>0</v>
      </c>
      <c r="Q353" s="368">
        <v>0</v>
      </c>
      <c r="R353" s="368">
        <v>0</v>
      </c>
      <c r="S353" s="368">
        <v>0</v>
      </c>
      <c r="T353" s="368">
        <v>0</v>
      </c>
      <c r="U353" s="368">
        <v>2</v>
      </c>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row>
    <row r="354" spans="1:51">
      <c r="A354" s="15"/>
      <c r="B354" s="15"/>
      <c r="C354" s="355" t="s">
        <v>25</v>
      </c>
      <c r="D354" s="356">
        <v>0</v>
      </c>
      <c r="E354" s="368">
        <v>0</v>
      </c>
      <c r="F354" s="368">
        <v>0</v>
      </c>
      <c r="G354" s="368">
        <v>0</v>
      </c>
      <c r="H354" s="368">
        <v>0</v>
      </c>
      <c r="I354" s="368">
        <v>0</v>
      </c>
      <c r="J354" s="358">
        <v>0</v>
      </c>
      <c r="K354" s="359">
        <v>1</v>
      </c>
      <c r="L354" s="368">
        <v>0</v>
      </c>
      <c r="M354" s="368">
        <v>1</v>
      </c>
      <c r="N354" s="368">
        <v>0</v>
      </c>
      <c r="O354" s="368">
        <v>1</v>
      </c>
      <c r="P354" s="368">
        <v>0</v>
      </c>
      <c r="Q354" s="368">
        <v>1</v>
      </c>
      <c r="R354" s="368">
        <v>0</v>
      </c>
      <c r="S354" s="368">
        <v>1</v>
      </c>
      <c r="T354" s="368">
        <v>0</v>
      </c>
      <c r="U354" s="368">
        <v>1</v>
      </c>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row>
    <row r="355" spans="1:51">
      <c r="A355" s="15"/>
      <c r="B355" s="15"/>
      <c r="C355" s="355" t="s">
        <v>26</v>
      </c>
      <c r="D355" s="356">
        <v>70</v>
      </c>
      <c r="E355" s="368">
        <v>70</v>
      </c>
      <c r="F355" s="368">
        <v>70</v>
      </c>
      <c r="G355" s="368">
        <v>70</v>
      </c>
      <c r="H355" s="368">
        <v>70</v>
      </c>
      <c r="I355" s="368">
        <v>70</v>
      </c>
      <c r="J355" s="358">
        <v>70</v>
      </c>
      <c r="K355" s="359">
        <v>49</v>
      </c>
      <c r="L355" s="368">
        <v>70</v>
      </c>
      <c r="M355" s="368">
        <v>49</v>
      </c>
      <c r="N355" s="368">
        <v>70</v>
      </c>
      <c r="O355" s="368">
        <v>68</v>
      </c>
      <c r="P355" s="368">
        <v>70</v>
      </c>
      <c r="Q355" s="368">
        <v>68</v>
      </c>
      <c r="R355" s="368">
        <v>70</v>
      </c>
      <c r="S355" s="368">
        <v>68</v>
      </c>
      <c r="T355" s="368">
        <v>70</v>
      </c>
      <c r="U355" s="368">
        <v>110</v>
      </c>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row>
    <row r="356" spans="1:51">
      <c r="A356" s="15"/>
      <c r="B356" s="15"/>
      <c r="C356" s="355" t="s">
        <v>39</v>
      </c>
      <c r="D356" s="356">
        <v>8</v>
      </c>
      <c r="E356" s="368">
        <v>8</v>
      </c>
      <c r="F356" s="368">
        <v>8</v>
      </c>
      <c r="G356" s="368">
        <v>8</v>
      </c>
      <c r="H356" s="368">
        <v>8</v>
      </c>
      <c r="I356" s="368">
        <v>8</v>
      </c>
      <c r="J356" s="358">
        <v>8</v>
      </c>
      <c r="K356" s="359">
        <v>8</v>
      </c>
      <c r="L356" s="368">
        <v>8</v>
      </c>
      <c r="M356" s="368">
        <v>8</v>
      </c>
      <c r="N356" s="368">
        <v>8</v>
      </c>
      <c r="O356" s="368">
        <v>8</v>
      </c>
      <c r="P356" s="368">
        <v>8</v>
      </c>
      <c r="Q356" s="368">
        <v>8</v>
      </c>
      <c r="R356" s="368">
        <v>8</v>
      </c>
      <c r="S356" s="368">
        <v>8</v>
      </c>
      <c r="T356" s="368">
        <v>8</v>
      </c>
      <c r="U356" s="368">
        <v>8</v>
      </c>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row>
    <row r="357" spans="1:51" ht="33.75">
      <c r="A357" s="15"/>
      <c r="B357" s="15"/>
      <c r="C357" s="355" t="s">
        <v>1192</v>
      </c>
      <c r="D357" s="356">
        <v>7</v>
      </c>
      <c r="E357" s="368">
        <v>7</v>
      </c>
      <c r="F357" s="368">
        <v>7</v>
      </c>
      <c r="G357" s="368">
        <v>7</v>
      </c>
      <c r="H357" s="368">
        <v>7</v>
      </c>
      <c r="I357" s="368">
        <v>7</v>
      </c>
      <c r="J357" s="358">
        <v>7</v>
      </c>
      <c r="K357" s="359">
        <v>5</v>
      </c>
      <c r="L357" s="368">
        <v>7</v>
      </c>
      <c r="M357" s="368">
        <v>5</v>
      </c>
      <c r="N357" s="368">
        <v>7</v>
      </c>
      <c r="O357" s="368">
        <v>8</v>
      </c>
      <c r="P357" s="368">
        <v>7</v>
      </c>
      <c r="Q357" s="368">
        <v>8</v>
      </c>
      <c r="R357" s="368">
        <v>7</v>
      </c>
      <c r="S357" s="368">
        <v>8</v>
      </c>
      <c r="T357" s="368">
        <v>7</v>
      </c>
      <c r="U357" s="368">
        <v>9</v>
      </c>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row>
    <row r="358" spans="1:51">
      <c r="A358" s="15"/>
      <c r="B358" s="15"/>
      <c r="C358" s="355" t="s">
        <v>27</v>
      </c>
      <c r="D358" s="356">
        <v>0</v>
      </c>
      <c r="E358" s="368">
        <v>0</v>
      </c>
      <c r="F358" s="368">
        <v>0</v>
      </c>
      <c r="G358" s="368">
        <v>0</v>
      </c>
      <c r="H358" s="368">
        <v>0</v>
      </c>
      <c r="I358" s="368">
        <v>0</v>
      </c>
      <c r="J358" s="358">
        <v>0</v>
      </c>
      <c r="K358" s="359">
        <v>1</v>
      </c>
      <c r="L358" s="368">
        <v>0</v>
      </c>
      <c r="M358" s="368">
        <v>1</v>
      </c>
      <c r="N358" s="368">
        <v>0</v>
      </c>
      <c r="O358" s="368">
        <v>1</v>
      </c>
      <c r="P358" s="368">
        <v>0</v>
      </c>
      <c r="Q358" s="368">
        <v>1</v>
      </c>
      <c r="R358" s="368">
        <v>0</v>
      </c>
      <c r="S358" s="368">
        <v>1</v>
      </c>
      <c r="T358" s="368">
        <v>0</v>
      </c>
      <c r="U358" s="368">
        <v>2</v>
      </c>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row>
    <row r="359" spans="1:51">
      <c r="A359" s="15"/>
      <c r="B359" s="15"/>
      <c r="C359" s="355" t="s">
        <v>28</v>
      </c>
      <c r="D359" s="356">
        <v>9</v>
      </c>
      <c r="E359" s="368">
        <v>9</v>
      </c>
      <c r="F359" s="368">
        <v>9</v>
      </c>
      <c r="G359" s="368">
        <v>9</v>
      </c>
      <c r="H359" s="368">
        <v>9</v>
      </c>
      <c r="I359" s="368">
        <v>9</v>
      </c>
      <c r="J359" s="358">
        <v>9</v>
      </c>
      <c r="K359" s="359">
        <v>9</v>
      </c>
      <c r="L359" s="368">
        <v>9</v>
      </c>
      <c r="M359" s="368">
        <v>9</v>
      </c>
      <c r="N359" s="368">
        <v>9</v>
      </c>
      <c r="O359" s="368">
        <v>9</v>
      </c>
      <c r="P359" s="368">
        <v>9</v>
      </c>
      <c r="Q359" s="368">
        <v>9</v>
      </c>
      <c r="R359" s="368">
        <v>9</v>
      </c>
      <c r="S359" s="368">
        <v>9</v>
      </c>
      <c r="T359" s="368">
        <v>9</v>
      </c>
      <c r="U359" s="368">
        <v>15</v>
      </c>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row>
    <row r="360" spans="1:51" ht="23.25" thickBot="1">
      <c r="A360" s="15"/>
      <c r="B360" s="15"/>
      <c r="C360" s="361" t="s">
        <v>29</v>
      </c>
      <c r="D360" s="362">
        <v>0</v>
      </c>
      <c r="E360" s="369">
        <v>0</v>
      </c>
      <c r="F360" s="369">
        <v>0</v>
      </c>
      <c r="G360" s="369">
        <v>0</v>
      </c>
      <c r="H360" s="369">
        <v>0</v>
      </c>
      <c r="I360" s="369">
        <v>0</v>
      </c>
      <c r="J360" s="364">
        <v>0</v>
      </c>
      <c r="K360" s="365">
        <v>1</v>
      </c>
      <c r="L360" s="369">
        <v>0</v>
      </c>
      <c r="M360" s="369">
        <v>1</v>
      </c>
      <c r="N360" s="369">
        <v>0</v>
      </c>
      <c r="O360" s="369">
        <v>1</v>
      </c>
      <c r="P360" s="369">
        <v>0</v>
      </c>
      <c r="Q360" s="369">
        <v>1</v>
      </c>
      <c r="R360" s="369">
        <v>0</v>
      </c>
      <c r="S360" s="369">
        <v>1</v>
      </c>
      <c r="T360" s="369">
        <v>0</v>
      </c>
      <c r="U360" s="369">
        <v>1</v>
      </c>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row>
    <row r="361" spans="1:51" ht="13.5" thickBot="1"/>
    <row r="362" spans="1:51" ht="23.25" thickBot="1">
      <c r="A362" s="15"/>
      <c r="B362" s="15"/>
      <c r="C362" s="557" t="s">
        <v>56</v>
      </c>
      <c r="D362" s="558"/>
      <c r="E362" s="558"/>
      <c r="F362" s="558"/>
      <c r="G362" s="558"/>
      <c r="H362" s="558"/>
      <c r="I362" s="558"/>
      <c r="J362" s="558"/>
      <c r="K362" s="558"/>
      <c r="L362" s="558"/>
      <c r="M362" s="558"/>
      <c r="N362" s="558"/>
      <c r="O362" s="558"/>
      <c r="P362" s="558"/>
      <c r="Q362" s="558"/>
      <c r="R362" s="558"/>
      <c r="S362" s="558"/>
      <c r="T362" s="558"/>
      <c r="U362" s="559"/>
      <c r="V362" s="557"/>
      <c r="W362" s="558"/>
      <c r="X362" s="558"/>
      <c r="Y362" s="558"/>
      <c r="Z362" s="558"/>
      <c r="AA362" s="558"/>
      <c r="AB362" s="558"/>
      <c r="AC362" s="558"/>
      <c r="AD362" s="559"/>
      <c r="AE362" s="15"/>
      <c r="AF362" s="15"/>
      <c r="AG362" s="15"/>
      <c r="AH362" s="15"/>
      <c r="AI362" s="15"/>
      <c r="AJ362" s="15"/>
      <c r="AK362" s="15"/>
      <c r="AL362" s="15"/>
      <c r="AM362" s="15"/>
      <c r="AN362" s="15"/>
      <c r="AO362" s="15"/>
      <c r="AP362" s="15"/>
      <c r="AQ362" s="15"/>
      <c r="AR362" s="15"/>
      <c r="AS362" s="15"/>
      <c r="AT362" s="15"/>
      <c r="AU362" s="15"/>
      <c r="AV362" s="15"/>
      <c r="AW362" s="15"/>
      <c r="AX362" s="15"/>
      <c r="AY362" s="15"/>
    </row>
    <row r="363" spans="1:51" ht="23.25" thickBot="1">
      <c r="A363" s="15"/>
      <c r="B363" s="15"/>
      <c r="C363" s="581" t="s">
        <v>54</v>
      </c>
      <c r="D363" s="560">
        <v>41275</v>
      </c>
      <c r="E363" s="561"/>
      <c r="F363" s="560">
        <v>41306</v>
      </c>
      <c r="G363" s="561"/>
      <c r="H363" s="560">
        <v>41334</v>
      </c>
      <c r="I363" s="561"/>
      <c r="J363" s="560">
        <v>41365</v>
      </c>
      <c r="K363" s="561"/>
      <c r="L363" s="560">
        <v>41395</v>
      </c>
      <c r="M363" s="561"/>
      <c r="N363" s="560">
        <v>41426</v>
      </c>
      <c r="O363" s="561"/>
      <c r="P363" s="560">
        <v>41456</v>
      </c>
      <c r="Q363" s="561"/>
      <c r="R363" s="560">
        <v>41487</v>
      </c>
      <c r="S363" s="561"/>
      <c r="T363" s="560">
        <v>41518</v>
      </c>
      <c r="U363" s="561"/>
      <c r="V363" s="560">
        <v>41548</v>
      </c>
      <c r="W363" s="561"/>
      <c r="X363" s="560">
        <v>41579</v>
      </c>
      <c r="Y363" s="584"/>
      <c r="Z363" s="561"/>
      <c r="AA363" s="596">
        <v>41609</v>
      </c>
      <c r="AB363" s="597"/>
      <c r="AC363" s="597"/>
      <c r="AD363" s="598"/>
      <c r="AE363" s="15"/>
      <c r="AF363" s="15"/>
      <c r="AG363" s="15"/>
      <c r="AH363" s="15"/>
      <c r="AI363" s="15"/>
      <c r="AJ363" s="15"/>
      <c r="AK363" s="15"/>
      <c r="AL363" s="15"/>
      <c r="AM363" s="15"/>
      <c r="AN363" s="15"/>
      <c r="AO363" s="15"/>
      <c r="AP363" s="15"/>
      <c r="AQ363" s="15"/>
      <c r="AR363" s="15"/>
      <c r="AS363" s="15"/>
      <c r="AT363" s="15"/>
      <c r="AU363" s="15"/>
      <c r="AV363" s="15"/>
      <c r="AW363" s="15"/>
      <c r="AX363" s="15"/>
      <c r="AY363" s="15"/>
    </row>
    <row r="364" spans="1:51" ht="13.5" thickBot="1">
      <c r="A364" s="15"/>
      <c r="B364" s="15"/>
      <c r="C364" s="583"/>
      <c r="D364" s="329" t="s">
        <v>4</v>
      </c>
      <c r="E364" s="329" t="s">
        <v>33</v>
      </c>
      <c r="F364" s="329" t="s">
        <v>4</v>
      </c>
      <c r="G364" s="329" t="s">
        <v>33</v>
      </c>
      <c r="H364" s="329" t="s">
        <v>4</v>
      </c>
      <c r="I364" s="329" t="s">
        <v>33</v>
      </c>
      <c r="J364" s="329" t="s">
        <v>4</v>
      </c>
      <c r="K364" s="329" t="s">
        <v>33</v>
      </c>
      <c r="L364" s="329" t="s">
        <v>4</v>
      </c>
      <c r="M364" s="329" t="s">
        <v>33</v>
      </c>
      <c r="N364" s="329" t="s">
        <v>4</v>
      </c>
      <c r="O364" s="329" t="s">
        <v>33</v>
      </c>
      <c r="P364" s="329" t="s">
        <v>4</v>
      </c>
      <c r="Q364" s="329" t="s">
        <v>33</v>
      </c>
      <c r="R364" s="329" t="s">
        <v>4</v>
      </c>
      <c r="S364" s="329" t="s">
        <v>33</v>
      </c>
      <c r="T364" s="329" t="s">
        <v>4</v>
      </c>
      <c r="U364" s="329" t="s">
        <v>33</v>
      </c>
      <c r="V364" s="329" t="s">
        <v>4</v>
      </c>
      <c r="W364" s="329" t="s">
        <v>33</v>
      </c>
      <c r="X364" s="329" t="s">
        <v>4</v>
      </c>
      <c r="Y364" s="329" t="s">
        <v>33</v>
      </c>
      <c r="Z364" s="329" t="s">
        <v>61</v>
      </c>
      <c r="AA364" s="326" t="s">
        <v>4</v>
      </c>
      <c r="AB364" s="327" t="s">
        <v>33</v>
      </c>
      <c r="AC364" s="327" t="s">
        <v>62</v>
      </c>
      <c r="AD364" s="328" t="s">
        <v>63</v>
      </c>
      <c r="AE364" s="15"/>
      <c r="AF364" s="15"/>
      <c r="AG364" s="15"/>
      <c r="AH364" s="15"/>
      <c r="AI364" s="15"/>
      <c r="AJ364" s="15"/>
      <c r="AK364" s="15"/>
      <c r="AL364" s="15"/>
      <c r="AM364" s="15"/>
      <c r="AN364" s="15"/>
      <c r="AO364" s="15"/>
      <c r="AP364" s="15"/>
      <c r="AQ364" s="15"/>
      <c r="AR364" s="15"/>
      <c r="AS364" s="15"/>
      <c r="AT364" s="15"/>
      <c r="AU364" s="15"/>
      <c r="AV364" s="15"/>
      <c r="AW364" s="15"/>
      <c r="AX364" s="15"/>
      <c r="AY364" s="15"/>
    </row>
    <row r="365" spans="1:51">
      <c r="A365" s="15"/>
      <c r="B365" s="15"/>
      <c r="C365" s="349" t="s">
        <v>8</v>
      </c>
      <c r="D365" s="370">
        <v>22</v>
      </c>
      <c r="E365" s="371">
        <v>18</v>
      </c>
      <c r="F365" s="370">
        <v>22</v>
      </c>
      <c r="G365" s="371">
        <v>18</v>
      </c>
      <c r="H365" s="370">
        <v>22</v>
      </c>
      <c r="I365" s="371">
        <v>18</v>
      </c>
      <c r="J365" s="370">
        <v>22</v>
      </c>
      <c r="K365" s="371">
        <v>21</v>
      </c>
      <c r="L365" s="370">
        <v>22</v>
      </c>
      <c r="M365" s="371">
        <v>21</v>
      </c>
      <c r="N365" s="372">
        <v>22</v>
      </c>
      <c r="O365" s="373">
        <v>21</v>
      </c>
      <c r="P365" s="372">
        <v>22</v>
      </c>
      <c r="Q365" s="373">
        <v>21</v>
      </c>
      <c r="R365" s="370">
        <v>22</v>
      </c>
      <c r="S365" s="371">
        <v>26</v>
      </c>
      <c r="T365" s="370">
        <v>22</v>
      </c>
      <c r="U365" s="371">
        <v>26</v>
      </c>
      <c r="V365" s="370">
        <v>22</v>
      </c>
      <c r="W365" s="371">
        <v>26</v>
      </c>
      <c r="X365" s="370">
        <v>22</v>
      </c>
      <c r="Y365" s="371">
        <v>26</v>
      </c>
      <c r="Z365" s="371">
        <v>0</v>
      </c>
      <c r="AA365" s="352">
        <v>22</v>
      </c>
      <c r="AB365" s="354">
        <v>26</v>
      </c>
      <c r="AC365" s="354">
        <v>0</v>
      </c>
      <c r="AD365" s="353">
        <v>0</v>
      </c>
      <c r="AE365" s="15"/>
      <c r="AF365" s="15"/>
      <c r="AG365" s="15"/>
      <c r="AH365" s="15"/>
      <c r="AI365" s="15"/>
      <c r="AJ365" s="15"/>
      <c r="AK365" s="15"/>
      <c r="AL365" s="15"/>
      <c r="AM365" s="15"/>
      <c r="AN365" s="15"/>
      <c r="AO365" s="15"/>
      <c r="AP365" s="15"/>
      <c r="AQ365" s="15"/>
      <c r="AR365" s="15"/>
      <c r="AS365" s="15"/>
      <c r="AT365" s="15"/>
      <c r="AU365" s="15"/>
      <c r="AV365" s="15"/>
      <c r="AW365" s="15"/>
      <c r="AX365" s="15"/>
      <c r="AY365" s="15"/>
    </row>
    <row r="366" spans="1:51">
      <c r="A366" s="15"/>
      <c r="B366" s="15"/>
      <c r="C366" s="355" t="s">
        <v>9</v>
      </c>
      <c r="D366" s="268">
        <v>1</v>
      </c>
      <c r="E366" s="374">
        <v>0</v>
      </c>
      <c r="F366" s="268">
        <v>1</v>
      </c>
      <c r="G366" s="374">
        <v>0</v>
      </c>
      <c r="H366" s="268">
        <v>1</v>
      </c>
      <c r="I366" s="374">
        <v>0</v>
      </c>
      <c r="J366" s="268">
        <v>1</v>
      </c>
      <c r="K366" s="374">
        <v>1</v>
      </c>
      <c r="L366" s="268">
        <v>1</v>
      </c>
      <c r="M366" s="374">
        <v>1</v>
      </c>
      <c r="N366" s="375">
        <v>1</v>
      </c>
      <c r="O366" s="376">
        <v>1</v>
      </c>
      <c r="P366" s="375">
        <v>1</v>
      </c>
      <c r="Q366" s="376">
        <v>1</v>
      </c>
      <c r="R366" s="268">
        <v>1</v>
      </c>
      <c r="S366" s="374">
        <v>1</v>
      </c>
      <c r="T366" s="268">
        <v>1</v>
      </c>
      <c r="U366" s="374">
        <v>1</v>
      </c>
      <c r="V366" s="268">
        <v>1</v>
      </c>
      <c r="W366" s="374">
        <v>1</v>
      </c>
      <c r="X366" s="268">
        <v>1</v>
      </c>
      <c r="Y366" s="374">
        <v>1</v>
      </c>
      <c r="Z366" s="374">
        <v>0</v>
      </c>
      <c r="AA366" s="358">
        <v>1</v>
      </c>
      <c r="AB366" s="360">
        <v>1</v>
      </c>
      <c r="AC366" s="360">
        <v>0</v>
      </c>
      <c r="AD366" s="359">
        <v>0</v>
      </c>
      <c r="AE366" s="15"/>
      <c r="AF366" s="15"/>
      <c r="AG366" s="15"/>
      <c r="AH366" s="15"/>
      <c r="AI366" s="15"/>
      <c r="AJ366" s="15"/>
      <c r="AK366" s="15"/>
      <c r="AL366" s="15"/>
      <c r="AM366" s="15"/>
      <c r="AN366" s="15"/>
      <c r="AO366" s="15"/>
      <c r="AP366" s="15"/>
      <c r="AQ366" s="15"/>
      <c r="AR366" s="15"/>
      <c r="AS366" s="15"/>
      <c r="AT366" s="15"/>
      <c r="AU366" s="15"/>
      <c r="AV366" s="15"/>
      <c r="AW366" s="15"/>
      <c r="AX366" s="15"/>
      <c r="AY366" s="15"/>
    </row>
    <row r="367" spans="1:51">
      <c r="A367" s="15"/>
      <c r="B367" s="15"/>
      <c r="C367" s="355" t="s">
        <v>10</v>
      </c>
      <c r="D367" s="268">
        <v>3</v>
      </c>
      <c r="E367" s="374">
        <v>1</v>
      </c>
      <c r="F367" s="268">
        <v>3</v>
      </c>
      <c r="G367" s="374">
        <v>1</v>
      </c>
      <c r="H367" s="268">
        <v>3</v>
      </c>
      <c r="I367" s="374">
        <v>1</v>
      </c>
      <c r="J367" s="268">
        <v>3</v>
      </c>
      <c r="K367" s="374">
        <v>3</v>
      </c>
      <c r="L367" s="268">
        <v>3</v>
      </c>
      <c r="M367" s="374">
        <v>3</v>
      </c>
      <c r="N367" s="375">
        <v>3</v>
      </c>
      <c r="O367" s="376">
        <v>3</v>
      </c>
      <c r="P367" s="375">
        <v>3</v>
      </c>
      <c r="Q367" s="376">
        <v>3</v>
      </c>
      <c r="R367" s="268">
        <v>3</v>
      </c>
      <c r="S367" s="374">
        <v>3</v>
      </c>
      <c r="T367" s="268">
        <v>3</v>
      </c>
      <c r="U367" s="374">
        <v>3</v>
      </c>
      <c r="V367" s="268">
        <v>3</v>
      </c>
      <c r="W367" s="374">
        <v>3</v>
      </c>
      <c r="X367" s="268">
        <v>3</v>
      </c>
      <c r="Y367" s="374">
        <v>3</v>
      </c>
      <c r="Z367" s="374">
        <v>0</v>
      </c>
      <c r="AA367" s="358">
        <v>3</v>
      </c>
      <c r="AB367" s="360">
        <v>3</v>
      </c>
      <c r="AC367" s="360">
        <v>0</v>
      </c>
      <c r="AD367" s="359">
        <v>0</v>
      </c>
      <c r="AE367" s="15"/>
      <c r="AF367" s="15"/>
      <c r="AG367" s="15"/>
      <c r="AH367" s="15"/>
      <c r="AI367" s="15"/>
      <c r="AJ367" s="15"/>
      <c r="AK367" s="15"/>
      <c r="AL367" s="15"/>
      <c r="AM367" s="15"/>
      <c r="AN367" s="15"/>
      <c r="AO367" s="15"/>
      <c r="AP367" s="15"/>
      <c r="AQ367" s="15"/>
      <c r="AR367" s="15"/>
      <c r="AS367" s="15"/>
      <c r="AT367" s="15"/>
      <c r="AU367" s="15"/>
      <c r="AV367" s="15"/>
      <c r="AW367" s="15"/>
      <c r="AX367" s="15"/>
      <c r="AY367" s="15"/>
    </row>
    <row r="368" spans="1:51">
      <c r="A368" s="15"/>
      <c r="B368" s="15"/>
      <c r="C368" s="355" t="s">
        <v>11</v>
      </c>
      <c r="D368" s="268">
        <v>3</v>
      </c>
      <c r="E368" s="374">
        <v>3</v>
      </c>
      <c r="F368" s="268">
        <v>3</v>
      </c>
      <c r="G368" s="374">
        <v>5</v>
      </c>
      <c r="H368" s="268">
        <v>3</v>
      </c>
      <c r="I368" s="374">
        <v>6</v>
      </c>
      <c r="J368" s="268">
        <v>3</v>
      </c>
      <c r="K368" s="374">
        <v>8</v>
      </c>
      <c r="L368" s="268">
        <v>3</v>
      </c>
      <c r="M368" s="374">
        <v>8</v>
      </c>
      <c r="N368" s="375">
        <v>3</v>
      </c>
      <c r="O368" s="376">
        <v>8</v>
      </c>
      <c r="P368" s="375">
        <v>3</v>
      </c>
      <c r="Q368" s="376">
        <v>9</v>
      </c>
      <c r="R368" s="268">
        <v>3</v>
      </c>
      <c r="S368" s="374">
        <v>9</v>
      </c>
      <c r="T368" s="268">
        <v>3</v>
      </c>
      <c r="U368" s="374">
        <v>9</v>
      </c>
      <c r="V368" s="268">
        <v>3</v>
      </c>
      <c r="W368" s="374">
        <v>9</v>
      </c>
      <c r="X368" s="268">
        <v>3</v>
      </c>
      <c r="Y368" s="374">
        <v>9</v>
      </c>
      <c r="Z368" s="374">
        <v>0</v>
      </c>
      <c r="AA368" s="358">
        <v>3</v>
      </c>
      <c r="AB368" s="360">
        <v>10</v>
      </c>
      <c r="AC368" s="360">
        <v>0</v>
      </c>
      <c r="AD368" s="359">
        <v>0</v>
      </c>
      <c r="AE368" s="15"/>
      <c r="AF368" s="15"/>
      <c r="AG368" s="15"/>
      <c r="AH368" s="15"/>
      <c r="AI368" s="15"/>
      <c r="AJ368" s="15"/>
      <c r="AK368" s="15"/>
      <c r="AL368" s="15"/>
      <c r="AM368" s="15"/>
      <c r="AN368" s="15"/>
      <c r="AO368" s="15"/>
      <c r="AP368" s="15"/>
      <c r="AQ368" s="15"/>
      <c r="AR368" s="15"/>
      <c r="AS368" s="15"/>
      <c r="AT368" s="15"/>
      <c r="AU368" s="15"/>
      <c r="AV368" s="15"/>
      <c r="AW368" s="15"/>
      <c r="AX368" s="15"/>
      <c r="AY368" s="15"/>
    </row>
    <row r="369" spans="1:51">
      <c r="A369" s="15"/>
      <c r="B369" s="15"/>
      <c r="C369" s="355" t="s">
        <v>12</v>
      </c>
      <c r="D369" s="268">
        <v>3</v>
      </c>
      <c r="E369" s="374">
        <v>6</v>
      </c>
      <c r="F369" s="268">
        <v>3</v>
      </c>
      <c r="G369" s="374">
        <v>7</v>
      </c>
      <c r="H369" s="268">
        <v>3</v>
      </c>
      <c r="I369" s="374">
        <v>7</v>
      </c>
      <c r="J369" s="268">
        <v>3</v>
      </c>
      <c r="K369" s="374">
        <v>7</v>
      </c>
      <c r="L369" s="268">
        <v>3</v>
      </c>
      <c r="M369" s="374">
        <v>8</v>
      </c>
      <c r="N369" s="375">
        <v>3</v>
      </c>
      <c r="O369" s="376">
        <v>15</v>
      </c>
      <c r="P369" s="375">
        <v>3</v>
      </c>
      <c r="Q369" s="376">
        <v>20</v>
      </c>
      <c r="R369" s="268">
        <v>3</v>
      </c>
      <c r="S369" s="374">
        <v>20</v>
      </c>
      <c r="T369" s="268" t="s">
        <v>1141</v>
      </c>
      <c r="U369" s="374">
        <v>20</v>
      </c>
      <c r="V369" s="268">
        <v>3</v>
      </c>
      <c r="W369" s="374">
        <v>22</v>
      </c>
      <c r="X369" s="268">
        <v>3</v>
      </c>
      <c r="Y369" s="374">
        <v>22</v>
      </c>
      <c r="Z369" s="374">
        <v>0</v>
      </c>
      <c r="AA369" s="358">
        <v>3</v>
      </c>
      <c r="AB369" s="360">
        <v>28</v>
      </c>
      <c r="AC369" s="360">
        <v>0</v>
      </c>
      <c r="AD369" s="359">
        <v>0</v>
      </c>
      <c r="AE369" s="15"/>
      <c r="AF369" s="15"/>
      <c r="AG369" s="15"/>
      <c r="AH369" s="15"/>
      <c r="AI369" s="15"/>
      <c r="AJ369" s="15"/>
      <c r="AK369" s="15"/>
      <c r="AL369" s="15"/>
      <c r="AM369" s="15"/>
      <c r="AN369" s="15"/>
      <c r="AO369" s="15"/>
      <c r="AP369" s="15"/>
      <c r="AQ369" s="15"/>
      <c r="AR369" s="15"/>
      <c r="AS369" s="15"/>
      <c r="AT369" s="15"/>
      <c r="AU369" s="15"/>
      <c r="AV369" s="15"/>
      <c r="AW369" s="15"/>
      <c r="AX369" s="15"/>
      <c r="AY369" s="15"/>
    </row>
    <row r="370" spans="1:51">
      <c r="A370" s="15"/>
      <c r="B370" s="15"/>
      <c r="C370" s="355" t="s">
        <v>13</v>
      </c>
      <c r="D370" s="268">
        <v>3</v>
      </c>
      <c r="E370" s="374">
        <v>5</v>
      </c>
      <c r="F370" s="268">
        <v>3</v>
      </c>
      <c r="G370" s="374">
        <v>8</v>
      </c>
      <c r="H370" s="268">
        <v>3</v>
      </c>
      <c r="I370" s="374">
        <v>8</v>
      </c>
      <c r="J370" s="268">
        <v>3</v>
      </c>
      <c r="K370" s="374">
        <v>12</v>
      </c>
      <c r="L370" s="268">
        <v>3</v>
      </c>
      <c r="M370" s="374">
        <v>12</v>
      </c>
      <c r="N370" s="375">
        <v>3</v>
      </c>
      <c r="O370" s="376">
        <v>13</v>
      </c>
      <c r="P370" s="375">
        <v>3</v>
      </c>
      <c r="Q370" s="376">
        <v>15</v>
      </c>
      <c r="R370" s="268">
        <v>3</v>
      </c>
      <c r="S370" s="374">
        <v>15</v>
      </c>
      <c r="T370" s="268">
        <v>3</v>
      </c>
      <c r="U370" s="374">
        <v>15</v>
      </c>
      <c r="V370" s="268">
        <v>3</v>
      </c>
      <c r="W370" s="374">
        <v>15</v>
      </c>
      <c r="X370" s="268">
        <v>3</v>
      </c>
      <c r="Y370" s="374">
        <v>15</v>
      </c>
      <c r="Z370" s="374">
        <v>0</v>
      </c>
      <c r="AA370" s="358">
        <v>3</v>
      </c>
      <c r="AB370" s="360">
        <v>20</v>
      </c>
      <c r="AC370" s="360">
        <v>0</v>
      </c>
      <c r="AD370" s="359">
        <v>3</v>
      </c>
      <c r="AE370" s="15"/>
      <c r="AF370" s="15"/>
      <c r="AG370" s="15"/>
      <c r="AH370" s="15"/>
      <c r="AI370" s="15"/>
      <c r="AJ370" s="15"/>
      <c r="AK370" s="15"/>
      <c r="AL370" s="15"/>
      <c r="AM370" s="15"/>
      <c r="AN370" s="15"/>
      <c r="AO370" s="15"/>
      <c r="AP370" s="15"/>
      <c r="AQ370" s="15"/>
      <c r="AR370" s="15"/>
      <c r="AS370" s="15"/>
      <c r="AT370" s="15"/>
      <c r="AU370" s="15"/>
      <c r="AV370" s="15"/>
      <c r="AW370" s="15"/>
      <c r="AX370" s="15"/>
      <c r="AY370" s="15"/>
    </row>
    <row r="371" spans="1:51">
      <c r="A371" s="15"/>
      <c r="B371" s="15"/>
      <c r="C371" s="355" t="s">
        <v>14</v>
      </c>
      <c r="D371" s="268">
        <v>7</v>
      </c>
      <c r="E371" s="374">
        <v>7</v>
      </c>
      <c r="F371" s="268">
        <v>7</v>
      </c>
      <c r="G371" s="374">
        <v>7</v>
      </c>
      <c r="H371" s="268">
        <v>7</v>
      </c>
      <c r="I371" s="374">
        <v>7</v>
      </c>
      <c r="J371" s="268">
        <v>7</v>
      </c>
      <c r="K371" s="374">
        <v>7</v>
      </c>
      <c r="L371" s="268">
        <v>7</v>
      </c>
      <c r="M371" s="374">
        <v>7</v>
      </c>
      <c r="N371" s="375">
        <v>7</v>
      </c>
      <c r="O371" s="376">
        <v>7</v>
      </c>
      <c r="P371" s="375">
        <v>7</v>
      </c>
      <c r="Q371" s="376">
        <v>7</v>
      </c>
      <c r="R371" s="268">
        <v>7</v>
      </c>
      <c r="S371" s="374">
        <v>9</v>
      </c>
      <c r="T371" s="268">
        <v>7</v>
      </c>
      <c r="U371" s="374">
        <v>9</v>
      </c>
      <c r="V371" s="268">
        <v>7</v>
      </c>
      <c r="W371" s="374">
        <v>11</v>
      </c>
      <c r="X371" s="268">
        <v>7</v>
      </c>
      <c r="Y371" s="374">
        <v>11</v>
      </c>
      <c r="Z371" s="374">
        <v>0</v>
      </c>
      <c r="AA371" s="358">
        <v>7</v>
      </c>
      <c r="AB371" s="360">
        <v>11</v>
      </c>
      <c r="AC371" s="360">
        <v>0</v>
      </c>
      <c r="AD371" s="359">
        <v>0</v>
      </c>
      <c r="AE371" s="15"/>
      <c r="AF371" s="15"/>
      <c r="AG371" s="15"/>
      <c r="AH371" s="15"/>
      <c r="AI371" s="15"/>
      <c r="AJ371" s="15"/>
      <c r="AK371" s="15"/>
      <c r="AL371" s="15"/>
      <c r="AM371" s="15"/>
      <c r="AN371" s="15"/>
      <c r="AO371" s="15"/>
      <c r="AP371" s="15"/>
      <c r="AQ371" s="15"/>
      <c r="AR371" s="15"/>
      <c r="AS371" s="15"/>
      <c r="AT371" s="15"/>
      <c r="AU371" s="15"/>
      <c r="AV371" s="15"/>
      <c r="AW371" s="15"/>
      <c r="AX371" s="15"/>
      <c r="AY371" s="15"/>
    </row>
    <row r="372" spans="1:51">
      <c r="A372" s="15"/>
      <c r="B372" s="15"/>
      <c r="C372" s="355" t="s">
        <v>15</v>
      </c>
      <c r="D372" s="268">
        <v>6</v>
      </c>
      <c r="E372" s="374">
        <v>8</v>
      </c>
      <c r="F372" s="268">
        <v>6</v>
      </c>
      <c r="G372" s="374">
        <v>11</v>
      </c>
      <c r="H372" s="268">
        <v>6</v>
      </c>
      <c r="I372" s="374">
        <v>11</v>
      </c>
      <c r="J372" s="268">
        <v>6</v>
      </c>
      <c r="K372" s="374">
        <v>12</v>
      </c>
      <c r="L372" s="268">
        <v>6</v>
      </c>
      <c r="M372" s="374">
        <v>12</v>
      </c>
      <c r="N372" s="375">
        <v>6</v>
      </c>
      <c r="O372" s="376">
        <v>12</v>
      </c>
      <c r="P372" s="375">
        <v>6</v>
      </c>
      <c r="Q372" s="376">
        <v>16</v>
      </c>
      <c r="R372" s="268">
        <v>6</v>
      </c>
      <c r="S372" s="374">
        <v>16</v>
      </c>
      <c r="T372" s="268">
        <v>6</v>
      </c>
      <c r="U372" s="374">
        <v>16</v>
      </c>
      <c r="V372" s="268">
        <v>6</v>
      </c>
      <c r="W372" s="374">
        <v>16</v>
      </c>
      <c r="X372" s="268">
        <v>6</v>
      </c>
      <c r="Y372" s="374">
        <v>17</v>
      </c>
      <c r="Z372" s="374">
        <v>0</v>
      </c>
      <c r="AA372" s="358">
        <v>6</v>
      </c>
      <c r="AB372" s="360">
        <v>20</v>
      </c>
      <c r="AC372" s="360">
        <v>0</v>
      </c>
      <c r="AD372" s="359">
        <v>0</v>
      </c>
      <c r="AE372" s="15"/>
      <c r="AF372" s="15"/>
      <c r="AG372" s="15"/>
      <c r="AH372" s="15"/>
      <c r="AI372" s="15"/>
      <c r="AJ372" s="15"/>
      <c r="AK372" s="15"/>
      <c r="AL372" s="15"/>
      <c r="AM372" s="15"/>
      <c r="AN372" s="15"/>
      <c r="AO372" s="15"/>
      <c r="AP372" s="15"/>
      <c r="AQ372" s="15"/>
      <c r="AR372" s="15"/>
      <c r="AS372" s="15"/>
      <c r="AT372" s="15"/>
      <c r="AU372" s="15"/>
      <c r="AV372" s="15"/>
      <c r="AW372" s="15"/>
      <c r="AX372" s="15"/>
      <c r="AY372" s="15"/>
    </row>
    <row r="373" spans="1:51">
      <c r="A373" s="15"/>
      <c r="B373" s="15"/>
      <c r="C373" s="355" t="s">
        <v>16</v>
      </c>
      <c r="D373" s="268">
        <v>0</v>
      </c>
      <c r="E373" s="374">
        <v>3</v>
      </c>
      <c r="F373" s="268">
        <v>0</v>
      </c>
      <c r="G373" s="374">
        <v>3</v>
      </c>
      <c r="H373" s="268">
        <v>0</v>
      </c>
      <c r="I373" s="374">
        <v>4</v>
      </c>
      <c r="J373" s="268">
        <v>0</v>
      </c>
      <c r="K373" s="374">
        <v>4</v>
      </c>
      <c r="L373" s="268">
        <v>0</v>
      </c>
      <c r="M373" s="374">
        <v>4</v>
      </c>
      <c r="N373" s="375">
        <v>0</v>
      </c>
      <c r="O373" s="376">
        <v>4</v>
      </c>
      <c r="P373" s="375">
        <v>0</v>
      </c>
      <c r="Q373" s="376">
        <v>4</v>
      </c>
      <c r="R373" s="268">
        <v>0</v>
      </c>
      <c r="S373" s="374">
        <v>4</v>
      </c>
      <c r="T373" s="268">
        <v>0</v>
      </c>
      <c r="U373" s="374">
        <v>4</v>
      </c>
      <c r="V373" s="268">
        <v>0</v>
      </c>
      <c r="W373" s="374">
        <v>4</v>
      </c>
      <c r="X373" s="268">
        <v>0</v>
      </c>
      <c r="Y373" s="374">
        <v>4</v>
      </c>
      <c r="Z373" s="374">
        <v>0</v>
      </c>
      <c r="AA373" s="358">
        <v>0</v>
      </c>
      <c r="AB373" s="360">
        <v>5</v>
      </c>
      <c r="AC373" s="360">
        <v>0</v>
      </c>
      <c r="AD373" s="359">
        <v>0</v>
      </c>
      <c r="AE373" s="15"/>
      <c r="AF373" s="15"/>
      <c r="AG373" s="15"/>
      <c r="AH373" s="15"/>
      <c r="AI373" s="15"/>
      <c r="AJ373" s="15"/>
      <c r="AK373" s="15"/>
      <c r="AL373" s="15"/>
      <c r="AM373" s="15"/>
      <c r="AN373" s="15"/>
      <c r="AO373" s="15"/>
      <c r="AP373" s="15"/>
      <c r="AQ373" s="15"/>
      <c r="AR373" s="15"/>
      <c r="AS373" s="15"/>
      <c r="AT373" s="15"/>
      <c r="AU373" s="15"/>
      <c r="AV373" s="15"/>
      <c r="AW373" s="15"/>
      <c r="AX373" s="15"/>
      <c r="AY373" s="15"/>
    </row>
    <row r="374" spans="1:51">
      <c r="A374" s="15"/>
      <c r="B374" s="15"/>
      <c r="C374" s="355" t="s">
        <v>17</v>
      </c>
      <c r="D374" s="268">
        <v>58</v>
      </c>
      <c r="E374" s="374">
        <v>58</v>
      </c>
      <c r="F374" s="268">
        <v>58</v>
      </c>
      <c r="G374" s="374">
        <v>58</v>
      </c>
      <c r="H374" s="268">
        <v>58</v>
      </c>
      <c r="I374" s="374">
        <v>58</v>
      </c>
      <c r="J374" s="268">
        <v>58</v>
      </c>
      <c r="K374" s="374">
        <v>92</v>
      </c>
      <c r="L374" s="268">
        <v>58</v>
      </c>
      <c r="M374" s="374">
        <v>92</v>
      </c>
      <c r="N374" s="375">
        <v>58</v>
      </c>
      <c r="O374" s="376">
        <v>92</v>
      </c>
      <c r="P374" s="375">
        <v>58</v>
      </c>
      <c r="Q374" s="376">
        <v>92</v>
      </c>
      <c r="R374" s="268">
        <v>58</v>
      </c>
      <c r="S374" s="374">
        <v>132</v>
      </c>
      <c r="T374" s="268">
        <v>58</v>
      </c>
      <c r="U374" s="374">
        <v>132</v>
      </c>
      <c r="V374" s="268">
        <v>58</v>
      </c>
      <c r="W374" s="374">
        <v>150</v>
      </c>
      <c r="X374" s="268">
        <v>58</v>
      </c>
      <c r="Y374" s="374">
        <v>150</v>
      </c>
      <c r="Z374" s="374">
        <v>5</v>
      </c>
      <c r="AA374" s="358">
        <v>58</v>
      </c>
      <c r="AB374" s="360">
        <v>150</v>
      </c>
      <c r="AC374" s="360">
        <v>5</v>
      </c>
      <c r="AD374" s="359">
        <v>0</v>
      </c>
      <c r="AE374" s="15"/>
      <c r="AF374" s="15"/>
      <c r="AG374" s="15"/>
      <c r="AH374" s="15"/>
      <c r="AI374" s="15"/>
      <c r="AJ374" s="15"/>
      <c r="AK374" s="15"/>
      <c r="AL374" s="15"/>
      <c r="AM374" s="15"/>
      <c r="AN374" s="15"/>
      <c r="AO374" s="15"/>
      <c r="AP374" s="15"/>
      <c r="AQ374" s="15"/>
      <c r="AR374" s="15"/>
      <c r="AS374" s="15"/>
      <c r="AT374" s="15"/>
      <c r="AU374" s="15"/>
      <c r="AV374" s="15"/>
      <c r="AW374" s="15"/>
      <c r="AX374" s="15"/>
      <c r="AY374" s="15"/>
    </row>
    <row r="375" spans="1:51">
      <c r="A375" s="15"/>
      <c r="B375" s="15"/>
      <c r="C375" s="355" t="s">
        <v>18</v>
      </c>
      <c r="D375" s="268">
        <v>6</v>
      </c>
      <c r="E375" s="374">
        <v>8</v>
      </c>
      <c r="F375" s="268">
        <v>6</v>
      </c>
      <c r="G375" s="374">
        <v>8</v>
      </c>
      <c r="H375" s="268">
        <v>6</v>
      </c>
      <c r="I375" s="374">
        <v>9</v>
      </c>
      <c r="J375" s="268">
        <v>6</v>
      </c>
      <c r="K375" s="374">
        <v>12</v>
      </c>
      <c r="L375" s="268">
        <v>6</v>
      </c>
      <c r="M375" s="374">
        <v>17</v>
      </c>
      <c r="N375" s="375">
        <v>6</v>
      </c>
      <c r="O375" s="376">
        <v>18</v>
      </c>
      <c r="P375" s="375">
        <v>6</v>
      </c>
      <c r="Q375" s="376">
        <v>22</v>
      </c>
      <c r="R375" s="268">
        <v>6</v>
      </c>
      <c r="S375" s="374">
        <v>23</v>
      </c>
      <c r="T375" s="268">
        <v>6</v>
      </c>
      <c r="U375" s="374">
        <v>23</v>
      </c>
      <c r="V375" s="268">
        <v>6</v>
      </c>
      <c r="W375" s="374">
        <v>25</v>
      </c>
      <c r="X375" s="268">
        <v>6</v>
      </c>
      <c r="Y375" s="374">
        <v>26</v>
      </c>
      <c r="Z375" s="374">
        <v>0</v>
      </c>
      <c r="AA375" s="358">
        <v>6</v>
      </c>
      <c r="AB375" s="360">
        <v>29</v>
      </c>
      <c r="AC375" s="360">
        <v>0</v>
      </c>
      <c r="AD375" s="359">
        <v>0</v>
      </c>
      <c r="AE375" s="15"/>
      <c r="AF375" s="15"/>
      <c r="AG375" s="15"/>
      <c r="AH375" s="15"/>
      <c r="AI375" s="15"/>
      <c r="AJ375" s="15"/>
      <c r="AK375" s="15"/>
      <c r="AL375" s="15"/>
      <c r="AM375" s="15"/>
      <c r="AN375" s="15"/>
      <c r="AO375" s="15"/>
      <c r="AP375" s="15"/>
      <c r="AQ375" s="15"/>
      <c r="AR375" s="15"/>
      <c r="AS375" s="15"/>
      <c r="AT375" s="15"/>
      <c r="AU375" s="15"/>
      <c r="AV375" s="15"/>
      <c r="AW375" s="15"/>
      <c r="AX375" s="15"/>
      <c r="AY375" s="15"/>
    </row>
    <row r="376" spans="1:51">
      <c r="A376" s="15"/>
      <c r="B376" s="15"/>
      <c r="C376" s="355" t="s">
        <v>19</v>
      </c>
      <c r="D376" s="268">
        <v>3</v>
      </c>
      <c r="E376" s="374">
        <v>3</v>
      </c>
      <c r="F376" s="268">
        <v>3</v>
      </c>
      <c r="G376" s="374">
        <v>3</v>
      </c>
      <c r="H376" s="268">
        <v>3</v>
      </c>
      <c r="I376" s="374">
        <v>3</v>
      </c>
      <c r="J376" s="268">
        <v>3</v>
      </c>
      <c r="K376" s="374">
        <v>3</v>
      </c>
      <c r="L376" s="268">
        <v>3</v>
      </c>
      <c r="M376" s="374">
        <v>3</v>
      </c>
      <c r="N376" s="375">
        <v>3</v>
      </c>
      <c r="O376" s="376">
        <v>3</v>
      </c>
      <c r="P376" s="375">
        <v>3</v>
      </c>
      <c r="Q376" s="376">
        <v>3</v>
      </c>
      <c r="R376" s="268">
        <v>3</v>
      </c>
      <c r="S376" s="374">
        <v>6</v>
      </c>
      <c r="T376" s="268">
        <v>3</v>
      </c>
      <c r="U376" s="374">
        <v>6</v>
      </c>
      <c r="V376" s="268">
        <v>3</v>
      </c>
      <c r="W376" s="374">
        <v>6</v>
      </c>
      <c r="X376" s="268">
        <v>3</v>
      </c>
      <c r="Y376" s="374">
        <v>6</v>
      </c>
      <c r="Z376" s="374">
        <v>0</v>
      </c>
      <c r="AA376" s="358">
        <v>3</v>
      </c>
      <c r="AB376" s="360">
        <v>6</v>
      </c>
      <c r="AC376" s="360">
        <v>0</v>
      </c>
      <c r="AD376" s="359">
        <v>0</v>
      </c>
      <c r="AE376" s="15"/>
      <c r="AF376" s="15"/>
      <c r="AG376" s="15"/>
      <c r="AH376" s="15"/>
      <c r="AI376" s="15"/>
      <c r="AJ376" s="15"/>
      <c r="AK376" s="15"/>
      <c r="AL376" s="15"/>
      <c r="AM376" s="15"/>
      <c r="AN376" s="15"/>
      <c r="AO376" s="15"/>
      <c r="AP376" s="15"/>
      <c r="AQ376" s="15"/>
      <c r="AR376" s="15"/>
      <c r="AS376" s="15"/>
      <c r="AT376" s="15"/>
      <c r="AU376" s="15"/>
      <c r="AV376" s="15"/>
      <c r="AW376" s="15"/>
      <c r="AX376" s="15"/>
      <c r="AY376" s="15"/>
    </row>
    <row r="377" spans="1:51">
      <c r="A377" s="15"/>
      <c r="B377" s="15"/>
      <c r="C377" s="355" t="s">
        <v>20</v>
      </c>
      <c r="D377" s="268">
        <v>4</v>
      </c>
      <c r="E377" s="374">
        <v>2</v>
      </c>
      <c r="F377" s="268">
        <v>4</v>
      </c>
      <c r="G377" s="374">
        <v>2</v>
      </c>
      <c r="H377" s="268">
        <v>4</v>
      </c>
      <c r="I377" s="374">
        <v>2</v>
      </c>
      <c r="J377" s="268">
        <v>4</v>
      </c>
      <c r="K377" s="374">
        <v>4</v>
      </c>
      <c r="L377" s="268">
        <v>4</v>
      </c>
      <c r="M377" s="374">
        <v>4</v>
      </c>
      <c r="N377" s="375">
        <v>4</v>
      </c>
      <c r="O377" s="376">
        <v>4</v>
      </c>
      <c r="P377" s="375">
        <v>4</v>
      </c>
      <c r="Q377" s="376">
        <v>4</v>
      </c>
      <c r="R377" s="268">
        <v>4</v>
      </c>
      <c r="S377" s="374">
        <v>7</v>
      </c>
      <c r="T377" s="268">
        <v>4</v>
      </c>
      <c r="U377" s="374">
        <v>7</v>
      </c>
      <c r="V377" s="268">
        <v>4</v>
      </c>
      <c r="W377" s="374">
        <v>7</v>
      </c>
      <c r="X377" s="268">
        <v>4</v>
      </c>
      <c r="Y377" s="374">
        <v>7</v>
      </c>
      <c r="Z377" s="374">
        <v>0</v>
      </c>
      <c r="AA377" s="358">
        <v>4</v>
      </c>
      <c r="AB377" s="360">
        <v>7</v>
      </c>
      <c r="AC377" s="360">
        <v>0</v>
      </c>
      <c r="AD377" s="359">
        <v>0</v>
      </c>
      <c r="AE377" s="15"/>
      <c r="AF377" s="15"/>
      <c r="AG377" s="15"/>
      <c r="AH377" s="15"/>
      <c r="AI377" s="15"/>
      <c r="AJ377" s="15"/>
      <c r="AK377" s="15"/>
      <c r="AL377" s="15"/>
      <c r="AM377" s="15"/>
      <c r="AN377" s="15"/>
      <c r="AO377" s="15"/>
      <c r="AP377" s="15"/>
      <c r="AQ377" s="15"/>
      <c r="AR377" s="15"/>
      <c r="AS377" s="15"/>
      <c r="AT377" s="15"/>
      <c r="AU377" s="15"/>
      <c r="AV377" s="15"/>
      <c r="AW377" s="15"/>
      <c r="AX377" s="15"/>
      <c r="AY377" s="15"/>
    </row>
    <row r="378" spans="1:51">
      <c r="A378" s="15"/>
      <c r="B378" s="15"/>
      <c r="C378" s="355" t="s">
        <v>21</v>
      </c>
      <c r="D378" s="268">
        <v>16</v>
      </c>
      <c r="E378" s="374">
        <v>12</v>
      </c>
      <c r="F378" s="268">
        <v>16</v>
      </c>
      <c r="G378" s="374">
        <v>12</v>
      </c>
      <c r="H378" s="268">
        <v>16</v>
      </c>
      <c r="I378" s="374">
        <v>12</v>
      </c>
      <c r="J378" s="268">
        <v>16</v>
      </c>
      <c r="K378" s="374">
        <v>19</v>
      </c>
      <c r="L378" s="268">
        <v>16</v>
      </c>
      <c r="M378" s="374">
        <v>19</v>
      </c>
      <c r="N378" s="375">
        <v>16</v>
      </c>
      <c r="O378" s="376">
        <v>19</v>
      </c>
      <c r="P378" s="375">
        <v>16</v>
      </c>
      <c r="Q378" s="376">
        <v>22</v>
      </c>
      <c r="R378" s="268">
        <v>16</v>
      </c>
      <c r="S378" s="374">
        <v>29</v>
      </c>
      <c r="T378" s="268">
        <v>16</v>
      </c>
      <c r="U378" s="374">
        <v>29</v>
      </c>
      <c r="V378" s="268">
        <v>16</v>
      </c>
      <c r="W378" s="374">
        <v>32</v>
      </c>
      <c r="X378" s="268">
        <v>16</v>
      </c>
      <c r="Y378" s="374">
        <v>32</v>
      </c>
      <c r="Z378" s="374">
        <v>0</v>
      </c>
      <c r="AA378" s="358">
        <v>16</v>
      </c>
      <c r="AB378" s="360">
        <v>34</v>
      </c>
      <c r="AC378" s="360">
        <v>0</v>
      </c>
      <c r="AD378" s="359">
        <v>0</v>
      </c>
      <c r="AE378" s="15"/>
      <c r="AF378" s="15"/>
      <c r="AG378" s="15"/>
      <c r="AH378" s="15"/>
      <c r="AI378" s="15"/>
      <c r="AJ378" s="15"/>
      <c r="AK378" s="15"/>
      <c r="AL378" s="15"/>
      <c r="AM378" s="15"/>
      <c r="AN378" s="15"/>
      <c r="AO378" s="15"/>
      <c r="AP378" s="15"/>
      <c r="AQ378" s="15"/>
      <c r="AR378" s="15"/>
      <c r="AS378" s="15"/>
      <c r="AT378" s="15"/>
      <c r="AU378" s="15"/>
      <c r="AV378" s="15"/>
      <c r="AW378" s="15"/>
      <c r="AX378" s="15"/>
      <c r="AY378" s="15"/>
    </row>
    <row r="379" spans="1:51" ht="22.5">
      <c r="A379" s="15"/>
      <c r="B379" s="15"/>
      <c r="C379" s="355" t="s">
        <v>22</v>
      </c>
      <c r="D379" s="268">
        <v>0</v>
      </c>
      <c r="E379" s="374">
        <v>1</v>
      </c>
      <c r="F379" s="268">
        <v>0</v>
      </c>
      <c r="G379" s="374">
        <v>1</v>
      </c>
      <c r="H379" s="268">
        <v>0</v>
      </c>
      <c r="I379" s="374">
        <v>1</v>
      </c>
      <c r="J379" s="268">
        <v>0</v>
      </c>
      <c r="K379" s="374">
        <v>1</v>
      </c>
      <c r="L379" s="268">
        <v>0</v>
      </c>
      <c r="M379" s="374">
        <v>1</v>
      </c>
      <c r="N379" s="375">
        <v>0</v>
      </c>
      <c r="O379" s="376">
        <v>1</v>
      </c>
      <c r="P379" s="375">
        <v>0</v>
      </c>
      <c r="Q379" s="376">
        <v>1</v>
      </c>
      <c r="R379" s="268">
        <v>0</v>
      </c>
      <c r="S379" s="374">
        <v>1</v>
      </c>
      <c r="T379" s="268">
        <v>0</v>
      </c>
      <c r="U379" s="374">
        <v>1</v>
      </c>
      <c r="V379" s="268">
        <v>0</v>
      </c>
      <c r="W379" s="374">
        <v>1</v>
      </c>
      <c r="X379" s="268">
        <v>0</v>
      </c>
      <c r="Y379" s="374">
        <v>1</v>
      </c>
      <c r="Z379" s="374">
        <v>0</v>
      </c>
      <c r="AA379" s="358">
        <v>0</v>
      </c>
      <c r="AB379" s="360">
        <v>2</v>
      </c>
      <c r="AC379" s="360">
        <v>0</v>
      </c>
      <c r="AD379" s="359">
        <v>0</v>
      </c>
      <c r="AE379" s="15"/>
      <c r="AF379" s="15"/>
      <c r="AG379" s="15"/>
      <c r="AH379" s="15"/>
      <c r="AI379" s="15"/>
      <c r="AJ379" s="15"/>
      <c r="AK379" s="15"/>
      <c r="AL379" s="15"/>
      <c r="AM379" s="15"/>
      <c r="AN379" s="15"/>
      <c r="AO379" s="15"/>
      <c r="AP379" s="15"/>
      <c r="AQ379" s="15"/>
      <c r="AR379" s="15"/>
      <c r="AS379" s="15"/>
      <c r="AT379" s="15"/>
      <c r="AU379" s="15"/>
      <c r="AV379" s="15"/>
      <c r="AW379" s="15"/>
      <c r="AX379" s="15"/>
      <c r="AY379" s="15"/>
    </row>
    <row r="380" spans="1:51">
      <c r="A380" s="15"/>
      <c r="B380" s="15"/>
      <c r="C380" s="355" t="s">
        <v>23</v>
      </c>
      <c r="D380" s="268">
        <v>0</v>
      </c>
      <c r="E380" s="374">
        <v>3</v>
      </c>
      <c r="F380" s="268">
        <v>0</v>
      </c>
      <c r="G380" s="374">
        <v>6</v>
      </c>
      <c r="H380" s="268">
        <v>0</v>
      </c>
      <c r="I380" s="374">
        <v>6</v>
      </c>
      <c r="J380" s="268">
        <v>0</v>
      </c>
      <c r="K380" s="374">
        <v>6</v>
      </c>
      <c r="L380" s="268">
        <v>0</v>
      </c>
      <c r="M380" s="374">
        <v>6</v>
      </c>
      <c r="N380" s="375">
        <v>0</v>
      </c>
      <c r="O380" s="376">
        <v>6</v>
      </c>
      <c r="P380" s="375">
        <v>0</v>
      </c>
      <c r="Q380" s="376">
        <v>7</v>
      </c>
      <c r="R380" s="268">
        <v>0</v>
      </c>
      <c r="S380" s="374">
        <v>7</v>
      </c>
      <c r="T380" s="268">
        <v>0</v>
      </c>
      <c r="U380" s="374">
        <v>7</v>
      </c>
      <c r="V380" s="268">
        <v>0</v>
      </c>
      <c r="W380" s="374">
        <v>7</v>
      </c>
      <c r="X380" s="268">
        <v>0</v>
      </c>
      <c r="Y380" s="374">
        <v>7</v>
      </c>
      <c r="Z380" s="374">
        <v>0</v>
      </c>
      <c r="AA380" s="358">
        <v>0</v>
      </c>
      <c r="AB380" s="360">
        <v>8</v>
      </c>
      <c r="AC380" s="360">
        <v>0</v>
      </c>
      <c r="AD380" s="359">
        <v>0</v>
      </c>
      <c r="AE380" s="15"/>
      <c r="AF380" s="15"/>
      <c r="AG380" s="15"/>
      <c r="AH380" s="15"/>
      <c r="AI380" s="15"/>
      <c r="AJ380" s="15"/>
      <c r="AK380" s="15"/>
      <c r="AL380" s="15"/>
      <c r="AM380" s="15"/>
      <c r="AN380" s="15"/>
      <c r="AO380" s="15"/>
      <c r="AP380" s="15"/>
      <c r="AQ380" s="15"/>
      <c r="AR380" s="15"/>
      <c r="AS380" s="15"/>
      <c r="AT380" s="15"/>
      <c r="AU380" s="15"/>
      <c r="AV380" s="15"/>
      <c r="AW380" s="15"/>
      <c r="AX380" s="15"/>
      <c r="AY380" s="15"/>
    </row>
    <row r="381" spans="1:51">
      <c r="A381" s="15"/>
      <c r="B381" s="15"/>
      <c r="C381" s="355" t="s">
        <v>24</v>
      </c>
      <c r="D381" s="268">
        <v>0</v>
      </c>
      <c r="E381" s="374">
        <v>3</v>
      </c>
      <c r="F381" s="268">
        <v>0</v>
      </c>
      <c r="G381" s="374">
        <v>4</v>
      </c>
      <c r="H381" s="268">
        <v>0</v>
      </c>
      <c r="I381" s="374">
        <v>4</v>
      </c>
      <c r="J381" s="268">
        <v>0</v>
      </c>
      <c r="K381" s="374">
        <v>4</v>
      </c>
      <c r="L381" s="268">
        <v>0</v>
      </c>
      <c r="M381" s="374">
        <v>4</v>
      </c>
      <c r="N381" s="375">
        <v>0</v>
      </c>
      <c r="O381" s="376">
        <v>4</v>
      </c>
      <c r="P381" s="375">
        <v>0</v>
      </c>
      <c r="Q381" s="376">
        <v>5</v>
      </c>
      <c r="R381" s="268">
        <v>0</v>
      </c>
      <c r="S381" s="374">
        <v>5</v>
      </c>
      <c r="T381" s="268">
        <v>0</v>
      </c>
      <c r="U381" s="374">
        <v>5</v>
      </c>
      <c r="V381" s="268">
        <v>0</v>
      </c>
      <c r="W381" s="374">
        <v>5</v>
      </c>
      <c r="X381" s="268">
        <v>0</v>
      </c>
      <c r="Y381" s="374">
        <v>5</v>
      </c>
      <c r="Z381" s="374">
        <v>0</v>
      </c>
      <c r="AA381" s="358">
        <v>0</v>
      </c>
      <c r="AB381" s="360">
        <v>6</v>
      </c>
      <c r="AC381" s="360">
        <v>0</v>
      </c>
      <c r="AD381" s="359">
        <v>0</v>
      </c>
      <c r="AE381" s="15"/>
      <c r="AF381" s="15"/>
      <c r="AG381" s="15"/>
      <c r="AH381" s="15"/>
      <c r="AI381" s="15"/>
      <c r="AJ381" s="15"/>
      <c r="AK381" s="15"/>
      <c r="AL381" s="15"/>
      <c r="AM381" s="15"/>
      <c r="AN381" s="15"/>
      <c r="AO381" s="15"/>
      <c r="AP381" s="15"/>
      <c r="AQ381" s="15"/>
      <c r="AR381" s="15"/>
      <c r="AS381" s="15"/>
      <c r="AT381" s="15"/>
      <c r="AU381" s="15"/>
      <c r="AV381" s="15"/>
      <c r="AW381" s="15"/>
      <c r="AX381" s="15"/>
      <c r="AY381" s="15"/>
    </row>
    <row r="382" spans="1:51">
      <c r="A382" s="15"/>
      <c r="B382" s="15"/>
      <c r="C382" s="355" t="s">
        <v>25</v>
      </c>
      <c r="D382" s="268">
        <v>0</v>
      </c>
      <c r="E382" s="374">
        <v>1</v>
      </c>
      <c r="F382" s="268">
        <v>0</v>
      </c>
      <c r="G382" s="374">
        <v>4</v>
      </c>
      <c r="H382" s="268">
        <v>0</v>
      </c>
      <c r="I382" s="374">
        <v>4</v>
      </c>
      <c r="J382" s="268">
        <v>0</v>
      </c>
      <c r="K382" s="374">
        <v>4</v>
      </c>
      <c r="L382" s="268">
        <v>0</v>
      </c>
      <c r="M382" s="374">
        <v>4</v>
      </c>
      <c r="N382" s="375">
        <v>0</v>
      </c>
      <c r="O382" s="376">
        <v>5</v>
      </c>
      <c r="P382" s="375">
        <v>0</v>
      </c>
      <c r="Q382" s="376">
        <v>5</v>
      </c>
      <c r="R382" s="268">
        <v>0</v>
      </c>
      <c r="S382" s="374">
        <v>5</v>
      </c>
      <c r="T382" s="268">
        <v>0</v>
      </c>
      <c r="U382" s="374">
        <v>5</v>
      </c>
      <c r="V382" s="268">
        <v>0</v>
      </c>
      <c r="W382" s="374">
        <v>6</v>
      </c>
      <c r="X382" s="268">
        <v>0</v>
      </c>
      <c r="Y382" s="374">
        <v>6</v>
      </c>
      <c r="Z382" s="374">
        <v>0</v>
      </c>
      <c r="AA382" s="358">
        <v>0</v>
      </c>
      <c r="AB382" s="360">
        <v>6</v>
      </c>
      <c r="AC382" s="360">
        <v>0</v>
      </c>
      <c r="AD382" s="359">
        <v>0</v>
      </c>
      <c r="AE382" s="15"/>
      <c r="AF382" s="15"/>
      <c r="AG382" s="15"/>
      <c r="AH382" s="15"/>
      <c r="AI382" s="15"/>
      <c r="AJ382" s="15"/>
      <c r="AK382" s="15"/>
      <c r="AL382" s="15"/>
      <c r="AM382" s="15"/>
      <c r="AN382" s="15"/>
      <c r="AO382" s="15"/>
      <c r="AP382" s="15"/>
      <c r="AQ382" s="15"/>
      <c r="AR382" s="15"/>
      <c r="AS382" s="15"/>
      <c r="AT382" s="15"/>
      <c r="AU382" s="15"/>
      <c r="AV382" s="15"/>
      <c r="AW382" s="15"/>
      <c r="AX382" s="15"/>
      <c r="AY382" s="15"/>
    </row>
    <row r="383" spans="1:51">
      <c r="A383" s="15"/>
      <c r="B383" s="15"/>
      <c r="C383" s="355" t="s">
        <v>26</v>
      </c>
      <c r="D383" s="268">
        <v>70</v>
      </c>
      <c r="E383" s="374">
        <v>154</v>
      </c>
      <c r="F383" s="268">
        <v>70</v>
      </c>
      <c r="G383" s="374">
        <v>167</v>
      </c>
      <c r="H383" s="268">
        <v>70</v>
      </c>
      <c r="I383" s="374">
        <v>177</v>
      </c>
      <c r="J383" s="268">
        <v>70</v>
      </c>
      <c r="K383" s="374">
        <v>181</v>
      </c>
      <c r="L383" s="268">
        <v>70</v>
      </c>
      <c r="M383" s="374">
        <v>181</v>
      </c>
      <c r="N383" s="375">
        <v>70</v>
      </c>
      <c r="O383" s="376">
        <v>202</v>
      </c>
      <c r="P383" s="375">
        <v>70</v>
      </c>
      <c r="Q383" s="376">
        <v>241</v>
      </c>
      <c r="R383" s="268">
        <v>70</v>
      </c>
      <c r="S383" s="374">
        <v>243</v>
      </c>
      <c r="T383" s="268">
        <v>70</v>
      </c>
      <c r="U383" s="374">
        <v>243</v>
      </c>
      <c r="V383" s="268">
        <v>70</v>
      </c>
      <c r="W383" s="374">
        <v>246</v>
      </c>
      <c r="X383" s="268">
        <v>70</v>
      </c>
      <c r="Y383" s="374">
        <v>247</v>
      </c>
      <c r="Z383" s="374">
        <v>14</v>
      </c>
      <c r="AA383" s="358">
        <v>69</v>
      </c>
      <c r="AB383" s="360">
        <v>270</v>
      </c>
      <c r="AC383" s="360">
        <v>58</v>
      </c>
      <c r="AD383" s="359">
        <v>0</v>
      </c>
      <c r="AE383" s="15"/>
      <c r="AF383" s="15"/>
      <c r="AG383" s="15"/>
      <c r="AH383" s="15"/>
      <c r="AI383" s="15"/>
      <c r="AJ383" s="15"/>
      <c r="AK383" s="15"/>
      <c r="AL383" s="15"/>
      <c r="AM383" s="15"/>
      <c r="AN383" s="15"/>
      <c r="AO383" s="15"/>
      <c r="AP383" s="15"/>
      <c r="AQ383" s="15"/>
      <c r="AR383" s="15"/>
      <c r="AS383" s="15"/>
      <c r="AT383" s="15"/>
      <c r="AU383" s="15"/>
      <c r="AV383" s="15"/>
      <c r="AW383" s="15"/>
      <c r="AX383" s="15"/>
      <c r="AY383" s="15"/>
    </row>
    <row r="384" spans="1:51">
      <c r="A384" s="15"/>
      <c r="B384" s="15"/>
      <c r="C384" s="355" t="s">
        <v>39</v>
      </c>
      <c r="D384" s="268">
        <v>8</v>
      </c>
      <c r="E384" s="374">
        <v>8</v>
      </c>
      <c r="F384" s="268">
        <v>8</v>
      </c>
      <c r="G384" s="374">
        <v>8</v>
      </c>
      <c r="H384" s="268">
        <v>8</v>
      </c>
      <c r="I384" s="374">
        <v>8</v>
      </c>
      <c r="J384" s="268">
        <v>8</v>
      </c>
      <c r="K384" s="374">
        <v>8</v>
      </c>
      <c r="L384" s="268">
        <v>8</v>
      </c>
      <c r="M384" s="374">
        <v>8</v>
      </c>
      <c r="N384" s="375">
        <v>8</v>
      </c>
      <c r="O384" s="376">
        <v>8</v>
      </c>
      <c r="P384" s="375">
        <v>8</v>
      </c>
      <c r="Q384" s="376">
        <v>8</v>
      </c>
      <c r="R384" s="268">
        <v>8</v>
      </c>
      <c r="S384" s="374">
        <v>15</v>
      </c>
      <c r="T384" s="268">
        <v>8</v>
      </c>
      <c r="U384" s="374">
        <v>15</v>
      </c>
      <c r="V384" s="268">
        <v>8</v>
      </c>
      <c r="W384" s="374">
        <v>15</v>
      </c>
      <c r="X384" s="268">
        <v>8</v>
      </c>
      <c r="Y384" s="374">
        <v>15</v>
      </c>
      <c r="Z384" s="374">
        <v>0</v>
      </c>
      <c r="AA384" s="358">
        <v>8</v>
      </c>
      <c r="AB384" s="360">
        <v>14</v>
      </c>
      <c r="AC384" s="360">
        <v>0</v>
      </c>
      <c r="AD384" s="359">
        <v>0</v>
      </c>
      <c r="AE384" s="15"/>
      <c r="AF384" s="15"/>
      <c r="AG384" s="15"/>
      <c r="AH384" s="15"/>
      <c r="AI384" s="15"/>
      <c r="AJ384" s="15"/>
      <c r="AK384" s="15"/>
      <c r="AL384" s="15"/>
      <c r="AM384" s="15"/>
      <c r="AN384" s="15"/>
      <c r="AO384" s="15"/>
      <c r="AP384" s="15"/>
      <c r="AQ384" s="15"/>
      <c r="AR384" s="15"/>
      <c r="AS384" s="15"/>
      <c r="AT384" s="15"/>
      <c r="AU384" s="15"/>
      <c r="AV384" s="15"/>
      <c r="AW384" s="15"/>
      <c r="AX384" s="15"/>
      <c r="AY384" s="15"/>
    </row>
    <row r="385" spans="1:51" ht="33.75">
      <c r="A385" s="15"/>
      <c r="B385" s="15"/>
      <c r="C385" s="355" t="s">
        <v>1192</v>
      </c>
      <c r="D385" s="268">
        <v>7</v>
      </c>
      <c r="E385" s="374">
        <v>9</v>
      </c>
      <c r="F385" s="268">
        <v>7</v>
      </c>
      <c r="G385" s="374">
        <v>13</v>
      </c>
      <c r="H385" s="268">
        <v>7</v>
      </c>
      <c r="I385" s="374">
        <v>17</v>
      </c>
      <c r="J385" s="268">
        <v>7</v>
      </c>
      <c r="K385" s="374">
        <v>20</v>
      </c>
      <c r="L385" s="268">
        <v>7</v>
      </c>
      <c r="M385" s="374">
        <v>20</v>
      </c>
      <c r="N385" s="375">
        <v>7</v>
      </c>
      <c r="O385" s="376">
        <v>20</v>
      </c>
      <c r="P385" s="375">
        <v>7</v>
      </c>
      <c r="Q385" s="376">
        <v>24</v>
      </c>
      <c r="R385" s="268">
        <v>7</v>
      </c>
      <c r="S385" s="374">
        <v>24</v>
      </c>
      <c r="T385" s="268">
        <v>7</v>
      </c>
      <c r="U385" s="374">
        <v>24</v>
      </c>
      <c r="V385" s="268">
        <v>7</v>
      </c>
      <c r="W385" s="374">
        <v>25</v>
      </c>
      <c r="X385" s="268">
        <v>7</v>
      </c>
      <c r="Y385" s="374">
        <v>25</v>
      </c>
      <c r="Z385" s="374">
        <v>0</v>
      </c>
      <c r="AA385" s="358">
        <v>7</v>
      </c>
      <c r="AB385" s="360">
        <v>30</v>
      </c>
      <c r="AC385" s="360">
        <v>0</v>
      </c>
      <c r="AD385" s="359">
        <v>0</v>
      </c>
      <c r="AE385" s="15"/>
      <c r="AF385" s="15"/>
      <c r="AG385" s="15"/>
      <c r="AH385" s="15"/>
      <c r="AI385" s="15"/>
      <c r="AJ385" s="15"/>
      <c r="AK385" s="15"/>
      <c r="AL385" s="15"/>
      <c r="AM385" s="15"/>
      <c r="AN385" s="15"/>
      <c r="AO385" s="15"/>
      <c r="AP385" s="15"/>
      <c r="AQ385" s="15"/>
      <c r="AR385" s="15"/>
      <c r="AS385" s="15"/>
      <c r="AT385" s="15"/>
      <c r="AU385" s="15"/>
      <c r="AV385" s="15"/>
      <c r="AW385" s="15"/>
      <c r="AX385" s="15"/>
      <c r="AY385" s="15"/>
    </row>
    <row r="386" spans="1:51">
      <c r="A386" s="15"/>
      <c r="B386" s="15"/>
      <c r="C386" s="355" t="s">
        <v>27</v>
      </c>
      <c r="D386" s="268">
        <v>0</v>
      </c>
      <c r="E386" s="374">
        <v>2</v>
      </c>
      <c r="F386" s="268">
        <v>0</v>
      </c>
      <c r="G386" s="374">
        <v>3</v>
      </c>
      <c r="H386" s="268">
        <v>0</v>
      </c>
      <c r="I386" s="374">
        <v>3</v>
      </c>
      <c r="J386" s="268">
        <v>0</v>
      </c>
      <c r="K386" s="374">
        <v>3</v>
      </c>
      <c r="L386" s="268">
        <v>0</v>
      </c>
      <c r="M386" s="374">
        <v>3</v>
      </c>
      <c r="N386" s="375">
        <v>0</v>
      </c>
      <c r="O386" s="376">
        <v>5</v>
      </c>
      <c r="P386" s="375">
        <v>0</v>
      </c>
      <c r="Q386" s="376">
        <v>8</v>
      </c>
      <c r="R386" s="268">
        <v>0</v>
      </c>
      <c r="S386" s="374">
        <v>9</v>
      </c>
      <c r="T386" s="268">
        <v>0</v>
      </c>
      <c r="U386" s="374">
        <v>9</v>
      </c>
      <c r="V386" s="268">
        <v>0</v>
      </c>
      <c r="W386" s="374">
        <v>10</v>
      </c>
      <c r="X386" s="268">
        <v>0</v>
      </c>
      <c r="Y386" s="374">
        <v>10</v>
      </c>
      <c r="Z386" s="374">
        <v>0</v>
      </c>
      <c r="AA386" s="358">
        <v>0</v>
      </c>
      <c r="AB386" s="360">
        <v>13</v>
      </c>
      <c r="AC386" s="360">
        <v>0</v>
      </c>
      <c r="AD386" s="359">
        <v>0</v>
      </c>
      <c r="AE386" s="15"/>
      <c r="AF386" s="15"/>
      <c r="AG386" s="15"/>
      <c r="AH386" s="15"/>
      <c r="AI386" s="15"/>
      <c r="AJ386" s="15"/>
      <c r="AK386" s="15"/>
      <c r="AL386" s="15"/>
      <c r="AM386" s="15"/>
      <c r="AN386" s="15"/>
      <c r="AO386" s="15"/>
      <c r="AP386" s="15"/>
      <c r="AQ386" s="15"/>
      <c r="AR386" s="15"/>
      <c r="AS386" s="15"/>
      <c r="AT386" s="15"/>
      <c r="AU386" s="15"/>
      <c r="AV386" s="15"/>
      <c r="AW386" s="15"/>
      <c r="AX386" s="15"/>
      <c r="AY386" s="15"/>
    </row>
    <row r="387" spans="1:51">
      <c r="A387" s="15"/>
      <c r="B387" s="15"/>
      <c r="C387" s="355" t="s">
        <v>28</v>
      </c>
      <c r="D387" s="268">
        <v>9</v>
      </c>
      <c r="E387" s="374">
        <v>15</v>
      </c>
      <c r="F387" s="268">
        <v>9</v>
      </c>
      <c r="G387" s="374">
        <v>17</v>
      </c>
      <c r="H387" s="268">
        <v>9</v>
      </c>
      <c r="I387" s="374">
        <v>21</v>
      </c>
      <c r="J387" s="268">
        <v>9</v>
      </c>
      <c r="K387" s="374">
        <v>24</v>
      </c>
      <c r="L387" s="268">
        <v>9</v>
      </c>
      <c r="M387" s="374">
        <v>27</v>
      </c>
      <c r="N387" s="375">
        <v>9</v>
      </c>
      <c r="O387" s="376">
        <v>29</v>
      </c>
      <c r="P387" s="375">
        <v>9</v>
      </c>
      <c r="Q387" s="376">
        <v>35</v>
      </c>
      <c r="R387" s="268">
        <v>9</v>
      </c>
      <c r="S387" s="374">
        <v>35</v>
      </c>
      <c r="T387" s="268">
        <v>9</v>
      </c>
      <c r="U387" s="374">
        <v>35</v>
      </c>
      <c r="V387" s="268">
        <v>9</v>
      </c>
      <c r="W387" s="374">
        <v>35</v>
      </c>
      <c r="X387" s="268">
        <v>9</v>
      </c>
      <c r="Y387" s="374">
        <v>36</v>
      </c>
      <c r="Z387" s="374">
        <v>0</v>
      </c>
      <c r="AA387" s="358">
        <v>9</v>
      </c>
      <c r="AB387" s="360">
        <v>47</v>
      </c>
      <c r="AC387" s="360">
        <v>0</v>
      </c>
      <c r="AD387" s="359">
        <v>0</v>
      </c>
      <c r="AE387" s="15"/>
      <c r="AF387" s="15"/>
      <c r="AG387" s="15"/>
      <c r="AH387" s="15"/>
      <c r="AI387" s="15"/>
      <c r="AJ387" s="15"/>
      <c r="AK387" s="15"/>
      <c r="AL387" s="15"/>
      <c r="AM387" s="15"/>
      <c r="AN387" s="15"/>
      <c r="AO387" s="15"/>
      <c r="AP387" s="15"/>
      <c r="AQ387" s="15"/>
      <c r="AR387" s="15"/>
      <c r="AS387" s="15"/>
      <c r="AT387" s="15"/>
      <c r="AU387" s="15"/>
      <c r="AV387" s="15"/>
      <c r="AW387" s="15"/>
      <c r="AX387" s="15"/>
      <c r="AY387" s="15"/>
    </row>
    <row r="388" spans="1:51" ht="23.25" thickBot="1">
      <c r="A388" s="15"/>
      <c r="B388" s="15"/>
      <c r="C388" s="361" t="s">
        <v>29</v>
      </c>
      <c r="D388" s="377">
        <v>0</v>
      </c>
      <c r="E388" s="378">
        <v>1</v>
      </c>
      <c r="F388" s="377">
        <v>0</v>
      </c>
      <c r="G388" s="378">
        <v>1</v>
      </c>
      <c r="H388" s="377">
        <v>0</v>
      </c>
      <c r="I388" s="378">
        <v>1</v>
      </c>
      <c r="J388" s="377">
        <v>0</v>
      </c>
      <c r="K388" s="378">
        <v>1</v>
      </c>
      <c r="L388" s="377">
        <v>0</v>
      </c>
      <c r="M388" s="378">
        <v>1</v>
      </c>
      <c r="N388" s="379">
        <v>0</v>
      </c>
      <c r="O388" s="380">
        <v>1</v>
      </c>
      <c r="P388" s="379">
        <v>0</v>
      </c>
      <c r="Q388" s="380">
        <v>1</v>
      </c>
      <c r="R388" s="377">
        <v>0</v>
      </c>
      <c r="S388" s="378">
        <v>3</v>
      </c>
      <c r="T388" s="377">
        <v>0</v>
      </c>
      <c r="U388" s="378">
        <v>3</v>
      </c>
      <c r="V388" s="377">
        <v>0</v>
      </c>
      <c r="W388" s="378">
        <v>3</v>
      </c>
      <c r="X388" s="377">
        <v>0</v>
      </c>
      <c r="Y388" s="378">
        <v>3</v>
      </c>
      <c r="Z388" s="378">
        <v>0</v>
      </c>
      <c r="AA388" s="364">
        <v>0</v>
      </c>
      <c r="AB388" s="366">
        <v>3</v>
      </c>
      <c r="AC388" s="366">
        <v>0</v>
      </c>
      <c r="AD388" s="365">
        <v>0</v>
      </c>
      <c r="AE388" s="15"/>
      <c r="AF388" s="15"/>
      <c r="AG388" s="15"/>
      <c r="AH388" s="15"/>
      <c r="AI388" s="15"/>
      <c r="AJ388" s="15"/>
      <c r="AK388" s="15"/>
      <c r="AL388" s="15"/>
      <c r="AM388" s="15"/>
      <c r="AN388" s="15"/>
      <c r="AO388" s="15"/>
      <c r="AP388" s="15"/>
      <c r="AQ388" s="15"/>
      <c r="AR388" s="15"/>
      <c r="AS388" s="15"/>
      <c r="AT388" s="15"/>
      <c r="AU388" s="15"/>
      <c r="AV388" s="15"/>
      <c r="AW388" s="15"/>
      <c r="AX388" s="15"/>
      <c r="AY388" s="15"/>
    </row>
    <row r="389" spans="1:51" ht="13.5" thickBot="1"/>
    <row r="390" spans="1:51" ht="23.25" thickBot="1">
      <c r="C390" s="557" t="s">
        <v>64</v>
      </c>
      <c r="D390" s="558"/>
      <c r="E390" s="558"/>
      <c r="F390" s="558"/>
      <c r="G390" s="558"/>
      <c r="H390" s="558"/>
      <c r="I390" s="558"/>
      <c r="J390" s="558"/>
      <c r="K390" s="558"/>
      <c r="L390" s="558"/>
      <c r="M390" s="558"/>
      <c r="N390" s="558"/>
      <c r="O390" s="558"/>
      <c r="P390" s="558"/>
      <c r="Q390" s="558"/>
      <c r="R390" s="558"/>
      <c r="S390" s="558"/>
      <c r="T390" s="558"/>
      <c r="U390" s="559"/>
      <c r="V390" s="557"/>
      <c r="W390" s="558"/>
      <c r="X390" s="558"/>
      <c r="Y390" s="558"/>
      <c r="Z390" s="558"/>
      <c r="AA390" s="558"/>
      <c r="AB390" s="558"/>
      <c r="AC390" s="558"/>
      <c r="AD390" s="558"/>
      <c r="AE390" s="558"/>
      <c r="AF390" s="558"/>
      <c r="AG390" s="558"/>
      <c r="AH390" s="558"/>
      <c r="AI390" s="558"/>
      <c r="AJ390" s="558"/>
      <c r="AK390" s="558"/>
      <c r="AL390" s="558"/>
      <c r="AM390" s="558"/>
      <c r="AN390" s="558"/>
      <c r="AO390" s="558"/>
      <c r="AP390" s="558"/>
      <c r="AQ390" s="558"/>
      <c r="AR390" s="558"/>
      <c r="AS390" s="558"/>
      <c r="AT390" s="558"/>
      <c r="AU390" s="558"/>
      <c r="AV390" s="558"/>
      <c r="AW390" s="558"/>
      <c r="AX390" s="558"/>
      <c r="AY390" s="559"/>
    </row>
    <row r="391" spans="1:51" ht="23.25" thickBot="1">
      <c r="C391" s="566" t="s">
        <v>54</v>
      </c>
      <c r="D391" s="568">
        <v>41640</v>
      </c>
      <c r="E391" s="569"/>
      <c r="F391" s="569"/>
      <c r="G391" s="570"/>
      <c r="H391" s="568">
        <v>41671</v>
      </c>
      <c r="I391" s="569"/>
      <c r="J391" s="569"/>
      <c r="K391" s="570"/>
      <c r="L391" s="568">
        <v>41699</v>
      </c>
      <c r="M391" s="569"/>
      <c r="N391" s="569"/>
      <c r="O391" s="570"/>
      <c r="P391" s="568">
        <v>41730</v>
      </c>
      <c r="Q391" s="569"/>
      <c r="R391" s="569"/>
      <c r="S391" s="570"/>
      <c r="T391" s="568">
        <v>41760</v>
      </c>
      <c r="U391" s="569"/>
      <c r="V391" s="569"/>
      <c r="W391" s="570"/>
      <c r="X391" s="568">
        <v>41791</v>
      </c>
      <c r="Y391" s="569"/>
      <c r="Z391" s="569"/>
      <c r="AA391" s="570"/>
      <c r="AB391" s="568">
        <v>41821</v>
      </c>
      <c r="AC391" s="569"/>
      <c r="AD391" s="569"/>
      <c r="AE391" s="570"/>
      <c r="AF391" s="568">
        <v>41852</v>
      </c>
      <c r="AG391" s="569"/>
      <c r="AH391" s="569"/>
      <c r="AI391" s="570"/>
      <c r="AJ391" s="568">
        <v>41883</v>
      </c>
      <c r="AK391" s="569"/>
      <c r="AL391" s="569"/>
      <c r="AM391" s="570"/>
      <c r="AN391" s="568">
        <v>41913</v>
      </c>
      <c r="AO391" s="569"/>
      <c r="AP391" s="569"/>
      <c r="AQ391" s="570"/>
      <c r="AR391" s="568">
        <v>41944</v>
      </c>
      <c r="AS391" s="569"/>
      <c r="AT391" s="569"/>
      <c r="AU391" s="570"/>
      <c r="AV391" s="568">
        <v>41974</v>
      </c>
      <c r="AW391" s="569"/>
      <c r="AX391" s="569"/>
      <c r="AY391" s="570"/>
    </row>
    <row r="392" spans="1:51" ht="13.5" thickBot="1">
      <c r="C392" s="567"/>
      <c r="D392" s="326" t="s">
        <v>4</v>
      </c>
      <c r="E392" s="327" t="s">
        <v>33</v>
      </c>
      <c r="F392" s="327" t="s">
        <v>62</v>
      </c>
      <c r="G392" s="328" t="s">
        <v>63</v>
      </c>
      <c r="H392" s="326" t="s">
        <v>4</v>
      </c>
      <c r="I392" s="327" t="s">
        <v>33</v>
      </c>
      <c r="J392" s="327" t="s">
        <v>62</v>
      </c>
      <c r="K392" s="328" t="s">
        <v>63</v>
      </c>
      <c r="L392" s="326" t="s">
        <v>4</v>
      </c>
      <c r="M392" s="327" t="s">
        <v>33</v>
      </c>
      <c r="N392" s="327" t="s">
        <v>62</v>
      </c>
      <c r="O392" s="328" t="s">
        <v>63</v>
      </c>
      <c r="P392" s="326" t="s">
        <v>4</v>
      </c>
      <c r="Q392" s="327" t="s">
        <v>33</v>
      </c>
      <c r="R392" s="327" t="s">
        <v>62</v>
      </c>
      <c r="S392" s="328" t="s">
        <v>63</v>
      </c>
      <c r="T392" s="326" t="s">
        <v>4</v>
      </c>
      <c r="U392" s="327" t="s">
        <v>33</v>
      </c>
      <c r="V392" s="327" t="s">
        <v>62</v>
      </c>
      <c r="W392" s="328" t="s">
        <v>63</v>
      </c>
      <c r="X392" s="326" t="s">
        <v>4</v>
      </c>
      <c r="Y392" s="327" t="s">
        <v>33</v>
      </c>
      <c r="Z392" s="327" t="s">
        <v>62</v>
      </c>
      <c r="AA392" s="328" t="s">
        <v>63</v>
      </c>
      <c r="AB392" s="326" t="s">
        <v>4</v>
      </c>
      <c r="AC392" s="327" t="s">
        <v>33</v>
      </c>
      <c r="AD392" s="327" t="s">
        <v>62</v>
      </c>
      <c r="AE392" s="328" t="s">
        <v>63</v>
      </c>
      <c r="AF392" s="326" t="s">
        <v>4</v>
      </c>
      <c r="AG392" s="327" t="s">
        <v>33</v>
      </c>
      <c r="AH392" s="327" t="s">
        <v>62</v>
      </c>
      <c r="AI392" s="328" t="s">
        <v>63</v>
      </c>
      <c r="AJ392" s="326" t="s">
        <v>4</v>
      </c>
      <c r="AK392" s="327" t="s">
        <v>33</v>
      </c>
      <c r="AL392" s="327" t="s">
        <v>62</v>
      </c>
      <c r="AM392" s="328" t="s">
        <v>63</v>
      </c>
      <c r="AN392" s="326" t="s">
        <v>4</v>
      </c>
      <c r="AO392" s="327" t="s">
        <v>33</v>
      </c>
      <c r="AP392" s="327" t="s">
        <v>62</v>
      </c>
      <c r="AQ392" s="328" t="s">
        <v>63</v>
      </c>
      <c r="AR392" s="326" t="s">
        <v>4</v>
      </c>
      <c r="AS392" s="327" t="s">
        <v>33</v>
      </c>
      <c r="AT392" s="327" t="s">
        <v>62</v>
      </c>
      <c r="AU392" s="328" t="s">
        <v>63</v>
      </c>
      <c r="AV392" s="326" t="s">
        <v>4</v>
      </c>
      <c r="AW392" s="327" t="s">
        <v>33</v>
      </c>
      <c r="AX392" s="327" t="s">
        <v>62</v>
      </c>
      <c r="AY392" s="328" t="s">
        <v>63</v>
      </c>
    </row>
    <row r="393" spans="1:51">
      <c r="C393" s="88" t="s">
        <v>8</v>
      </c>
      <c r="D393" s="30">
        <v>22</v>
      </c>
      <c r="E393" s="87">
        <v>26</v>
      </c>
      <c r="F393" s="87">
        <v>0</v>
      </c>
      <c r="G393" s="31">
        <v>0</v>
      </c>
      <c r="H393" s="30">
        <v>22</v>
      </c>
      <c r="I393" s="87">
        <v>26</v>
      </c>
      <c r="J393" s="87">
        <v>0</v>
      </c>
      <c r="K393" s="31">
        <v>0</v>
      </c>
      <c r="L393" s="30">
        <v>22</v>
      </c>
      <c r="M393" s="87">
        <v>26</v>
      </c>
      <c r="N393" s="87">
        <v>0</v>
      </c>
      <c r="O393" s="31">
        <v>0</v>
      </c>
      <c r="P393" s="30">
        <v>22</v>
      </c>
      <c r="Q393" s="87">
        <v>32</v>
      </c>
      <c r="R393" s="87">
        <v>0</v>
      </c>
      <c r="S393" s="31">
        <v>0</v>
      </c>
      <c r="T393" s="30">
        <v>21</v>
      </c>
      <c r="U393" s="87">
        <v>32</v>
      </c>
      <c r="V393" s="87">
        <v>0</v>
      </c>
      <c r="W393" s="31">
        <v>0</v>
      </c>
      <c r="X393" s="30">
        <v>21</v>
      </c>
      <c r="Y393" s="87">
        <v>32</v>
      </c>
      <c r="Z393" s="87">
        <v>0</v>
      </c>
      <c r="AA393" s="31">
        <v>0</v>
      </c>
      <c r="AB393" s="30">
        <v>21</v>
      </c>
      <c r="AC393" s="87">
        <v>32</v>
      </c>
      <c r="AD393" s="87">
        <v>0</v>
      </c>
      <c r="AE393" s="31">
        <v>0</v>
      </c>
      <c r="AF393" s="30">
        <v>21</v>
      </c>
      <c r="AG393" s="87">
        <v>35</v>
      </c>
      <c r="AH393" s="87">
        <v>0</v>
      </c>
      <c r="AI393" s="31">
        <v>0</v>
      </c>
      <c r="AJ393" s="30">
        <v>21</v>
      </c>
      <c r="AK393" s="87">
        <v>35</v>
      </c>
      <c r="AL393" s="87">
        <v>0</v>
      </c>
      <c r="AM393" s="31">
        <v>0</v>
      </c>
      <c r="AN393" s="30">
        <v>0</v>
      </c>
      <c r="AO393" s="87">
        <v>38</v>
      </c>
      <c r="AP393" s="87">
        <v>0</v>
      </c>
      <c r="AQ393" s="31">
        <v>0</v>
      </c>
      <c r="AR393" s="30">
        <v>0</v>
      </c>
      <c r="AS393" s="87">
        <v>39</v>
      </c>
      <c r="AT393" s="87">
        <v>0</v>
      </c>
      <c r="AU393" s="31">
        <v>0</v>
      </c>
      <c r="AV393" s="30">
        <v>0</v>
      </c>
      <c r="AW393" s="87">
        <v>39</v>
      </c>
      <c r="AX393" s="87">
        <v>0</v>
      </c>
      <c r="AY393" s="31">
        <v>0</v>
      </c>
    </row>
    <row r="394" spans="1:51">
      <c r="C394" s="89" t="s">
        <v>9</v>
      </c>
      <c r="D394" s="32">
        <v>1</v>
      </c>
      <c r="E394" s="85">
        <v>1</v>
      </c>
      <c r="F394" s="85">
        <v>0</v>
      </c>
      <c r="G394" s="33">
        <v>0</v>
      </c>
      <c r="H394" s="32">
        <v>1</v>
      </c>
      <c r="I394" s="85">
        <v>1</v>
      </c>
      <c r="J394" s="85">
        <v>0</v>
      </c>
      <c r="K394" s="33">
        <v>0</v>
      </c>
      <c r="L394" s="32">
        <v>1</v>
      </c>
      <c r="M394" s="85">
        <v>1</v>
      </c>
      <c r="N394" s="85">
        <v>0</v>
      </c>
      <c r="O394" s="33">
        <v>0</v>
      </c>
      <c r="P394" s="32">
        <v>1</v>
      </c>
      <c r="Q394" s="85">
        <v>1</v>
      </c>
      <c r="R394" s="85">
        <v>0</v>
      </c>
      <c r="S394" s="33">
        <v>0</v>
      </c>
      <c r="T394" s="32">
        <v>1</v>
      </c>
      <c r="U394" s="85">
        <v>3</v>
      </c>
      <c r="V394" s="85">
        <v>0</v>
      </c>
      <c r="W394" s="33">
        <v>0</v>
      </c>
      <c r="X394" s="32">
        <v>1</v>
      </c>
      <c r="Y394" s="85">
        <v>3</v>
      </c>
      <c r="Z394" s="85">
        <v>0</v>
      </c>
      <c r="AA394" s="33">
        <v>0</v>
      </c>
      <c r="AB394" s="32">
        <v>1</v>
      </c>
      <c r="AC394" s="85">
        <v>3</v>
      </c>
      <c r="AD394" s="85">
        <v>0</v>
      </c>
      <c r="AE394" s="33">
        <v>0</v>
      </c>
      <c r="AF394" s="32">
        <v>1</v>
      </c>
      <c r="AG394" s="85">
        <v>5</v>
      </c>
      <c r="AH394" s="85">
        <v>0</v>
      </c>
      <c r="AI394" s="33">
        <v>0</v>
      </c>
      <c r="AJ394" s="32">
        <v>1</v>
      </c>
      <c r="AK394" s="85">
        <v>4</v>
      </c>
      <c r="AL394" s="85">
        <v>0</v>
      </c>
      <c r="AM394" s="33">
        <v>0</v>
      </c>
      <c r="AN394" s="32">
        <v>0</v>
      </c>
      <c r="AO394" s="85">
        <v>6</v>
      </c>
      <c r="AP394" s="85">
        <v>0</v>
      </c>
      <c r="AQ394" s="33">
        <v>0</v>
      </c>
      <c r="AR394" s="32">
        <v>0</v>
      </c>
      <c r="AS394" s="85">
        <v>8</v>
      </c>
      <c r="AT394" s="85">
        <v>0</v>
      </c>
      <c r="AU394" s="33">
        <v>0</v>
      </c>
      <c r="AV394" s="32">
        <v>0</v>
      </c>
      <c r="AW394" s="85">
        <v>8</v>
      </c>
      <c r="AX394" s="85">
        <v>0</v>
      </c>
      <c r="AY394" s="33">
        <v>0</v>
      </c>
    </row>
    <row r="395" spans="1:51">
      <c r="C395" s="89" t="s">
        <v>10</v>
      </c>
      <c r="D395" s="32">
        <v>3</v>
      </c>
      <c r="E395" s="85">
        <v>3</v>
      </c>
      <c r="F395" s="85">
        <v>0</v>
      </c>
      <c r="G395" s="33">
        <v>0</v>
      </c>
      <c r="H395" s="32">
        <v>3</v>
      </c>
      <c r="I395" s="85">
        <v>3</v>
      </c>
      <c r="J395" s="85">
        <v>0</v>
      </c>
      <c r="K395" s="33">
        <v>0</v>
      </c>
      <c r="L395" s="32">
        <v>3</v>
      </c>
      <c r="M395" s="85">
        <v>3</v>
      </c>
      <c r="N395" s="85">
        <v>0</v>
      </c>
      <c r="O395" s="33">
        <v>0</v>
      </c>
      <c r="P395" s="32">
        <v>3</v>
      </c>
      <c r="Q395" s="85">
        <v>3</v>
      </c>
      <c r="R395" s="85">
        <v>0</v>
      </c>
      <c r="S395" s="33">
        <v>0</v>
      </c>
      <c r="T395" s="32">
        <v>3</v>
      </c>
      <c r="U395" s="85">
        <v>4</v>
      </c>
      <c r="V395" s="85">
        <v>0</v>
      </c>
      <c r="W395" s="33">
        <v>0</v>
      </c>
      <c r="X395" s="32">
        <v>3</v>
      </c>
      <c r="Y395" s="85">
        <v>4</v>
      </c>
      <c r="Z395" s="85">
        <v>0</v>
      </c>
      <c r="AA395" s="33">
        <v>0</v>
      </c>
      <c r="AB395" s="32">
        <v>3</v>
      </c>
      <c r="AC395" s="85">
        <v>4</v>
      </c>
      <c r="AD395" s="85">
        <v>0</v>
      </c>
      <c r="AE395" s="33">
        <v>0</v>
      </c>
      <c r="AF395" s="32">
        <v>3</v>
      </c>
      <c r="AG395" s="85">
        <v>21</v>
      </c>
      <c r="AH395" s="85">
        <v>0</v>
      </c>
      <c r="AI395" s="33">
        <v>0</v>
      </c>
      <c r="AJ395" s="32">
        <v>3</v>
      </c>
      <c r="AK395" s="85">
        <v>4</v>
      </c>
      <c r="AL395" s="85">
        <v>0</v>
      </c>
      <c r="AM395" s="33">
        <v>0</v>
      </c>
      <c r="AN395" s="32">
        <v>0</v>
      </c>
      <c r="AO395" s="85">
        <v>6</v>
      </c>
      <c r="AP395" s="85">
        <v>0</v>
      </c>
      <c r="AQ395" s="33">
        <v>0</v>
      </c>
      <c r="AR395" s="32">
        <v>0</v>
      </c>
      <c r="AS395" s="85">
        <v>7</v>
      </c>
      <c r="AT395" s="85">
        <v>0</v>
      </c>
      <c r="AU395" s="33">
        <v>0</v>
      </c>
      <c r="AV395" s="32">
        <v>0</v>
      </c>
      <c r="AW395" s="85">
        <v>7</v>
      </c>
      <c r="AX395" s="85">
        <v>0</v>
      </c>
      <c r="AY395" s="33">
        <v>0</v>
      </c>
    </row>
    <row r="396" spans="1:51">
      <c r="C396" s="89" t="s">
        <v>11</v>
      </c>
      <c r="D396" s="32">
        <v>3</v>
      </c>
      <c r="E396" s="85">
        <v>12</v>
      </c>
      <c r="F396" s="85">
        <v>0</v>
      </c>
      <c r="G396" s="33">
        <v>0</v>
      </c>
      <c r="H396" s="32">
        <v>3</v>
      </c>
      <c r="I396" s="85">
        <v>13</v>
      </c>
      <c r="J396" s="85">
        <v>0</v>
      </c>
      <c r="K396" s="33">
        <v>0</v>
      </c>
      <c r="L396" s="32">
        <v>3</v>
      </c>
      <c r="M396" s="85">
        <v>13</v>
      </c>
      <c r="N396" s="85">
        <v>0</v>
      </c>
      <c r="O396" s="33">
        <v>0</v>
      </c>
      <c r="P396" s="32">
        <v>3</v>
      </c>
      <c r="Q396" s="85">
        <v>13</v>
      </c>
      <c r="R396" s="85">
        <v>0</v>
      </c>
      <c r="S396" s="33">
        <v>0</v>
      </c>
      <c r="T396" s="32">
        <v>3</v>
      </c>
      <c r="U396" s="85">
        <v>13</v>
      </c>
      <c r="V396" s="85">
        <v>0</v>
      </c>
      <c r="W396" s="33">
        <v>0</v>
      </c>
      <c r="X396" s="32">
        <v>3</v>
      </c>
      <c r="Y396" s="85">
        <v>13</v>
      </c>
      <c r="Z396" s="85">
        <v>0</v>
      </c>
      <c r="AA396" s="33">
        <v>0</v>
      </c>
      <c r="AB396" s="32">
        <v>3</v>
      </c>
      <c r="AC396" s="85">
        <v>13</v>
      </c>
      <c r="AD396" s="85">
        <v>0</v>
      </c>
      <c r="AE396" s="33">
        <v>0</v>
      </c>
      <c r="AF396" s="32">
        <v>1</v>
      </c>
      <c r="AG396" s="85">
        <v>23</v>
      </c>
      <c r="AH396" s="85">
        <v>0</v>
      </c>
      <c r="AI396" s="33">
        <v>0</v>
      </c>
      <c r="AJ396" s="32">
        <v>1</v>
      </c>
      <c r="AK396" s="85">
        <v>13</v>
      </c>
      <c r="AL396" s="85">
        <v>0</v>
      </c>
      <c r="AM396" s="33">
        <v>0</v>
      </c>
      <c r="AN396" s="32">
        <v>1</v>
      </c>
      <c r="AO396" s="85">
        <v>13</v>
      </c>
      <c r="AP396" s="85">
        <v>0</v>
      </c>
      <c r="AQ396" s="33">
        <v>0</v>
      </c>
      <c r="AR396" s="32">
        <v>1</v>
      </c>
      <c r="AS396" s="85">
        <v>13</v>
      </c>
      <c r="AT396" s="85">
        <v>0</v>
      </c>
      <c r="AU396" s="33">
        <v>0</v>
      </c>
      <c r="AV396" s="32">
        <v>1</v>
      </c>
      <c r="AW396" s="85">
        <v>13</v>
      </c>
      <c r="AX396" s="85">
        <v>0</v>
      </c>
      <c r="AY396" s="33">
        <v>0</v>
      </c>
    </row>
    <row r="397" spans="1:51">
      <c r="C397" s="89" t="s">
        <v>12</v>
      </c>
      <c r="D397" s="32">
        <v>3</v>
      </c>
      <c r="E397" s="85">
        <v>33</v>
      </c>
      <c r="F397" s="85">
        <v>0</v>
      </c>
      <c r="G397" s="33">
        <v>0</v>
      </c>
      <c r="H397" s="32">
        <v>3</v>
      </c>
      <c r="I397" s="85">
        <v>38</v>
      </c>
      <c r="J397" s="85">
        <v>0</v>
      </c>
      <c r="K397" s="33">
        <v>0</v>
      </c>
      <c r="L397" s="32">
        <v>3</v>
      </c>
      <c r="M397" s="85">
        <v>38</v>
      </c>
      <c r="N397" s="85">
        <v>0</v>
      </c>
      <c r="O397" s="33">
        <v>0</v>
      </c>
      <c r="P397" s="32">
        <v>3</v>
      </c>
      <c r="Q397" s="85">
        <v>39</v>
      </c>
      <c r="R397" s="85">
        <v>0</v>
      </c>
      <c r="S397" s="33">
        <v>0</v>
      </c>
      <c r="T397" s="32">
        <v>3</v>
      </c>
      <c r="U397" s="85">
        <v>40</v>
      </c>
      <c r="V397" s="85">
        <v>0</v>
      </c>
      <c r="W397" s="33">
        <v>0</v>
      </c>
      <c r="X397" s="32">
        <v>3</v>
      </c>
      <c r="Y397" s="85">
        <v>40</v>
      </c>
      <c r="Z397" s="85">
        <v>0</v>
      </c>
      <c r="AA397" s="33">
        <v>0</v>
      </c>
      <c r="AB397" s="32">
        <v>3</v>
      </c>
      <c r="AC397" s="85">
        <v>40</v>
      </c>
      <c r="AD397" s="85">
        <v>0</v>
      </c>
      <c r="AE397" s="33">
        <v>0</v>
      </c>
      <c r="AF397" s="32">
        <v>3</v>
      </c>
      <c r="AG397" s="85">
        <v>35</v>
      </c>
      <c r="AH397" s="85">
        <v>0</v>
      </c>
      <c r="AI397" s="33">
        <v>0</v>
      </c>
      <c r="AJ397" s="32">
        <v>3</v>
      </c>
      <c r="AK397" s="85">
        <v>40</v>
      </c>
      <c r="AL397" s="85">
        <v>0</v>
      </c>
      <c r="AM397" s="33">
        <v>0</v>
      </c>
      <c r="AN397" s="32">
        <v>0</v>
      </c>
      <c r="AO397" s="85">
        <v>40</v>
      </c>
      <c r="AP397" s="85">
        <v>0</v>
      </c>
      <c r="AQ397" s="33">
        <v>0</v>
      </c>
      <c r="AR397" s="32">
        <v>0</v>
      </c>
      <c r="AS397" s="85">
        <v>40</v>
      </c>
      <c r="AT397" s="85">
        <v>0</v>
      </c>
      <c r="AU397" s="33">
        <v>0</v>
      </c>
      <c r="AV397" s="32">
        <v>0</v>
      </c>
      <c r="AW397" s="85">
        <v>40</v>
      </c>
      <c r="AX397" s="85">
        <v>0</v>
      </c>
      <c r="AY397" s="33">
        <v>0</v>
      </c>
    </row>
    <row r="398" spans="1:51">
      <c r="C398" s="89" t="s">
        <v>13</v>
      </c>
      <c r="D398" s="32">
        <v>3</v>
      </c>
      <c r="E398" s="85">
        <v>31</v>
      </c>
      <c r="F398" s="85">
        <v>0</v>
      </c>
      <c r="G398" s="33">
        <v>3</v>
      </c>
      <c r="H398" s="32">
        <v>3</v>
      </c>
      <c r="I398" s="85">
        <v>31</v>
      </c>
      <c r="J398" s="85">
        <v>0</v>
      </c>
      <c r="K398" s="33">
        <v>3</v>
      </c>
      <c r="L398" s="32">
        <v>3</v>
      </c>
      <c r="M398" s="85">
        <v>31</v>
      </c>
      <c r="N398" s="85">
        <v>0</v>
      </c>
      <c r="O398" s="33">
        <v>3</v>
      </c>
      <c r="P398" s="32">
        <v>3</v>
      </c>
      <c r="Q398" s="85">
        <v>31</v>
      </c>
      <c r="R398" s="85">
        <v>0</v>
      </c>
      <c r="S398" s="33">
        <v>3</v>
      </c>
      <c r="T398" s="32">
        <v>3</v>
      </c>
      <c r="U398" s="85">
        <v>33</v>
      </c>
      <c r="V398" s="85">
        <v>0</v>
      </c>
      <c r="W398" s="33">
        <v>3</v>
      </c>
      <c r="X398" s="32">
        <v>3</v>
      </c>
      <c r="Y398" s="85">
        <v>33</v>
      </c>
      <c r="Z398" s="85">
        <v>0</v>
      </c>
      <c r="AA398" s="33">
        <v>3</v>
      </c>
      <c r="AB398" s="32">
        <v>3</v>
      </c>
      <c r="AC398" s="85">
        <v>33</v>
      </c>
      <c r="AD398" s="85">
        <v>0</v>
      </c>
      <c r="AE398" s="33">
        <v>3</v>
      </c>
      <c r="AF398" s="32">
        <v>3</v>
      </c>
      <c r="AG398" s="85">
        <v>3</v>
      </c>
      <c r="AH398" s="85">
        <v>0</v>
      </c>
      <c r="AI398" s="33">
        <v>3</v>
      </c>
      <c r="AJ398" s="32">
        <v>3</v>
      </c>
      <c r="AK398" s="85">
        <v>35</v>
      </c>
      <c r="AL398" s="85">
        <v>0</v>
      </c>
      <c r="AM398" s="33">
        <v>3</v>
      </c>
      <c r="AN398" s="32">
        <v>0</v>
      </c>
      <c r="AO398" s="85">
        <v>35</v>
      </c>
      <c r="AP398" s="85">
        <v>0</v>
      </c>
      <c r="AQ398" s="33">
        <v>3</v>
      </c>
      <c r="AR398" s="32">
        <v>0</v>
      </c>
      <c r="AS398" s="85">
        <v>35</v>
      </c>
      <c r="AT398" s="85">
        <v>0</v>
      </c>
      <c r="AU398" s="33">
        <v>3</v>
      </c>
      <c r="AV398" s="32">
        <v>0</v>
      </c>
      <c r="AW398" s="85">
        <v>35</v>
      </c>
      <c r="AX398" s="85">
        <v>0</v>
      </c>
      <c r="AY398" s="33">
        <v>3</v>
      </c>
    </row>
    <row r="399" spans="1:51">
      <c r="C399" s="89" t="s">
        <v>14</v>
      </c>
      <c r="D399" s="32">
        <v>7</v>
      </c>
      <c r="E399" s="85">
        <v>11</v>
      </c>
      <c r="F399" s="85">
        <v>0</v>
      </c>
      <c r="G399" s="33">
        <v>0</v>
      </c>
      <c r="H399" s="32">
        <v>7</v>
      </c>
      <c r="I399" s="85">
        <v>11</v>
      </c>
      <c r="J399" s="85">
        <v>0</v>
      </c>
      <c r="K399" s="33">
        <v>0</v>
      </c>
      <c r="L399" s="32">
        <v>7</v>
      </c>
      <c r="M399" s="85">
        <v>11</v>
      </c>
      <c r="N399" s="85">
        <v>0</v>
      </c>
      <c r="O399" s="33">
        <v>0</v>
      </c>
      <c r="P399" s="32">
        <v>7</v>
      </c>
      <c r="Q399" s="85">
        <v>11</v>
      </c>
      <c r="R399" s="85">
        <v>0</v>
      </c>
      <c r="S399" s="33">
        <v>0</v>
      </c>
      <c r="T399" s="32">
        <v>7</v>
      </c>
      <c r="U399" s="85">
        <v>14</v>
      </c>
      <c r="V399" s="85">
        <v>0</v>
      </c>
      <c r="W399" s="33">
        <v>0</v>
      </c>
      <c r="X399" s="32">
        <v>7</v>
      </c>
      <c r="Y399" s="85">
        <v>14</v>
      </c>
      <c r="Z399" s="85">
        <v>0</v>
      </c>
      <c r="AA399" s="33">
        <v>0</v>
      </c>
      <c r="AB399" s="32">
        <v>7</v>
      </c>
      <c r="AC399" s="85">
        <v>14</v>
      </c>
      <c r="AD399" s="85">
        <v>0</v>
      </c>
      <c r="AE399" s="33">
        <v>0</v>
      </c>
      <c r="AF399" s="32">
        <v>7</v>
      </c>
      <c r="AG399" s="85">
        <v>40</v>
      </c>
      <c r="AH399" s="85">
        <v>0</v>
      </c>
      <c r="AI399" s="33">
        <v>0</v>
      </c>
      <c r="AJ399" s="32">
        <v>7</v>
      </c>
      <c r="AK399" s="85">
        <v>21</v>
      </c>
      <c r="AL399" s="85">
        <v>0</v>
      </c>
      <c r="AM399" s="33">
        <v>0</v>
      </c>
      <c r="AN399" s="32">
        <v>0</v>
      </c>
      <c r="AO399" s="85">
        <v>28</v>
      </c>
      <c r="AP399" s="85">
        <v>0</v>
      </c>
      <c r="AQ399" s="33">
        <v>0</v>
      </c>
      <c r="AR399" s="32">
        <v>0</v>
      </c>
      <c r="AS399" s="85">
        <v>29</v>
      </c>
      <c r="AT399" s="85">
        <v>0</v>
      </c>
      <c r="AU399" s="33">
        <v>0</v>
      </c>
      <c r="AV399" s="32">
        <v>0</v>
      </c>
      <c r="AW399" s="85">
        <v>29</v>
      </c>
      <c r="AX399" s="85">
        <v>0</v>
      </c>
      <c r="AY399" s="33">
        <v>0</v>
      </c>
    </row>
    <row r="400" spans="1:51">
      <c r="C400" s="89" t="s">
        <v>15</v>
      </c>
      <c r="D400" s="32">
        <v>6</v>
      </c>
      <c r="E400" s="85">
        <v>27</v>
      </c>
      <c r="F400" s="85">
        <v>0</v>
      </c>
      <c r="G400" s="33">
        <v>0</v>
      </c>
      <c r="H400" s="32">
        <v>6</v>
      </c>
      <c r="I400" s="85">
        <v>27</v>
      </c>
      <c r="J400" s="85">
        <v>0</v>
      </c>
      <c r="K400" s="33">
        <v>0</v>
      </c>
      <c r="L400" s="32">
        <v>6</v>
      </c>
      <c r="M400" s="85">
        <v>27</v>
      </c>
      <c r="N400" s="85">
        <v>0</v>
      </c>
      <c r="O400" s="33">
        <v>0</v>
      </c>
      <c r="P400" s="32">
        <v>6</v>
      </c>
      <c r="Q400" s="85">
        <v>27</v>
      </c>
      <c r="R400" s="85">
        <v>0</v>
      </c>
      <c r="S400" s="33">
        <v>0</v>
      </c>
      <c r="T400" s="32">
        <v>6</v>
      </c>
      <c r="U400" s="85">
        <v>35</v>
      </c>
      <c r="V400" s="85">
        <v>0</v>
      </c>
      <c r="W400" s="33">
        <v>0</v>
      </c>
      <c r="X400" s="32">
        <v>6</v>
      </c>
      <c r="Y400" s="85">
        <v>35</v>
      </c>
      <c r="Z400" s="85">
        <v>0</v>
      </c>
      <c r="AA400" s="33">
        <v>0</v>
      </c>
      <c r="AB400" s="32">
        <v>6</v>
      </c>
      <c r="AC400" s="85">
        <v>35</v>
      </c>
      <c r="AD400" s="85">
        <v>0</v>
      </c>
      <c r="AE400" s="33">
        <v>0</v>
      </c>
      <c r="AF400" s="32">
        <v>4</v>
      </c>
      <c r="AG400" s="85">
        <v>10</v>
      </c>
      <c r="AH400" s="85">
        <v>0</v>
      </c>
      <c r="AI400" s="33">
        <v>0</v>
      </c>
      <c r="AJ400" s="32">
        <v>4</v>
      </c>
      <c r="AK400" s="85">
        <v>35</v>
      </c>
      <c r="AL400" s="85">
        <v>0</v>
      </c>
      <c r="AM400" s="33">
        <v>0</v>
      </c>
      <c r="AN400" s="32">
        <v>1</v>
      </c>
      <c r="AO400" s="85">
        <v>35</v>
      </c>
      <c r="AP400" s="85">
        <v>0</v>
      </c>
      <c r="AQ400" s="33">
        <v>0</v>
      </c>
      <c r="AR400" s="32">
        <v>1</v>
      </c>
      <c r="AS400" s="85">
        <v>35</v>
      </c>
      <c r="AT400" s="85">
        <v>0</v>
      </c>
      <c r="AU400" s="33">
        <v>0</v>
      </c>
      <c r="AV400" s="32">
        <v>1</v>
      </c>
      <c r="AW400" s="85">
        <v>35</v>
      </c>
      <c r="AX400" s="85">
        <v>0</v>
      </c>
      <c r="AY400" s="33">
        <v>0</v>
      </c>
    </row>
    <row r="401" spans="3:51">
      <c r="C401" s="89" t="s">
        <v>16</v>
      </c>
      <c r="D401" s="32">
        <v>0</v>
      </c>
      <c r="E401" s="85">
        <v>5</v>
      </c>
      <c r="F401" s="85">
        <v>0</v>
      </c>
      <c r="G401" s="33">
        <v>0</v>
      </c>
      <c r="H401" s="32">
        <v>0</v>
      </c>
      <c r="I401" s="85">
        <v>5</v>
      </c>
      <c r="J401" s="85">
        <v>0</v>
      </c>
      <c r="K401" s="33">
        <v>0</v>
      </c>
      <c r="L401" s="32">
        <v>0</v>
      </c>
      <c r="M401" s="85">
        <v>5</v>
      </c>
      <c r="N401" s="85">
        <v>0</v>
      </c>
      <c r="O401" s="33">
        <v>0</v>
      </c>
      <c r="P401" s="32">
        <v>0</v>
      </c>
      <c r="Q401" s="85">
        <v>5</v>
      </c>
      <c r="R401" s="85">
        <v>0</v>
      </c>
      <c r="S401" s="33">
        <v>0</v>
      </c>
      <c r="T401" s="32">
        <v>0</v>
      </c>
      <c r="U401" s="85">
        <v>5</v>
      </c>
      <c r="V401" s="85">
        <v>0</v>
      </c>
      <c r="W401" s="33">
        <v>0</v>
      </c>
      <c r="X401" s="32">
        <v>0</v>
      </c>
      <c r="Y401" s="85">
        <v>5</v>
      </c>
      <c r="Z401" s="85">
        <v>0</v>
      </c>
      <c r="AA401" s="33">
        <v>0</v>
      </c>
      <c r="AB401" s="32">
        <v>0</v>
      </c>
      <c r="AC401" s="85">
        <v>5</v>
      </c>
      <c r="AD401" s="85">
        <v>0</v>
      </c>
      <c r="AE401" s="33">
        <v>0</v>
      </c>
      <c r="AF401" s="32">
        <v>0</v>
      </c>
      <c r="AG401" s="85">
        <v>357</v>
      </c>
      <c r="AH401" s="85">
        <v>0</v>
      </c>
      <c r="AI401" s="33">
        <v>0</v>
      </c>
      <c r="AJ401" s="32">
        <v>0</v>
      </c>
      <c r="AK401" s="85">
        <v>6</v>
      </c>
      <c r="AL401" s="85">
        <v>0</v>
      </c>
      <c r="AM401" s="33">
        <v>0</v>
      </c>
      <c r="AN401" s="32">
        <v>0</v>
      </c>
      <c r="AO401" s="85">
        <v>6</v>
      </c>
      <c r="AP401" s="85">
        <v>0</v>
      </c>
      <c r="AQ401" s="33">
        <v>0</v>
      </c>
      <c r="AR401" s="32">
        <v>0</v>
      </c>
      <c r="AS401" s="85">
        <v>6</v>
      </c>
      <c r="AT401" s="85">
        <v>0</v>
      </c>
      <c r="AU401" s="33">
        <v>0</v>
      </c>
      <c r="AV401" s="32">
        <v>0</v>
      </c>
      <c r="AW401" s="85">
        <v>6</v>
      </c>
      <c r="AX401" s="85">
        <v>0</v>
      </c>
      <c r="AY401" s="33">
        <v>0</v>
      </c>
    </row>
    <row r="402" spans="3:51">
      <c r="C402" s="89" t="s">
        <v>17</v>
      </c>
      <c r="D402" s="32">
        <v>58</v>
      </c>
      <c r="E402" s="85">
        <v>150</v>
      </c>
      <c r="F402" s="85">
        <v>5</v>
      </c>
      <c r="G402" s="33">
        <v>0</v>
      </c>
      <c r="H402" s="32">
        <v>58</v>
      </c>
      <c r="I402" s="85">
        <v>150</v>
      </c>
      <c r="J402" s="85">
        <v>55</v>
      </c>
      <c r="K402" s="33">
        <v>0</v>
      </c>
      <c r="L402" s="32">
        <v>58</v>
      </c>
      <c r="M402" s="85">
        <v>150</v>
      </c>
      <c r="N402" s="85">
        <v>55</v>
      </c>
      <c r="O402" s="33">
        <v>0</v>
      </c>
      <c r="P402" s="32">
        <v>58</v>
      </c>
      <c r="Q402" s="85">
        <v>150</v>
      </c>
      <c r="R402" s="85">
        <v>55</v>
      </c>
      <c r="S402" s="33">
        <v>0</v>
      </c>
      <c r="T402" s="32">
        <v>51</v>
      </c>
      <c r="U402" s="85">
        <v>153</v>
      </c>
      <c r="V402" s="85">
        <v>0</v>
      </c>
      <c r="W402" s="33">
        <v>0</v>
      </c>
      <c r="X402" s="32">
        <v>51</v>
      </c>
      <c r="Y402" s="85">
        <v>160</v>
      </c>
      <c r="Z402" s="85">
        <v>55</v>
      </c>
      <c r="AA402" s="33">
        <v>0</v>
      </c>
      <c r="AB402" s="32">
        <v>48</v>
      </c>
      <c r="AC402" s="85">
        <v>153</v>
      </c>
      <c r="AD402" s="85">
        <v>55</v>
      </c>
      <c r="AE402" s="33">
        <v>0</v>
      </c>
      <c r="AF402" s="32">
        <v>48</v>
      </c>
      <c r="AG402" s="85">
        <v>34</v>
      </c>
      <c r="AH402" s="85">
        <v>55</v>
      </c>
      <c r="AI402" s="33">
        <v>0</v>
      </c>
      <c r="AJ402" s="32">
        <v>48</v>
      </c>
      <c r="AK402" s="85">
        <v>170</v>
      </c>
      <c r="AL402" s="85">
        <v>55</v>
      </c>
      <c r="AM402" s="33">
        <v>0</v>
      </c>
      <c r="AN402" s="32">
        <v>6</v>
      </c>
      <c r="AO402" s="85">
        <v>194</v>
      </c>
      <c r="AP402" s="85">
        <v>55</v>
      </c>
      <c r="AQ402" s="33">
        <v>0</v>
      </c>
      <c r="AR402" s="32">
        <v>6</v>
      </c>
      <c r="AS402" s="85">
        <v>197</v>
      </c>
      <c r="AT402" s="85">
        <v>55</v>
      </c>
      <c r="AU402" s="33">
        <v>0</v>
      </c>
      <c r="AV402" s="32">
        <v>6</v>
      </c>
      <c r="AW402" s="85">
        <v>197</v>
      </c>
      <c r="AX402" s="85">
        <v>55</v>
      </c>
      <c r="AY402" s="33">
        <v>0</v>
      </c>
    </row>
    <row r="403" spans="3:51">
      <c r="C403" s="89" t="s">
        <v>18</v>
      </c>
      <c r="D403" s="32">
        <v>6</v>
      </c>
      <c r="E403" s="85">
        <v>33</v>
      </c>
      <c r="F403" s="85">
        <v>0</v>
      </c>
      <c r="G403" s="33">
        <v>0</v>
      </c>
      <c r="H403" s="32">
        <v>6</v>
      </c>
      <c r="I403" s="85">
        <v>35</v>
      </c>
      <c r="J403" s="85">
        <v>0</v>
      </c>
      <c r="K403" s="33">
        <v>0</v>
      </c>
      <c r="L403" s="32">
        <v>6</v>
      </c>
      <c r="M403" s="85">
        <v>35</v>
      </c>
      <c r="N403" s="85">
        <v>0</v>
      </c>
      <c r="O403" s="33">
        <v>0</v>
      </c>
      <c r="P403" s="32">
        <v>6</v>
      </c>
      <c r="Q403" s="85">
        <v>36</v>
      </c>
      <c r="R403" s="85">
        <v>0</v>
      </c>
      <c r="S403" s="33">
        <v>0</v>
      </c>
      <c r="T403" s="32">
        <v>6</v>
      </c>
      <c r="U403" s="85">
        <v>45</v>
      </c>
      <c r="V403" s="85">
        <v>0</v>
      </c>
      <c r="W403" s="33">
        <v>0</v>
      </c>
      <c r="X403" s="32">
        <v>6</v>
      </c>
      <c r="Y403" s="85">
        <v>45</v>
      </c>
      <c r="Z403" s="85">
        <v>0</v>
      </c>
      <c r="AA403" s="33">
        <v>0</v>
      </c>
      <c r="AB403" s="32">
        <v>6</v>
      </c>
      <c r="AC403" s="85">
        <v>45</v>
      </c>
      <c r="AD403" s="85">
        <v>0</v>
      </c>
      <c r="AE403" s="33">
        <v>0</v>
      </c>
      <c r="AF403" s="32">
        <v>4</v>
      </c>
      <c r="AG403" s="85">
        <v>49</v>
      </c>
      <c r="AH403" s="85">
        <v>0</v>
      </c>
      <c r="AI403" s="33">
        <v>0</v>
      </c>
      <c r="AJ403" s="32">
        <v>4</v>
      </c>
      <c r="AK403" s="85">
        <v>45</v>
      </c>
      <c r="AL403" s="85">
        <v>0</v>
      </c>
      <c r="AM403" s="33">
        <v>0</v>
      </c>
      <c r="AN403" s="32">
        <v>0</v>
      </c>
      <c r="AO403" s="85">
        <v>45</v>
      </c>
      <c r="AP403" s="85">
        <v>0</v>
      </c>
      <c r="AQ403" s="33">
        <v>0</v>
      </c>
      <c r="AR403" s="32">
        <v>0</v>
      </c>
      <c r="AS403" s="85">
        <v>45</v>
      </c>
      <c r="AT403" s="85">
        <v>0</v>
      </c>
      <c r="AU403" s="33">
        <v>0</v>
      </c>
      <c r="AV403" s="32">
        <v>0</v>
      </c>
      <c r="AW403" s="85">
        <v>45</v>
      </c>
      <c r="AX403" s="85">
        <v>0</v>
      </c>
      <c r="AY403" s="33">
        <v>0</v>
      </c>
    </row>
    <row r="404" spans="3:51">
      <c r="C404" s="89" t="s">
        <v>19</v>
      </c>
      <c r="D404" s="32">
        <v>3</v>
      </c>
      <c r="E404" s="85">
        <v>6</v>
      </c>
      <c r="F404" s="85">
        <v>0</v>
      </c>
      <c r="G404" s="33">
        <v>0</v>
      </c>
      <c r="H404" s="32">
        <v>3</v>
      </c>
      <c r="I404" s="85">
        <v>6</v>
      </c>
      <c r="J404" s="85">
        <v>0</v>
      </c>
      <c r="K404" s="33">
        <v>0</v>
      </c>
      <c r="L404" s="32">
        <v>3</v>
      </c>
      <c r="M404" s="85">
        <v>6</v>
      </c>
      <c r="N404" s="85">
        <v>0</v>
      </c>
      <c r="O404" s="33">
        <v>0</v>
      </c>
      <c r="P404" s="32">
        <v>3</v>
      </c>
      <c r="Q404" s="85">
        <v>6</v>
      </c>
      <c r="R404" s="85">
        <v>0</v>
      </c>
      <c r="S404" s="33">
        <v>0</v>
      </c>
      <c r="T404" s="32">
        <v>2</v>
      </c>
      <c r="U404" s="85">
        <v>7</v>
      </c>
      <c r="V404" s="85">
        <v>0</v>
      </c>
      <c r="W404" s="33">
        <v>0</v>
      </c>
      <c r="X404" s="32">
        <v>2</v>
      </c>
      <c r="Y404" s="85">
        <v>7</v>
      </c>
      <c r="Z404" s="85">
        <v>0</v>
      </c>
      <c r="AA404" s="33">
        <v>0</v>
      </c>
      <c r="AB404" s="32">
        <v>2</v>
      </c>
      <c r="AC404" s="85">
        <v>7</v>
      </c>
      <c r="AD404" s="85">
        <v>0</v>
      </c>
      <c r="AE404" s="33">
        <v>0</v>
      </c>
      <c r="AF404" s="32">
        <v>2</v>
      </c>
      <c r="AG404" s="85">
        <v>35</v>
      </c>
      <c r="AH404" s="85">
        <v>0</v>
      </c>
      <c r="AI404" s="33">
        <v>0</v>
      </c>
      <c r="AJ404" s="32">
        <v>2</v>
      </c>
      <c r="AK404" s="85">
        <v>15</v>
      </c>
      <c r="AL404" s="85">
        <v>0</v>
      </c>
      <c r="AM404" s="33">
        <v>0</v>
      </c>
      <c r="AN404" s="32">
        <v>0</v>
      </c>
      <c r="AO404" s="85">
        <v>18</v>
      </c>
      <c r="AP404" s="85">
        <v>0</v>
      </c>
      <c r="AQ404" s="33">
        <v>0</v>
      </c>
      <c r="AR404" s="32">
        <v>0</v>
      </c>
      <c r="AS404" s="85">
        <v>19</v>
      </c>
      <c r="AT404" s="85">
        <v>0</v>
      </c>
      <c r="AU404" s="33">
        <v>0</v>
      </c>
      <c r="AV404" s="32">
        <v>0</v>
      </c>
      <c r="AW404" s="85">
        <v>19</v>
      </c>
      <c r="AX404" s="85">
        <v>0</v>
      </c>
      <c r="AY404" s="33">
        <v>0</v>
      </c>
    </row>
    <row r="405" spans="3:51">
      <c r="C405" s="89" t="s">
        <v>20</v>
      </c>
      <c r="D405" s="32">
        <v>4</v>
      </c>
      <c r="E405" s="85">
        <v>7</v>
      </c>
      <c r="F405" s="85">
        <v>0</v>
      </c>
      <c r="G405" s="33">
        <v>0</v>
      </c>
      <c r="H405" s="32">
        <v>4</v>
      </c>
      <c r="I405" s="85">
        <v>7</v>
      </c>
      <c r="J405" s="85">
        <v>0</v>
      </c>
      <c r="K405" s="33">
        <v>0</v>
      </c>
      <c r="L405" s="32">
        <v>4</v>
      </c>
      <c r="M405" s="85">
        <v>7</v>
      </c>
      <c r="N405" s="85">
        <v>0</v>
      </c>
      <c r="O405" s="33">
        <v>0</v>
      </c>
      <c r="P405" s="32">
        <v>4</v>
      </c>
      <c r="Q405" s="85">
        <v>7</v>
      </c>
      <c r="R405" s="85">
        <v>0</v>
      </c>
      <c r="S405" s="33">
        <v>0</v>
      </c>
      <c r="T405" s="32">
        <v>3</v>
      </c>
      <c r="U405" s="85">
        <v>8</v>
      </c>
      <c r="V405" s="85">
        <v>0</v>
      </c>
      <c r="W405" s="33">
        <v>0</v>
      </c>
      <c r="X405" s="32">
        <v>3</v>
      </c>
      <c r="Y405" s="85">
        <v>8</v>
      </c>
      <c r="Z405" s="85">
        <v>0</v>
      </c>
      <c r="AA405" s="33">
        <v>0</v>
      </c>
      <c r="AB405" s="32">
        <v>3</v>
      </c>
      <c r="AC405" s="85">
        <v>8</v>
      </c>
      <c r="AD405" s="85">
        <v>0</v>
      </c>
      <c r="AE405" s="33">
        <v>0</v>
      </c>
      <c r="AF405" s="32">
        <v>3</v>
      </c>
      <c r="AG405" s="85">
        <v>4</v>
      </c>
      <c r="AH405" s="85">
        <v>0</v>
      </c>
      <c r="AI405" s="33">
        <v>0</v>
      </c>
      <c r="AJ405" s="32">
        <v>3</v>
      </c>
      <c r="AK405" s="85">
        <v>13</v>
      </c>
      <c r="AL405" s="85">
        <v>0</v>
      </c>
      <c r="AM405" s="33">
        <v>0</v>
      </c>
      <c r="AN405" s="32">
        <v>0</v>
      </c>
      <c r="AO405" s="85">
        <v>19</v>
      </c>
      <c r="AP405" s="85">
        <v>0</v>
      </c>
      <c r="AQ405" s="33">
        <v>0</v>
      </c>
      <c r="AR405" s="32">
        <v>0</v>
      </c>
      <c r="AS405" s="85">
        <v>19</v>
      </c>
      <c r="AT405" s="85">
        <v>0</v>
      </c>
      <c r="AU405" s="33">
        <v>0</v>
      </c>
      <c r="AV405" s="32">
        <v>0</v>
      </c>
      <c r="AW405" s="85">
        <v>19</v>
      </c>
      <c r="AX405" s="85">
        <v>0</v>
      </c>
      <c r="AY405" s="33">
        <v>0</v>
      </c>
    </row>
    <row r="406" spans="3:51">
      <c r="C406" s="89" t="s">
        <v>21</v>
      </c>
      <c r="D406" s="32">
        <v>16</v>
      </c>
      <c r="E406" s="85">
        <v>35</v>
      </c>
      <c r="F406" s="85">
        <v>0</v>
      </c>
      <c r="G406" s="33">
        <v>0</v>
      </c>
      <c r="H406" s="32">
        <v>16</v>
      </c>
      <c r="I406" s="85">
        <v>36</v>
      </c>
      <c r="J406" s="85">
        <v>0</v>
      </c>
      <c r="K406" s="33">
        <v>0</v>
      </c>
      <c r="L406" s="32">
        <v>16</v>
      </c>
      <c r="M406" s="85">
        <v>36</v>
      </c>
      <c r="N406" s="85">
        <v>0</v>
      </c>
      <c r="O406" s="33">
        <v>0</v>
      </c>
      <c r="P406" s="32">
        <v>16</v>
      </c>
      <c r="Q406" s="85">
        <v>36</v>
      </c>
      <c r="R406" s="85">
        <v>0</v>
      </c>
      <c r="S406" s="33">
        <v>0</v>
      </c>
      <c r="T406" s="32">
        <v>12</v>
      </c>
      <c r="U406" s="85">
        <v>43</v>
      </c>
      <c r="V406" s="85">
        <v>0</v>
      </c>
      <c r="W406" s="33">
        <v>0</v>
      </c>
      <c r="X406" s="32">
        <v>12</v>
      </c>
      <c r="Y406" s="85">
        <v>43</v>
      </c>
      <c r="Z406" s="85">
        <v>0</v>
      </c>
      <c r="AA406" s="33">
        <v>0</v>
      </c>
      <c r="AB406" s="32">
        <v>12</v>
      </c>
      <c r="AC406" s="85">
        <v>43</v>
      </c>
      <c r="AD406" s="85">
        <v>0</v>
      </c>
      <c r="AE406" s="33">
        <v>0</v>
      </c>
      <c r="AF406" s="32">
        <v>12</v>
      </c>
      <c r="AG406" s="85">
        <v>13</v>
      </c>
      <c r="AH406" s="85">
        <v>0</v>
      </c>
      <c r="AI406" s="33">
        <v>0</v>
      </c>
      <c r="AJ406" s="32">
        <v>12</v>
      </c>
      <c r="AK406" s="85">
        <v>50</v>
      </c>
      <c r="AL406" s="85">
        <v>0</v>
      </c>
      <c r="AM406" s="33">
        <v>0</v>
      </c>
      <c r="AN406" s="32">
        <v>2</v>
      </c>
      <c r="AO406" s="85">
        <v>62</v>
      </c>
      <c r="AP406" s="85">
        <v>0</v>
      </c>
      <c r="AQ406" s="33">
        <v>0</v>
      </c>
      <c r="AR406" s="32">
        <v>2</v>
      </c>
      <c r="AS406" s="85">
        <v>66</v>
      </c>
      <c r="AT406" s="85">
        <v>0</v>
      </c>
      <c r="AU406" s="33">
        <v>0</v>
      </c>
      <c r="AV406" s="32">
        <v>2</v>
      </c>
      <c r="AW406" s="85">
        <v>66</v>
      </c>
      <c r="AX406" s="85">
        <v>0</v>
      </c>
      <c r="AY406" s="33">
        <v>0</v>
      </c>
    </row>
    <row r="407" spans="3:51" ht="22.5">
      <c r="C407" s="89" t="s">
        <v>22</v>
      </c>
      <c r="D407" s="32">
        <v>0</v>
      </c>
      <c r="E407" s="85">
        <v>2</v>
      </c>
      <c r="F407" s="85">
        <v>0</v>
      </c>
      <c r="G407" s="33">
        <v>0</v>
      </c>
      <c r="H407" s="32">
        <v>0</v>
      </c>
      <c r="I407" s="85">
        <v>2</v>
      </c>
      <c r="J407" s="85">
        <v>0</v>
      </c>
      <c r="K407" s="33">
        <v>0</v>
      </c>
      <c r="L407" s="32">
        <v>0</v>
      </c>
      <c r="M407" s="85">
        <v>2</v>
      </c>
      <c r="N407" s="85">
        <v>0</v>
      </c>
      <c r="O407" s="33">
        <v>0</v>
      </c>
      <c r="P407" s="32">
        <v>0</v>
      </c>
      <c r="Q407" s="85">
        <v>2</v>
      </c>
      <c r="R407" s="85">
        <v>0</v>
      </c>
      <c r="S407" s="33">
        <v>0</v>
      </c>
      <c r="T407" s="32">
        <v>0</v>
      </c>
      <c r="U407" s="85">
        <v>2</v>
      </c>
      <c r="V407" s="85">
        <v>0</v>
      </c>
      <c r="W407" s="33">
        <v>0</v>
      </c>
      <c r="X407" s="32">
        <v>0</v>
      </c>
      <c r="Y407" s="85">
        <v>2</v>
      </c>
      <c r="Z407" s="85">
        <v>0</v>
      </c>
      <c r="AA407" s="33">
        <v>0</v>
      </c>
      <c r="AB407" s="32">
        <v>0</v>
      </c>
      <c r="AC407" s="85">
        <v>2</v>
      </c>
      <c r="AD407" s="85">
        <v>0</v>
      </c>
      <c r="AE407" s="33">
        <v>0</v>
      </c>
      <c r="AF407" s="32">
        <v>0</v>
      </c>
      <c r="AG407" s="85">
        <v>6</v>
      </c>
      <c r="AH407" s="85">
        <v>0</v>
      </c>
      <c r="AI407" s="33">
        <v>0</v>
      </c>
      <c r="AJ407" s="32">
        <v>0</v>
      </c>
      <c r="AK407" s="85">
        <v>3</v>
      </c>
      <c r="AL407" s="85">
        <v>0</v>
      </c>
      <c r="AM407" s="33">
        <v>0</v>
      </c>
      <c r="AN407" s="32">
        <v>0</v>
      </c>
      <c r="AO407" s="85">
        <v>3</v>
      </c>
      <c r="AP407" s="85">
        <v>0</v>
      </c>
      <c r="AQ407" s="33">
        <v>0</v>
      </c>
      <c r="AR407" s="32">
        <v>0</v>
      </c>
      <c r="AS407" s="85">
        <v>5</v>
      </c>
      <c r="AT407" s="85">
        <v>0</v>
      </c>
      <c r="AU407" s="33">
        <v>0</v>
      </c>
      <c r="AV407" s="32">
        <v>0</v>
      </c>
      <c r="AW407" s="85">
        <v>5</v>
      </c>
      <c r="AX407" s="85">
        <v>0</v>
      </c>
      <c r="AY407" s="33">
        <v>0</v>
      </c>
    </row>
    <row r="408" spans="3:51">
      <c r="C408" s="89" t="s">
        <v>23</v>
      </c>
      <c r="D408" s="32">
        <v>0</v>
      </c>
      <c r="E408" s="85">
        <v>9</v>
      </c>
      <c r="F408" s="85">
        <v>0</v>
      </c>
      <c r="G408" s="33">
        <v>0</v>
      </c>
      <c r="H408" s="32">
        <v>0</v>
      </c>
      <c r="I408" s="85">
        <v>9</v>
      </c>
      <c r="J408" s="85">
        <v>0</v>
      </c>
      <c r="K408" s="33">
        <v>0</v>
      </c>
      <c r="L408" s="32">
        <v>0</v>
      </c>
      <c r="M408" s="85">
        <v>9</v>
      </c>
      <c r="N408" s="85">
        <v>0</v>
      </c>
      <c r="O408" s="33">
        <v>0</v>
      </c>
      <c r="P408" s="32">
        <v>0</v>
      </c>
      <c r="Q408" s="85">
        <v>10</v>
      </c>
      <c r="R408" s="85">
        <v>0</v>
      </c>
      <c r="S408" s="33">
        <v>0</v>
      </c>
      <c r="T408" s="32">
        <v>0</v>
      </c>
      <c r="U408" s="85">
        <v>12</v>
      </c>
      <c r="V408" s="85">
        <v>0</v>
      </c>
      <c r="W408" s="33">
        <v>0</v>
      </c>
      <c r="X408" s="32">
        <v>0</v>
      </c>
      <c r="Y408" s="85">
        <v>12</v>
      </c>
      <c r="Z408" s="85">
        <v>0</v>
      </c>
      <c r="AA408" s="33">
        <v>0</v>
      </c>
      <c r="AB408" s="32">
        <v>0</v>
      </c>
      <c r="AC408" s="85">
        <v>12</v>
      </c>
      <c r="AD408" s="85">
        <v>0</v>
      </c>
      <c r="AE408" s="33">
        <v>0</v>
      </c>
      <c r="AF408" s="32">
        <v>0</v>
      </c>
      <c r="AG408" s="85">
        <v>7</v>
      </c>
      <c r="AH408" s="85">
        <v>0</v>
      </c>
      <c r="AI408" s="33">
        <v>0</v>
      </c>
      <c r="AJ408" s="32">
        <v>0</v>
      </c>
      <c r="AK408" s="85">
        <v>12</v>
      </c>
      <c r="AL408" s="85">
        <v>0</v>
      </c>
      <c r="AM408" s="33">
        <v>0</v>
      </c>
      <c r="AN408" s="32">
        <v>0</v>
      </c>
      <c r="AO408" s="85">
        <v>12</v>
      </c>
      <c r="AP408" s="85">
        <v>0</v>
      </c>
      <c r="AQ408" s="33">
        <v>0</v>
      </c>
      <c r="AR408" s="32">
        <v>0</v>
      </c>
      <c r="AS408" s="85">
        <v>12</v>
      </c>
      <c r="AT408" s="85">
        <v>0</v>
      </c>
      <c r="AU408" s="33">
        <v>0</v>
      </c>
      <c r="AV408" s="32">
        <v>0</v>
      </c>
      <c r="AW408" s="85">
        <v>12</v>
      </c>
      <c r="AX408" s="85">
        <v>0</v>
      </c>
      <c r="AY408" s="33">
        <v>0</v>
      </c>
    </row>
    <row r="409" spans="3:51">
      <c r="C409" s="89" t="s">
        <v>24</v>
      </c>
      <c r="D409" s="32">
        <v>0</v>
      </c>
      <c r="E409" s="85">
        <v>8</v>
      </c>
      <c r="F409" s="85">
        <v>0</v>
      </c>
      <c r="G409" s="33">
        <v>0</v>
      </c>
      <c r="H409" s="32">
        <v>0</v>
      </c>
      <c r="I409" s="85">
        <v>8</v>
      </c>
      <c r="J409" s="85">
        <v>0</v>
      </c>
      <c r="K409" s="33">
        <v>0</v>
      </c>
      <c r="L409" s="32">
        <v>0</v>
      </c>
      <c r="M409" s="85">
        <v>8</v>
      </c>
      <c r="N409" s="85">
        <v>0</v>
      </c>
      <c r="O409" s="33">
        <v>0</v>
      </c>
      <c r="P409" s="32">
        <v>0</v>
      </c>
      <c r="Q409" s="85">
        <v>8</v>
      </c>
      <c r="R409" s="85">
        <v>0</v>
      </c>
      <c r="S409" s="33">
        <v>0</v>
      </c>
      <c r="T409" s="32">
        <v>0</v>
      </c>
      <c r="U409" s="85">
        <v>10</v>
      </c>
      <c r="V409" s="85">
        <v>0</v>
      </c>
      <c r="W409" s="33">
        <v>0</v>
      </c>
      <c r="X409" s="32">
        <v>0</v>
      </c>
      <c r="Y409" s="85">
        <v>10</v>
      </c>
      <c r="Z409" s="85">
        <v>0</v>
      </c>
      <c r="AA409" s="33">
        <v>0</v>
      </c>
      <c r="AB409" s="32">
        <v>0</v>
      </c>
      <c r="AC409" s="85">
        <v>10</v>
      </c>
      <c r="AD409" s="85">
        <v>0</v>
      </c>
      <c r="AE409" s="33">
        <v>0</v>
      </c>
      <c r="AF409" s="32">
        <v>0</v>
      </c>
      <c r="AG409" s="85">
        <v>61</v>
      </c>
      <c r="AH409" s="85">
        <v>0</v>
      </c>
      <c r="AI409" s="33">
        <v>0</v>
      </c>
      <c r="AJ409" s="32">
        <v>0</v>
      </c>
      <c r="AK409" s="85">
        <v>11</v>
      </c>
      <c r="AL409" s="85">
        <v>0</v>
      </c>
      <c r="AM409" s="33">
        <v>0</v>
      </c>
      <c r="AN409" s="32">
        <v>0</v>
      </c>
      <c r="AO409" s="85">
        <v>11</v>
      </c>
      <c r="AP409" s="85">
        <v>0</v>
      </c>
      <c r="AQ409" s="33">
        <v>0</v>
      </c>
      <c r="AR409" s="32">
        <v>0</v>
      </c>
      <c r="AS409" s="85">
        <v>11</v>
      </c>
      <c r="AT409" s="85">
        <v>0</v>
      </c>
      <c r="AU409" s="33">
        <v>0</v>
      </c>
      <c r="AV409" s="32">
        <v>0</v>
      </c>
      <c r="AW409" s="85">
        <v>11</v>
      </c>
      <c r="AX409" s="85">
        <v>0</v>
      </c>
      <c r="AY409" s="33">
        <v>0</v>
      </c>
    </row>
    <row r="410" spans="3:51">
      <c r="C410" s="89" t="s">
        <v>25</v>
      </c>
      <c r="D410" s="32">
        <v>0</v>
      </c>
      <c r="E410" s="85">
        <v>6</v>
      </c>
      <c r="F410" s="85">
        <v>0</v>
      </c>
      <c r="G410" s="33">
        <v>0</v>
      </c>
      <c r="H410" s="32">
        <v>0</v>
      </c>
      <c r="I410" s="85">
        <v>7</v>
      </c>
      <c r="J410" s="85">
        <v>0</v>
      </c>
      <c r="K410" s="33">
        <v>0</v>
      </c>
      <c r="L410" s="32">
        <v>0</v>
      </c>
      <c r="M410" s="85">
        <v>7</v>
      </c>
      <c r="N410" s="85">
        <v>0</v>
      </c>
      <c r="O410" s="33">
        <v>0</v>
      </c>
      <c r="P410" s="32">
        <v>0</v>
      </c>
      <c r="Q410" s="85">
        <v>7</v>
      </c>
      <c r="R410" s="85">
        <v>0</v>
      </c>
      <c r="S410" s="33">
        <v>0</v>
      </c>
      <c r="T410" s="32">
        <v>0</v>
      </c>
      <c r="U410" s="85">
        <v>7</v>
      </c>
      <c r="V410" s="85">
        <v>0</v>
      </c>
      <c r="W410" s="33">
        <v>0</v>
      </c>
      <c r="X410" s="32">
        <v>0</v>
      </c>
      <c r="Y410" s="85">
        <v>7</v>
      </c>
      <c r="Z410" s="85">
        <v>0</v>
      </c>
      <c r="AA410" s="33">
        <v>0</v>
      </c>
      <c r="AB410" s="32">
        <v>0</v>
      </c>
      <c r="AC410" s="85">
        <v>7</v>
      </c>
      <c r="AD410" s="85">
        <v>0</v>
      </c>
      <c r="AE410" s="33">
        <v>0</v>
      </c>
      <c r="AF410" s="32">
        <v>0</v>
      </c>
      <c r="AG410" s="85">
        <v>22</v>
      </c>
      <c r="AH410" s="85">
        <v>0</v>
      </c>
      <c r="AI410" s="33">
        <v>0</v>
      </c>
      <c r="AJ410" s="32">
        <v>0</v>
      </c>
      <c r="AK410" s="85">
        <v>7</v>
      </c>
      <c r="AL410" s="85">
        <v>0</v>
      </c>
      <c r="AM410" s="33">
        <v>0</v>
      </c>
      <c r="AN410" s="32">
        <v>0</v>
      </c>
      <c r="AO410" s="85">
        <v>7</v>
      </c>
      <c r="AP410" s="85">
        <v>0</v>
      </c>
      <c r="AQ410" s="33">
        <v>0</v>
      </c>
      <c r="AR410" s="32">
        <v>0</v>
      </c>
      <c r="AS410" s="85">
        <v>7</v>
      </c>
      <c r="AT410" s="85">
        <v>0</v>
      </c>
      <c r="AU410" s="33">
        <v>0</v>
      </c>
      <c r="AV410" s="32">
        <v>0</v>
      </c>
      <c r="AW410" s="85">
        <v>7</v>
      </c>
      <c r="AX410" s="85">
        <v>0</v>
      </c>
      <c r="AY410" s="33">
        <v>0</v>
      </c>
    </row>
    <row r="411" spans="3:51">
      <c r="C411" s="89" t="s">
        <v>26</v>
      </c>
      <c r="D411" s="32">
        <v>69</v>
      </c>
      <c r="E411" s="85">
        <v>281</v>
      </c>
      <c r="F411" s="85">
        <v>58</v>
      </c>
      <c r="G411" s="33">
        <v>0</v>
      </c>
      <c r="H411" s="32">
        <v>69</v>
      </c>
      <c r="I411" s="85">
        <v>298</v>
      </c>
      <c r="J411" s="85">
        <v>58</v>
      </c>
      <c r="K411" s="33">
        <v>0</v>
      </c>
      <c r="L411" s="32">
        <v>69</v>
      </c>
      <c r="M411" s="85">
        <v>298</v>
      </c>
      <c r="N411" s="85">
        <v>58</v>
      </c>
      <c r="O411" s="33">
        <v>0</v>
      </c>
      <c r="P411" s="32">
        <v>69</v>
      </c>
      <c r="Q411" s="85">
        <v>303</v>
      </c>
      <c r="R411" s="85">
        <v>58</v>
      </c>
      <c r="S411" s="33">
        <v>0</v>
      </c>
      <c r="T411" s="32">
        <v>57</v>
      </c>
      <c r="U411" s="85">
        <v>311</v>
      </c>
      <c r="V411" s="85">
        <v>58</v>
      </c>
      <c r="W411" s="33">
        <v>0</v>
      </c>
      <c r="X411" s="32">
        <v>57</v>
      </c>
      <c r="Y411" s="85">
        <v>312</v>
      </c>
      <c r="Z411" s="85">
        <v>58</v>
      </c>
      <c r="AA411" s="33">
        <v>0</v>
      </c>
      <c r="AB411" s="32">
        <v>54</v>
      </c>
      <c r="AC411" s="85">
        <v>311</v>
      </c>
      <c r="AD411" s="85">
        <v>58</v>
      </c>
      <c r="AE411" s="33">
        <v>0</v>
      </c>
      <c r="AF411" s="32">
        <v>51</v>
      </c>
      <c r="AG411" s="85">
        <v>45</v>
      </c>
      <c r="AH411" s="85">
        <v>58</v>
      </c>
      <c r="AI411" s="33">
        <v>0</v>
      </c>
      <c r="AJ411" s="32">
        <v>51</v>
      </c>
      <c r="AK411" s="85">
        <v>356</v>
      </c>
      <c r="AL411" s="85">
        <v>58</v>
      </c>
      <c r="AM411" s="33">
        <v>0</v>
      </c>
      <c r="AN411" s="32">
        <v>10</v>
      </c>
      <c r="AO411" s="85">
        <v>357</v>
      </c>
      <c r="AP411" s="85">
        <v>58</v>
      </c>
      <c r="AQ411" s="33">
        <v>0</v>
      </c>
      <c r="AR411" s="32">
        <v>10</v>
      </c>
      <c r="AS411" s="85">
        <v>372</v>
      </c>
      <c r="AT411" s="85">
        <v>58</v>
      </c>
      <c r="AU411" s="33">
        <v>0</v>
      </c>
      <c r="AV411" s="32">
        <v>10</v>
      </c>
      <c r="AW411" s="85">
        <v>372</v>
      </c>
      <c r="AX411" s="85">
        <v>58</v>
      </c>
      <c r="AY411" s="33">
        <v>0</v>
      </c>
    </row>
    <row r="412" spans="3:51">
      <c r="C412" s="89" t="s">
        <v>39</v>
      </c>
      <c r="D412" s="32">
        <v>8</v>
      </c>
      <c r="E412" s="85">
        <v>14</v>
      </c>
      <c r="F412" s="85">
        <v>0</v>
      </c>
      <c r="G412" s="33">
        <v>0</v>
      </c>
      <c r="H412" s="32">
        <v>8</v>
      </c>
      <c r="I412" s="85">
        <v>14</v>
      </c>
      <c r="J412" s="85">
        <v>0</v>
      </c>
      <c r="K412" s="33">
        <v>0</v>
      </c>
      <c r="L412" s="32">
        <v>8</v>
      </c>
      <c r="M412" s="85">
        <v>14</v>
      </c>
      <c r="N412" s="85">
        <v>0</v>
      </c>
      <c r="O412" s="33">
        <v>0</v>
      </c>
      <c r="P412" s="32">
        <v>8</v>
      </c>
      <c r="Q412" s="85">
        <v>14</v>
      </c>
      <c r="R412" s="85">
        <v>0</v>
      </c>
      <c r="S412" s="33">
        <v>0</v>
      </c>
      <c r="T412" s="32">
        <v>6</v>
      </c>
      <c r="U412" s="85">
        <v>19</v>
      </c>
      <c r="V412" s="85">
        <v>0</v>
      </c>
      <c r="W412" s="33">
        <v>0</v>
      </c>
      <c r="X412" s="32">
        <v>6</v>
      </c>
      <c r="Y412" s="85">
        <v>19</v>
      </c>
      <c r="Z412" s="85">
        <v>0</v>
      </c>
      <c r="AA412" s="33">
        <v>0</v>
      </c>
      <c r="AB412" s="32">
        <v>6</v>
      </c>
      <c r="AC412" s="85">
        <v>19</v>
      </c>
      <c r="AD412" s="85">
        <v>0</v>
      </c>
      <c r="AE412" s="33">
        <v>0</v>
      </c>
      <c r="AF412" s="32">
        <v>6</v>
      </c>
      <c r="AG412" s="85">
        <v>4</v>
      </c>
      <c r="AH412" s="85">
        <v>0</v>
      </c>
      <c r="AI412" s="33">
        <v>0</v>
      </c>
      <c r="AJ412" s="32">
        <v>6</v>
      </c>
      <c r="AK412" s="85">
        <v>22</v>
      </c>
      <c r="AL412" s="85">
        <v>0</v>
      </c>
      <c r="AM412" s="33">
        <v>0</v>
      </c>
      <c r="AN412" s="32">
        <v>3</v>
      </c>
      <c r="AO412" s="85">
        <v>25</v>
      </c>
      <c r="AP412" s="85">
        <v>0</v>
      </c>
      <c r="AQ412" s="33">
        <v>0</v>
      </c>
      <c r="AR412" s="32">
        <v>3</v>
      </c>
      <c r="AS412" s="85">
        <v>26</v>
      </c>
      <c r="AT412" s="85">
        <v>0</v>
      </c>
      <c r="AU412" s="33">
        <v>0</v>
      </c>
      <c r="AV412" s="32">
        <v>3</v>
      </c>
      <c r="AW412" s="85">
        <v>26</v>
      </c>
      <c r="AX412" s="85">
        <v>0</v>
      </c>
      <c r="AY412" s="33">
        <v>0</v>
      </c>
    </row>
    <row r="413" spans="3:51" ht="33.75">
      <c r="C413" s="89" t="s">
        <v>1192</v>
      </c>
      <c r="D413" s="32">
        <v>7</v>
      </c>
      <c r="E413" s="85">
        <v>32</v>
      </c>
      <c r="F413" s="85">
        <v>0</v>
      </c>
      <c r="G413" s="33">
        <v>0</v>
      </c>
      <c r="H413" s="32">
        <v>7</v>
      </c>
      <c r="I413" s="85">
        <v>33</v>
      </c>
      <c r="J413" s="85">
        <v>0</v>
      </c>
      <c r="K413" s="33">
        <v>0</v>
      </c>
      <c r="L413" s="32">
        <v>7</v>
      </c>
      <c r="M413" s="85">
        <v>33</v>
      </c>
      <c r="N413" s="85">
        <v>0</v>
      </c>
      <c r="O413" s="33">
        <v>0</v>
      </c>
      <c r="P413" s="32">
        <v>7</v>
      </c>
      <c r="Q413" s="85">
        <v>33</v>
      </c>
      <c r="R413" s="85">
        <v>0</v>
      </c>
      <c r="S413" s="33">
        <v>0</v>
      </c>
      <c r="T413" s="32">
        <v>5</v>
      </c>
      <c r="U413" s="85">
        <v>34</v>
      </c>
      <c r="V413" s="85">
        <v>0</v>
      </c>
      <c r="W413" s="33">
        <v>0</v>
      </c>
      <c r="X413" s="32">
        <v>5</v>
      </c>
      <c r="Y413" s="85">
        <v>34</v>
      </c>
      <c r="Z413" s="85">
        <v>0</v>
      </c>
      <c r="AA413" s="33">
        <v>0</v>
      </c>
      <c r="AB413" s="32">
        <v>5</v>
      </c>
      <c r="AC413" s="85">
        <v>34</v>
      </c>
      <c r="AD413" s="85">
        <v>0</v>
      </c>
      <c r="AE413" s="33">
        <v>0</v>
      </c>
      <c r="AF413" s="32">
        <v>4</v>
      </c>
      <c r="AG413" s="85">
        <v>12</v>
      </c>
      <c r="AH413" s="85">
        <v>0</v>
      </c>
      <c r="AI413" s="33">
        <v>0</v>
      </c>
      <c r="AJ413" s="32">
        <v>4</v>
      </c>
      <c r="AK413" s="85">
        <v>35</v>
      </c>
      <c r="AL413" s="85">
        <v>0</v>
      </c>
      <c r="AM413" s="33">
        <v>0</v>
      </c>
      <c r="AN413" s="32">
        <v>2</v>
      </c>
      <c r="AO413" s="85">
        <v>35</v>
      </c>
      <c r="AP413" s="85">
        <v>0</v>
      </c>
      <c r="AQ413" s="33">
        <v>0</v>
      </c>
      <c r="AR413" s="32">
        <v>2</v>
      </c>
      <c r="AS413" s="85">
        <v>35</v>
      </c>
      <c r="AT413" s="85">
        <v>0</v>
      </c>
      <c r="AU413" s="33">
        <v>0</v>
      </c>
      <c r="AV413" s="32">
        <v>2</v>
      </c>
      <c r="AW413" s="85">
        <v>35</v>
      </c>
      <c r="AX413" s="85">
        <v>0</v>
      </c>
      <c r="AY413" s="33">
        <v>0</v>
      </c>
    </row>
    <row r="414" spans="3:51">
      <c r="C414" s="89" t="s">
        <v>27</v>
      </c>
      <c r="D414" s="32">
        <v>0</v>
      </c>
      <c r="E414" s="85">
        <v>18</v>
      </c>
      <c r="F414" s="85">
        <v>0</v>
      </c>
      <c r="G414" s="33">
        <v>0</v>
      </c>
      <c r="H414" s="32">
        <v>0</v>
      </c>
      <c r="I414" s="85">
        <v>19</v>
      </c>
      <c r="J414" s="85">
        <v>0</v>
      </c>
      <c r="K414" s="33">
        <v>0</v>
      </c>
      <c r="L414" s="32">
        <v>0</v>
      </c>
      <c r="M414" s="85">
        <v>19</v>
      </c>
      <c r="N414" s="85">
        <v>0</v>
      </c>
      <c r="O414" s="33">
        <v>0</v>
      </c>
      <c r="P414" s="32">
        <v>0</v>
      </c>
      <c r="Q414" s="85">
        <v>19</v>
      </c>
      <c r="R414" s="85">
        <v>0</v>
      </c>
      <c r="S414" s="33">
        <v>0</v>
      </c>
      <c r="T414" s="32">
        <v>0</v>
      </c>
      <c r="U414" s="85">
        <v>20</v>
      </c>
      <c r="V414" s="85">
        <v>0</v>
      </c>
      <c r="W414" s="33">
        <v>0</v>
      </c>
      <c r="X414" s="32">
        <v>0</v>
      </c>
      <c r="Y414" s="85">
        <v>20</v>
      </c>
      <c r="Z414" s="85">
        <v>0</v>
      </c>
      <c r="AA414" s="33">
        <v>0</v>
      </c>
      <c r="AB414" s="32">
        <v>0</v>
      </c>
      <c r="AC414" s="85">
        <v>20</v>
      </c>
      <c r="AD414" s="85">
        <v>0</v>
      </c>
      <c r="AE414" s="33">
        <v>0</v>
      </c>
      <c r="AF414" s="32">
        <v>0</v>
      </c>
      <c r="AG414" s="85">
        <v>11</v>
      </c>
      <c r="AH414" s="85">
        <v>0</v>
      </c>
      <c r="AI414" s="33">
        <v>0</v>
      </c>
      <c r="AJ414" s="32">
        <v>0</v>
      </c>
      <c r="AK414" s="85">
        <v>24</v>
      </c>
      <c r="AL414" s="85">
        <v>0</v>
      </c>
      <c r="AM414" s="33">
        <v>0</v>
      </c>
      <c r="AN414" s="32">
        <v>0</v>
      </c>
      <c r="AO414" s="85">
        <v>23</v>
      </c>
      <c r="AP414" s="85">
        <v>0</v>
      </c>
      <c r="AQ414" s="33">
        <v>0</v>
      </c>
      <c r="AR414" s="32">
        <v>0</v>
      </c>
      <c r="AS414" s="85">
        <v>23</v>
      </c>
      <c r="AT414" s="85">
        <v>0</v>
      </c>
      <c r="AU414" s="33">
        <v>0</v>
      </c>
      <c r="AV414" s="32">
        <v>0</v>
      </c>
      <c r="AW414" s="85">
        <v>23</v>
      </c>
      <c r="AX414" s="85">
        <v>0</v>
      </c>
      <c r="AY414" s="33">
        <v>0</v>
      </c>
    </row>
    <row r="415" spans="3:51">
      <c r="C415" s="89" t="s">
        <v>28</v>
      </c>
      <c r="D415" s="32">
        <v>9</v>
      </c>
      <c r="E415" s="85">
        <v>52</v>
      </c>
      <c r="F415" s="85">
        <v>0</v>
      </c>
      <c r="G415" s="33">
        <v>0</v>
      </c>
      <c r="H415" s="32">
        <v>9</v>
      </c>
      <c r="I415" s="85">
        <v>55</v>
      </c>
      <c r="J415" s="85">
        <v>0</v>
      </c>
      <c r="K415" s="33">
        <v>0</v>
      </c>
      <c r="L415" s="32">
        <v>9</v>
      </c>
      <c r="M415" s="85">
        <v>55</v>
      </c>
      <c r="N415" s="85">
        <v>0</v>
      </c>
      <c r="O415" s="33">
        <v>0</v>
      </c>
      <c r="P415" s="32">
        <v>9</v>
      </c>
      <c r="Q415" s="85">
        <v>57</v>
      </c>
      <c r="R415" s="85">
        <v>0</v>
      </c>
      <c r="S415" s="33">
        <v>0</v>
      </c>
      <c r="T415" s="32">
        <v>4</v>
      </c>
      <c r="U415" s="85">
        <v>59</v>
      </c>
      <c r="V415" s="85">
        <v>0</v>
      </c>
      <c r="W415" s="33">
        <v>0</v>
      </c>
      <c r="X415" s="32">
        <v>4</v>
      </c>
      <c r="Y415" s="85">
        <v>60</v>
      </c>
      <c r="Z415" s="85">
        <v>0</v>
      </c>
      <c r="AA415" s="33">
        <v>0</v>
      </c>
      <c r="AB415" s="32">
        <v>4</v>
      </c>
      <c r="AC415" s="85">
        <v>59</v>
      </c>
      <c r="AD415" s="85">
        <v>0</v>
      </c>
      <c r="AE415" s="33">
        <v>0</v>
      </c>
      <c r="AF415" s="32">
        <v>4</v>
      </c>
      <c r="AG415" s="85">
        <v>15</v>
      </c>
      <c r="AH415" s="85">
        <v>0</v>
      </c>
      <c r="AI415" s="33">
        <v>0</v>
      </c>
      <c r="AJ415" s="32">
        <v>4</v>
      </c>
      <c r="AK415" s="85">
        <v>60</v>
      </c>
      <c r="AL415" s="85">
        <v>0</v>
      </c>
      <c r="AM415" s="33">
        <v>0</v>
      </c>
      <c r="AN415" s="32">
        <v>1</v>
      </c>
      <c r="AO415" s="85">
        <v>61</v>
      </c>
      <c r="AP415" s="85">
        <v>0</v>
      </c>
      <c r="AQ415" s="33">
        <v>0</v>
      </c>
      <c r="AR415" s="32">
        <v>1</v>
      </c>
      <c r="AS415" s="85">
        <v>61</v>
      </c>
      <c r="AT415" s="85">
        <v>0</v>
      </c>
      <c r="AU415" s="33">
        <v>0</v>
      </c>
      <c r="AV415" s="32">
        <v>1</v>
      </c>
      <c r="AW415" s="85">
        <v>61</v>
      </c>
      <c r="AX415" s="85">
        <v>0</v>
      </c>
      <c r="AY415" s="33">
        <v>0</v>
      </c>
    </row>
    <row r="416" spans="3:51" ht="23.25" thickBot="1">
      <c r="C416" s="90" t="s">
        <v>29</v>
      </c>
      <c r="D416" s="34">
        <v>0</v>
      </c>
      <c r="E416" s="86">
        <v>3</v>
      </c>
      <c r="F416" s="86">
        <v>0</v>
      </c>
      <c r="G416" s="35">
        <v>0</v>
      </c>
      <c r="H416" s="34">
        <v>0</v>
      </c>
      <c r="I416" s="86">
        <v>3</v>
      </c>
      <c r="J416" s="86">
        <v>0</v>
      </c>
      <c r="K416" s="35">
        <v>0</v>
      </c>
      <c r="L416" s="34">
        <v>0</v>
      </c>
      <c r="M416" s="86">
        <v>3</v>
      </c>
      <c r="N416" s="86">
        <v>0</v>
      </c>
      <c r="O416" s="35">
        <v>0</v>
      </c>
      <c r="P416" s="34">
        <v>0</v>
      </c>
      <c r="Q416" s="86">
        <v>3</v>
      </c>
      <c r="R416" s="86">
        <v>0</v>
      </c>
      <c r="S416" s="35">
        <v>0</v>
      </c>
      <c r="T416" s="34">
        <v>0</v>
      </c>
      <c r="U416" s="86">
        <v>4</v>
      </c>
      <c r="V416" s="86">
        <v>0</v>
      </c>
      <c r="W416" s="35">
        <v>0</v>
      </c>
      <c r="X416" s="34">
        <v>0</v>
      </c>
      <c r="Y416" s="86">
        <v>4</v>
      </c>
      <c r="Z416" s="86">
        <v>0</v>
      </c>
      <c r="AA416" s="35">
        <v>0</v>
      </c>
      <c r="AB416" s="34">
        <v>0</v>
      </c>
      <c r="AC416" s="86">
        <v>4</v>
      </c>
      <c r="AD416" s="86">
        <v>0</v>
      </c>
      <c r="AE416" s="35">
        <v>0</v>
      </c>
      <c r="AF416" s="34">
        <v>0</v>
      </c>
      <c r="AG416" s="86">
        <v>171</v>
      </c>
      <c r="AH416" s="86">
        <v>0</v>
      </c>
      <c r="AI416" s="35">
        <v>0</v>
      </c>
      <c r="AJ416" s="34">
        <v>0</v>
      </c>
      <c r="AK416" s="86">
        <v>6</v>
      </c>
      <c r="AL416" s="86">
        <v>0</v>
      </c>
      <c r="AM416" s="35">
        <v>0</v>
      </c>
      <c r="AN416" s="34">
        <v>0</v>
      </c>
      <c r="AO416" s="86">
        <v>7</v>
      </c>
      <c r="AP416" s="86">
        <v>0</v>
      </c>
      <c r="AQ416" s="35">
        <v>0</v>
      </c>
      <c r="AR416" s="34">
        <v>0</v>
      </c>
      <c r="AS416" s="86">
        <v>8</v>
      </c>
      <c r="AT416" s="86">
        <v>0</v>
      </c>
      <c r="AU416" s="35">
        <v>0</v>
      </c>
      <c r="AV416" s="34">
        <v>0</v>
      </c>
      <c r="AW416" s="86">
        <v>8</v>
      </c>
      <c r="AX416" s="86">
        <v>0</v>
      </c>
      <c r="AY416" s="35">
        <v>0</v>
      </c>
    </row>
    <row r="417" spans="3:51" ht="13.5" thickBot="1"/>
    <row r="418" spans="3:51" ht="23.25" thickBot="1">
      <c r="C418" s="557" t="s">
        <v>67</v>
      </c>
      <c r="D418" s="558"/>
      <c r="E418" s="558"/>
      <c r="F418" s="558"/>
      <c r="G418" s="558"/>
      <c r="H418" s="558"/>
      <c r="I418" s="558"/>
      <c r="J418" s="558"/>
      <c r="K418" s="558"/>
      <c r="L418" s="558"/>
      <c r="M418" s="558"/>
      <c r="N418" s="558"/>
      <c r="O418" s="558"/>
      <c r="P418" s="558"/>
      <c r="Q418" s="558"/>
      <c r="R418" s="558"/>
      <c r="S418" s="558"/>
      <c r="T418" s="558"/>
      <c r="U418" s="559"/>
      <c r="V418" s="557"/>
      <c r="W418" s="558"/>
      <c r="X418" s="558"/>
      <c r="Y418" s="558"/>
      <c r="Z418" s="558"/>
      <c r="AA418" s="558"/>
      <c r="AB418" s="558"/>
      <c r="AC418" s="558"/>
      <c r="AD418" s="558"/>
      <c r="AE418" s="558"/>
      <c r="AF418" s="558"/>
      <c r="AG418" s="558"/>
      <c r="AH418" s="558"/>
      <c r="AI418" s="558"/>
      <c r="AJ418" s="558"/>
      <c r="AK418" s="558"/>
      <c r="AL418" s="558"/>
      <c r="AM418" s="558"/>
      <c r="AN418" s="559"/>
      <c r="AO418" s="557"/>
      <c r="AP418" s="558"/>
      <c r="AQ418" s="558"/>
      <c r="AR418" s="558"/>
      <c r="AS418" s="558"/>
      <c r="AT418" s="558"/>
      <c r="AU418" s="558"/>
      <c r="AV418" s="558"/>
      <c r="AW418" s="558"/>
      <c r="AX418" s="558"/>
      <c r="AY418" s="558"/>
    </row>
    <row r="419" spans="3:51" ht="23.25" thickBot="1">
      <c r="C419" s="566" t="s">
        <v>54</v>
      </c>
      <c r="D419" s="568">
        <v>42005</v>
      </c>
      <c r="E419" s="569"/>
      <c r="F419" s="569"/>
      <c r="G419" s="570"/>
      <c r="H419" s="568">
        <v>42036</v>
      </c>
      <c r="I419" s="569"/>
      <c r="J419" s="569"/>
      <c r="K419" s="570"/>
      <c r="L419" s="568">
        <v>42064</v>
      </c>
      <c r="M419" s="569"/>
      <c r="N419" s="569"/>
      <c r="O419" s="570"/>
      <c r="P419" s="568">
        <v>42095</v>
      </c>
      <c r="Q419" s="569"/>
      <c r="R419" s="569"/>
      <c r="S419" s="570"/>
      <c r="T419" s="568">
        <v>42125</v>
      </c>
      <c r="U419" s="569"/>
      <c r="V419" s="569"/>
      <c r="W419" s="570"/>
      <c r="X419" s="568">
        <v>42156</v>
      </c>
      <c r="Y419" s="569"/>
      <c r="Z419" s="569"/>
      <c r="AA419" s="570"/>
      <c r="AB419" s="568">
        <v>42186</v>
      </c>
      <c r="AC419" s="569"/>
      <c r="AD419" s="569"/>
      <c r="AE419" s="570"/>
      <c r="AF419" s="568">
        <v>42217</v>
      </c>
      <c r="AG419" s="569"/>
      <c r="AH419" s="569"/>
      <c r="AI419" s="570"/>
      <c r="AJ419" s="568">
        <v>42248</v>
      </c>
      <c r="AK419" s="569"/>
      <c r="AL419" s="569"/>
      <c r="AM419" s="570"/>
      <c r="AN419" s="568">
        <v>42278</v>
      </c>
      <c r="AO419" s="569"/>
      <c r="AP419" s="569"/>
      <c r="AQ419" s="570"/>
      <c r="AR419" s="568">
        <v>42309</v>
      </c>
      <c r="AS419" s="569"/>
      <c r="AT419" s="569"/>
      <c r="AU419" s="570"/>
      <c r="AV419" s="568">
        <v>42339</v>
      </c>
      <c r="AW419" s="569"/>
      <c r="AX419" s="569"/>
      <c r="AY419" s="570"/>
    </row>
    <row r="420" spans="3:51" ht="13.5" thickBot="1">
      <c r="C420" s="567"/>
      <c r="D420" s="176" t="s">
        <v>4</v>
      </c>
      <c r="E420" s="175" t="s">
        <v>33</v>
      </c>
      <c r="F420" s="175" t="s">
        <v>62</v>
      </c>
      <c r="G420" s="174" t="s">
        <v>63</v>
      </c>
      <c r="H420" s="176" t="s">
        <v>4</v>
      </c>
      <c r="I420" s="175" t="s">
        <v>33</v>
      </c>
      <c r="J420" s="175" t="s">
        <v>62</v>
      </c>
      <c r="K420" s="174" t="s">
        <v>63</v>
      </c>
      <c r="L420" s="176" t="s">
        <v>4</v>
      </c>
      <c r="M420" s="175" t="s">
        <v>33</v>
      </c>
      <c r="N420" s="175" t="s">
        <v>62</v>
      </c>
      <c r="O420" s="174" t="s">
        <v>63</v>
      </c>
      <c r="P420" s="176" t="s">
        <v>4</v>
      </c>
      <c r="Q420" s="175" t="s">
        <v>33</v>
      </c>
      <c r="R420" s="175" t="s">
        <v>62</v>
      </c>
      <c r="S420" s="174" t="s">
        <v>63</v>
      </c>
      <c r="T420" s="176" t="s">
        <v>4</v>
      </c>
      <c r="U420" s="175" t="s">
        <v>33</v>
      </c>
      <c r="V420" s="175" t="s">
        <v>62</v>
      </c>
      <c r="W420" s="174" t="s">
        <v>63</v>
      </c>
      <c r="X420" s="176" t="s">
        <v>4</v>
      </c>
      <c r="Y420" s="175" t="s">
        <v>33</v>
      </c>
      <c r="Z420" s="175" t="s">
        <v>62</v>
      </c>
      <c r="AA420" s="174" t="s">
        <v>63</v>
      </c>
      <c r="AB420" s="176" t="s">
        <v>4</v>
      </c>
      <c r="AC420" s="175" t="s">
        <v>33</v>
      </c>
      <c r="AD420" s="175" t="s">
        <v>62</v>
      </c>
      <c r="AE420" s="174" t="s">
        <v>63</v>
      </c>
      <c r="AF420" s="176" t="s">
        <v>4</v>
      </c>
      <c r="AG420" s="175" t="s">
        <v>33</v>
      </c>
      <c r="AH420" s="175" t="s">
        <v>62</v>
      </c>
      <c r="AI420" s="174" t="s">
        <v>63</v>
      </c>
      <c r="AJ420" s="176" t="s">
        <v>4</v>
      </c>
      <c r="AK420" s="175" t="s">
        <v>33</v>
      </c>
      <c r="AL420" s="175" t="s">
        <v>62</v>
      </c>
      <c r="AM420" s="174" t="s">
        <v>63</v>
      </c>
      <c r="AN420" s="176" t="s">
        <v>4</v>
      </c>
      <c r="AO420" s="175" t="s">
        <v>33</v>
      </c>
      <c r="AP420" s="175" t="s">
        <v>62</v>
      </c>
      <c r="AQ420" s="174" t="s">
        <v>63</v>
      </c>
      <c r="AR420" s="176" t="s">
        <v>4</v>
      </c>
      <c r="AS420" s="175" t="s">
        <v>33</v>
      </c>
      <c r="AT420" s="175" t="s">
        <v>62</v>
      </c>
      <c r="AU420" s="174" t="s">
        <v>63</v>
      </c>
      <c r="AV420" s="176" t="s">
        <v>4</v>
      </c>
      <c r="AW420" s="175" t="s">
        <v>33</v>
      </c>
      <c r="AX420" s="175" t="s">
        <v>62</v>
      </c>
      <c r="AY420" s="174" t="s">
        <v>63</v>
      </c>
    </row>
    <row r="421" spans="3:51">
      <c r="C421" s="88" t="s">
        <v>8</v>
      </c>
      <c r="D421" s="30">
        <v>0</v>
      </c>
      <c r="E421" s="87">
        <v>39</v>
      </c>
      <c r="F421" s="87">
        <v>0</v>
      </c>
      <c r="G421" s="31">
        <v>0</v>
      </c>
      <c r="H421" s="30">
        <v>0</v>
      </c>
      <c r="I421" s="87">
        <v>40</v>
      </c>
      <c r="J421" s="87">
        <v>0</v>
      </c>
      <c r="K421" s="31">
        <v>0</v>
      </c>
      <c r="L421" s="30">
        <v>0</v>
      </c>
      <c r="M421" s="87">
        <v>40</v>
      </c>
      <c r="N421" s="87">
        <v>0</v>
      </c>
      <c r="O421" s="31">
        <v>0</v>
      </c>
      <c r="P421" s="30">
        <v>0</v>
      </c>
      <c r="Q421" s="87">
        <v>41</v>
      </c>
      <c r="R421" s="87">
        <v>0</v>
      </c>
      <c r="S421" s="31">
        <v>0</v>
      </c>
      <c r="T421" s="30">
        <v>0</v>
      </c>
      <c r="U421" s="87">
        <v>43</v>
      </c>
      <c r="V421" s="87">
        <v>0</v>
      </c>
      <c r="W421" s="31">
        <v>0</v>
      </c>
      <c r="X421" s="30">
        <v>0</v>
      </c>
      <c r="Y421" s="85">
        <v>43</v>
      </c>
      <c r="Z421" s="85">
        <v>6</v>
      </c>
      <c r="AA421" s="85">
        <v>0</v>
      </c>
      <c r="AB421" s="30">
        <v>0</v>
      </c>
      <c r="AC421" s="87">
        <v>43</v>
      </c>
      <c r="AD421" s="87">
        <v>6</v>
      </c>
      <c r="AE421" s="31">
        <v>0</v>
      </c>
      <c r="AF421" s="30">
        <v>0</v>
      </c>
      <c r="AG421" s="87">
        <v>45</v>
      </c>
      <c r="AH421" s="87">
        <v>6</v>
      </c>
      <c r="AI421" s="31">
        <v>0</v>
      </c>
      <c r="AJ421" s="30">
        <v>0</v>
      </c>
      <c r="AK421" s="87">
        <v>45</v>
      </c>
      <c r="AL421" s="87">
        <v>6</v>
      </c>
      <c r="AM421" s="31">
        <v>0</v>
      </c>
      <c r="AN421" s="30"/>
      <c r="AO421" s="87">
        <v>48</v>
      </c>
      <c r="AP421" s="87">
        <v>6</v>
      </c>
      <c r="AQ421" s="31">
        <v>0</v>
      </c>
      <c r="AR421" s="30"/>
      <c r="AS421" s="87">
        <v>48</v>
      </c>
      <c r="AT421" s="87">
        <v>6</v>
      </c>
      <c r="AU421" s="31">
        <v>0</v>
      </c>
      <c r="AV421" s="30"/>
      <c r="AW421" s="87">
        <v>49</v>
      </c>
      <c r="AX421" s="87">
        <v>6</v>
      </c>
      <c r="AY421" s="31">
        <v>0</v>
      </c>
    </row>
    <row r="422" spans="3:51">
      <c r="C422" s="89" t="s">
        <v>9</v>
      </c>
      <c r="D422" s="32">
        <v>0</v>
      </c>
      <c r="E422" s="85">
        <v>8</v>
      </c>
      <c r="F422" s="85">
        <v>0</v>
      </c>
      <c r="G422" s="33">
        <v>0</v>
      </c>
      <c r="H422" s="32">
        <v>0</v>
      </c>
      <c r="I422" s="85">
        <v>9</v>
      </c>
      <c r="J422" s="85">
        <v>0</v>
      </c>
      <c r="K422" s="33">
        <v>0</v>
      </c>
      <c r="L422" s="32">
        <v>0</v>
      </c>
      <c r="M422" s="85">
        <v>9</v>
      </c>
      <c r="N422" s="85">
        <v>0</v>
      </c>
      <c r="O422" s="33">
        <v>0</v>
      </c>
      <c r="P422" s="32">
        <v>0</v>
      </c>
      <c r="Q422" s="85">
        <v>9</v>
      </c>
      <c r="R422" s="85">
        <v>0</v>
      </c>
      <c r="S422" s="33">
        <v>0</v>
      </c>
      <c r="T422" s="32">
        <v>0</v>
      </c>
      <c r="U422" s="85">
        <v>9</v>
      </c>
      <c r="V422" s="85">
        <v>0</v>
      </c>
      <c r="W422" s="33">
        <v>0</v>
      </c>
      <c r="X422" s="32">
        <v>0</v>
      </c>
      <c r="Y422" s="85">
        <v>9</v>
      </c>
      <c r="Z422" s="85">
        <v>0</v>
      </c>
      <c r="AA422" s="85">
        <v>0</v>
      </c>
      <c r="AB422" s="32">
        <v>0</v>
      </c>
      <c r="AC422" s="85">
        <v>9</v>
      </c>
      <c r="AD422" s="85">
        <v>0</v>
      </c>
      <c r="AE422" s="33">
        <v>0</v>
      </c>
      <c r="AF422" s="32">
        <v>0</v>
      </c>
      <c r="AG422" s="85">
        <v>9</v>
      </c>
      <c r="AH422" s="85">
        <v>0</v>
      </c>
      <c r="AI422" s="33">
        <v>0</v>
      </c>
      <c r="AJ422" s="32">
        <v>0</v>
      </c>
      <c r="AK422" s="85">
        <v>9</v>
      </c>
      <c r="AL422" s="85">
        <v>0</v>
      </c>
      <c r="AM422" s="33">
        <v>0</v>
      </c>
      <c r="AN422" s="32"/>
      <c r="AO422" s="85">
        <v>9</v>
      </c>
      <c r="AP422" s="85">
        <v>0</v>
      </c>
      <c r="AQ422" s="33">
        <v>0</v>
      </c>
      <c r="AR422" s="32"/>
      <c r="AS422" s="85">
        <v>9</v>
      </c>
      <c r="AT422" s="85">
        <v>0</v>
      </c>
      <c r="AU422" s="33">
        <v>0</v>
      </c>
      <c r="AV422" s="32"/>
      <c r="AW422" s="85">
        <v>9</v>
      </c>
      <c r="AX422" s="85">
        <v>0</v>
      </c>
      <c r="AY422" s="33">
        <v>0</v>
      </c>
    </row>
    <row r="423" spans="3:51">
      <c r="C423" s="89" t="s">
        <v>10</v>
      </c>
      <c r="D423" s="32">
        <v>0</v>
      </c>
      <c r="E423" s="85">
        <v>7</v>
      </c>
      <c r="F423" s="85">
        <v>0</v>
      </c>
      <c r="G423" s="33">
        <v>0</v>
      </c>
      <c r="H423" s="32">
        <v>0</v>
      </c>
      <c r="I423" s="85">
        <v>8</v>
      </c>
      <c r="J423" s="85">
        <v>0</v>
      </c>
      <c r="K423" s="33">
        <v>0</v>
      </c>
      <c r="L423" s="32">
        <v>0</v>
      </c>
      <c r="M423" s="85">
        <v>8</v>
      </c>
      <c r="N423" s="85">
        <v>0</v>
      </c>
      <c r="O423" s="33">
        <v>0</v>
      </c>
      <c r="P423" s="32">
        <v>0</v>
      </c>
      <c r="Q423" s="85">
        <v>8</v>
      </c>
      <c r="R423" s="85">
        <v>0</v>
      </c>
      <c r="S423" s="33">
        <v>0</v>
      </c>
      <c r="T423" s="32">
        <v>0</v>
      </c>
      <c r="U423" s="85">
        <v>8</v>
      </c>
      <c r="V423" s="85">
        <v>0</v>
      </c>
      <c r="W423" s="33">
        <v>0</v>
      </c>
      <c r="X423" s="32">
        <v>0</v>
      </c>
      <c r="Y423" s="85">
        <v>8</v>
      </c>
      <c r="Z423" s="85">
        <v>0</v>
      </c>
      <c r="AA423" s="85">
        <v>0</v>
      </c>
      <c r="AB423" s="32">
        <v>0</v>
      </c>
      <c r="AC423" s="85">
        <v>8</v>
      </c>
      <c r="AD423" s="85">
        <v>0</v>
      </c>
      <c r="AE423" s="33">
        <v>0</v>
      </c>
      <c r="AF423" s="32">
        <v>0</v>
      </c>
      <c r="AG423" s="85">
        <v>8</v>
      </c>
      <c r="AH423" s="85">
        <v>0</v>
      </c>
      <c r="AI423" s="33">
        <v>0</v>
      </c>
      <c r="AJ423" s="32">
        <v>0</v>
      </c>
      <c r="AK423" s="85">
        <v>8</v>
      </c>
      <c r="AL423" s="85">
        <v>0</v>
      </c>
      <c r="AM423" s="33">
        <v>0</v>
      </c>
      <c r="AN423" s="32"/>
      <c r="AO423" s="85">
        <v>10</v>
      </c>
      <c r="AP423" s="85">
        <v>0</v>
      </c>
      <c r="AQ423" s="33">
        <v>0</v>
      </c>
      <c r="AR423" s="32"/>
      <c r="AS423" s="85">
        <v>10</v>
      </c>
      <c r="AT423" s="85">
        <v>0</v>
      </c>
      <c r="AU423" s="33">
        <v>0</v>
      </c>
      <c r="AV423" s="32"/>
      <c r="AW423" s="85">
        <v>10</v>
      </c>
      <c r="AX423" s="85">
        <v>0</v>
      </c>
      <c r="AY423" s="33">
        <v>0</v>
      </c>
    </row>
    <row r="424" spans="3:51">
      <c r="C424" s="89" t="s">
        <v>11</v>
      </c>
      <c r="D424" s="32">
        <v>0</v>
      </c>
      <c r="E424" s="85">
        <v>13</v>
      </c>
      <c r="F424" s="85">
        <v>0</v>
      </c>
      <c r="G424" s="33">
        <v>0</v>
      </c>
      <c r="H424" s="32">
        <v>0</v>
      </c>
      <c r="I424" s="85">
        <v>13</v>
      </c>
      <c r="J424" s="85">
        <v>0</v>
      </c>
      <c r="K424" s="33">
        <v>0</v>
      </c>
      <c r="L424" s="32">
        <v>0</v>
      </c>
      <c r="M424" s="85">
        <v>13</v>
      </c>
      <c r="N424" s="85">
        <v>0</v>
      </c>
      <c r="O424" s="33">
        <v>0</v>
      </c>
      <c r="P424" s="32">
        <v>0</v>
      </c>
      <c r="Q424" s="85">
        <v>13</v>
      </c>
      <c r="R424" s="85">
        <v>0</v>
      </c>
      <c r="S424" s="33">
        <v>0</v>
      </c>
      <c r="T424" s="32">
        <v>0</v>
      </c>
      <c r="U424" s="85">
        <v>13</v>
      </c>
      <c r="V424" s="85">
        <v>0</v>
      </c>
      <c r="W424" s="33">
        <v>0</v>
      </c>
      <c r="X424" s="32">
        <v>0</v>
      </c>
      <c r="Y424" s="85">
        <v>13</v>
      </c>
      <c r="Z424" s="85">
        <v>0</v>
      </c>
      <c r="AA424" s="85">
        <v>0</v>
      </c>
      <c r="AB424" s="32">
        <v>0</v>
      </c>
      <c r="AC424" s="85">
        <v>13</v>
      </c>
      <c r="AD424" s="85">
        <v>0</v>
      </c>
      <c r="AE424" s="33">
        <v>0</v>
      </c>
      <c r="AF424" s="32">
        <v>0</v>
      </c>
      <c r="AG424" s="85">
        <v>13</v>
      </c>
      <c r="AH424" s="85">
        <v>0</v>
      </c>
      <c r="AI424" s="33">
        <v>0</v>
      </c>
      <c r="AJ424" s="32">
        <v>0</v>
      </c>
      <c r="AK424" s="85">
        <v>13</v>
      </c>
      <c r="AL424" s="85">
        <v>0</v>
      </c>
      <c r="AM424" s="33">
        <v>0</v>
      </c>
      <c r="AN424" s="32"/>
      <c r="AO424" s="85">
        <v>13</v>
      </c>
      <c r="AP424" s="85">
        <v>1</v>
      </c>
      <c r="AQ424" s="33">
        <v>0</v>
      </c>
      <c r="AR424" s="32"/>
      <c r="AS424" s="85">
        <v>13</v>
      </c>
      <c r="AT424" s="85">
        <v>1</v>
      </c>
      <c r="AU424" s="33">
        <v>0</v>
      </c>
      <c r="AV424" s="32"/>
      <c r="AW424" s="85">
        <v>13</v>
      </c>
      <c r="AX424" s="85">
        <v>1</v>
      </c>
      <c r="AY424" s="33">
        <v>0</v>
      </c>
    </row>
    <row r="425" spans="3:51">
      <c r="C425" s="89" t="s">
        <v>12</v>
      </c>
      <c r="D425" s="32">
        <v>0</v>
      </c>
      <c r="E425" s="85">
        <v>41</v>
      </c>
      <c r="F425" s="85">
        <v>0</v>
      </c>
      <c r="G425" s="33">
        <v>0</v>
      </c>
      <c r="H425" s="32">
        <v>0</v>
      </c>
      <c r="I425" s="85">
        <v>41</v>
      </c>
      <c r="J425" s="85">
        <v>0</v>
      </c>
      <c r="K425" s="33">
        <v>0</v>
      </c>
      <c r="L425" s="32">
        <v>0</v>
      </c>
      <c r="M425" s="85">
        <v>41</v>
      </c>
      <c r="N425" s="85">
        <v>0</v>
      </c>
      <c r="O425" s="33">
        <v>0</v>
      </c>
      <c r="P425" s="32">
        <v>0</v>
      </c>
      <c r="Q425" s="85">
        <v>41</v>
      </c>
      <c r="R425" s="85">
        <v>0</v>
      </c>
      <c r="S425" s="33">
        <v>0</v>
      </c>
      <c r="T425" s="32">
        <v>0</v>
      </c>
      <c r="U425" s="85">
        <v>41</v>
      </c>
      <c r="V425" s="85">
        <v>0</v>
      </c>
      <c r="W425" s="33">
        <v>0</v>
      </c>
      <c r="X425" s="32">
        <v>0</v>
      </c>
      <c r="Y425" s="85">
        <v>41</v>
      </c>
      <c r="Z425" s="85">
        <v>0</v>
      </c>
      <c r="AA425" s="85">
        <v>0</v>
      </c>
      <c r="AB425" s="32">
        <v>0</v>
      </c>
      <c r="AC425" s="85">
        <v>41</v>
      </c>
      <c r="AD425" s="85">
        <v>0</v>
      </c>
      <c r="AE425" s="33">
        <v>0</v>
      </c>
      <c r="AF425" s="32">
        <v>0</v>
      </c>
      <c r="AG425" s="85">
        <v>41</v>
      </c>
      <c r="AH425" s="85">
        <v>0</v>
      </c>
      <c r="AI425" s="33">
        <v>0</v>
      </c>
      <c r="AJ425" s="32">
        <v>0</v>
      </c>
      <c r="AK425" s="85">
        <v>42</v>
      </c>
      <c r="AL425" s="85">
        <v>16</v>
      </c>
      <c r="AM425" s="33">
        <v>0</v>
      </c>
      <c r="AN425" s="32"/>
      <c r="AO425" s="85">
        <v>43</v>
      </c>
      <c r="AP425" s="85">
        <v>16</v>
      </c>
      <c r="AQ425" s="33">
        <v>0</v>
      </c>
      <c r="AR425" s="32"/>
      <c r="AS425" s="85">
        <v>43</v>
      </c>
      <c r="AT425" s="85">
        <v>16</v>
      </c>
      <c r="AU425" s="33">
        <v>0</v>
      </c>
      <c r="AV425" s="32"/>
      <c r="AW425" s="85">
        <v>29</v>
      </c>
      <c r="AX425" s="85">
        <v>0</v>
      </c>
      <c r="AY425" s="33">
        <v>0</v>
      </c>
    </row>
    <row r="426" spans="3:51">
      <c r="C426" s="89" t="s">
        <v>13</v>
      </c>
      <c r="D426" s="32">
        <v>0</v>
      </c>
      <c r="E426" s="85">
        <v>35</v>
      </c>
      <c r="F426" s="85">
        <v>0</v>
      </c>
      <c r="G426" s="33">
        <v>3</v>
      </c>
      <c r="H426" s="32">
        <v>0</v>
      </c>
      <c r="I426" s="85">
        <v>35</v>
      </c>
      <c r="J426" s="85">
        <v>0</v>
      </c>
      <c r="K426" s="33">
        <v>3</v>
      </c>
      <c r="L426" s="32">
        <v>0</v>
      </c>
      <c r="M426" s="85">
        <v>35</v>
      </c>
      <c r="N426" s="85">
        <v>0</v>
      </c>
      <c r="O426" s="33">
        <v>3</v>
      </c>
      <c r="P426" s="32">
        <v>0</v>
      </c>
      <c r="Q426" s="85">
        <v>36</v>
      </c>
      <c r="R426" s="85">
        <v>0</v>
      </c>
      <c r="S426" s="33">
        <v>3</v>
      </c>
      <c r="T426" s="32">
        <v>0</v>
      </c>
      <c r="U426" s="85">
        <v>36</v>
      </c>
      <c r="V426" s="85">
        <v>0</v>
      </c>
      <c r="W426" s="33">
        <v>3</v>
      </c>
      <c r="X426" s="32">
        <v>0</v>
      </c>
      <c r="Y426" s="85">
        <v>36</v>
      </c>
      <c r="Z426" s="85">
        <v>0</v>
      </c>
      <c r="AA426" s="85">
        <v>3</v>
      </c>
      <c r="AB426" s="32">
        <v>0</v>
      </c>
      <c r="AC426" s="85">
        <v>36</v>
      </c>
      <c r="AD426" s="85">
        <v>0</v>
      </c>
      <c r="AE426" s="33">
        <v>3</v>
      </c>
      <c r="AF426" s="32">
        <v>0</v>
      </c>
      <c r="AG426" s="85">
        <v>36</v>
      </c>
      <c r="AH426" s="85">
        <v>0</v>
      </c>
      <c r="AI426" s="33">
        <v>3</v>
      </c>
      <c r="AJ426" s="32">
        <v>0</v>
      </c>
      <c r="AK426" s="85">
        <v>36</v>
      </c>
      <c r="AL426" s="85">
        <v>0</v>
      </c>
      <c r="AM426" s="33">
        <v>7</v>
      </c>
      <c r="AN426" s="32"/>
      <c r="AO426" s="85">
        <v>36</v>
      </c>
      <c r="AP426" s="85">
        <v>0</v>
      </c>
      <c r="AQ426" s="33">
        <v>7</v>
      </c>
      <c r="AR426" s="32"/>
      <c r="AS426" s="85">
        <v>36</v>
      </c>
      <c r="AT426" s="85">
        <v>0</v>
      </c>
      <c r="AU426" s="33">
        <v>1</v>
      </c>
      <c r="AV426" s="32"/>
      <c r="AW426" s="85">
        <v>95</v>
      </c>
      <c r="AX426" s="85">
        <v>26</v>
      </c>
      <c r="AY426" s="33">
        <v>1</v>
      </c>
    </row>
    <row r="427" spans="3:51">
      <c r="C427" s="89" t="s">
        <v>14</v>
      </c>
      <c r="D427" s="32">
        <v>0</v>
      </c>
      <c r="E427" s="85">
        <v>29</v>
      </c>
      <c r="F427" s="85">
        <v>0</v>
      </c>
      <c r="G427" s="33">
        <v>0</v>
      </c>
      <c r="H427" s="32">
        <v>0</v>
      </c>
      <c r="I427" s="85">
        <v>31</v>
      </c>
      <c r="J427" s="85">
        <v>0</v>
      </c>
      <c r="K427" s="33">
        <v>0</v>
      </c>
      <c r="L427" s="32">
        <v>0</v>
      </c>
      <c r="M427" s="85">
        <v>31</v>
      </c>
      <c r="N427" s="85">
        <v>0</v>
      </c>
      <c r="O427" s="33">
        <v>0</v>
      </c>
      <c r="P427" s="32">
        <v>0</v>
      </c>
      <c r="Q427" s="85">
        <v>31</v>
      </c>
      <c r="R427" s="85">
        <v>0</v>
      </c>
      <c r="S427" s="33">
        <v>0</v>
      </c>
      <c r="T427" s="32">
        <v>0</v>
      </c>
      <c r="U427" s="85">
        <v>32</v>
      </c>
      <c r="V427" s="85">
        <v>0</v>
      </c>
      <c r="W427" s="33">
        <v>0</v>
      </c>
      <c r="X427" s="32">
        <v>0</v>
      </c>
      <c r="Y427" s="85">
        <v>32</v>
      </c>
      <c r="Z427" s="85">
        <v>0</v>
      </c>
      <c r="AA427" s="85">
        <v>2</v>
      </c>
      <c r="AB427" s="32">
        <v>0</v>
      </c>
      <c r="AC427" s="85">
        <v>32</v>
      </c>
      <c r="AD427" s="85">
        <v>0</v>
      </c>
      <c r="AE427" s="33">
        <v>2</v>
      </c>
      <c r="AF427" s="32">
        <v>0</v>
      </c>
      <c r="AG427" s="85">
        <v>33</v>
      </c>
      <c r="AH427" s="85">
        <v>0</v>
      </c>
      <c r="AI427" s="33">
        <v>2</v>
      </c>
      <c r="AJ427" s="32">
        <v>0</v>
      </c>
      <c r="AK427" s="85">
        <v>33</v>
      </c>
      <c r="AL427" s="85">
        <v>0</v>
      </c>
      <c r="AM427" s="33">
        <v>2</v>
      </c>
      <c r="AN427" s="32"/>
      <c r="AO427" s="85">
        <v>35</v>
      </c>
      <c r="AP427" s="85">
        <v>1</v>
      </c>
      <c r="AQ427" s="33">
        <v>2</v>
      </c>
      <c r="AR427" s="32"/>
      <c r="AS427" s="85">
        <v>35</v>
      </c>
      <c r="AT427" s="85">
        <v>1</v>
      </c>
      <c r="AU427" s="33">
        <v>2</v>
      </c>
      <c r="AV427" s="32"/>
      <c r="AW427" s="85">
        <v>11</v>
      </c>
      <c r="AX427" s="85">
        <v>0</v>
      </c>
      <c r="AY427" s="33">
        <v>0</v>
      </c>
    </row>
    <row r="428" spans="3:51">
      <c r="C428" s="89" t="s">
        <v>15</v>
      </c>
      <c r="D428" s="32">
        <v>0</v>
      </c>
      <c r="E428" s="85">
        <v>35</v>
      </c>
      <c r="F428" s="85">
        <v>0</v>
      </c>
      <c r="G428" s="33">
        <v>0</v>
      </c>
      <c r="H428" s="32">
        <v>0</v>
      </c>
      <c r="I428" s="85">
        <v>35</v>
      </c>
      <c r="J428" s="85">
        <v>0</v>
      </c>
      <c r="K428" s="33">
        <v>0</v>
      </c>
      <c r="L428" s="32">
        <v>0</v>
      </c>
      <c r="M428" s="85">
        <v>35</v>
      </c>
      <c r="N428" s="85">
        <v>0</v>
      </c>
      <c r="O428" s="33">
        <v>0</v>
      </c>
      <c r="P428" s="32">
        <v>0</v>
      </c>
      <c r="Q428" s="85">
        <v>35</v>
      </c>
      <c r="R428" s="85">
        <v>0</v>
      </c>
      <c r="S428" s="33">
        <v>0</v>
      </c>
      <c r="T428" s="32">
        <v>0</v>
      </c>
      <c r="U428" s="85">
        <v>6</v>
      </c>
      <c r="V428" s="85">
        <v>0</v>
      </c>
      <c r="W428" s="33">
        <v>0</v>
      </c>
      <c r="X428" s="32">
        <v>0</v>
      </c>
      <c r="Y428" s="85">
        <v>36</v>
      </c>
      <c r="Z428" s="85">
        <v>0</v>
      </c>
      <c r="AA428" s="85">
        <v>0</v>
      </c>
      <c r="AB428" s="32">
        <v>0</v>
      </c>
      <c r="AC428" s="85">
        <v>36</v>
      </c>
      <c r="AD428" s="85">
        <v>0</v>
      </c>
      <c r="AE428" s="33">
        <v>0</v>
      </c>
      <c r="AF428" s="32">
        <v>0</v>
      </c>
      <c r="AG428" s="85">
        <v>36</v>
      </c>
      <c r="AH428" s="85">
        <v>0</v>
      </c>
      <c r="AI428" s="33">
        <v>0</v>
      </c>
      <c r="AJ428" s="32">
        <v>0</v>
      </c>
      <c r="AK428" s="85">
        <v>36</v>
      </c>
      <c r="AL428" s="85">
        <v>0</v>
      </c>
      <c r="AM428" s="33">
        <v>0</v>
      </c>
      <c r="AN428" s="32"/>
      <c r="AO428" s="85">
        <v>36</v>
      </c>
      <c r="AP428" s="85">
        <v>0</v>
      </c>
      <c r="AQ428" s="33">
        <v>0</v>
      </c>
      <c r="AR428" s="32"/>
      <c r="AS428" s="85">
        <v>36</v>
      </c>
      <c r="AT428" s="85">
        <v>0</v>
      </c>
      <c r="AU428" s="33">
        <v>0</v>
      </c>
      <c r="AV428" s="32"/>
      <c r="AW428" s="85">
        <v>14</v>
      </c>
      <c r="AX428" s="85">
        <v>0</v>
      </c>
      <c r="AY428" s="33">
        <v>0</v>
      </c>
    </row>
    <row r="429" spans="3:51">
      <c r="C429" s="89" t="s">
        <v>16</v>
      </c>
      <c r="D429" s="32">
        <v>0</v>
      </c>
      <c r="E429" s="85">
        <v>6</v>
      </c>
      <c r="F429" s="85">
        <v>0</v>
      </c>
      <c r="G429" s="33">
        <v>0</v>
      </c>
      <c r="H429" s="32">
        <v>0</v>
      </c>
      <c r="I429" s="85">
        <v>6</v>
      </c>
      <c r="J429" s="85">
        <v>0</v>
      </c>
      <c r="K429" s="33">
        <v>0</v>
      </c>
      <c r="L429" s="32">
        <v>0</v>
      </c>
      <c r="M429" s="85">
        <v>6</v>
      </c>
      <c r="N429" s="85">
        <v>0</v>
      </c>
      <c r="O429" s="33">
        <v>0</v>
      </c>
      <c r="P429" s="32">
        <v>0</v>
      </c>
      <c r="Q429" s="85">
        <v>6</v>
      </c>
      <c r="R429" s="85">
        <v>0</v>
      </c>
      <c r="S429" s="33">
        <v>0</v>
      </c>
      <c r="T429" s="32">
        <v>0</v>
      </c>
      <c r="U429" s="85">
        <v>6</v>
      </c>
      <c r="V429" s="85">
        <v>0</v>
      </c>
      <c r="W429" s="33">
        <v>0</v>
      </c>
      <c r="X429" s="32">
        <v>0</v>
      </c>
      <c r="Y429" s="85">
        <v>6</v>
      </c>
      <c r="Z429" s="85">
        <v>0</v>
      </c>
      <c r="AA429" s="85">
        <v>0</v>
      </c>
      <c r="AB429" s="32">
        <v>0</v>
      </c>
      <c r="AC429" s="85">
        <v>6</v>
      </c>
      <c r="AD429" s="85">
        <v>0</v>
      </c>
      <c r="AE429" s="33">
        <v>0</v>
      </c>
      <c r="AF429" s="32">
        <v>0</v>
      </c>
      <c r="AG429" s="85">
        <v>6</v>
      </c>
      <c r="AH429" s="85">
        <v>0</v>
      </c>
      <c r="AI429" s="33">
        <v>0</v>
      </c>
      <c r="AJ429" s="32">
        <v>0</v>
      </c>
      <c r="AK429" s="85">
        <v>6</v>
      </c>
      <c r="AL429" s="85">
        <v>0</v>
      </c>
      <c r="AM429" s="33">
        <v>0</v>
      </c>
      <c r="AN429" s="32"/>
      <c r="AO429" s="85">
        <v>6</v>
      </c>
      <c r="AP429" s="85">
        <v>0</v>
      </c>
      <c r="AQ429" s="33">
        <v>0</v>
      </c>
      <c r="AR429" s="32"/>
      <c r="AS429" s="85">
        <v>6</v>
      </c>
      <c r="AT429" s="85">
        <v>0</v>
      </c>
      <c r="AU429" s="33">
        <v>0</v>
      </c>
      <c r="AV429" s="32"/>
      <c r="AW429" s="85">
        <v>7</v>
      </c>
      <c r="AX429" s="85">
        <v>1</v>
      </c>
      <c r="AY429" s="33">
        <v>0</v>
      </c>
    </row>
    <row r="430" spans="3:51">
      <c r="C430" s="89" t="s">
        <v>17</v>
      </c>
      <c r="D430" s="32">
        <v>0</v>
      </c>
      <c r="E430" s="85">
        <v>189</v>
      </c>
      <c r="F430" s="85">
        <v>55</v>
      </c>
      <c r="G430" s="33">
        <v>0</v>
      </c>
      <c r="H430" s="32">
        <v>0</v>
      </c>
      <c r="I430" s="85">
        <v>233</v>
      </c>
      <c r="J430" s="85">
        <v>55</v>
      </c>
      <c r="K430" s="33">
        <v>0</v>
      </c>
      <c r="L430" s="32">
        <v>0</v>
      </c>
      <c r="M430" s="85">
        <v>233</v>
      </c>
      <c r="N430" s="85">
        <v>55</v>
      </c>
      <c r="O430" s="33">
        <v>0</v>
      </c>
      <c r="P430" s="32">
        <v>0</v>
      </c>
      <c r="Q430" s="85">
        <v>233</v>
      </c>
      <c r="R430" s="85">
        <v>55</v>
      </c>
      <c r="S430" s="33">
        <v>0</v>
      </c>
      <c r="T430" s="32">
        <v>0</v>
      </c>
      <c r="U430" s="85">
        <v>234</v>
      </c>
      <c r="V430" s="85">
        <v>55</v>
      </c>
      <c r="W430" s="33">
        <v>0</v>
      </c>
      <c r="X430" s="32">
        <v>0</v>
      </c>
      <c r="Y430" s="85">
        <v>234</v>
      </c>
      <c r="Z430" s="85">
        <v>55</v>
      </c>
      <c r="AA430" s="85">
        <v>0</v>
      </c>
      <c r="AB430" s="32">
        <v>0</v>
      </c>
      <c r="AC430" s="85">
        <v>241</v>
      </c>
      <c r="AD430" s="85">
        <v>55</v>
      </c>
      <c r="AE430" s="33">
        <v>0</v>
      </c>
      <c r="AF430" s="32">
        <v>0</v>
      </c>
      <c r="AG430" s="85">
        <v>243</v>
      </c>
      <c r="AH430" s="85">
        <v>55</v>
      </c>
      <c r="AI430" s="33">
        <v>0</v>
      </c>
      <c r="AJ430" s="32">
        <v>0</v>
      </c>
      <c r="AK430" s="85">
        <v>243</v>
      </c>
      <c r="AL430" s="85">
        <v>154</v>
      </c>
      <c r="AM430" s="33">
        <v>0</v>
      </c>
      <c r="AN430" s="32"/>
      <c r="AO430" s="85">
        <v>253</v>
      </c>
      <c r="AP430" s="85">
        <v>154</v>
      </c>
      <c r="AQ430" s="33">
        <v>0</v>
      </c>
      <c r="AR430" s="32"/>
      <c r="AS430" s="85">
        <v>253</v>
      </c>
      <c r="AT430" s="85">
        <v>154</v>
      </c>
      <c r="AU430" s="33">
        <v>0</v>
      </c>
      <c r="AV430" s="32"/>
      <c r="AW430" s="85">
        <v>417</v>
      </c>
      <c r="AX430" s="85">
        <v>203</v>
      </c>
      <c r="AY430" s="33">
        <v>4</v>
      </c>
    </row>
    <row r="431" spans="3:51">
      <c r="C431" s="89" t="s">
        <v>18</v>
      </c>
      <c r="D431" s="32">
        <v>0</v>
      </c>
      <c r="E431" s="85">
        <v>45</v>
      </c>
      <c r="F431" s="85">
        <v>0</v>
      </c>
      <c r="G431" s="33">
        <v>0</v>
      </c>
      <c r="H431" s="32">
        <v>0</v>
      </c>
      <c r="I431" s="85">
        <v>43</v>
      </c>
      <c r="J431" s="85">
        <v>0</v>
      </c>
      <c r="K431" s="33">
        <v>0</v>
      </c>
      <c r="L431" s="32">
        <v>0</v>
      </c>
      <c r="M431" s="85">
        <v>43</v>
      </c>
      <c r="N431" s="85">
        <v>0</v>
      </c>
      <c r="O431" s="33">
        <v>0</v>
      </c>
      <c r="P431" s="32">
        <v>0</v>
      </c>
      <c r="Q431" s="85">
        <v>45</v>
      </c>
      <c r="R431" s="85">
        <v>0</v>
      </c>
      <c r="S431" s="33">
        <v>0</v>
      </c>
      <c r="T431" s="32">
        <v>0</v>
      </c>
      <c r="U431" s="85">
        <v>46</v>
      </c>
      <c r="V431" s="85">
        <v>0</v>
      </c>
      <c r="W431" s="33">
        <v>0</v>
      </c>
      <c r="X431" s="32">
        <v>0</v>
      </c>
      <c r="Y431" s="85">
        <v>46</v>
      </c>
      <c r="Z431" s="85">
        <v>0</v>
      </c>
      <c r="AA431" s="85">
        <v>0</v>
      </c>
      <c r="AB431" s="32">
        <v>0</v>
      </c>
      <c r="AC431" s="85">
        <v>45</v>
      </c>
      <c r="AD431" s="85">
        <v>0</v>
      </c>
      <c r="AE431" s="33">
        <v>0</v>
      </c>
      <c r="AF431" s="32">
        <v>0</v>
      </c>
      <c r="AG431" s="85">
        <v>45</v>
      </c>
      <c r="AH431" s="85">
        <v>0</v>
      </c>
      <c r="AI431" s="33">
        <v>0</v>
      </c>
      <c r="AJ431" s="32">
        <v>0</v>
      </c>
      <c r="AK431" s="85">
        <v>45</v>
      </c>
      <c r="AL431" s="85">
        <v>0</v>
      </c>
      <c r="AM431" s="33">
        <v>0</v>
      </c>
      <c r="AN431" s="32"/>
      <c r="AO431" s="85">
        <v>46</v>
      </c>
      <c r="AP431" s="85">
        <v>1</v>
      </c>
      <c r="AQ431" s="33">
        <v>0</v>
      </c>
      <c r="AR431" s="32"/>
      <c r="AS431" s="85">
        <v>46</v>
      </c>
      <c r="AT431" s="85">
        <v>1</v>
      </c>
      <c r="AU431" s="33">
        <v>0</v>
      </c>
      <c r="AV431" s="32"/>
      <c r="AW431" s="85">
        <v>36</v>
      </c>
      <c r="AX431" s="85">
        <v>15</v>
      </c>
      <c r="AY431" s="33">
        <v>0</v>
      </c>
    </row>
    <row r="432" spans="3:51">
      <c r="C432" s="89" t="s">
        <v>19</v>
      </c>
      <c r="D432" s="32">
        <v>0</v>
      </c>
      <c r="E432" s="85">
        <v>19</v>
      </c>
      <c r="F432" s="85">
        <v>0</v>
      </c>
      <c r="G432" s="33">
        <v>0</v>
      </c>
      <c r="H432" s="32">
        <v>0</v>
      </c>
      <c r="I432" s="85">
        <v>22</v>
      </c>
      <c r="J432" s="85">
        <v>0</v>
      </c>
      <c r="K432" s="33">
        <v>0</v>
      </c>
      <c r="L432" s="32">
        <v>0</v>
      </c>
      <c r="M432" s="85">
        <v>22</v>
      </c>
      <c r="N432" s="85">
        <v>0</v>
      </c>
      <c r="O432" s="33">
        <v>0</v>
      </c>
      <c r="P432" s="32">
        <v>0</v>
      </c>
      <c r="Q432" s="85">
        <v>22</v>
      </c>
      <c r="R432" s="85">
        <v>0</v>
      </c>
      <c r="S432" s="33">
        <v>0</v>
      </c>
      <c r="T432" s="32">
        <v>0</v>
      </c>
      <c r="U432" s="85">
        <v>22</v>
      </c>
      <c r="V432" s="85">
        <v>0</v>
      </c>
      <c r="W432" s="33">
        <v>0</v>
      </c>
      <c r="X432" s="32">
        <v>0</v>
      </c>
      <c r="Y432" s="85">
        <v>22</v>
      </c>
      <c r="Z432" s="85">
        <v>0</v>
      </c>
      <c r="AA432" s="85">
        <v>0</v>
      </c>
      <c r="AB432" s="32">
        <v>0</v>
      </c>
      <c r="AC432" s="85">
        <v>25</v>
      </c>
      <c r="AD432" s="85">
        <v>0</v>
      </c>
      <c r="AE432" s="33">
        <v>0</v>
      </c>
      <c r="AF432" s="32">
        <v>0</v>
      </c>
      <c r="AG432" s="85">
        <v>25</v>
      </c>
      <c r="AH432" s="85">
        <v>0</v>
      </c>
      <c r="AI432" s="33">
        <v>0</v>
      </c>
      <c r="AJ432" s="32">
        <v>0</v>
      </c>
      <c r="AK432" s="85">
        <v>25</v>
      </c>
      <c r="AL432" s="85">
        <v>0</v>
      </c>
      <c r="AM432" s="33">
        <v>0</v>
      </c>
      <c r="AN432" s="32"/>
      <c r="AO432" s="85">
        <v>29</v>
      </c>
      <c r="AP432" s="85">
        <v>0</v>
      </c>
      <c r="AQ432" s="33">
        <v>0</v>
      </c>
      <c r="AR432" s="32"/>
      <c r="AS432" s="85">
        <v>29</v>
      </c>
      <c r="AT432" s="85">
        <v>0</v>
      </c>
      <c r="AU432" s="33">
        <v>0</v>
      </c>
      <c r="AV432" s="32"/>
      <c r="AW432" s="85">
        <v>62</v>
      </c>
      <c r="AX432" s="85">
        <v>27</v>
      </c>
      <c r="AY432" s="33">
        <v>0</v>
      </c>
    </row>
    <row r="433" spans="3:51">
      <c r="C433" s="89" t="s">
        <v>20</v>
      </c>
      <c r="D433" s="32">
        <v>0</v>
      </c>
      <c r="E433" s="85">
        <v>19</v>
      </c>
      <c r="F433" s="85">
        <v>0</v>
      </c>
      <c r="G433" s="33">
        <v>0</v>
      </c>
      <c r="H433" s="32">
        <v>0</v>
      </c>
      <c r="I433" s="85">
        <v>20</v>
      </c>
      <c r="J433" s="85">
        <v>0</v>
      </c>
      <c r="K433" s="33">
        <v>0</v>
      </c>
      <c r="L433" s="32">
        <v>0</v>
      </c>
      <c r="M433" s="85">
        <v>20</v>
      </c>
      <c r="N433" s="85">
        <v>0</v>
      </c>
      <c r="O433" s="33">
        <v>0</v>
      </c>
      <c r="P433" s="32">
        <v>0</v>
      </c>
      <c r="Q433" s="85">
        <v>21</v>
      </c>
      <c r="R433" s="85">
        <v>0</v>
      </c>
      <c r="S433" s="33">
        <v>0</v>
      </c>
      <c r="T433" s="32">
        <v>0</v>
      </c>
      <c r="U433" s="85">
        <v>23</v>
      </c>
      <c r="V433" s="85">
        <v>0</v>
      </c>
      <c r="W433" s="33">
        <v>0</v>
      </c>
      <c r="X433" s="32">
        <v>0</v>
      </c>
      <c r="Y433" s="85">
        <v>23</v>
      </c>
      <c r="Z433" s="85">
        <v>0</v>
      </c>
      <c r="AA433" s="85">
        <v>0</v>
      </c>
      <c r="AB433" s="32">
        <v>0</v>
      </c>
      <c r="AC433" s="85">
        <v>25</v>
      </c>
      <c r="AD433" s="85">
        <v>0</v>
      </c>
      <c r="AE433" s="33">
        <v>0</v>
      </c>
      <c r="AF433" s="32">
        <v>0</v>
      </c>
      <c r="AG433" s="85">
        <v>26</v>
      </c>
      <c r="AH433" s="85">
        <v>0</v>
      </c>
      <c r="AI433" s="33">
        <v>0</v>
      </c>
      <c r="AJ433" s="32">
        <v>0</v>
      </c>
      <c r="AK433" s="85">
        <v>26</v>
      </c>
      <c r="AL433" s="85">
        <v>0</v>
      </c>
      <c r="AM433" s="33">
        <v>0</v>
      </c>
      <c r="AN433" s="32"/>
      <c r="AO433" s="85">
        <v>29</v>
      </c>
      <c r="AP433" s="85">
        <v>0</v>
      </c>
      <c r="AQ433" s="33">
        <v>0</v>
      </c>
      <c r="AR433" s="32"/>
      <c r="AS433" s="85">
        <v>29</v>
      </c>
      <c r="AT433" s="85">
        <v>0</v>
      </c>
      <c r="AU433" s="33">
        <v>0</v>
      </c>
      <c r="AV433" s="32"/>
      <c r="AW433" s="85">
        <v>10</v>
      </c>
      <c r="AX433" s="85">
        <v>1</v>
      </c>
      <c r="AY433" s="33">
        <v>0</v>
      </c>
    </row>
    <row r="434" spans="3:51">
      <c r="C434" s="89" t="s">
        <v>21</v>
      </c>
      <c r="D434" s="32">
        <v>0</v>
      </c>
      <c r="E434" s="85">
        <v>65</v>
      </c>
      <c r="F434" s="85">
        <v>0</v>
      </c>
      <c r="G434" s="33">
        <v>0</v>
      </c>
      <c r="H434" s="32">
        <v>0</v>
      </c>
      <c r="I434" s="85">
        <v>70</v>
      </c>
      <c r="J434" s="85">
        <v>0</v>
      </c>
      <c r="K434" s="33">
        <v>0</v>
      </c>
      <c r="L434" s="32">
        <v>0</v>
      </c>
      <c r="M434" s="85">
        <v>70</v>
      </c>
      <c r="N434" s="85">
        <v>0</v>
      </c>
      <c r="O434" s="33">
        <v>0</v>
      </c>
      <c r="P434" s="32">
        <v>0</v>
      </c>
      <c r="Q434" s="85">
        <v>70</v>
      </c>
      <c r="R434" s="85">
        <v>0</v>
      </c>
      <c r="S434" s="33">
        <v>1</v>
      </c>
      <c r="T434" s="32">
        <v>0</v>
      </c>
      <c r="U434" s="85">
        <v>73</v>
      </c>
      <c r="V434" s="85">
        <v>0</v>
      </c>
      <c r="W434" s="33">
        <v>1</v>
      </c>
      <c r="X434" s="32">
        <v>0</v>
      </c>
      <c r="Y434" s="85">
        <v>73</v>
      </c>
      <c r="Z434" s="85">
        <v>0</v>
      </c>
      <c r="AA434" s="85">
        <v>1</v>
      </c>
      <c r="AB434" s="32">
        <v>0</v>
      </c>
      <c r="AC434" s="85">
        <v>81</v>
      </c>
      <c r="AD434" s="85">
        <v>0</v>
      </c>
      <c r="AE434" s="33">
        <v>1</v>
      </c>
      <c r="AF434" s="32">
        <v>0</v>
      </c>
      <c r="AG434" s="85">
        <v>81</v>
      </c>
      <c r="AH434" s="85">
        <v>0</v>
      </c>
      <c r="AI434" s="33">
        <v>1</v>
      </c>
      <c r="AJ434" s="32">
        <v>0</v>
      </c>
      <c r="AK434" s="85">
        <v>81</v>
      </c>
      <c r="AL434" s="85">
        <v>26</v>
      </c>
      <c r="AM434" s="33">
        <v>1</v>
      </c>
      <c r="AN434" s="32"/>
      <c r="AO434" s="85">
        <v>87</v>
      </c>
      <c r="AP434" s="85">
        <v>26</v>
      </c>
      <c r="AQ434" s="33">
        <v>1</v>
      </c>
      <c r="AR434" s="32"/>
      <c r="AS434" s="85">
        <v>87</v>
      </c>
      <c r="AT434" s="85">
        <v>26</v>
      </c>
      <c r="AU434" s="33">
        <v>1</v>
      </c>
      <c r="AV434" s="32"/>
      <c r="AW434" s="85">
        <v>6</v>
      </c>
      <c r="AX434" s="85">
        <v>0</v>
      </c>
      <c r="AY434" s="33">
        <v>0</v>
      </c>
    </row>
    <row r="435" spans="3:51" ht="22.5">
      <c r="C435" s="89" t="s">
        <v>22</v>
      </c>
      <c r="D435" s="32">
        <v>0</v>
      </c>
      <c r="E435" s="85">
        <v>4</v>
      </c>
      <c r="F435" s="85">
        <v>0</v>
      </c>
      <c r="G435" s="33">
        <v>0</v>
      </c>
      <c r="H435" s="32">
        <v>0</v>
      </c>
      <c r="I435" s="85">
        <v>4</v>
      </c>
      <c r="J435" s="85">
        <v>0</v>
      </c>
      <c r="K435" s="33">
        <v>0</v>
      </c>
      <c r="L435" s="32">
        <v>0</v>
      </c>
      <c r="M435" s="85">
        <v>4</v>
      </c>
      <c r="N435" s="85">
        <v>0</v>
      </c>
      <c r="O435" s="33">
        <v>0</v>
      </c>
      <c r="P435" s="32">
        <v>0</v>
      </c>
      <c r="Q435" s="85">
        <v>4</v>
      </c>
      <c r="R435" s="85">
        <v>0</v>
      </c>
      <c r="S435" s="33">
        <v>0</v>
      </c>
      <c r="T435" s="32">
        <v>0</v>
      </c>
      <c r="U435" s="85">
        <v>4</v>
      </c>
      <c r="V435" s="85">
        <v>0</v>
      </c>
      <c r="W435" s="33">
        <v>0</v>
      </c>
      <c r="X435" s="32">
        <v>0</v>
      </c>
      <c r="Y435" s="85">
        <v>4</v>
      </c>
      <c r="Z435" s="85">
        <v>0</v>
      </c>
      <c r="AA435" s="85">
        <v>0</v>
      </c>
      <c r="AB435" s="32">
        <v>0</v>
      </c>
      <c r="AC435" s="85">
        <v>5</v>
      </c>
      <c r="AD435" s="85">
        <v>0</v>
      </c>
      <c r="AE435" s="33">
        <v>0</v>
      </c>
      <c r="AF435" s="32">
        <v>0</v>
      </c>
      <c r="AG435" s="85">
        <v>5</v>
      </c>
      <c r="AH435" s="85">
        <v>0</v>
      </c>
      <c r="AI435" s="33">
        <v>0</v>
      </c>
      <c r="AJ435" s="32">
        <v>0</v>
      </c>
      <c r="AK435" s="85">
        <v>5</v>
      </c>
      <c r="AL435" s="85">
        <v>0</v>
      </c>
      <c r="AM435" s="33">
        <v>0</v>
      </c>
      <c r="AN435" s="32"/>
      <c r="AO435" s="85">
        <v>8</v>
      </c>
      <c r="AP435" s="85">
        <v>0</v>
      </c>
      <c r="AQ435" s="33">
        <v>0</v>
      </c>
      <c r="AR435" s="32"/>
      <c r="AS435" s="85">
        <v>8</v>
      </c>
      <c r="AT435" s="85">
        <v>0</v>
      </c>
      <c r="AU435" s="33">
        <v>0</v>
      </c>
      <c r="AV435" s="32"/>
      <c r="AW435" s="85">
        <v>24</v>
      </c>
      <c r="AX435" s="85">
        <v>0</v>
      </c>
      <c r="AY435" s="33">
        <v>0</v>
      </c>
    </row>
    <row r="436" spans="3:51">
      <c r="C436" s="89" t="s">
        <v>23</v>
      </c>
      <c r="D436" s="32">
        <v>0</v>
      </c>
      <c r="E436" s="85">
        <v>12</v>
      </c>
      <c r="F436" s="85">
        <v>0</v>
      </c>
      <c r="G436" s="33">
        <v>0</v>
      </c>
      <c r="H436" s="32">
        <v>0</v>
      </c>
      <c r="I436" s="85">
        <v>12</v>
      </c>
      <c r="J436" s="85">
        <v>0</v>
      </c>
      <c r="K436" s="33">
        <v>0</v>
      </c>
      <c r="L436" s="32">
        <v>0</v>
      </c>
      <c r="M436" s="85">
        <v>12</v>
      </c>
      <c r="N436" s="85">
        <v>0</v>
      </c>
      <c r="O436" s="33">
        <v>0</v>
      </c>
      <c r="P436" s="32">
        <v>0</v>
      </c>
      <c r="Q436" s="85">
        <v>12</v>
      </c>
      <c r="R436" s="85">
        <v>0</v>
      </c>
      <c r="S436" s="33">
        <v>0</v>
      </c>
      <c r="T436" s="32">
        <v>0</v>
      </c>
      <c r="U436" s="85">
        <v>12</v>
      </c>
      <c r="V436" s="85">
        <v>0</v>
      </c>
      <c r="W436" s="33">
        <v>0</v>
      </c>
      <c r="X436" s="32">
        <v>0</v>
      </c>
      <c r="Y436" s="85">
        <v>12</v>
      </c>
      <c r="Z436" s="85">
        <v>0</v>
      </c>
      <c r="AA436" s="85">
        <v>0</v>
      </c>
      <c r="AB436" s="32">
        <v>0</v>
      </c>
      <c r="AC436" s="85">
        <v>12</v>
      </c>
      <c r="AD436" s="85">
        <v>0</v>
      </c>
      <c r="AE436" s="33">
        <v>0</v>
      </c>
      <c r="AF436" s="32">
        <v>0</v>
      </c>
      <c r="AG436" s="85">
        <v>12</v>
      </c>
      <c r="AH436" s="85">
        <v>0</v>
      </c>
      <c r="AI436" s="33">
        <v>0</v>
      </c>
      <c r="AJ436" s="32">
        <v>0</v>
      </c>
      <c r="AK436" s="85">
        <v>13</v>
      </c>
      <c r="AL436" s="85">
        <v>0</v>
      </c>
      <c r="AM436" s="33">
        <v>0</v>
      </c>
      <c r="AN436" s="32"/>
      <c r="AO436" s="85">
        <v>13</v>
      </c>
      <c r="AP436" s="85">
        <v>0</v>
      </c>
      <c r="AQ436" s="33">
        <v>0</v>
      </c>
      <c r="AR436" s="32"/>
      <c r="AS436" s="85">
        <v>13</v>
      </c>
      <c r="AT436" s="85">
        <v>0</v>
      </c>
      <c r="AU436" s="33">
        <v>0</v>
      </c>
      <c r="AV436" s="32"/>
      <c r="AW436" s="85">
        <v>11</v>
      </c>
      <c r="AX436" s="85">
        <v>0</v>
      </c>
      <c r="AY436" s="33">
        <v>0</v>
      </c>
    </row>
    <row r="437" spans="3:51">
      <c r="C437" s="89" t="s">
        <v>24</v>
      </c>
      <c r="D437" s="32">
        <v>0</v>
      </c>
      <c r="E437" s="85">
        <v>11</v>
      </c>
      <c r="F437" s="85">
        <v>0</v>
      </c>
      <c r="G437" s="33">
        <v>0</v>
      </c>
      <c r="H437" s="32">
        <v>0</v>
      </c>
      <c r="I437" s="85">
        <v>11</v>
      </c>
      <c r="J437" s="85">
        <v>0</v>
      </c>
      <c r="K437" s="33">
        <v>0</v>
      </c>
      <c r="L437" s="32">
        <v>0</v>
      </c>
      <c r="M437" s="85">
        <v>11</v>
      </c>
      <c r="N437" s="85">
        <v>0</v>
      </c>
      <c r="O437" s="33">
        <v>0</v>
      </c>
      <c r="P437" s="32">
        <v>0</v>
      </c>
      <c r="Q437" s="85">
        <v>11</v>
      </c>
      <c r="R437" s="85">
        <v>0</v>
      </c>
      <c r="S437" s="33">
        <v>0</v>
      </c>
      <c r="T437" s="32">
        <v>0</v>
      </c>
      <c r="U437" s="85">
        <v>11</v>
      </c>
      <c r="V437" s="85">
        <v>0</v>
      </c>
      <c r="W437" s="33">
        <v>0</v>
      </c>
      <c r="X437" s="32">
        <v>0</v>
      </c>
      <c r="Y437" s="85">
        <v>11</v>
      </c>
      <c r="Z437" s="85">
        <v>0</v>
      </c>
      <c r="AA437" s="85">
        <v>0</v>
      </c>
      <c r="AB437" s="32">
        <v>0</v>
      </c>
      <c r="AC437" s="85">
        <v>11</v>
      </c>
      <c r="AD437" s="85">
        <v>0</v>
      </c>
      <c r="AE437" s="33">
        <v>0</v>
      </c>
      <c r="AF437" s="32">
        <v>0</v>
      </c>
      <c r="AG437" s="85">
        <v>11</v>
      </c>
      <c r="AH437" s="85">
        <v>0</v>
      </c>
      <c r="AI437" s="33">
        <v>0</v>
      </c>
      <c r="AJ437" s="32">
        <v>0</v>
      </c>
      <c r="AK437" s="85">
        <v>11</v>
      </c>
      <c r="AL437" s="85">
        <v>0</v>
      </c>
      <c r="AM437" s="33">
        <v>0</v>
      </c>
      <c r="AN437" s="32"/>
      <c r="AO437" s="85">
        <v>11</v>
      </c>
      <c r="AP437" s="85">
        <v>0</v>
      </c>
      <c r="AQ437" s="33">
        <v>0</v>
      </c>
      <c r="AR437" s="32"/>
      <c r="AS437" s="85">
        <v>11</v>
      </c>
      <c r="AT437" s="85">
        <v>0</v>
      </c>
      <c r="AU437" s="33">
        <v>0</v>
      </c>
      <c r="AV437" s="32"/>
      <c r="AW437" s="85">
        <v>34</v>
      </c>
      <c r="AX437" s="85">
        <v>6</v>
      </c>
      <c r="AY437" s="33">
        <v>0</v>
      </c>
    </row>
    <row r="438" spans="3:51">
      <c r="C438" s="89" t="s">
        <v>25</v>
      </c>
      <c r="D438" s="32">
        <v>0</v>
      </c>
      <c r="E438" s="85">
        <v>7</v>
      </c>
      <c r="F438" s="85">
        <v>0</v>
      </c>
      <c r="G438" s="33">
        <v>0</v>
      </c>
      <c r="H438" s="32">
        <v>0</v>
      </c>
      <c r="I438" s="85">
        <v>7</v>
      </c>
      <c r="J438" s="85">
        <v>0</v>
      </c>
      <c r="K438" s="33">
        <v>0</v>
      </c>
      <c r="L438" s="32">
        <v>0</v>
      </c>
      <c r="M438" s="85">
        <v>7</v>
      </c>
      <c r="N438" s="85">
        <v>0</v>
      </c>
      <c r="O438" s="33">
        <v>0</v>
      </c>
      <c r="P438" s="32">
        <v>0</v>
      </c>
      <c r="Q438" s="85">
        <v>7</v>
      </c>
      <c r="R438" s="85">
        <v>0</v>
      </c>
      <c r="S438" s="33">
        <v>0</v>
      </c>
      <c r="T438" s="32">
        <v>0</v>
      </c>
      <c r="U438" s="85">
        <v>7</v>
      </c>
      <c r="V438" s="85">
        <v>0</v>
      </c>
      <c r="W438" s="33">
        <v>0</v>
      </c>
      <c r="X438" s="32">
        <v>0</v>
      </c>
      <c r="Y438" s="85">
        <v>7</v>
      </c>
      <c r="Z438" s="85">
        <v>0</v>
      </c>
      <c r="AA438" s="85">
        <v>0</v>
      </c>
      <c r="AB438" s="32">
        <v>0</v>
      </c>
      <c r="AC438" s="85">
        <v>7</v>
      </c>
      <c r="AD438" s="85">
        <v>0</v>
      </c>
      <c r="AE438" s="33">
        <v>0</v>
      </c>
      <c r="AF438" s="32">
        <v>0</v>
      </c>
      <c r="AG438" s="85">
        <v>7</v>
      </c>
      <c r="AH438" s="85">
        <v>0</v>
      </c>
      <c r="AI438" s="33">
        <v>0</v>
      </c>
      <c r="AJ438" s="32">
        <v>0</v>
      </c>
      <c r="AK438" s="85">
        <v>7</v>
      </c>
      <c r="AL438" s="85">
        <v>1</v>
      </c>
      <c r="AM438" s="33">
        <v>0</v>
      </c>
      <c r="AN438" s="32"/>
      <c r="AO438" s="85">
        <v>7</v>
      </c>
      <c r="AP438" s="85">
        <v>1</v>
      </c>
      <c r="AQ438" s="33">
        <v>0</v>
      </c>
      <c r="AR438" s="32"/>
      <c r="AS438" s="85">
        <v>7</v>
      </c>
      <c r="AT438" s="85">
        <v>1</v>
      </c>
      <c r="AU438" s="33">
        <v>0</v>
      </c>
      <c r="AV438" s="32"/>
      <c r="AW438" s="85">
        <v>46</v>
      </c>
      <c r="AX438" s="85">
        <v>1</v>
      </c>
      <c r="AY438" s="33">
        <v>0</v>
      </c>
    </row>
    <row r="439" spans="3:51">
      <c r="C439" s="89" t="s">
        <v>26</v>
      </c>
      <c r="D439" s="32">
        <v>0</v>
      </c>
      <c r="E439" s="85">
        <v>364</v>
      </c>
      <c r="F439" s="85">
        <v>58</v>
      </c>
      <c r="G439" s="33">
        <v>0</v>
      </c>
      <c r="H439" s="32">
        <v>0</v>
      </c>
      <c r="I439" s="85">
        <v>372</v>
      </c>
      <c r="J439" s="85">
        <v>58</v>
      </c>
      <c r="K439" s="33">
        <v>0</v>
      </c>
      <c r="L439" s="32">
        <v>0</v>
      </c>
      <c r="M439" s="85">
        <v>372</v>
      </c>
      <c r="N439" s="85">
        <v>58</v>
      </c>
      <c r="O439" s="33">
        <v>0</v>
      </c>
      <c r="P439" s="32">
        <v>0</v>
      </c>
      <c r="Q439" s="85">
        <v>374</v>
      </c>
      <c r="R439" s="85">
        <v>58</v>
      </c>
      <c r="S439" s="33">
        <v>0</v>
      </c>
      <c r="T439" s="32">
        <v>0</v>
      </c>
      <c r="U439" s="85">
        <v>378</v>
      </c>
      <c r="V439" s="85">
        <v>58</v>
      </c>
      <c r="W439" s="33">
        <v>0</v>
      </c>
      <c r="X439" s="32">
        <v>0</v>
      </c>
      <c r="Y439" s="85">
        <v>378</v>
      </c>
      <c r="Z439" s="85">
        <v>58</v>
      </c>
      <c r="AA439" s="85">
        <v>0</v>
      </c>
      <c r="AB439" s="32">
        <v>0</v>
      </c>
      <c r="AC439" s="85">
        <v>379</v>
      </c>
      <c r="AD439" s="85">
        <v>58</v>
      </c>
      <c r="AE439" s="33">
        <v>0</v>
      </c>
      <c r="AF439" s="32">
        <v>0</v>
      </c>
      <c r="AG439" s="85">
        <v>383</v>
      </c>
      <c r="AH439" s="85">
        <v>58</v>
      </c>
      <c r="AI439" s="33">
        <v>0</v>
      </c>
      <c r="AJ439" s="32">
        <v>0</v>
      </c>
      <c r="AK439" s="85">
        <v>392</v>
      </c>
      <c r="AL439" s="85">
        <v>169</v>
      </c>
      <c r="AM439" s="33">
        <v>0</v>
      </c>
      <c r="AN439" s="32"/>
      <c r="AO439" s="85">
        <v>402</v>
      </c>
      <c r="AP439" s="85">
        <v>204</v>
      </c>
      <c r="AQ439" s="33">
        <v>4</v>
      </c>
      <c r="AR439" s="32"/>
      <c r="AS439" s="85">
        <v>402</v>
      </c>
      <c r="AT439" s="85">
        <v>203</v>
      </c>
      <c r="AU439" s="33">
        <v>4</v>
      </c>
      <c r="AV439" s="32"/>
      <c r="AW439" s="85">
        <v>31</v>
      </c>
      <c r="AX439" s="85">
        <v>6</v>
      </c>
      <c r="AY439" s="33">
        <v>0</v>
      </c>
    </row>
    <row r="440" spans="3:51">
      <c r="C440" s="89" t="s">
        <v>39</v>
      </c>
      <c r="D440" s="32">
        <v>0</v>
      </c>
      <c r="E440" s="85">
        <v>26</v>
      </c>
      <c r="F440" s="85">
        <v>0</v>
      </c>
      <c r="G440" s="33">
        <v>0</v>
      </c>
      <c r="H440" s="32">
        <v>0</v>
      </c>
      <c r="I440" s="85">
        <v>27</v>
      </c>
      <c r="J440" s="85">
        <v>0</v>
      </c>
      <c r="K440" s="33">
        <v>0</v>
      </c>
      <c r="L440" s="32">
        <v>0</v>
      </c>
      <c r="M440" s="85">
        <v>27</v>
      </c>
      <c r="N440" s="85">
        <v>0</v>
      </c>
      <c r="O440" s="33">
        <v>0</v>
      </c>
      <c r="P440" s="32">
        <v>0</v>
      </c>
      <c r="Q440" s="85">
        <v>27</v>
      </c>
      <c r="R440" s="85">
        <v>0</v>
      </c>
      <c r="S440" s="33">
        <v>0</v>
      </c>
      <c r="T440" s="32">
        <v>0</v>
      </c>
      <c r="U440" s="85">
        <v>27</v>
      </c>
      <c r="V440" s="85">
        <v>0</v>
      </c>
      <c r="W440" s="33">
        <v>0</v>
      </c>
      <c r="X440" s="32">
        <v>0</v>
      </c>
      <c r="Y440" s="85">
        <v>27</v>
      </c>
      <c r="Z440" s="85">
        <v>0</v>
      </c>
      <c r="AA440" s="85">
        <v>0</v>
      </c>
      <c r="AB440" s="32">
        <v>0</v>
      </c>
      <c r="AC440" s="85">
        <v>29</v>
      </c>
      <c r="AD440" s="85">
        <v>0</v>
      </c>
      <c r="AE440" s="33">
        <v>0</v>
      </c>
      <c r="AF440" s="32">
        <v>0</v>
      </c>
      <c r="AG440" s="85">
        <v>29</v>
      </c>
      <c r="AH440" s="85">
        <v>0</v>
      </c>
      <c r="AI440" s="33">
        <v>0</v>
      </c>
      <c r="AJ440" s="32">
        <v>0</v>
      </c>
      <c r="AK440" s="85">
        <v>29</v>
      </c>
      <c r="AL440" s="85">
        <v>6</v>
      </c>
      <c r="AM440" s="33">
        <v>0</v>
      </c>
      <c r="AN440" s="32"/>
      <c r="AO440" s="85">
        <v>31</v>
      </c>
      <c r="AP440" s="85">
        <v>6</v>
      </c>
      <c r="AQ440" s="33">
        <v>0</v>
      </c>
      <c r="AR440" s="32"/>
      <c r="AS440" s="85">
        <v>31</v>
      </c>
      <c r="AT440" s="85">
        <v>6</v>
      </c>
      <c r="AU440" s="33">
        <v>0</v>
      </c>
      <c r="AV440" s="32"/>
      <c r="AW440" s="85">
        <v>254</v>
      </c>
      <c r="AX440" s="85">
        <v>154</v>
      </c>
      <c r="AY440" s="33">
        <v>0</v>
      </c>
    </row>
    <row r="441" spans="3:51" ht="33.75">
      <c r="C441" s="89" t="s">
        <v>1192</v>
      </c>
      <c r="D441" s="32">
        <v>0</v>
      </c>
      <c r="E441" s="85">
        <v>35</v>
      </c>
      <c r="F441" s="85">
        <v>0</v>
      </c>
      <c r="G441" s="33">
        <v>0</v>
      </c>
      <c r="H441" s="32">
        <v>0</v>
      </c>
      <c r="I441" s="85">
        <v>36</v>
      </c>
      <c r="J441" s="85">
        <v>0</v>
      </c>
      <c r="K441" s="33">
        <v>0</v>
      </c>
      <c r="L441" s="32">
        <v>0</v>
      </c>
      <c r="M441" s="85">
        <v>36</v>
      </c>
      <c r="N441" s="85">
        <v>0</v>
      </c>
      <c r="O441" s="33">
        <v>0</v>
      </c>
      <c r="P441" s="32">
        <v>0</v>
      </c>
      <c r="Q441" s="85">
        <v>36</v>
      </c>
      <c r="R441" s="85">
        <v>0</v>
      </c>
      <c r="S441" s="33">
        <v>0</v>
      </c>
      <c r="T441" s="32">
        <v>0</v>
      </c>
      <c r="U441" s="85">
        <v>36</v>
      </c>
      <c r="V441" s="85">
        <v>0</v>
      </c>
      <c r="W441" s="33">
        <v>0</v>
      </c>
      <c r="X441" s="32">
        <v>0</v>
      </c>
      <c r="Y441" s="85">
        <v>36</v>
      </c>
      <c r="Z441" s="85">
        <v>0</v>
      </c>
      <c r="AA441" s="85">
        <v>0</v>
      </c>
      <c r="AB441" s="32">
        <v>0</v>
      </c>
      <c r="AC441" s="85">
        <v>36</v>
      </c>
      <c r="AD441" s="85">
        <v>0</v>
      </c>
      <c r="AE441" s="33">
        <v>0</v>
      </c>
      <c r="AF441" s="32">
        <v>0</v>
      </c>
      <c r="AG441" s="85">
        <v>36</v>
      </c>
      <c r="AH441" s="85">
        <v>0</v>
      </c>
      <c r="AI441" s="33">
        <v>0</v>
      </c>
      <c r="AJ441" s="32">
        <v>0</v>
      </c>
      <c r="AK441" s="85">
        <v>36</v>
      </c>
      <c r="AL441" s="85">
        <v>15</v>
      </c>
      <c r="AM441" s="33">
        <v>0</v>
      </c>
      <c r="AN441" s="32"/>
      <c r="AO441" s="85">
        <v>36</v>
      </c>
      <c r="AP441" s="85">
        <v>15</v>
      </c>
      <c r="AQ441" s="33">
        <v>0</v>
      </c>
      <c r="AR441" s="32"/>
      <c r="AS441" s="85">
        <v>36</v>
      </c>
      <c r="AT441" s="85">
        <v>15</v>
      </c>
      <c r="AU441" s="33">
        <v>0</v>
      </c>
      <c r="AV441" s="32"/>
      <c r="AW441" s="85">
        <v>36</v>
      </c>
      <c r="AX441" s="85">
        <v>0</v>
      </c>
      <c r="AY441" s="33">
        <v>1</v>
      </c>
    </row>
    <row r="442" spans="3:51">
      <c r="C442" s="89" t="s">
        <v>27</v>
      </c>
      <c r="D442" s="32">
        <v>0</v>
      </c>
      <c r="E442" s="85">
        <v>23</v>
      </c>
      <c r="F442" s="85">
        <v>0</v>
      </c>
      <c r="G442" s="33">
        <v>0</v>
      </c>
      <c r="H442" s="32">
        <v>0</v>
      </c>
      <c r="I442" s="85">
        <v>23</v>
      </c>
      <c r="J442" s="85">
        <v>0</v>
      </c>
      <c r="K442" s="33">
        <v>0</v>
      </c>
      <c r="L442" s="32">
        <v>0</v>
      </c>
      <c r="M442" s="85">
        <v>23</v>
      </c>
      <c r="N442" s="85">
        <v>0</v>
      </c>
      <c r="O442" s="33">
        <v>0</v>
      </c>
      <c r="P442" s="32">
        <v>0</v>
      </c>
      <c r="Q442" s="85">
        <v>23</v>
      </c>
      <c r="R442" s="85">
        <v>0</v>
      </c>
      <c r="S442" s="33">
        <v>0</v>
      </c>
      <c r="T442" s="32">
        <v>0</v>
      </c>
      <c r="U442" s="85">
        <v>23</v>
      </c>
      <c r="V442" s="85">
        <v>0</v>
      </c>
      <c r="W442" s="33">
        <v>0</v>
      </c>
      <c r="X442" s="32">
        <v>0</v>
      </c>
      <c r="Y442" s="85">
        <v>23</v>
      </c>
      <c r="Z442" s="85">
        <v>0</v>
      </c>
      <c r="AA442" s="85">
        <v>0</v>
      </c>
      <c r="AB442" s="32">
        <v>0</v>
      </c>
      <c r="AC442" s="85">
        <v>23</v>
      </c>
      <c r="AD442" s="85">
        <v>0</v>
      </c>
      <c r="AE442" s="33">
        <v>0</v>
      </c>
      <c r="AF442" s="32">
        <v>0</v>
      </c>
      <c r="AG442" s="85">
        <v>23</v>
      </c>
      <c r="AH442" s="85">
        <v>0</v>
      </c>
      <c r="AI442" s="33">
        <v>0</v>
      </c>
      <c r="AJ442" s="32">
        <v>0</v>
      </c>
      <c r="AK442" s="85">
        <v>23</v>
      </c>
      <c r="AL442" s="85">
        <v>0</v>
      </c>
      <c r="AM442" s="33">
        <v>0</v>
      </c>
      <c r="AN442" s="32"/>
      <c r="AO442" s="85">
        <v>24</v>
      </c>
      <c r="AP442" s="85">
        <v>0</v>
      </c>
      <c r="AQ442" s="33">
        <v>0</v>
      </c>
      <c r="AR442" s="32"/>
      <c r="AS442" s="85">
        <v>24</v>
      </c>
      <c r="AT442" s="85">
        <v>0</v>
      </c>
      <c r="AU442" s="33">
        <v>0</v>
      </c>
      <c r="AV442" s="32"/>
      <c r="AW442" s="85">
        <v>43</v>
      </c>
      <c r="AX442" s="85">
        <v>16</v>
      </c>
      <c r="AY442" s="33">
        <v>0</v>
      </c>
    </row>
    <row r="443" spans="3:51">
      <c r="C443" s="89" t="s">
        <v>28</v>
      </c>
      <c r="D443" s="32">
        <v>0</v>
      </c>
      <c r="E443" s="85">
        <v>60</v>
      </c>
      <c r="F443" s="85">
        <v>0</v>
      </c>
      <c r="G443" s="33">
        <v>0</v>
      </c>
      <c r="H443" s="32">
        <v>0</v>
      </c>
      <c r="I443" s="85">
        <v>61</v>
      </c>
      <c r="J443" s="85">
        <v>0</v>
      </c>
      <c r="K443" s="33">
        <v>0</v>
      </c>
      <c r="L443" s="32">
        <v>0</v>
      </c>
      <c r="M443" s="85">
        <v>61</v>
      </c>
      <c r="N443" s="85">
        <v>0</v>
      </c>
      <c r="O443" s="33">
        <v>0</v>
      </c>
      <c r="P443" s="32">
        <v>0</v>
      </c>
      <c r="Q443" s="85">
        <v>61</v>
      </c>
      <c r="R443" s="85">
        <v>0</v>
      </c>
      <c r="S443" s="33">
        <v>0</v>
      </c>
      <c r="T443" s="32">
        <v>0</v>
      </c>
      <c r="U443" s="85">
        <v>61</v>
      </c>
      <c r="V443" s="85">
        <v>0</v>
      </c>
      <c r="W443" s="33">
        <v>0</v>
      </c>
      <c r="X443" s="32">
        <v>0</v>
      </c>
      <c r="Y443" s="85">
        <v>61</v>
      </c>
      <c r="Z443" s="85">
        <v>0</v>
      </c>
      <c r="AA443" s="85">
        <v>0</v>
      </c>
      <c r="AB443" s="32">
        <v>0</v>
      </c>
      <c r="AC443" s="85">
        <v>61</v>
      </c>
      <c r="AD443" s="85">
        <v>0</v>
      </c>
      <c r="AE443" s="33">
        <v>0</v>
      </c>
      <c r="AF443" s="32">
        <v>0</v>
      </c>
      <c r="AG443" s="85">
        <v>62</v>
      </c>
      <c r="AH443" s="85">
        <v>0</v>
      </c>
      <c r="AI443" s="33">
        <v>0</v>
      </c>
      <c r="AJ443" s="32">
        <v>0</v>
      </c>
      <c r="AK443" s="85">
        <v>62</v>
      </c>
      <c r="AL443" s="85">
        <v>25</v>
      </c>
      <c r="AM443" s="33">
        <v>0</v>
      </c>
      <c r="AN443" s="32"/>
      <c r="AO443" s="85">
        <v>62</v>
      </c>
      <c r="AP443" s="85">
        <v>25</v>
      </c>
      <c r="AQ443" s="33">
        <v>0</v>
      </c>
      <c r="AR443" s="32"/>
      <c r="AS443" s="85">
        <v>62</v>
      </c>
      <c r="AT443" s="85">
        <v>27</v>
      </c>
      <c r="AU443" s="33">
        <v>0</v>
      </c>
      <c r="AV443" s="32"/>
      <c r="AW443" s="85">
        <v>35</v>
      </c>
      <c r="AX443" s="85">
        <v>1</v>
      </c>
      <c r="AY443" s="33">
        <v>2</v>
      </c>
    </row>
    <row r="444" spans="3:51" ht="23.25" thickBot="1">
      <c r="C444" s="90" t="s">
        <v>29</v>
      </c>
      <c r="D444" s="34">
        <v>0</v>
      </c>
      <c r="E444" s="86">
        <v>8</v>
      </c>
      <c r="F444" s="86">
        <v>0</v>
      </c>
      <c r="G444" s="35">
        <v>0</v>
      </c>
      <c r="H444" s="34">
        <v>0</v>
      </c>
      <c r="I444" s="86">
        <v>9</v>
      </c>
      <c r="J444" s="86">
        <v>0</v>
      </c>
      <c r="K444" s="35">
        <v>0</v>
      </c>
      <c r="L444" s="34">
        <v>0</v>
      </c>
      <c r="M444" s="86">
        <v>9</v>
      </c>
      <c r="N444" s="86">
        <v>0</v>
      </c>
      <c r="O444" s="35">
        <v>0</v>
      </c>
      <c r="P444" s="34">
        <v>0</v>
      </c>
      <c r="Q444" s="86">
        <v>9</v>
      </c>
      <c r="R444" s="86">
        <v>0</v>
      </c>
      <c r="S444" s="35">
        <v>0</v>
      </c>
      <c r="T444" s="34">
        <v>0</v>
      </c>
      <c r="U444" s="86">
        <v>10</v>
      </c>
      <c r="V444" s="86">
        <v>0</v>
      </c>
      <c r="W444" s="35">
        <v>0</v>
      </c>
      <c r="X444" s="34">
        <v>0</v>
      </c>
      <c r="Y444" s="85">
        <v>10</v>
      </c>
      <c r="Z444" s="85">
        <v>0</v>
      </c>
      <c r="AA444" s="85">
        <v>0</v>
      </c>
      <c r="AB444" s="34">
        <v>0</v>
      </c>
      <c r="AC444" s="86">
        <v>10</v>
      </c>
      <c r="AD444" s="86">
        <v>0</v>
      </c>
      <c r="AE444" s="35">
        <v>0</v>
      </c>
      <c r="AF444" s="34">
        <v>0</v>
      </c>
      <c r="AG444" s="86">
        <v>10</v>
      </c>
      <c r="AH444" s="86">
        <v>0</v>
      </c>
      <c r="AI444" s="35">
        <v>0</v>
      </c>
      <c r="AJ444" s="34">
        <v>0</v>
      </c>
      <c r="AK444" s="86">
        <v>10</v>
      </c>
      <c r="AL444" s="86">
        <v>1</v>
      </c>
      <c r="AM444" s="35">
        <v>0</v>
      </c>
      <c r="AN444" s="34"/>
      <c r="AO444" s="86">
        <v>10</v>
      </c>
      <c r="AP444" s="86">
        <v>1</v>
      </c>
      <c r="AQ444" s="35">
        <v>0</v>
      </c>
      <c r="AR444" s="34"/>
      <c r="AS444" s="86">
        <v>10</v>
      </c>
      <c r="AT444" s="86">
        <v>1</v>
      </c>
      <c r="AU444" s="35">
        <v>0</v>
      </c>
      <c r="AV444" s="34"/>
      <c r="AW444" s="86">
        <v>36</v>
      </c>
      <c r="AX444" s="86">
        <v>0</v>
      </c>
      <c r="AY444" s="35">
        <v>0</v>
      </c>
    </row>
    <row r="445" spans="3:51" ht="13.5" thickBot="1"/>
    <row r="446" spans="3:51" ht="23.25" thickBot="1">
      <c r="C446" s="557" t="s">
        <v>87</v>
      </c>
      <c r="D446" s="558"/>
      <c r="E446" s="558"/>
      <c r="F446" s="558"/>
      <c r="G446" s="558"/>
      <c r="H446" s="558"/>
      <c r="I446" s="558"/>
      <c r="J446" s="558"/>
      <c r="K446" s="558"/>
      <c r="L446" s="558"/>
      <c r="M446" s="558"/>
      <c r="N446" s="558"/>
      <c r="O446" s="558"/>
      <c r="P446" s="558"/>
      <c r="Q446" s="558"/>
      <c r="R446" s="558"/>
      <c r="S446" s="558"/>
      <c r="T446" s="558"/>
      <c r="U446" s="559"/>
      <c r="V446" s="557"/>
      <c r="W446" s="558"/>
      <c r="X446" s="558"/>
      <c r="Y446" s="558"/>
      <c r="Z446" s="558"/>
      <c r="AA446" s="558"/>
      <c r="AB446" s="558"/>
      <c r="AC446" s="558"/>
      <c r="AD446" s="558"/>
      <c r="AE446" s="558"/>
      <c r="AF446" s="558"/>
      <c r="AG446" s="558"/>
      <c r="AH446" s="558"/>
      <c r="AI446" s="558"/>
      <c r="AJ446" s="558"/>
      <c r="AK446" s="558"/>
      <c r="AL446" s="558"/>
      <c r="AM446" s="558"/>
      <c r="AN446" s="559"/>
      <c r="AO446" s="557"/>
      <c r="AP446" s="558"/>
      <c r="AQ446" s="558"/>
      <c r="AR446" s="558"/>
      <c r="AS446" s="558"/>
      <c r="AT446" s="558"/>
      <c r="AU446" s="558"/>
      <c r="AV446" s="558"/>
      <c r="AW446" s="558"/>
      <c r="AX446" s="558"/>
      <c r="AY446" s="558"/>
    </row>
    <row r="447" spans="3:51" ht="23.25" thickBot="1">
      <c r="C447" s="566" t="s">
        <v>54</v>
      </c>
      <c r="D447" s="568">
        <v>42370</v>
      </c>
      <c r="E447" s="569"/>
      <c r="F447" s="569"/>
      <c r="G447" s="570"/>
      <c r="H447" s="568">
        <v>42401</v>
      </c>
      <c r="I447" s="569"/>
      <c r="J447" s="569"/>
      <c r="K447" s="570"/>
      <c r="L447" s="568">
        <v>42430</v>
      </c>
      <c r="M447" s="569"/>
      <c r="N447" s="569"/>
      <c r="O447" s="570"/>
      <c r="P447" s="568">
        <v>42461</v>
      </c>
      <c r="Q447" s="569"/>
      <c r="R447" s="569"/>
      <c r="S447" s="570"/>
      <c r="T447" s="568">
        <v>42491</v>
      </c>
      <c r="U447" s="569"/>
      <c r="V447" s="569"/>
      <c r="W447" s="570"/>
      <c r="X447" s="571">
        <v>42522</v>
      </c>
      <c r="Y447" s="572"/>
      <c r="Z447" s="572"/>
      <c r="AA447" s="573"/>
      <c r="AB447" s="568">
        <v>42552</v>
      </c>
      <c r="AC447" s="569"/>
      <c r="AD447" s="569"/>
      <c r="AE447" s="570"/>
      <c r="AF447" s="568">
        <v>42583</v>
      </c>
      <c r="AG447" s="569"/>
      <c r="AH447" s="569"/>
      <c r="AI447" s="570"/>
      <c r="AJ447" s="568">
        <v>42614</v>
      </c>
      <c r="AK447" s="569"/>
      <c r="AL447" s="569"/>
      <c r="AM447" s="570"/>
      <c r="AN447" s="568">
        <v>42644</v>
      </c>
      <c r="AO447" s="569"/>
      <c r="AP447" s="569"/>
      <c r="AQ447" s="570"/>
      <c r="AR447" s="568">
        <v>42675</v>
      </c>
      <c r="AS447" s="569"/>
      <c r="AT447" s="569"/>
      <c r="AU447" s="570"/>
      <c r="AV447" s="568">
        <v>42705</v>
      </c>
      <c r="AW447" s="569"/>
      <c r="AX447" s="569"/>
      <c r="AY447" s="570"/>
    </row>
    <row r="448" spans="3:51" ht="13.5" thickBot="1">
      <c r="C448" s="567"/>
      <c r="D448" s="191" t="s">
        <v>4</v>
      </c>
      <c r="E448" s="192" t="s">
        <v>33</v>
      </c>
      <c r="F448" s="192" t="s">
        <v>62</v>
      </c>
      <c r="G448" s="193" t="s">
        <v>63</v>
      </c>
      <c r="H448" s="191" t="s">
        <v>4</v>
      </c>
      <c r="I448" s="192" t="s">
        <v>33</v>
      </c>
      <c r="J448" s="192" t="s">
        <v>62</v>
      </c>
      <c r="K448" s="193" t="s">
        <v>63</v>
      </c>
      <c r="L448" s="191" t="s">
        <v>4</v>
      </c>
      <c r="M448" s="192" t="s">
        <v>33</v>
      </c>
      <c r="N448" s="192" t="s">
        <v>62</v>
      </c>
      <c r="O448" s="193" t="s">
        <v>63</v>
      </c>
      <c r="P448" s="191" t="s">
        <v>4</v>
      </c>
      <c r="Q448" s="192" t="s">
        <v>33</v>
      </c>
      <c r="R448" s="192" t="s">
        <v>62</v>
      </c>
      <c r="S448" s="193" t="s">
        <v>63</v>
      </c>
      <c r="T448" s="191" t="s">
        <v>4</v>
      </c>
      <c r="U448" s="192" t="s">
        <v>33</v>
      </c>
      <c r="V448" s="192" t="s">
        <v>62</v>
      </c>
      <c r="W448" s="193" t="s">
        <v>63</v>
      </c>
      <c r="X448" s="191" t="s">
        <v>4</v>
      </c>
      <c r="Y448" s="192" t="s">
        <v>33</v>
      </c>
      <c r="Z448" s="192" t="s">
        <v>62</v>
      </c>
      <c r="AA448" s="193" t="s">
        <v>63</v>
      </c>
      <c r="AB448" s="191" t="s">
        <v>4</v>
      </c>
      <c r="AC448" s="192" t="s">
        <v>33</v>
      </c>
      <c r="AD448" s="192" t="s">
        <v>62</v>
      </c>
      <c r="AE448" s="193" t="s">
        <v>63</v>
      </c>
      <c r="AF448" s="191" t="s">
        <v>4</v>
      </c>
      <c r="AG448" s="192" t="s">
        <v>33</v>
      </c>
      <c r="AH448" s="192" t="s">
        <v>62</v>
      </c>
      <c r="AI448" s="193" t="s">
        <v>63</v>
      </c>
      <c r="AJ448" s="191" t="s">
        <v>4</v>
      </c>
      <c r="AK448" s="192" t="s">
        <v>33</v>
      </c>
      <c r="AL448" s="192" t="s">
        <v>62</v>
      </c>
      <c r="AM448" s="193" t="s">
        <v>63</v>
      </c>
      <c r="AN448" s="191" t="s">
        <v>4</v>
      </c>
      <c r="AO448" s="192" t="s">
        <v>33</v>
      </c>
      <c r="AP448" s="192" t="s">
        <v>62</v>
      </c>
      <c r="AQ448" s="193" t="s">
        <v>63</v>
      </c>
      <c r="AR448" s="191" t="s">
        <v>4</v>
      </c>
      <c r="AS448" s="192" t="s">
        <v>33</v>
      </c>
      <c r="AT448" s="192" t="s">
        <v>62</v>
      </c>
      <c r="AU448" s="193" t="s">
        <v>63</v>
      </c>
      <c r="AV448" s="191" t="s">
        <v>4</v>
      </c>
      <c r="AW448" s="192" t="s">
        <v>33</v>
      </c>
      <c r="AX448" s="192" t="s">
        <v>62</v>
      </c>
      <c r="AY448" s="193" t="s">
        <v>63</v>
      </c>
    </row>
    <row r="449" spans="3:51">
      <c r="C449" s="88" t="s">
        <v>8</v>
      </c>
      <c r="D449" s="30">
        <v>0</v>
      </c>
      <c r="E449" s="87">
        <v>49</v>
      </c>
      <c r="F449" s="87">
        <v>6</v>
      </c>
      <c r="G449" s="31">
        <v>0</v>
      </c>
      <c r="H449" s="30">
        <v>0</v>
      </c>
      <c r="I449" s="87">
        <v>49</v>
      </c>
      <c r="J449" s="87">
        <v>6</v>
      </c>
      <c r="K449" s="31">
        <v>0</v>
      </c>
      <c r="L449" s="30">
        <v>0</v>
      </c>
      <c r="M449" s="87">
        <v>50</v>
      </c>
      <c r="N449" s="87">
        <v>6</v>
      </c>
      <c r="O449" s="31">
        <v>0</v>
      </c>
      <c r="P449" s="30"/>
      <c r="Q449" s="87">
        <v>50</v>
      </c>
      <c r="R449" s="87">
        <v>6</v>
      </c>
      <c r="S449" s="31">
        <v>0</v>
      </c>
      <c r="T449" s="30"/>
      <c r="U449" s="87">
        <v>53</v>
      </c>
      <c r="V449" s="87">
        <v>6</v>
      </c>
      <c r="W449" s="31">
        <v>0</v>
      </c>
      <c r="X449" s="30"/>
      <c r="Y449" s="85">
        <v>53</v>
      </c>
      <c r="Z449" s="85">
        <v>6</v>
      </c>
      <c r="AA449" s="85">
        <v>0</v>
      </c>
      <c r="AB449" s="30"/>
      <c r="AC449" s="87">
        <v>53</v>
      </c>
      <c r="AD449" s="87">
        <v>6</v>
      </c>
      <c r="AE449" s="31">
        <v>0</v>
      </c>
      <c r="AF449" s="30">
        <v>0</v>
      </c>
      <c r="AG449" s="87">
        <v>54</v>
      </c>
      <c r="AH449" s="87">
        <v>6</v>
      </c>
      <c r="AI449" s="31">
        <v>0</v>
      </c>
      <c r="AJ449" s="30">
        <v>0</v>
      </c>
      <c r="AK449" s="87">
        <v>54</v>
      </c>
      <c r="AL449" s="87">
        <v>17</v>
      </c>
      <c r="AM449" s="31">
        <v>0</v>
      </c>
      <c r="AN449" s="30">
        <v>0</v>
      </c>
      <c r="AO449" s="87">
        <v>54</v>
      </c>
      <c r="AP449" s="87">
        <v>17</v>
      </c>
      <c r="AQ449" s="31">
        <v>0</v>
      </c>
      <c r="AR449" s="30">
        <v>0</v>
      </c>
      <c r="AS449" s="87">
        <v>55</v>
      </c>
      <c r="AT449" s="87">
        <v>17</v>
      </c>
      <c r="AU449" s="31">
        <v>0</v>
      </c>
      <c r="AV449" s="30">
        <v>0</v>
      </c>
      <c r="AW449" s="87">
        <v>55</v>
      </c>
      <c r="AX449" s="87">
        <v>17</v>
      </c>
      <c r="AY449" s="31">
        <v>0</v>
      </c>
    </row>
    <row r="450" spans="3:51">
      <c r="C450" s="89" t="s">
        <v>9</v>
      </c>
      <c r="D450" s="32">
        <v>0</v>
      </c>
      <c r="E450" s="85">
        <v>9</v>
      </c>
      <c r="F450" s="85">
        <v>0</v>
      </c>
      <c r="G450" s="33">
        <v>0</v>
      </c>
      <c r="H450" s="32">
        <v>0</v>
      </c>
      <c r="I450" s="85">
        <v>9</v>
      </c>
      <c r="J450" s="85">
        <v>0</v>
      </c>
      <c r="K450" s="33">
        <v>0</v>
      </c>
      <c r="L450" s="32">
        <v>0</v>
      </c>
      <c r="M450" s="85">
        <v>9</v>
      </c>
      <c r="N450" s="85">
        <v>0</v>
      </c>
      <c r="O450" s="33">
        <v>0</v>
      </c>
      <c r="P450" s="32"/>
      <c r="Q450" s="85">
        <v>9</v>
      </c>
      <c r="R450" s="85">
        <v>0</v>
      </c>
      <c r="S450" s="33">
        <v>0</v>
      </c>
      <c r="T450" s="32"/>
      <c r="U450" s="85">
        <v>9</v>
      </c>
      <c r="V450" s="85">
        <v>0</v>
      </c>
      <c r="W450" s="33">
        <v>0</v>
      </c>
      <c r="X450" s="32"/>
      <c r="Y450" s="85">
        <v>9</v>
      </c>
      <c r="Z450" s="85">
        <v>0</v>
      </c>
      <c r="AA450" s="85">
        <v>0</v>
      </c>
      <c r="AB450" s="32"/>
      <c r="AC450" s="85">
        <v>12</v>
      </c>
      <c r="AD450" s="85">
        <v>0</v>
      </c>
      <c r="AE450" s="33">
        <v>0</v>
      </c>
      <c r="AF450" s="32">
        <v>0</v>
      </c>
      <c r="AG450" s="85">
        <v>12</v>
      </c>
      <c r="AH450" s="85">
        <v>0</v>
      </c>
      <c r="AI450" s="33">
        <v>0</v>
      </c>
      <c r="AJ450" s="32">
        <v>0</v>
      </c>
      <c r="AK450" s="85">
        <v>12</v>
      </c>
      <c r="AL450" s="85">
        <v>0</v>
      </c>
      <c r="AM450" s="33">
        <v>0</v>
      </c>
      <c r="AN450" s="32">
        <v>0</v>
      </c>
      <c r="AO450" s="85">
        <v>12</v>
      </c>
      <c r="AP450" s="85">
        <v>0</v>
      </c>
      <c r="AQ450" s="33">
        <v>0</v>
      </c>
      <c r="AR450" s="32">
        <v>0</v>
      </c>
      <c r="AS450" s="85">
        <v>12</v>
      </c>
      <c r="AT450" s="85">
        <v>0</v>
      </c>
      <c r="AU450" s="33">
        <v>0</v>
      </c>
      <c r="AV450" s="32">
        <v>0</v>
      </c>
      <c r="AW450" s="85">
        <v>13</v>
      </c>
      <c r="AX450" s="85">
        <v>0</v>
      </c>
      <c r="AY450" s="33">
        <v>0</v>
      </c>
    </row>
    <row r="451" spans="3:51">
      <c r="C451" s="89" t="s">
        <v>10</v>
      </c>
      <c r="D451" s="32">
        <v>0</v>
      </c>
      <c r="E451" s="85">
        <v>10</v>
      </c>
      <c r="F451" s="85">
        <v>0</v>
      </c>
      <c r="G451" s="33">
        <v>0</v>
      </c>
      <c r="H451" s="32">
        <v>0</v>
      </c>
      <c r="I451" s="85">
        <v>10</v>
      </c>
      <c r="J451" s="85">
        <v>0</v>
      </c>
      <c r="K451" s="33">
        <v>0</v>
      </c>
      <c r="L451" s="32">
        <v>0</v>
      </c>
      <c r="M451" s="85">
        <v>10</v>
      </c>
      <c r="N451" s="85">
        <v>0</v>
      </c>
      <c r="O451" s="33">
        <v>0</v>
      </c>
      <c r="P451" s="32"/>
      <c r="Q451" s="85">
        <v>13</v>
      </c>
      <c r="R451" s="85">
        <v>0</v>
      </c>
      <c r="S451" s="33">
        <v>0</v>
      </c>
      <c r="T451" s="32"/>
      <c r="U451" s="85">
        <v>13</v>
      </c>
      <c r="V451" s="85">
        <v>0</v>
      </c>
      <c r="W451" s="33">
        <v>0</v>
      </c>
      <c r="X451" s="32"/>
      <c r="Y451" s="85">
        <v>13</v>
      </c>
      <c r="Z451" s="85">
        <v>0</v>
      </c>
      <c r="AA451" s="85">
        <v>0</v>
      </c>
      <c r="AB451" s="32"/>
      <c r="AC451" s="85">
        <v>14</v>
      </c>
      <c r="AD451" s="85">
        <v>0</v>
      </c>
      <c r="AE451" s="33">
        <v>0</v>
      </c>
      <c r="AF451" s="32">
        <v>0</v>
      </c>
      <c r="AG451" s="85">
        <v>14</v>
      </c>
      <c r="AH451" s="85">
        <v>0</v>
      </c>
      <c r="AI451" s="33">
        <v>0</v>
      </c>
      <c r="AJ451" s="32">
        <v>0</v>
      </c>
      <c r="AK451" s="85">
        <v>14</v>
      </c>
      <c r="AL451" s="85">
        <v>0</v>
      </c>
      <c r="AM451" s="33">
        <v>0</v>
      </c>
      <c r="AN451" s="32">
        <v>0</v>
      </c>
      <c r="AO451" s="85">
        <v>14</v>
      </c>
      <c r="AP451" s="85">
        <v>0</v>
      </c>
      <c r="AQ451" s="33">
        <v>0</v>
      </c>
      <c r="AR451" s="32">
        <v>0</v>
      </c>
      <c r="AS451" s="85">
        <v>14</v>
      </c>
      <c r="AT451" s="85">
        <v>0</v>
      </c>
      <c r="AU451" s="33">
        <v>0</v>
      </c>
      <c r="AV451" s="32">
        <v>0</v>
      </c>
      <c r="AW451" s="85">
        <v>14</v>
      </c>
      <c r="AX451" s="85">
        <v>0</v>
      </c>
      <c r="AY451" s="33">
        <v>0</v>
      </c>
    </row>
    <row r="452" spans="3:51">
      <c r="C452" s="89" t="s">
        <v>11</v>
      </c>
      <c r="D452" s="32">
        <v>0</v>
      </c>
      <c r="E452" s="85">
        <v>13</v>
      </c>
      <c r="F452" s="85">
        <v>0</v>
      </c>
      <c r="G452" s="33">
        <v>0</v>
      </c>
      <c r="H452" s="32">
        <v>0</v>
      </c>
      <c r="I452" s="85">
        <v>13</v>
      </c>
      <c r="J452" s="85">
        <v>0</v>
      </c>
      <c r="K452" s="33">
        <v>0</v>
      </c>
      <c r="L452" s="32">
        <v>0</v>
      </c>
      <c r="M452" s="85">
        <v>13</v>
      </c>
      <c r="N452" s="85">
        <v>0</v>
      </c>
      <c r="O452" s="33">
        <v>0</v>
      </c>
      <c r="P452" s="32"/>
      <c r="Q452" s="85">
        <v>13</v>
      </c>
      <c r="R452" s="85">
        <v>0</v>
      </c>
      <c r="S452" s="33">
        <v>0</v>
      </c>
      <c r="T452" s="32"/>
      <c r="U452" s="85">
        <v>13</v>
      </c>
      <c r="V452" s="85">
        <v>0</v>
      </c>
      <c r="W452" s="33">
        <v>0</v>
      </c>
      <c r="X452" s="32"/>
      <c r="Y452" s="85">
        <v>13</v>
      </c>
      <c r="Z452" s="85">
        <v>0</v>
      </c>
      <c r="AA452" s="85">
        <v>0</v>
      </c>
      <c r="AB452" s="32"/>
      <c r="AC452" s="85">
        <v>13</v>
      </c>
      <c r="AD452" s="85">
        <v>0</v>
      </c>
      <c r="AE452" s="33">
        <v>0</v>
      </c>
      <c r="AF452" s="32">
        <v>0</v>
      </c>
      <c r="AG452" s="85">
        <v>13</v>
      </c>
      <c r="AH452" s="85">
        <v>0</v>
      </c>
      <c r="AI452" s="33">
        <v>0</v>
      </c>
      <c r="AJ452" s="32">
        <v>0</v>
      </c>
      <c r="AK452" s="85">
        <v>13</v>
      </c>
      <c r="AL452" s="85">
        <v>0</v>
      </c>
      <c r="AM452" s="33">
        <v>0</v>
      </c>
      <c r="AN452" s="32">
        <v>0</v>
      </c>
      <c r="AO452" s="85">
        <v>13</v>
      </c>
      <c r="AP452" s="85">
        <v>0</v>
      </c>
      <c r="AQ452" s="33">
        <v>0</v>
      </c>
      <c r="AR452" s="32">
        <v>0</v>
      </c>
      <c r="AS452" s="85">
        <v>13</v>
      </c>
      <c r="AT452" s="85">
        <v>0</v>
      </c>
      <c r="AU452" s="33">
        <v>0</v>
      </c>
      <c r="AV452" s="32">
        <v>0</v>
      </c>
      <c r="AW452" s="85">
        <v>13</v>
      </c>
      <c r="AX452" s="85">
        <v>0</v>
      </c>
      <c r="AY452" s="33">
        <v>0</v>
      </c>
    </row>
    <row r="453" spans="3:51">
      <c r="C453" s="89" t="s">
        <v>12</v>
      </c>
      <c r="D453" s="32">
        <v>0</v>
      </c>
      <c r="E453" s="85">
        <v>43</v>
      </c>
      <c r="F453" s="85">
        <v>15</v>
      </c>
      <c r="G453" s="33">
        <v>0</v>
      </c>
      <c r="H453" s="32">
        <v>0</v>
      </c>
      <c r="I453" s="85">
        <v>43</v>
      </c>
      <c r="J453" s="85">
        <v>16</v>
      </c>
      <c r="K453" s="33">
        <v>0</v>
      </c>
      <c r="L453" s="32">
        <v>0</v>
      </c>
      <c r="M453" s="85">
        <v>42</v>
      </c>
      <c r="N453" s="85">
        <v>16</v>
      </c>
      <c r="O453" s="33">
        <v>0</v>
      </c>
      <c r="P453" s="32"/>
      <c r="Q453" s="85">
        <v>31</v>
      </c>
      <c r="R453" s="85">
        <v>16</v>
      </c>
      <c r="S453" s="33">
        <v>0</v>
      </c>
      <c r="T453" s="32"/>
      <c r="U453" s="85">
        <v>42</v>
      </c>
      <c r="V453" s="85">
        <v>16</v>
      </c>
      <c r="W453" s="33">
        <v>0</v>
      </c>
      <c r="X453" s="32"/>
      <c r="Y453" s="85">
        <v>42</v>
      </c>
      <c r="Z453" s="85">
        <v>17</v>
      </c>
      <c r="AA453" s="85">
        <v>0</v>
      </c>
      <c r="AB453" s="32"/>
      <c r="AC453" s="85">
        <v>43</v>
      </c>
      <c r="AD453" s="85">
        <v>19</v>
      </c>
      <c r="AE453" s="33">
        <v>0</v>
      </c>
      <c r="AF453" s="32">
        <v>0</v>
      </c>
      <c r="AG453" s="85">
        <v>43</v>
      </c>
      <c r="AH453" s="85">
        <v>19</v>
      </c>
      <c r="AI453" s="33">
        <v>0</v>
      </c>
      <c r="AJ453" s="32">
        <v>0</v>
      </c>
      <c r="AK453" s="85">
        <v>43</v>
      </c>
      <c r="AL453" s="85">
        <v>19</v>
      </c>
      <c r="AM453" s="33">
        <v>0</v>
      </c>
      <c r="AN453" s="32">
        <v>0</v>
      </c>
      <c r="AO453" s="85">
        <v>43</v>
      </c>
      <c r="AP453" s="85">
        <v>19</v>
      </c>
      <c r="AQ453" s="33">
        <v>0</v>
      </c>
      <c r="AR453" s="32">
        <v>0</v>
      </c>
      <c r="AS453" s="85">
        <v>43</v>
      </c>
      <c r="AT453" s="85">
        <v>19</v>
      </c>
      <c r="AU453" s="33">
        <v>0</v>
      </c>
      <c r="AV453" s="32">
        <v>0</v>
      </c>
      <c r="AW453" s="85">
        <v>43</v>
      </c>
      <c r="AX453" s="85">
        <v>19</v>
      </c>
      <c r="AY453" s="33">
        <v>0</v>
      </c>
    </row>
    <row r="454" spans="3:51">
      <c r="C454" s="89" t="s">
        <v>13</v>
      </c>
      <c r="D454" s="32">
        <v>0</v>
      </c>
      <c r="E454" s="85">
        <v>36</v>
      </c>
      <c r="F454" s="85">
        <v>0</v>
      </c>
      <c r="G454" s="33">
        <v>1</v>
      </c>
      <c r="H454" s="32">
        <v>0</v>
      </c>
      <c r="I454" s="85">
        <v>36</v>
      </c>
      <c r="J454" s="85">
        <v>0</v>
      </c>
      <c r="K454" s="33">
        <v>1</v>
      </c>
      <c r="L454" s="32">
        <v>0</v>
      </c>
      <c r="M454" s="85">
        <v>36</v>
      </c>
      <c r="N454" s="85">
        <v>0</v>
      </c>
      <c r="O454" s="33">
        <v>1</v>
      </c>
      <c r="P454" s="32"/>
      <c r="Q454" s="85">
        <v>94</v>
      </c>
      <c r="R454" s="85">
        <v>0</v>
      </c>
      <c r="S454" s="33">
        <v>1</v>
      </c>
      <c r="T454" s="32"/>
      <c r="U454" s="85">
        <v>36</v>
      </c>
      <c r="V454" s="85">
        <v>0</v>
      </c>
      <c r="W454" s="33">
        <v>1</v>
      </c>
      <c r="X454" s="32"/>
      <c r="Y454" s="85">
        <v>36</v>
      </c>
      <c r="Z454" s="85">
        <v>0</v>
      </c>
      <c r="AA454" s="85">
        <v>1</v>
      </c>
      <c r="AB454" s="32"/>
      <c r="AC454" s="85">
        <v>38</v>
      </c>
      <c r="AD454" s="85">
        <v>6</v>
      </c>
      <c r="AE454" s="33">
        <v>1</v>
      </c>
      <c r="AF454" s="32">
        <v>0</v>
      </c>
      <c r="AG454" s="85">
        <v>38</v>
      </c>
      <c r="AH454" s="85">
        <v>6</v>
      </c>
      <c r="AI454" s="33">
        <v>1</v>
      </c>
      <c r="AJ454" s="32">
        <v>0</v>
      </c>
      <c r="AK454" s="85">
        <v>38</v>
      </c>
      <c r="AL454" s="85">
        <v>6</v>
      </c>
      <c r="AM454" s="33">
        <v>1</v>
      </c>
      <c r="AN454" s="32">
        <v>0</v>
      </c>
      <c r="AO454" s="85">
        <v>39</v>
      </c>
      <c r="AP454" s="85">
        <v>6</v>
      </c>
      <c r="AQ454" s="33">
        <v>0</v>
      </c>
      <c r="AR454" s="32">
        <v>0</v>
      </c>
      <c r="AS454" s="85">
        <v>39</v>
      </c>
      <c r="AT454" s="85">
        <v>6</v>
      </c>
      <c r="AU454" s="33">
        <v>0</v>
      </c>
      <c r="AV454" s="32">
        <v>0</v>
      </c>
      <c r="AW454" s="85">
        <v>40</v>
      </c>
      <c r="AX454" s="85">
        <v>6</v>
      </c>
      <c r="AY454" s="33">
        <v>0</v>
      </c>
    </row>
    <row r="455" spans="3:51">
      <c r="C455" s="89" t="s">
        <v>14</v>
      </c>
      <c r="D455" s="32">
        <v>0</v>
      </c>
      <c r="E455" s="85">
        <v>35</v>
      </c>
      <c r="F455" s="85">
        <v>0</v>
      </c>
      <c r="G455" s="33">
        <v>2</v>
      </c>
      <c r="H455" s="32">
        <v>0</v>
      </c>
      <c r="I455" s="85">
        <v>36</v>
      </c>
      <c r="J455" s="85">
        <v>15</v>
      </c>
      <c r="K455" s="33">
        <v>2</v>
      </c>
      <c r="L455" s="32">
        <v>0</v>
      </c>
      <c r="M455" s="85">
        <v>36</v>
      </c>
      <c r="N455" s="85">
        <v>15</v>
      </c>
      <c r="O455" s="33">
        <v>0</v>
      </c>
      <c r="P455" s="32"/>
      <c r="Q455" s="85">
        <v>11</v>
      </c>
      <c r="R455" s="85">
        <v>15</v>
      </c>
      <c r="S455" s="33">
        <v>0</v>
      </c>
      <c r="T455" s="32"/>
      <c r="U455" s="85">
        <v>36</v>
      </c>
      <c r="V455" s="85">
        <v>15</v>
      </c>
      <c r="W455" s="33">
        <v>0</v>
      </c>
      <c r="X455" s="32"/>
      <c r="Y455" s="85">
        <v>36</v>
      </c>
      <c r="Z455" s="85">
        <v>15</v>
      </c>
      <c r="AA455" s="85">
        <v>0</v>
      </c>
      <c r="AB455" s="32"/>
      <c r="AC455" s="85">
        <v>38</v>
      </c>
      <c r="AD455" s="85">
        <v>15</v>
      </c>
      <c r="AE455" s="33">
        <v>0</v>
      </c>
      <c r="AF455" s="32">
        <v>0</v>
      </c>
      <c r="AG455" s="85">
        <v>38</v>
      </c>
      <c r="AH455" s="85">
        <v>15</v>
      </c>
      <c r="AI455" s="33">
        <v>0</v>
      </c>
      <c r="AJ455" s="32">
        <v>0</v>
      </c>
      <c r="AK455" s="85">
        <v>38</v>
      </c>
      <c r="AL455" s="85">
        <v>15</v>
      </c>
      <c r="AM455" s="33">
        <v>0</v>
      </c>
      <c r="AN455" s="32">
        <v>0</v>
      </c>
      <c r="AO455" s="85">
        <v>38</v>
      </c>
      <c r="AP455" s="85">
        <v>15</v>
      </c>
      <c r="AQ455" s="33">
        <v>0</v>
      </c>
      <c r="AR455" s="32">
        <v>0</v>
      </c>
      <c r="AS455" s="85">
        <v>38</v>
      </c>
      <c r="AT455" s="85">
        <v>15</v>
      </c>
      <c r="AU455" s="33">
        <v>0</v>
      </c>
      <c r="AV455" s="32">
        <v>0</v>
      </c>
      <c r="AW455" s="85">
        <v>38</v>
      </c>
      <c r="AX455" s="85">
        <v>15</v>
      </c>
      <c r="AY455" s="33">
        <v>0</v>
      </c>
    </row>
    <row r="456" spans="3:51">
      <c r="C456" s="89" t="s">
        <v>15</v>
      </c>
      <c r="D456" s="32">
        <v>0</v>
      </c>
      <c r="E456" s="85">
        <v>36</v>
      </c>
      <c r="F456" s="85">
        <v>0</v>
      </c>
      <c r="G456" s="33">
        <v>0</v>
      </c>
      <c r="H456" s="32">
        <v>0</v>
      </c>
      <c r="I456" s="85">
        <v>37</v>
      </c>
      <c r="J456" s="85">
        <v>0</v>
      </c>
      <c r="K456" s="33">
        <v>0</v>
      </c>
      <c r="L456" s="32">
        <v>0</v>
      </c>
      <c r="M456" s="85">
        <v>38</v>
      </c>
      <c r="N456" s="85">
        <v>6</v>
      </c>
      <c r="O456" s="33">
        <v>0</v>
      </c>
      <c r="P456" s="32"/>
      <c r="Q456" s="85">
        <v>15</v>
      </c>
      <c r="R456" s="85">
        <v>6</v>
      </c>
      <c r="S456" s="33">
        <v>0</v>
      </c>
      <c r="T456" s="32"/>
      <c r="U456" s="85">
        <v>39</v>
      </c>
      <c r="V456" s="85">
        <v>6</v>
      </c>
      <c r="W456" s="33">
        <v>0</v>
      </c>
      <c r="X456" s="32"/>
      <c r="Y456" s="85">
        <v>39</v>
      </c>
      <c r="Z456" s="85">
        <v>6</v>
      </c>
      <c r="AA456" s="85">
        <v>0</v>
      </c>
      <c r="AB456" s="32"/>
      <c r="AC456" s="85">
        <v>39</v>
      </c>
      <c r="AD456" s="85">
        <v>12</v>
      </c>
      <c r="AE456" s="33">
        <v>0</v>
      </c>
      <c r="AF456" s="32">
        <v>0</v>
      </c>
      <c r="AG456" s="85">
        <v>38</v>
      </c>
      <c r="AH456" s="85">
        <v>12</v>
      </c>
      <c r="AI456" s="33">
        <v>0</v>
      </c>
      <c r="AJ456" s="32">
        <v>0</v>
      </c>
      <c r="AK456" s="85">
        <v>38</v>
      </c>
      <c r="AL456" s="85">
        <v>13</v>
      </c>
      <c r="AM456" s="33">
        <v>0</v>
      </c>
      <c r="AN456" s="32">
        <v>0</v>
      </c>
      <c r="AO456" s="85">
        <v>38</v>
      </c>
      <c r="AP456" s="85">
        <v>13</v>
      </c>
      <c r="AQ456" s="33">
        <v>0</v>
      </c>
      <c r="AR456" s="32">
        <v>0</v>
      </c>
      <c r="AS456" s="85">
        <v>39</v>
      </c>
      <c r="AT456" s="85">
        <v>13</v>
      </c>
      <c r="AU456" s="33">
        <v>0</v>
      </c>
      <c r="AV456" s="32">
        <v>0</v>
      </c>
      <c r="AW456" s="85">
        <v>39</v>
      </c>
      <c r="AX456" s="85">
        <v>13</v>
      </c>
      <c r="AY456" s="33">
        <v>0</v>
      </c>
    </row>
    <row r="457" spans="3:51">
      <c r="C457" s="89" t="s">
        <v>16</v>
      </c>
      <c r="D457" s="32">
        <v>0</v>
      </c>
      <c r="E457" s="85">
        <v>6</v>
      </c>
      <c r="F457" s="85">
        <v>0</v>
      </c>
      <c r="G457" s="33">
        <v>0</v>
      </c>
      <c r="H457" s="32">
        <v>0</v>
      </c>
      <c r="I457" s="85">
        <v>6</v>
      </c>
      <c r="J457" s="85">
        <v>0</v>
      </c>
      <c r="K457" s="33">
        <v>0</v>
      </c>
      <c r="L457" s="32">
        <v>0</v>
      </c>
      <c r="M457" s="85">
        <v>6</v>
      </c>
      <c r="N457" s="85">
        <v>0</v>
      </c>
      <c r="O457" s="33">
        <v>0</v>
      </c>
      <c r="P457" s="32"/>
      <c r="Q457" s="85">
        <v>7</v>
      </c>
      <c r="R457" s="85">
        <v>0</v>
      </c>
      <c r="S457" s="33">
        <v>0</v>
      </c>
      <c r="T457" s="32"/>
      <c r="U457" s="85">
        <v>6</v>
      </c>
      <c r="V457" s="85">
        <v>0</v>
      </c>
      <c r="W457" s="33">
        <v>0</v>
      </c>
      <c r="X457" s="32"/>
      <c r="Y457" s="85">
        <v>9</v>
      </c>
      <c r="Z457" s="85">
        <v>0</v>
      </c>
      <c r="AA457" s="85">
        <v>0</v>
      </c>
      <c r="AB457" s="32"/>
      <c r="AC457" s="85">
        <v>9</v>
      </c>
      <c r="AD457" s="85">
        <v>0</v>
      </c>
      <c r="AE457" s="33">
        <v>0</v>
      </c>
      <c r="AF457" s="32">
        <v>0</v>
      </c>
      <c r="AG457" s="85">
        <v>9</v>
      </c>
      <c r="AH457" s="85">
        <v>0</v>
      </c>
      <c r="AI457" s="33">
        <v>0</v>
      </c>
      <c r="AJ457" s="32">
        <v>0</v>
      </c>
      <c r="AK457" s="85">
        <v>9</v>
      </c>
      <c r="AL457" s="85">
        <v>0</v>
      </c>
      <c r="AM457" s="33">
        <v>0</v>
      </c>
      <c r="AN457" s="32">
        <v>0</v>
      </c>
      <c r="AO457" s="85">
        <v>9</v>
      </c>
      <c r="AP457" s="85">
        <v>0</v>
      </c>
      <c r="AQ457" s="33">
        <v>0</v>
      </c>
      <c r="AR457" s="32">
        <v>0</v>
      </c>
      <c r="AS457" s="85">
        <v>9</v>
      </c>
      <c r="AT457" s="85">
        <v>0</v>
      </c>
      <c r="AU457" s="33">
        <v>0</v>
      </c>
      <c r="AV457" s="32">
        <v>0</v>
      </c>
      <c r="AW457" s="85">
        <v>9</v>
      </c>
      <c r="AX457" s="85">
        <v>0</v>
      </c>
      <c r="AY457" s="33">
        <v>0</v>
      </c>
    </row>
    <row r="458" spans="3:51">
      <c r="C458" s="89" t="s">
        <v>17</v>
      </c>
      <c r="D458" s="32">
        <v>0</v>
      </c>
      <c r="E458" s="85">
        <v>254</v>
      </c>
      <c r="F458" s="85">
        <v>171</v>
      </c>
      <c r="G458" s="33">
        <v>0</v>
      </c>
      <c r="H458" s="32">
        <v>0</v>
      </c>
      <c r="I458" s="85">
        <v>260</v>
      </c>
      <c r="J458" s="85">
        <v>171</v>
      </c>
      <c r="K458" s="33">
        <v>0</v>
      </c>
      <c r="L458" s="32">
        <v>0</v>
      </c>
      <c r="M458" s="85">
        <v>261</v>
      </c>
      <c r="N458" s="85">
        <v>174</v>
      </c>
      <c r="O458" s="33">
        <v>0</v>
      </c>
      <c r="P458" s="32"/>
      <c r="Q458" s="85">
        <v>416</v>
      </c>
      <c r="R458" s="85">
        <v>176</v>
      </c>
      <c r="S458" s="33">
        <v>0</v>
      </c>
      <c r="T458" s="32"/>
      <c r="U458" s="85">
        <v>262</v>
      </c>
      <c r="V458" s="85">
        <v>177</v>
      </c>
      <c r="W458" s="33">
        <v>0</v>
      </c>
      <c r="X458" s="32"/>
      <c r="Y458" s="85">
        <v>265</v>
      </c>
      <c r="Z458" s="85">
        <v>177</v>
      </c>
      <c r="AA458" s="85">
        <v>0</v>
      </c>
      <c r="AB458" s="32"/>
      <c r="AC458" s="85">
        <v>281</v>
      </c>
      <c r="AD458" s="85">
        <v>183</v>
      </c>
      <c r="AE458" s="33">
        <v>0</v>
      </c>
      <c r="AF458" s="32">
        <v>0</v>
      </c>
      <c r="AG458" s="85">
        <v>282</v>
      </c>
      <c r="AH458" s="85">
        <v>191</v>
      </c>
      <c r="AI458" s="33">
        <v>5</v>
      </c>
      <c r="AJ458" s="32">
        <v>0</v>
      </c>
      <c r="AK458" s="85">
        <v>283</v>
      </c>
      <c r="AL458" s="85">
        <v>191</v>
      </c>
      <c r="AM458" s="33">
        <v>5</v>
      </c>
      <c r="AN458" s="32">
        <v>0</v>
      </c>
      <c r="AO458" s="85">
        <v>285</v>
      </c>
      <c r="AP458" s="85">
        <v>192</v>
      </c>
      <c r="AQ458" s="33">
        <v>5</v>
      </c>
      <c r="AR458" s="32">
        <v>0</v>
      </c>
      <c r="AS458" s="85">
        <v>285</v>
      </c>
      <c r="AT458" s="85">
        <v>204</v>
      </c>
      <c r="AU458" s="33">
        <v>5</v>
      </c>
      <c r="AV458" s="32">
        <v>0</v>
      </c>
      <c r="AW458" s="85">
        <v>288</v>
      </c>
      <c r="AX458" s="85">
        <v>204</v>
      </c>
      <c r="AY458" s="33">
        <v>5</v>
      </c>
    </row>
    <row r="459" spans="3:51">
      <c r="C459" s="89" t="s">
        <v>18</v>
      </c>
      <c r="D459" s="32">
        <v>0</v>
      </c>
      <c r="E459" s="85">
        <v>46</v>
      </c>
      <c r="F459" s="85">
        <v>0</v>
      </c>
      <c r="G459" s="33">
        <v>0</v>
      </c>
      <c r="H459" s="32">
        <v>0</v>
      </c>
      <c r="I459" s="85">
        <v>45</v>
      </c>
      <c r="J459" s="85">
        <v>0</v>
      </c>
      <c r="K459" s="33">
        <v>0</v>
      </c>
      <c r="L459" s="32">
        <v>0</v>
      </c>
      <c r="M459" s="85">
        <v>45</v>
      </c>
      <c r="N459" s="85">
        <v>1</v>
      </c>
      <c r="O459" s="33">
        <v>0</v>
      </c>
      <c r="P459" s="32"/>
      <c r="Q459" s="85">
        <v>35</v>
      </c>
      <c r="R459" s="85">
        <v>1</v>
      </c>
      <c r="S459" s="33">
        <v>0</v>
      </c>
      <c r="T459" s="32"/>
      <c r="U459" s="85">
        <v>43</v>
      </c>
      <c r="V459" s="85">
        <v>1</v>
      </c>
      <c r="W459" s="33">
        <v>0</v>
      </c>
      <c r="X459" s="32"/>
      <c r="Y459" s="85">
        <v>43</v>
      </c>
      <c r="Z459" s="85">
        <v>12</v>
      </c>
      <c r="AA459" s="85">
        <v>0</v>
      </c>
      <c r="AB459" s="32"/>
      <c r="AC459" s="85">
        <v>43</v>
      </c>
      <c r="AD459" s="85">
        <v>12</v>
      </c>
      <c r="AE459" s="33">
        <v>0</v>
      </c>
      <c r="AF459" s="32">
        <v>0</v>
      </c>
      <c r="AG459" s="85">
        <v>43</v>
      </c>
      <c r="AH459" s="85">
        <v>12</v>
      </c>
      <c r="AI459" s="33">
        <v>0</v>
      </c>
      <c r="AJ459" s="32">
        <v>0</v>
      </c>
      <c r="AK459" s="85">
        <v>43</v>
      </c>
      <c r="AL459" s="85">
        <v>12</v>
      </c>
      <c r="AM459" s="33">
        <v>0</v>
      </c>
      <c r="AN459" s="32">
        <v>0</v>
      </c>
      <c r="AO459" s="85">
        <v>43</v>
      </c>
      <c r="AP459" s="85">
        <v>12</v>
      </c>
      <c r="AQ459" s="33">
        <v>0</v>
      </c>
      <c r="AR459" s="32">
        <v>0</v>
      </c>
      <c r="AS459" s="85">
        <v>44</v>
      </c>
      <c r="AT459" s="85">
        <v>12</v>
      </c>
      <c r="AU459" s="33">
        <v>0</v>
      </c>
      <c r="AV459" s="32">
        <v>0</v>
      </c>
      <c r="AW459" s="85">
        <v>44</v>
      </c>
      <c r="AX459" s="85">
        <v>12</v>
      </c>
      <c r="AY459" s="33">
        <v>0</v>
      </c>
    </row>
    <row r="460" spans="3:51">
      <c r="C460" s="89" t="s">
        <v>19</v>
      </c>
      <c r="D460" s="32">
        <v>0</v>
      </c>
      <c r="E460" s="85">
        <v>34</v>
      </c>
      <c r="F460" s="85">
        <v>6</v>
      </c>
      <c r="G460" s="33">
        <v>0</v>
      </c>
      <c r="H460" s="32">
        <v>0</v>
      </c>
      <c r="I460" s="85">
        <v>34</v>
      </c>
      <c r="J460" s="85">
        <v>8</v>
      </c>
      <c r="K460" s="33">
        <v>0</v>
      </c>
      <c r="L460" s="32">
        <v>0</v>
      </c>
      <c r="M460" s="85">
        <v>36</v>
      </c>
      <c r="N460" s="85">
        <v>8</v>
      </c>
      <c r="O460" s="33">
        <v>0</v>
      </c>
      <c r="P460" s="32"/>
      <c r="Q460" s="85">
        <v>64</v>
      </c>
      <c r="R460" s="85">
        <v>8</v>
      </c>
      <c r="S460" s="33">
        <v>0</v>
      </c>
      <c r="T460" s="32"/>
      <c r="U460" s="85">
        <v>35</v>
      </c>
      <c r="V460" s="85">
        <v>8</v>
      </c>
      <c r="W460" s="33">
        <v>0</v>
      </c>
      <c r="X460" s="32"/>
      <c r="Y460" s="85">
        <v>35</v>
      </c>
      <c r="Z460" s="85">
        <v>8</v>
      </c>
      <c r="AA460" s="85">
        <v>0</v>
      </c>
      <c r="AB460" s="32"/>
      <c r="AC460" s="85">
        <v>36</v>
      </c>
      <c r="AD460" s="85">
        <v>8</v>
      </c>
      <c r="AE460" s="33">
        <v>0</v>
      </c>
      <c r="AF460" s="32">
        <v>0</v>
      </c>
      <c r="AG460" s="85">
        <v>36</v>
      </c>
      <c r="AH460" s="85">
        <v>8</v>
      </c>
      <c r="AI460" s="33">
        <v>0</v>
      </c>
      <c r="AJ460" s="32">
        <v>0</v>
      </c>
      <c r="AK460" s="85">
        <v>36</v>
      </c>
      <c r="AL460" s="85">
        <v>8</v>
      </c>
      <c r="AM460" s="33">
        <v>0</v>
      </c>
      <c r="AN460" s="32">
        <v>0</v>
      </c>
      <c r="AO460" s="85">
        <v>36</v>
      </c>
      <c r="AP460" s="85">
        <v>8</v>
      </c>
      <c r="AQ460" s="33">
        <v>0</v>
      </c>
      <c r="AR460" s="32">
        <v>0</v>
      </c>
      <c r="AS460" s="85">
        <v>36</v>
      </c>
      <c r="AT460" s="85">
        <v>8</v>
      </c>
      <c r="AU460" s="33">
        <v>0</v>
      </c>
      <c r="AV460" s="32">
        <v>0</v>
      </c>
      <c r="AW460" s="85">
        <v>36</v>
      </c>
      <c r="AX460" s="85">
        <v>8</v>
      </c>
      <c r="AY460" s="33">
        <v>0</v>
      </c>
    </row>
    <row r="461" spans="3:51">
      <c r="C461" s="89" t="s">
        <v>20</v>
      </c>
      <c r="D461" s="32">
        <v>0</v>
      </c>
      <c r="E461" s="85">
        <v>29</v>
      </c>
      <c r="F461" s="85">
        <v>0</v>
      </c>
      <c r="G461" s="33">
        <v>0</v>
      </c>
      <c r="H461" s="32">
        <v>0</v>
      </c>
      <c r="I461" s="85">
        <v>30</v>
      </c>
      <c r="J461" s="85">
        <v>0</v>
      </c>
      <c r="K461" s="33">
        <v>0</v>
      </c>
      <c r="L461" s="32">
        <v>0</v>
      </c>
      <c r="M461" s="85">
        <v>30</v>
      </c>
      <c r="N461" s="85">
        <v>0</v>
      </c>
      <c r="O461" s="33">
        <v>0</v>
      </c>
      <c r="P461" s="32"/>
      <c r="Q461" s="85">
        <v>9</v>
      </c>
      <c r="R461" s="85">
        <v>0</v>
      </c>
      <c r="S461" s="33">
        <v>0</v>
      </c>
      <c r="T461" s="32"/>
      <c r="U461" s="85">
        <v>31</v>
      </c>
      <c r="V461" s="85">
        <v>0</v>
      </c>
      <c r="W461" s="33">
        <v>0</v>
      </c>
      <c r="X461" s="32"/>
      <c r="Y461" s="85">
        <v>31</v>
      </c>
      <c r="Z461" s="85">
        <v>0</v>
      </c>
      <c r="AA461" s="85">
        <v>0</v>
      </c>
      <c r="AB461" s="32"/>
      <c r="AC461" s="85">
        <v>32</v>
      </c>
      <c r="AD461" s="85">
        <v>5</v>
      </c>
      <c r="AE461" s="33">
        <v>0</v>
      </c>
      <c r="AF461" s="32">
        <v>0</v>
      </c>
      <c r="AG461" s="85">
        <v>33</v>
      </c>
      <c r="AH461" s="85">
        <v>5</v>
      </c>
      <c r="AI461" s="33">
        <v>0</v>
      </c>
      <c r="AJ461" s="32">
        <v>0</v>
      </c>
      <c r="AK461" s="85">
        <v>33</v>
      </c>
      <c r="AL461" s="85">
        <v>5</v>
      </c>
      <c r="AM461" s="33">
        <v>0</v>
      </c>
      <c r="AN461" s="32">
        <v>0</v>
      </c>
      <c r="AO461" s="85">
        <v>33</v>
      </c>
      <c r="AP461" s="85">
        <v>7</v>
      </c>
      <c r="AQ461" s="33">
        <v>0</v>
      </c>
      <c r="AR461" s="32">
        <v>0</v>
      </c>
      <c r="AS461" s="85">
        <v>33</v>
      </c>
      <c r="AT461" s="85">
        <v>9</v>
      </c>
      <c r="AU461" s="33">
        <v>0</v>
      </c>
      <c r="AV461" s="32">
        <v>0</v>
      </c>
      <c r="AW461" s="85">
        <v>33</v>
      </c>
      <c r="AX461" s="85">
        <v>9</v>
      </c>
      <c r="AY461" s="33">
        <v>0</v>
      </c>
    </row>
    <row r="462" spans="3:51">
      <c r="C462" s="89" t="s">
        <v>21</v>
      </c>
      <c r="D462" s="32">
        <v>0</v>
      </c>
      <c r="E462" s="85">
        <v>95</v>
      </c>
      <c r="F462" s="85">
        <v>32</v>
      </c>
      <c r="G462" s="33">
        <v>1</v>
      </c>
      <c r="H462" s="32">
        <v>0</v>
      </c>
      <c r="I462" s="85">
        <v>95</v>
      </c>
      <c r="J462" s="85">
        <v>32</v>
      </c>
      <c r="K462" s="33">
        <v>1</v>
      </c>
      <c r="L462" s="32">
        <v>0</v>
      </c>
      <c r="M462" s="85">
        <v>95</v>
      </c>
      <c r="N462" s="85">
        <v>32</v>
      </c>
      <c r="O462" s="33">
        <v>0</v>
      </c>
      <c r="P462" s="32"/>
      <c r="Q462" s="85">
        <v>6</v>
      </c>
      <c r="R462" s="85">
        <v>32</v>
      </c>
      <c r="S462" s="33">
        <v>0</v>
      </c>
      <c r="T462" s="32"/>
      <c r="U462" s="85">
        <v>95</v>
      </c>
      <c r="V462" s="85">
        <v>32</v>
      </c>
      <c r="W462" s="33">
        <v>0</v>
      </c>
      <c r="X462" s="32"/>
      <c r="Y462" s="85">
        <v>95</v>
      </c>
      <c r="Z462" s="85">
        <v>32</v>
      </c>
      <c r="AA462" s="85">
        <v>0</v>
      </c>
      <c r="AB462" s="32"/>
      <c r="AC462" s="85">
        <v>100</v>
      </c>
      <c r="AD462" s="85">
        <v>32</v>
      </c>
      <c r="AE462" s="33">
        <v>0</v>
      </c>
      <c r="AF462" s="32">
        <v>0</v>
      </c>
      <c r="AG462" s="85">
        <v>100</v>
      </c>
      <c r="AH462" s="85">
        <v>36</v>
      </c>
      <c r="AI462" s="33">
        <v>0</v>
      </c>
      <c r="AJ462" s="32">
        <v>0</v>
      </c>
      <c r="AK462" s="85">
        <v>100</v>
      </c>
      <c r="AL462" s="85">
        <v>36</v>
      </c>
      <c r="AM462" s="33">
        <v>0</v>
      </c>
      <c r="AN462" s="32">
        <v>0</v>
      </c>
      <c r="AO462" s="85">
        <v>101</v>
      </c>
      <c r="AP462" s="85">
        <v>36</v>
      </c>
      <c r="AQ462" s="33">
        <v>0</v>
      </c>
      <c r="AR462" s="32">
        <v>0</v>
      </c>
      <c r="AS462" s="85">
        <v>101</v>
      </c>
      <c r="AT462" s="85">
        <v>37</v>
      </c>
      <c r="AU462" s="33">
        <v>0</v>
      </c>
      <c r="AV462" s="32">
        <v>0</v>
      </c>
      <c r="AW462" s="85">
        <v>104</v>
      </c>
      <c r="AX462" s="85">
        <v>37</v>
      </c>
      <c r="AY462" s="33">
        <v>0</v>
      </c>
    </row>
    <row r="463" spans="3:51" ht="22.5">
      <c r="C463" s="89" t="s">
        <v>22</v>
      </c>
      <c r="D463" s="32">
        <v>0</v>
      </c>
      <c r="E463" s="85">
        <v>11</v>
      </c>
      <c r="F463" s="85">
        <v>0</v>
      </c>
      <c r="G463" s="33">
        <v>0</v>
      </c>
      <c r="H463" s="32">
        <v>0</v>
      </c>
      <c r="I463" s="85">
        <v>11</v>
      </c>
      <c r="J463" s="85">
        <v>0</v>
      </c>
      <c r="K463" s="33">
        <v>0</v>
      </c>
      <c r="L463" s="32">
        <v>0</v>
      </c>
      <c r="M463" s="85">
        <v>11</v>
      </c>
      <c r="N463" s="85">
        <v>0</v>
      </c>
      <c r="O463" s="33">
        <v>0</v>
      </c>
      <c r="P463" s="32"/>
      <c r="Q463" s="85">
        <v>24</v>
      </c>
      <c r="R463" s="85">
        <v>0</v>
      </c>
      <c r="S463" s="33">
        <v>0</v>
      </c>
      <c r="T463" s="32"/>
      <c r="U463" s="85">
        <v>12</v>
      </c>
      <c r="V463" s="85">
        <v>0</v>
      </c>
      <c r="W463" s="33">
        <v>0</v>
      </c>
      <c r="X463" s="32"/>
      <c r="Y463" s="85">
        <v>12</v>
      </c>
      <c r="Z463" s="85">
        <v>0</v>
      </c>
      <c r="AA463" s="85">
        <v>0</v>
      </c>
      <c r="AB463" s="32"/>
      <c r="AC463" s="85">
        <v>15</v>
      </c>
      <c r="AD463" s="85">
        <v>0</v>
      </c>
      <c r="AE463" s="33">
        <v>0</v>
      </c>
      <c r="AF463" s="32">
        <v>0</v>
      </c>
      <c r="AG463" s="85">
        <v>15</v>
      </c>
      <c r="AH463" s="85">
        <v>0</v>
      </c>
      <c r="AI463" s="33">
        <v>0</v>
      </c>
      <c r="AJ463" s="32">
        <v>0</v>
      </c>
      <c r="AK463" s="85">
        <v>15</v>
      </c>
      <c r="AL463" s="85">
        <v>0</v>
      </c>
      <c r="AM463" s="33">
        <v>0</v>
      </c>
      <c r="AN463" s="32">
        <v>0</v>
      </c>
      <c r="AO463" s="85">
        <v>15</v>
      </c>
      <c r="AP463" s="85">
        <v>0</v>
      </c>
      <c r="AQ463" s="33">
        <v>0</v>
      </c>
      <c r="AR463" s="32">
        <v>0</v>
      </c>
      <c r="AS463" s="85">
        <v>15</v>
      </c>
      <c r="AT463" s="85">
        <v>0</v>
      </c>
      <c r="AU463" s="33">
        <v>0</v>
      </c>
      <c r="AV463" s="32">
        <v>0</v>
      </c>
      <c r="AW463" s="85">
        <v>16</v>
      </c>
      <c r="AX463" s="85">
        <v>0</v>
      </c>
      <c r="AY463" s="33">
        <v>0</v>
      </c>
    </row>
    <row r="464" spans="3:51">
      <c r="C464" s="89" t="s">
        <v>23</v>
      </c>
      <c r="D464" s="32">
        <v>0</v>
      </c>
      <c r="E464" s="85">
        <v>14</v>
      </c>
      <c r="F464" s="85">
        <v>0</v>
      </c>
      <c r="G464" s="33">
        <v>0</v>
      </c>
      <c r="H464" s="32">
        <v>0</v>
      </c>
      <c r="I464" s="85">
        <v>16</v>
      </c>
      <c r="J464" s="85">
        <v>0</v>
      </c>
      <c r="K464" s="33">
        <v>0</v>
      </c>
      <c r="L464" s="32">
        <v>0</v>
      </c>
      <c r="M464" s="85">
        <v>17</v>
      </c>
      <c r="N464" s="85">
        <v>0</v>
      </c>
      <c r="O464" s="33">
        <v>0</v>
      </c>
      <c r="P464" s="32"/>
      <c r="Q464" s="85">
        <v>11</v>
      </c>
      <c r="R464" s="85">
        <v>0</v>
      </c>
      <c r="S464" s="33">
        <v>0</v>
      </c>
      <c r="T464" s="32"/>
      <c r="U464" s="85">
        <v>15</v>
      </c>
      <c r="V464" s="85">
        <v>0</v>
      </c>
      <c r="W464" s="33">
        <v>0</v>
      </c>
      <c r="X464" s="32"/>
      <c r="Y464" s="85">
        <v>15</v>
      </c>
      <c r="Z464" s="85">
        <v>0</v>
      </c>
      <c r="AA464" s="85">
        <v>0</v>
      </c>
      <c r="AB464" s="32"/>
      <c r="AC464" s="85">
        <v>15</v>
      </c>
      <c r="AD464" s="85">
        <v>0</v>
      </c>
      <c r="AE464" s="33">
        <v>0</v>
      </c>
      <c r="AF464" s="32">
        <v>0</v>
      </c>
      <c r="AG464" s="85">
        <v>15</v>
      </c>
      <c r="AH464" s="85">
        <v>0</v>
      </c>
      <c r="AI464" s="33">
        <v>0</v>
      </c>
      <c r="AJ464" s="32">
        <v>0</v>
      </c>
      <c r="AK464" s="85">
        <v>15</v>
      </c>
      <c r="AL464" s="85">
        <v>0</v>
      </c>
      <c r="AM464" s="33">
        <v>0</v>
      </c>
      <c r="AN464" s="32">
        <v>0</v>
      </c>
      <c r="AO464" s="85">
        <v>15</v>
      </c>
      <c r="AP464" s="85">
        <v>0</v>
      </c>
      <c r="AQ464" s="33">
        <v>0</v>
      </c>
      <c r="AR464" s="32">
        <v>0</v>
      </c>
      <c r="AS464" s="85">
        <v>15</v>
      </c>
      <c r="AT464" s="85">
        <v>0</v>
      </c>
      <c r="AU464" s="33">
        <v>0</v>
      </c>
      <c r="AV464" s="32">
        <v>0</v>
      </c>
      <c r="AW464" s="85">
        <v>15</v>
      </c>
      <c r="AX464" s="85">
        <v>0</v>
      </c>
      <c r="AY464" s="33">
        <v>0</v>
      </c>
    </row>
    <row r="465" spans="3:51">
      <c r="C465" s="89" t="s">
        <v>24</v>
      </c>
      <c r="D465" s="32">
        <v>0</v>
      </c>
      <c r="E465" s="85">
        <v>11</v>
      </c>
      <c r="F465" s="85">
        <v>0</v>
      </c>
      <c r="G465" s="33">
        <v>0</v>
      </c>
      <c r="H465" s="32">
        <v>0</v>
      </c>
      <c r="I465" s="85">
        <v>11</v>
      </c>
      <c r="J465" s="85">
        <v>0</v>
      </c>
      <c r="K465" s="33">
        <v>0</v>
      </c>
      <c r="L465" s="32">
        <v>0</v>
      </c>
      <c r="M465" s="85">
        <v>11</v>
      </c>
      <c r="N465" s="85">
        <v>1</v>
      </c>
      <c r="O465" s="33">
        <v>0</v>
      </c>
      <c r="P465" s="32"/>
      <c r="Q465" s="85">
        <v>35</v>
      </c>
      <c r="R465" s="85">
        <v>1</v>
      </c>
      <c r="S465" s="33">
        <v>0</v>
      </c>
      <c r="T465" s="32"/>
      <c r="U465" s="85">
        <v>11</v>
      </c>
      <c r="V465" s="85">
        <v>1</v>
      </c>
      <c r="W465" s="33">
        <v>0</v>
      </c>
      <c r="X465" s="32"/>
      <c r="Y465" s="85">
        <v>13</v>
      </c>
      <c r="Z465" s="85">
        <v>1</v>
      </c>
      <c r="AA465" s="85">
        <v>0</v>
      </c>
      <c r="AB465" s="32"/>
      <c r="AC465" s="85">
        <v>13</v>
      </c>
      <c r="AD465" s="85">
        <v>1</v>
      </c>
      <c r="AE465" s="33">
        <v>0</v>
      </c>
      <c r="AF465" s="32">
        <v>0</v>
      </c>
      <c r="AG465" s="85">
        <v>13</v>
      </c>
      <c r="AH465" s="85">
        <v>1</v>
      </c>
      <c r="AI465" s="33">
        <v>0</v>
      </c>
      <c r="AJ465" s="32">
        <v>0</v>
      </c>
      <c r="AK465" s="85">
        <v>13</v>
      </c>
      <c r="AL465" s="85">
        <v>1</v>
      </c>
      <c r="AM465" s="33">
        <v>0</v>
      </c>
      <c r="AN465" s="32">
        <v>0</v>
      </c>
      <c r="AO465" s="85">
        <v>13</v>
      </c>
      <c r="AP465" s="85">
        <v>1</v>
      </c>
      <c r="AQ465" s="33">
        <v>0</v>
      </c>
      <c r="AR465" s="32">
        <v>0</v>
      </c>
      <c r="AS465" s="85">
        <v>13</v>
      </c>
      <c r="AT465" s="85">
        <v>1</v>
      </c>
      <c r="AU465" s="33">
        <v>0</v>
      </c>
      <c r="AV465" s="32">
        <v>0</v>
      </c>
      <c r="AW465" s="85">
        <v>13</v>
      </c>
      <c r="AX465" s="85">
        <v>1</v>
      </c>
      <c r="AY465" s="33">
        <v>0</v>
      </c>
    </row>
    <row r="466" spans="3:51">
      <c r="C466" s="89" t="s">
        <v>25</v>
      </c>
      <c r="D466" s="32">
        <v>0</v>
      </c>
      <c r="E466" s="85">
        <v>7</v>
      </c>
      <c r="F466" s="85">
        <v>0</v>
      </c>
      <c r="G466" s="33">
        <v>0</v>
      </c>
      <c r="H466" s="32">
        <v>0</v>
      </c>
      <c r="I466" s="85">
        <v>7</v>
      </c>
      <c r="J466" s="85">
        <v>0</v>
      </c>
      <c r="K466" s="33">
        <v>0</v>
      </c>
      <c r="L466" s="32">
        <v>0</v>
      </c>
      <c r="M466" s="85">
        <v>7</v>
      </c>
      <c r="N466" s="85">
        <v>0</v>
      </c>
      <c r="O466" s="33">
        <v>0</v>
      </c>
      <c r="P466" s="32"/>
      <c r="Q466" s="85">
        <v>43</v>
      </c>
      <c r="R466" s="85">
        <v>0</v>
      </c>
      <c r="S466" s="33">
        <v>0</v>
      </c>
      <c r="T466" s="32"/>
      <c r="U466" s="85">
        <v>7</v>
      </c>
      <c r="V466" s="85">
        <v>0</v>
      </c>
      <c r="W466" s="33">
        <v>0</v>
      </c>
      <c r="X466" s="32"/>
      <c r="Y466" s="85">
        <v>7</v>
      </c>
      <c r="Z466" s="85">
        <v>0</v>
      </c>
      <c r="AA466" s="85">
        <v>0</v>
      </c>
      <c r="AB466" s="32"/>
      <c r="AC466" s="85">
        <v>7</v>
      </c>
      <c r="AD466" s="85">
        <v>0</v>
      </c>
      <c r="AE466" s="33">
        <v>0</v>
      </c>
      <c r="AF466" s="32">
        <v>0</v>
      </c>
      <c r="AG466" s="85">
        <v>7</v>
      </c>
      <c r="AH466" s="85">
        <v>0</v>
      </c>
      <c r="AI466" s="33">
        <v>0</v>
      </c>
      <c r="AJ466" s="32">
        <v>0</v>
      </c>
      <c r="AK466" s="85">
        <v>7</v>
      </c>
      <c r="AL466" s="85">
        <v>0</v>
      </c>
      <c r="AM466" s="33">
        <v>0</v>
      </c>
      <c r="AN466" s="32">
        <v>0</v>
      </c>
      <c r="AO466" s="85">
        <v>7</v>
      </c>
      <c r="AP466" s="85">
        <v>0</v>
      </c>
      <c r="AQ466" s="33">
        <v>0</v>
      </c>
      <c r="AR466" s="32">
        <v>0</v>
      </c>
      <c r="AS466" s="85">
        <v>7</v>
      </c>
      <c r="AT466" s="85">
        <v>0</v>
      </c>
      <c r="AU466" s="33">
        <v>0</v>
      </c>
      <c r="AV466" s="32">
        <v>0</v>
      </c>
      <c r="AW466" s="85">
        <v>7</v>
      </c>
      <c r="AX466" s="85">
        <v>0</v>
      </c>
      <c r="AY466" s="33">
        <v>0</v>
      </c>
    </row>
    <row r="467" spans="3:51">
      <c r="C467" s="89" t="s">
        <v>26</v>
      </c>
      <c r="D467" s="32">
        <v>0</v>
      </c>
      <c r="E467" s="85">
        <v>421</v>
      </c>
      <c r="F467" s="85">
        <v>212</v>
      </c>
      <c r="G467" s="33">
        <v>4</v>
      </c>
      <c r="H467" s="32">
        <v>0</v>
      </c>
      <c r="I467" s="85">
        <v>416</v>
      </c>
      <c r="J467" s="85">
        <v>211</v>
      </c>
      <c r="K467" s="33">
        <v>4</v>
      </c>
      <c r="L467" s="32">
        <v>0</v>
      </c>
      <c r="M467" s="85">
        <v>422</v>
      </c>
      <c r="N467" s="85">
        <v>253</v>
      </c>
      <c r="O467" s="33">
        <v>4</v>
      </c>
      <c r="P467" s="32"/>
      <c r="Q467" s="85">
        <v>30</v>
      </c>
      <c r="R467" s="85">
        <v>255</v>
      </c>
      <c r="S467" s="33">
        <v>4</v>
      </c>
      <c r="T467" s="32"/>
      <c r="U467" s="85">
        <v>470</v>
      </c>
      <c r="V467" s="85">
        <v>255</v>
      </c>
      <c r="W467" s="33">
        <v>4</v>
      </c>
      <c r="X467" s="32"/>
      <c r="Y467" s="85">
        <v>473</v>
      </c>
      <c r="Z467" s="85">
        <v>255</v>
      </c>
      <c r="AA467" s="85">
        <v>4</v>
      </c>
      <c r="AB467" s="32"/>
      <c r="AC467" s="85">
        <v>435</v>
      </c>
      <c r="AD467" s="85">
        <v>272</v>
      </c>
      <c r="AE467" s="33">
        <v>4</v>
      </c>
      <c r="AF467" s="32">
        <v>0</v>
      </c>
      <c r="AG467" s="85">
        <v>435</v>
      </c>
      <c r="AH467" s="85">
        <v>272</v>
      </c>
      <c r="AI467" s="33">
        <v>4</v>
      </c>
      <c r="AJ467" s="32">
        <v>0</v>
      </c>
      <c r="AK467" s="85">
        <v>435</v>
      </c>
      <c r="AL467" s="85">
        <v>276</v>
      </c>
      <c r="AM467" s="33">
        <v>4</v>
      </c>
      <c r="AN467" s="32">
        <v>0</v>
      </c>
      <c r="AO467" s="85">
        <v>435</v>
      </c>
      <c r="AP467" s="85">
        <v>276</v>
      </c>
      <c r="AQ467" s="33">
        <v>4</v>
      </c>
      <c r="AR467" s="32">
        <v>0</v>
      </c>
      <c r="AS467" s="85">
        <v>437</v>
      </c>
      <c r="AT467" s="85">
        <v>276</v>
      </c>
      <c r="AU467" s="33">
        <v>4</v>
      </c>
      <c r="AV467" s="32">
        <v>0</v>
      </c>
      <c r="AW467" s="85">
        <v>437</v>
      </c>
      <c r="AX467" s="85">
        <v>276</v>
      </c>
      <c r="AY467" s="33">
        <v>4</v>
      </c>
    </row>
    <row r="468" spans="3:51">
      <c r="C468" s="89" t="s">
        <v>39</v>
      </c>
      <c r="D468" s="32">
        <v>0</v>
      </c>
      <c r="E468" s="85">
        <v>31</v>
      </c>
      <c r="F468" s="85">
        <v>11</v>
      </c>
      <c r="G468" s="33">
        <v>0</v>
      </c>
      <c r="H468" s="32">
        <v>0</v>
      </c>
      <c r="I468" s="85">
        <v>31</v>
      </c>
      <c r="J468" s="85">
        <v>12</v>
      </c>
      <c r="K468" s="33">
        <v>0</v>
      </c>
      <c r="L468" s="32">
        <v>0</v>
      </c>
      <c r="M468" s="85">
        <v>31</v>
      </c>
      <c r="N468" s="85">
        <v>12</v>
      </c>
      <c r="O468" s="33">
        <v>0</v>
      </c>
      <c r="P468" s="32"/>
      <c r="Q468" s="85">
        <v>262</v>
      </c>
      <c r="R468" s="85">
        <v>12</v>
      </c>
      <c r="S468" s="33">
        <v>0</v>
      </c>
      <c r="T468" s="32"/>
      <c r="U468" s="85">
        <v>30</v>
      </c>
      <c r="V468" s="85">
        <v>12</v>
      </c>
      <c r="W468" s="33">
        <v>0</v>
      </c>
      <c r="X468" s="32"/>
      <c r="Y468" s="85">
        <v>31</v>
      </c>
      <c r="Z468" s="85">
        <v>12</v>
      </c>
      <c r="AA468" s="85">
        <v>0</v>
      </c>
      <c r="AB468" s="32"/>
      <c r="AC468" s="85">
        <v>32</v>
      </c>
      <c r="AD468" s="85">
        <v>12</v>
      </c>
      <c r="AE468" s="33">
        <v>0</v>
      </c>
      <c r="AF468" s="32">
        <v>0</v>
      </c>
      <c r="AG468" s="85">
        <v>32</v>
      </c>
      <c r="AH468" s="85">
        <v>15</v>
      </c>
      <c r="AI468" s="33">
        <v>0</v>
      </c>
      <c r="AJ468" s="32">
        <v>0</v>
      </c>
      <c r="AK468" s="85">
        <v>32</v>
      </c>
      <c r="AL468" s="85">
        <v>15</v>
      </c>
      <c r="AM468" s="33">
        <v>0</v>
      </c>
      <c r="AN468" s="32">
        <v>0</v>
      </c>
      <c r="AO468" s="85">
        <v>32</v>
      </c>
      <c r="AP468" s="85">
        <v>15</v>
      </c>
      <c r="AQ468" s="33">
        <v>0</v>
      </c>
      <c r="AR468" s="32">
        <v>0</v>
      </c>
      <c r="AS468" s="85">
        <v>32</v>
      </c>
      <c r="AT468" s="85">
        <v>17</v>
      </c>
      <c r="AU468" s="33">
        <v>0</v>
      </c>
      <c r="AV468" s="32">
        <v>0</v>
      </c>
      <c r="AW468" s="85">
        <v>32</v>
      </c>
      <c r="AX468" s="85">
        <v>17</v>
      </c>
      <c r="AY468" s="33">
        <v>0</v>
      </c>
    </row>
    <row r="469" spans="3:51" ht="33.75">
      <c r="C469" s="89" t="s">
        <v>1192</v>
      </c>
      <c r="D469" s="32">
        <v>0</v>
      </c>
      <c r="E469" s="85">
        <v>36</v>
      </c>
      <c r="F469" s="85">
        <v>15</v>
      </c>
      <c r="G469" s="33">
        <v>0</v>
      </c>
      <c r="H469" s="32">
        <v>0</v>
      </c>
      <c r="I469" s="85">
        <v>36</v>
      </c>
      <c r="J469" s="85">
        <v>15</v>
      </c>
      <c r="K469" s="33">
        <v>0</v>
      </c>
      <c r="L469" s="32">
        <v>0</v>
      </c>
      <c r="M469" s="85">
        <v>36</v>
      </c>
      <c r="N469" s="85">
        <v>17</v>
      </c>
      <c r="O469" s="33">
        <v>0</v>
      </c>
      <c r="P469" s="32"/>
      <c r="Q469" s="85">
        <v>36</v>
      </c>
      <c r="R469" s="85">
        <v>17</v>
      </c>
      <c r="S469" s="33">
        <v>0</v>
      </c>
      <c r="T469" s="32"/>
      <c r="U469" s="85">
        <v>36</v>
      </c>
      <c r="V469" s="85">
        <v>17</v>
      </c>
      <c r="W469" s="33">
        <v>0</v>
      </c>
      <c r="X469" s="32"/>
      <c r="Y469" s="85">
        <v>36</v>
      </c>
      <c r="Z469" s="85">
        <v>17</v>
      </c>
      <c r="AA469" s="85">
        <v>0</v>
      </c>
      <c r="AB469" s="32"/>
      <c r="AC469" s="85">
        <v>36</v>
      </c>
      <c r="AD469" s="85">
        <v>18</v>
      </c>
      <c r="AE469" s="33">
        <v>0</v>
      </c>
      <c r="AF469" s="32">
        <v>0</v>
      </c>
      <c r="AG469" s="85">
        <v>36</v>
      </c>
      <c r="AH469" s="85">
        <v>18</v>
      </c>
      <c r="AI469" s="33">
        <v>0</v>
      </c>
      <c r="AJ469" s="32">
        <v>0</v>
      </c>
      <c r="AK469" s="85">
        <v>36</v>
      </c>
      <c r="AL469" s="85">
        <v>18</v>
      </c>
      <c r="AM469" s="33">
        <v>0</v>
      </c>
      <c r="AN469" s="32">
        <v>0</v>
      </c>
      <c r="AO469" s="85">
        <v>36</v>
      </c>
      <c r="AP469" s="85">
        <v>18</v>
      </c>
      <c r="AQ469" s="33">
        <v>0</v>
      </c>
      <c r="AR469" s="32">
        <v>0</v>
      </c>
      <c r="AS469" s="85">
        <v>39</v>
      </c>
      <c r="AT469" s="85">
        <v>18</v>
      </c>
      <c r="AU469" s="33">
        <v>0</v>
      </c>
      <c r="AV469" s="32">
        <v>0</v>
      </c>
      <c r="AW469" s="85">
        <v>40</v>
      </c>
      <c r="AX469" s="85">
        <v>18</v>
      </c>
      <c r="AY469" s="33">
        <v>0</v>
      </c>
    </row>
    <row r="470" spans="3:51">
      <c r="C470" s="89" t="s">
        <v>27</v>
      </c>
      <c r="D470" s="32">
        <v>0</v>
      </c>
      <c r="E470" s="85">
        <v>25</v>
      </c>
      <c r="F470" s="85">
        <v>0</v>
      </c>
      <c r="G470" s="33">
        <v>0</v>
      </c>
      <c r="H470" s="32">
        <v>0</v>
      </c>
      <c r="I470" s="85">
        <v>24</v>
      </c>
      <c r="J470" s="85">
        <v>0</v>
      </c>
      <c r="K470" s="33">
        <v>0</v>
      </c>
      <c r="L470" s="32">
        <v>0</v>
      </c>
      <c r="M470" s="85">
        <v>24</v>
      </c>
      <c r="N470" s="85">
        <v>0</v>
      </c>
      <c r="O470" s="33">
        <v>0</v>
      </c>
      <c r="P470" s="32"/>
      <c r="Q470" s="85">
        <v>42</v>
      </c>
      <c r="R470" s="85">
        <v>0</v>
      </c>
      <c r="S470" s="33">
        <v>0</v>
      </c>
      <c r="T470" s="32"/>
      <c r="U470" s="85">
        <v>25</v>
      </c>
      <c r="V470" s="85">
        <v>0</v>
      </c>
      <c r="W470" s="33">
        <v>0</v>
      </c>
      <c r="X470" s="32"/>
      <c r="Y470" s="85">
        <v>25</v>
      </c>
      <c r="Z470" s="85">
        <v>0</v>
      </c>
      <c r="AA470" s="85">
        <v>0</v>
      </c>
      <c r="AB470" s="32"/>
      <c r="AC470" s="85">
        <v>26</v>
      </c>
      <c r="AD470" s="85">
        <v>0</v>
      </c>
      <c r="AE470" s="33">
        <v>0</v>
      </c>
      <c r="AF470" s="32">
        <v>0</v>
      </c>
      <c r="AG470" s="85">
        <v>26</v>
      </c>
      <c r="AH470" s="85">
        <v>0</v>
      </c>
      <c r="AI470" s="33">
        <v>0</v>
      </c>
      <c r="AJ470" s="32">
        <v>0</v>
      </c>
      <c r="AK470" s="85">
        <v>26</v>
      </c>
      <c r="AL470" s="85">
        <v>0</v>
      </c>
      <c r="AM470" s="33">
        <v>0</v>
      </c>
      <c r="AN470" s="32">
        <v>0</v>
      </c>
      <c r="AO470" s="85">
        <v>26</v>
      </c>
      <c r="AP470" s="85">
        <v>0</v>
      </c>
      <c r="AQ470" s="33">
        <v>0</v>
      </c>
      <c r="AR470" s="32">
        <v>0</v>
      </c>
      <c r="AS470" s="85">
        <v>26</v>
      </c>
      <c r="AT470" s="85">
        <v>0</v>
      </c>
      <c r="AU470" s="33">
        <v>0</v>
      </c>
      <c r="AV470" s="32">
        <v>0</v>
      </c>
      <c r="AW470" s="85">
        <v>26</v>
      </c>
      <c r="AX470" s="85">
        <v>0</v>
      </c>
      <c r="AY470" s="33">
        <v>0</v>
      </c>
    </row>
    <row r="471" spans="3:51">
      <c r="C471" s="89" t="s">
        <v>28</v>
      </c>
      <c r="D471" s="32">
        <v>0</v>
      </c>
      <c r="E471" s="85">
        <v>62</v>
      </c>
      <c r="F471" s="85">
        <v>27</v>
      </c>
      <c r="G471" s="33">
        <v>0</v>
      </c>
      <c r="H471" s="32">
        <v>0</v>
      </c>
      <c r="I471" s="85">
        <v>62</v>
      </c>
      <c r="J471" s="85">
        <v>27</v>
      </c>
      <c r="K471" s="33">
        <v>0</v>
      </c>
      <c r="L471" s="32">
        <v>0</v>
      </c>
      <c r="M471" s="85">
        <v>64</v>
      </c>
      <c r="N471" s="85">
        <v>31</v>
      </c>
      <c r="O471" s="33">
        <v>0</v>
      </c>
      <c r="P471" s="32"/>
      <c r="Q471" s="85">
        <v>36</v>
      </c>
      <c r="R471" s="85">
        <v>31</v>
      </c>
      <c r="S471" s="33">
        <v>0</v>
      </c>
      <c r="T471" s="32"/>
      <c r="U471" s="85">
        <v>64</v>
      </c>
      <c r="V471" s="85">
        <v>31</v>
      </c>
      <c r="W471" s="33">
        <v>0</v>
      </c>
      <c r="X471" s="32"/>
      <c r="Y471" s="85">
        <v>65</v>
      </c>
      <c r="Z471" s="85">
        <v>31</v>
      </c>
      <c r="AA471" s="85">
        <v>0</v>
      </c>
      <c r="AB471" s="32"/>
      <c r="AC471" s="85">
        <v>65</v>
      </c>
      <c r="AD471" s="85">
        <v>32</v>
      </c>
      <c r="AE471" s="33">
        <v>0</v>
      </c>
      <c r="AF471" s="32">
        <v>0</v>
      </c>
      <c r="AG471" s="85">
        <v>65</v>
      </c>
      <c r="AH471" s="85">
        <v>32</v>
      </c>
      <c r="AI471" s="33">
        <v>0</v>
      </c>
      <c r="AJ471" s="32">
        <v>0</v>
      </c>
      <c r="AK471" s="85">
        <v>65</v>
      </c>
      <c r="AL471" s="85">
        <v>33</v>
      </c>
      <c r="AM471" s="33">
        <v>0</v>
      </c>
      <c r="AN471" s="32">
        <v>0</v>
      </c>
      <c r="AO471" s="85">
        <v>65</v>
      </c>
      <c r="AP471" s="85">
        <v>33</v>
      </c>
      <c r="AQ471" s="33">
        <v>0</v>
      </c>
      <c r="AR471" s="32">
        <v>0</v>
      </c>
      <c r="AS471" s="85">
        <v>66</v>
      </c>
      <c r="AT471" s="85">
        <v>33</v>
      </c>
      <c r="AU471" s="33">
        <v>0</v>
      </c>
      <c r="AV471" s="32">
        <v>0</v>
      </c>
      <c r="AW471" s="85">
        <v>66</v>
      </c>
      <c r="AX471" s="85">
        <v>33</v>
      </c>
      <c r="AY471" s="33">
        <v>0</v>
      </c>
    </row>
    <row r="472" spans="3:51" ht="22.5">
      <c r="C472" s="89" t="s">
        <v>29</v>
      </c>
      <c r="D472" s="198">
        <v>0</v>
      </c>
      <c r="E472" s="199">
        <v>10</v>
      </c>
      <c r="F472" s="199">
        <v>0</v>
      </c>
      <c r="G472" s="200">
        <v>0</v>
      </c>
      <c r="H472" s="198">
        <v>0</v>
      </c>
      <c r="I472" s="199">
        <v>10</v>
      </c>
      <c r="J472" s="199">
        <v>0</v>
      </c>
      <c r="K472" s="200">
        <v>0</v>
      </c>
      <c r="L472" s="198">
        <v>0</v>
      </c>
      <c r="M472" s="199">
        <v>10</v>
      </c>
      <c r="N472" s="199">
        <v>0</v>
      </c>
      <c r="O472" s="200">
        <v>0</v>
      </c>
      <c r="P472" s="198"/>
      <c r="Q472" s="199">
        <v>39</v>
      </c>
      <c r="R472" s="199">
        <v>0</v>
      </c>
      <c r="S472" s="200">
        <v>0</v>
      </c>
      <c r="T472" s="198"/>
      <c r="U472" s="199">
        <v>9</v>
      </c>
      <c r="V472" s="199">
        <v>0</v>
      </c>
      <c r="W472" s="200">
        <v>0</v>
      </c>
      <c r="X472" s="198"/>
      <c r="Y472" s="199">
        <v>9</v>
      </c>
      <c r="Z472" s="199">
        <v>0</v>
      </c>
      <c r="AA472" s="199">
        <v>0</v>
      </c>
      <c r="AB472" s="198"/>
      <c r="AC472" s="199">
        <v>12</v>
      </c>
      <c r="AD472" s="199">
        <v>0</v>
      </c>
      <c r="AE472" s="200">
        <v>0</v>
      </c>
      <c r="AF472" s="198">
        <v>0</v>
      </c>
      <c r="AG472" s="199">
        <v>12</v>
      </c>
      <c r="AH472" s="199">
        <v>0</v>
      </c>
      <c r="AI472" s="200">
        <v>0</v>
      </c>
      <c r="AJ472" s="198">
        <v>0</v>
      </c>
      <c r="AK472" s="199">
        <v>12</v>
      </c>
      <c r="AL472" s="199">
        <v>0</v>
      </c>
      <c r="AM472" s="200">
        <v>0</v>
      </c>
      <c r="AN472" s="198">
        <v>0</v>
      </c>
      <c r="AO472" s="199">
        <v>12</v>
      </c>
      <c r="AP472" s="199">
        <v>0</v>
      </c>
      <c r="AQ472" s="200">
        <v>0</v>
      </c>
      <c r="AR472" s="198">
        <v>0</v>
      </c>
      <c r="AS472" s="199">
        <v>13</v>
      </c>
      <c r="AT472" s="199">
        <v>0</v>
      </c>
      <c r="AU472" s="200">
        <v>0</v>
      </c>
      <c r="AV472" s="198">
        <v>0</v>
      </c>
      <c r="AW472" s="199">
        <v>13</v>
      </c>
      <c r="AX472" s="199">
        <v>0</v>
      </c>
      <c r="AY472" s="200">
        <v>0</v>
      </c>
    </row>
    <row r="473" spans="3:51" ht="23.25" thickBot="1">
      <c r="C473" s="90" t="s">
        <v>1127</v>
      </c>
      <c r="D473" s="209"/>
      <c r="E473" s="210"/>
      <c r="F473" s="210"/>
      <c r="G473" s="211"/>
      <c r="H473" s="209"/>
      <c r="I473" s="210"/>
      <c r="J473" s="210"/>
      <c r="K473" s="211"/>
      <c r="L473" s="209"/>
      <c r="M473" s="210"/>
      <c r="N473" s="210"/>
      <c r="O473" s="211"/>
      <c r="P473" s="209"/>
      <c r="Q473" s="210"/>
      <c r="R473" s="210"/>
      <c r="S473" s="211"/>
      <c r="T473" s="209"/>
      <c r="U473" s="210"/>
      <c r="V473" s="210"/>
      <c r="W473" s="211"/>
      <c r="X473" s="209"/>
      <c r="Y473" s="210"/>
      <c r="Z473" s="210"/>
      <c r="AA473" s="211"/>
      <c r="AB473" s="209"/>
      <c r="AC473" s="210"/>
      <c r="AD473" s="210"/>
      <c r="AE473" s="211"/>
      <c r="AF473" s="206">
        <v>0</v>
      </c>
      <c r="AG473" s="207">
        <v>1</v>
      </c>
      <c r="AH473" s="207">
        <v>0</v>
      </c>
      <c r="AI473" s="208">
        <v>0</v>
      </c>
      <c r="AJ473" s="206">
        <v>0</v>
      </c>
      <c r="AK473" s="207">
        <v>1</v>
      </c>
      <c r="AL473" s="207">
        <v>0</v>
      </c>
      <c r="AM473" s="208">
        <v>0</v>
      </c>
      <c r="AN473" s="206">
        <v>0</v>
      </c>
      <c r="AO473" s="207">
        <v>1</v>
      </c>
      <c r="AP473" s="207">
        <v>0</v>
      </c>
      <c r="AQ473" s="208">
        <v>0</v>
      </c>
      <c r="AR473" s="206">
        <v>0</v>
      </c>
      <c r="AS473" s="207">
        <v>1</v>
      </c>
      <c r="AT473" s="207">
        <v>0</v>
      </c>
      <c r="AU473" s="208">
        <v>0</v>
      </c>
      <c r="AV473" s="206">
        <v>0</v>
      </c>
      <c r="AW473" s="207">
        <v>1</v>
      </c>
      <c r="AX473" s="207">
        <v>0</v>
      </c>
      <c r="AY473" s="208">
        <v>0</v>
      </c>
    </row>
    <row r="474" spans="3:51" ht="13.5" thickBot="1"/>
    <row r="475" spans="3:51" ht="23.25" thickBot="1">
      <c r="C475" s="557" t="s">
        <v>1128</v>
      </c>
      <c r="D475" s="558"/>
      <c r="E475" s="558"/>
      <c r="F475" s="558"/>
      <c r="G475" s="558"/>
      <c r="H475" s="558"/>
      <c r="I475" s="558"/>
      <c r="J475" s="558"/>
      <c r="K475" s="558"/>
      <c r="L475" s="558"/>
      <c r="M475" s="558"/>
      <c r="N475" s="558"/>
      <c r="O475" s="558"/>
      <c r="P475" s="558"/>
      <c r="Q475" s="558"/>
      <c r="R475" s="558"/>
      <c r="S475" s="558"/>
      <c r="T475" s="558"/>
      <c r="U475" s="559"/>
      <c r="V475" s="557"/>
      <c r="W475" s="558"/>
      <c r="X475" s="558"/>
      <c r="Y475" s="558"/>
      <c r="Z475" s="558"/>
      <c r="AA475" s="558"/>
      <c r="AB475" s="558"/>
      <c r="AC475" s="558"/>
      <c r="AD475" s="558"/>
      <c r="AE475" s="558"/>
      <c r="AF475" s="558"/>
      <c r="AG475" s="558"/>
      <c r="AH475" s="558"/>
      <c r="AI475" s="558"/>
      <c r="AJ475" s="558"/>
      <c r="AK475" s="558"/>
      <c r="AL475" s="558"/>
      <c r="AM475" s="558"/>
      <c r="AN475" s="559"/>
      <c r="AO475" s="557"/>
      <c r="AP475" s="558"/>
      <c r="AQ475" s="558"/>
      <c r="AR475" s="558"/>
      <c r="AS475" s="558"/>
      <c r="AT475" s="558"/>
      <c r="AU475" s="558"/>
      <c r="AV475" s="558"/>
      <c r="AW475" s="558"/>
      <c r="AX475" s="558"/>
      <c r="AY475" s="558"/>
    </row>
    <row r="476" spans="3:51" ht="23.25" thickBot="1">
      <c r="C476" s="566" t="s">
        <v>54</v>
      </c>
      <c r="D476" s="568">
        <v>42736</v>
      </c>
      <c r="E476" s="569"/>
      <c r="F476" s="569"/>
      <c r="G476" s="570"/>
      <c r="H476" s="568">
        <v>42767</v>
      </c>
      <c r="I476" s="569"/>
      <c r="J476" s="569"/>
      <c r="K476" s="570"/>
      <c r="L476" s="568">
        <v>42795</v>
      </c>
      <c r="M476" s="569"/>
      <c r="N476" s="569"/>
      <c r="O476" s="570"/>
      <c r="P476" s="568">
        <v>42826</v>
      </c>
      <c r="Q476" s="569"/>
      <c r="R476" s="569"/>
      <c r="S476" s="570"/>
      <c r="T476" s="568">
        <v>42856</v>
      </c>
      <c r="U476" s="569"/>
      <c r="V476" s="569"/>
      <c r="W476" s="570"/>
      <c r="X476" s="571">
        <v>42887</v>
      </c>
      <c r="Y476" s="572"/>
      <c r="Z476" s="572"/>
      <c r="AA476" s="573"/>
      <c r="AB476" s="568">
        <v>42917</v>
      </c>
      <c r="AC476" s="569"/>
      <c r="AD476" s="569"/>
      <c r="AE476" s="570"/>
      <c r="AF476" s="568">
        <v>42948</v>
      </c>
      <c r="AG476" s="569"/>
      <c r="AH476" s="569"/>
      <c r="AI476" s="570"/>
      <c r="AJ476" s="568">
        <v>42979</v>
      </c>
      <c r="AK476" s="569"/>
      <c r="AL476" s="569"/>
      <c r="AM476" s="570"/>
      <c r="AN476" s="568">
        <v>43009</v>
      </c>
      <c r="AO476" s="569"/>
      <c r="AP476" s="569"/>
      <c r="AQ476" s="570"/>
      <c r="AR476" s="568">
        <v>43040</v>
      </c>
      <c r="AS476" s="569"/>
      <c r="AT476" s="569"/>
      <c r="AU476" s="570"/>
      <c r="AV476" s="568">
        <v>43070</v>
      </c>
      <c r="AW476" s="569"/>
      <c r="AX476" s="569"/>
      <c r="AY476" s="570"/>
    </row>
    <row r="477" spans="3:51" ht="13.5" thickBot="1">
      <c r="C477" s="567"/>
      <c r="D477" s="234" t="s">
        <v>4</v>
      </c>
      <c r="E477" s="235" t="s">
        <v>33</v>
      </c>
      <c r="F477" s="235" t="s">
        <v>62</v>
      </c>
      <c r="G477" s="236" t="s">
        <v>63</v>
      </c>
      <c r="H477" s="234" t="s">
        <v>4</v>
      </c>
      <c r="I477" s="235" t="s">
        <v>33</v>
      </c>
      <c r="J477" s="235" t="s">
        <v>62</v>
      </c>
      <c r="K477" s="236" t="s">
        <v>63</v>
      </c>
      <c r="L477" s="234" t="s">
        <v>4</v>
      </c>
      <c r="M477" s="235" t="s">
        <v>33</v>
      </c>
      <c r="N477" s="235" t="s">
        <v>62</v>
      </c>
      <c r="O477" s="236" t="s">
        <v>63</v>
      </c>
      <c r="P477" s="234" t="s">
        <v>4</v>
      </c>
      <c r="Q477" s="235" t="s">
        <v>33</v>
      </c>
      <c r="R477" s="235" t="s">
        <v>62</v>
      </c>
      <c r="S477" s="236" t="s">
        <v>63</v>
      </c>
      <c r="T477" s="234" t="s">
        <v>4</v>
      </c>
      <c r="U477" s="235" t="s">
        <v>33</v>
      </c>
      <c r="V477" s="235" t="s">
        <v>62</v>
      </c>
      <c r="W477" s="236" t="s">
        <v>63</v>
      </c>
      <c r="X477" s="234" t="s">
        <v>4</v>
      </c>
      <c r="Y477" s="235" t="s">
        <v>33</v>
      </c>
      <c r="Z477" s="235" t="s">
        <v>62</v>
      </c>
      <c r="AA477" s="236" t="s">
        <v>63</v>
      </c>
      <c r="AB477" s="234" t="s">
        <v>4</v>
      </c>
      <c r="AC477" s="235" t="s">
        <v>33</v>
      </c>
      <c r="AD477" s="235" t="s">
        <v>62</v>
      </c>
      <c r="AE477" s="236" t="s">
        <v>63</v>
      </c>
      <c r="AF477" s="234" t="s">
        <v>4</v>
      </c>
      <c r="AG477" s="235" t="s">
        <v>33</v>
      </c>
      <c r="AH477" s="235" t="s">
        <v>62</v>
      </c>
      <c r="AI477" s="236" t="s">
        <v>63</v>
      </c>
      <c r="AJ477" s="234" t="s">
        <v>4</v>
      </c>
      <c r="AK477" s="235" t="s">
        <v>33</v>
      </c>
      <c r="AL477" s="235" t="s">
        <v>62</v>
      </c>
      <c r="AM477" s="236" t="s">
        <v>63</v>
      </c>
      <c r="AN477" s="234" t="s">
        <v>4</v>
      </c>
      <c r="AO477" s="235" t="s">
        <v>33</v>
      </c>
      <c r="AP477" s="235" t="s">
        <v>62</v>
      </c>
      <c r="AQ477" s="236" t="s">
        <v>63</v>
      </c>
      <c r="AR477" s="234" t="s">
        <v>4</v>
      </c>
      <c r="AS477" s="235" t="s">
        <v>33</v>
      </c>
      <c r="AT477" s="235" t="s">
        <v>62</v>
      </c>
      <c r="AU477" s="236" t="s">
        <v>63</v>
      </c>
      <c r="AV477" s="234" t="s">
        <v>4</v>
      </c>
      <c r="AW477" s="235" t="s">
        <v>33</v>
      </c>
      <c r="AX477" s="235" t="s">
        <v>62</v>
      </c>
      <c r="AY477" s="236" t="s">
        <v>63</v>
      </c>
    </row>
    <row r="478" spans="3:51">
      <c r="C478" s="88" t="s">
        <v>8</v>
      </c>
      <c r="D478" s="30">
        <v>0</v>
      </c>
      <c r="E478" s="87">
        <v>57</v>
      </c>
      <c r="F478" s="87">
        <v>17</v>
      </c>
      <c r="G478" s="31">
        <v>0</v>
      </c>
      <c r="H478" s="30">
        <v>0</v>
      </c>
      <c r="I478" s="87">
        <v>57</v>
      </c>
      <c r="J478" s="87">
        <v>17</v>
      </c>
      <c r="K478" s="31">
        <v>0</v>
      </c>
      <c r="L478" s="30">
        <v>0</v>
      </c>
      <c r="M478" s="87">
        <v>53</v>
      </c>
      <c r="N478" s="87">
        <v>17</v>
      </c>
      <c r="O478" s="31">
        <v>0</v>
      </c>
      <c r="P478" s="30">
        <v>0</v>
      </c>
      <c r="Q478" s="87">
        <v>53</v>
      </c>
      <c r="R478" s="87">
        <v>17</v>
      </c>
      <c r="S478" s="31">
        <v>0</v>
      </c>
      <c r="T478" s="30">
        <v>0</v>
      </c>
      <c r="U478" s="87">
        <v>53</v>
      </c>
      <c r="V478" s="87">
        <v>17</v>
      </c>
      <c r="W478" s="31">
        <v>0</v>
      </c>
      <c r="X478" s="30">
        <v>0</v>
      </c>
      <c r="Y478" s="85">
        <v>54</v>
      </c>
      <c r="Z478" s="85">
        <v>18</v>
      </c>
      <c r="AA478" s="85">
        <v>0</v>
      </c>
      <c r="AB478" s="30">
        <v>0</v>
      </c>
      <c r="AC478" s="87">
        <v>54</v>
      </c>
      <c r="AD478" s="87">
        <v>18</v>
      </c>
      <c r="AE478" s="31">
        <v>0</v>
      </c>
      <c r="AF478" s="30">
        <v>0</v>
      </c>
      <c r="AG478" s="87">
        <v>57</v>
      </c>
      <c r="AH478" s="87">
        <v>18</v>
      </c>
      <c r="AI478" s="31">
        <v>0</v>
      </c>
      <c r="AJ478" s="30">
        <v>0</v>
      </c>
      <c r="AK478" s="87">
        <v>57</v>
      </c>
      <c r="AL478" s="87">
        <v>18</v>
      </c>
      <c r="AM478" s="31">
        <v>0</v>
      </c>
      <c r="AN478" s="30">
        <v>0</v>
      </c>
      <c r="AO478" s="87">
        <v>58</v>
      </c>
      <c r="AP478" s="87">
        <v>18</v>
      </c>
      <c r="AQ478" s="31">
        <v>0</v>
      </c>
      <c r="AR478" s="30">
        <v>0</v>
      </c>
      <c r="AS478" s="87">
        <v>58</v>
      </c>
      <c r="AT478" s="87">
        <v>18</v>
      </c>
      <c r="AU478" s="31">
        <v>0</v>
      </c>
      <c r="AV478" s="30">
        <v>0</v>
      </c>
      <c r="AW478" s="87">
        <v>58</v>
      </c>
      <c r="AX478" s="87">
        <v>18</v>
      </c>
      <c r="AY478" s="31">
        <v>0</v>
      </c>
    </row>
    <row r="479" spans="3:51">
      <c r="C479" s="89" t="s">
        <v>9</v>
      </c>
      <c r="D479" s="32">
        <v>0</v>
      </c>
      <c r="E479" s="85">
        <v>13</v>
      </c>
      <c r="F479" s="85">
        <v>0</v>
      </c>
      <c r="G479" s="33">
        <v>0</v>
      </c>
      <c r="H479" s="32">
        <v>0</v>
      </c>
      <c r="I479" s="85">
        <v>13</v>
      </c>
      <c r="J479" s="85">
        <v>0</v>
      </c>
      <c r="K479" s="33">
        <v>0</v>
      </c>
      <c r="L479" s="32">
        <v>0</v>
      </c>
      <c r="M479" s="85">
        <v>13</v>
      </c>
      <c r="N479" s="85">
        <v>0</v>
      </c>
      <c r="O479" s="33">
        <v>0</v>
      </c>
      <c r="P479" s="32">
        <v>0</v>
      </c>
      <c r="Q479" s="85">
        <v>13</v>
      </c>
      <c r="R479" s="85">
        <v>0</v>
      </c>
      <c r="S479" s="33">
        <v>0</v>
      </c>
      <c r="T479" s="32">
        <v>0</v>
      </c>
      <c r="U479" s="85">
        <v>13</v>
      </c>
      <c r="V479" s="85">
        <v>0</v>
      </c>
      <c r="W479" s="33">
        <v>0</v>
      </c>
      <c r="X479" s="32">
        <v>0</v>
      </c>
      <c r="Y479" s="85">
        <v>13</v>
      </c>
      <c r="Z479" s="85">
        <v>0</v>
      </c>
      <c r="AA479" s="85">
        <v>0</v>
      </c>
      <c r="AB479" s="32">
        <v>0</v>
      </c>
      <c r="AC479" s="85">
        <v>13</v>
      </c>
      <c r="AD479" s="85">
        <v>0</v>
      </c>
      <c r="AE479" s="33">
        <v>0</v>
      </c>
      <c r="AF479" s="32">
        <v>0</v>
      </c>
      <c r="AG479" s="85">
        <v>14</v>
      </c>
      <c r="AH479" s="85">
        <v>0</v>
      </c>
      <c r="AI479" s="33">
        <v>0</v>
      </c>
      <c r="AJ479" s="32">
        <v>0</v>
      </c>
      <c r="AK479" s="85">
        <v>14</v>
      </c>
      <c r="AL479" s="85">
        <v>0</v>
      </c>
      <c r="AM479" s="33">
        <v>0</v>
      </c>
      <c r="AN479" s="32">
        <v>0</v>
      </c>
      <c r="AO479" s="85">
        <v>14</v>
      </c>
      <c r="AP479" s="85">
        <v>0</v>
      </c>
      <c r="AQ479" s="33">
        <v>0</v>
      </c>
      <c r="AR479" s="32">
        <v>0</v>
      </c>
      <c r="AS479" s="85">
        <v>14</v>
      </c>
      <c r="AT479" s="85">
        <v>0</v>
      </c>
      <c r="AU479" s="33">
        <v>0</v>
      </c>
      <c r="AV479" s="32">
        <v>0</v>
      </c>
      <c r="AW479" s="85">
        <v>14</v>
      </c>
      <c r="AX479" s="85">
        <v>0</v>
      </c>
      <c r="AY479" s="33">
        <v>0</v>
      </c>
    </row>
    <row r="480" spans="3:51">
      <c r="C480" s="89" t="s">
        <v>10</v>
      </c>
      <c r="D480" s="32">
        <v>0</v>
      </c>
      <c r="E480" s="85">
        <v>14</v>
      </c>
      <c r="F480" s="85">
        <v>0</v>
      </c>
      <c r="G480" s="33">
        <v>0</v>
      </c>
      <c r="H480" s="32">
        <v>0</v>
      </c>
      <c r="I480" s="85">
        <v>14</v>
      </c>
      <c r="J480" s="85">
        <v>0</v>
      </c>
      <c r="K480" s="33">
        <v>0</v>
      </c>
      <c r="L480" s="32">
        <v>0</v>
      </c>
      <c r="M480" s="85">
        <v>14</v>
      </c>
      <c r="N480" s="85">
        <v>0</v>
      </c>
      <c r="O480" s="33">
        <v>0</v>
      </c>
      <c r="P480" s="32">
        <v>0</v>
      </c>
      <c r="Q480" s="85">
        <v>14</v>
      </c>
      <c r="R480" s="85">
        <v>0</v>
      </c>
      <c r="S480" s="33">
        <v>0</v>
      </c>
      <c r="T480" s="32">
        <v>0</v>
      </c>
      <c r="U480" s="85">
        <v>14</v>
      </c>
      <c r="V480" s="85">
        <v>0</v>
      </c>
      <c r="W480" s="33">
        <v>0</v>
      </c>
      <c r="X480" s="32">
        <v>0</v>
      </c>
      <c r="Y480" s="85">
        <v>14</v>
      </c>
      <c r="Z480" s="85">
        <v>0</v>
      </c>
      <c r="AA480" s="85">
        <v>0</v>
      </c>
      <c r="AB480" s="32">
        <v>0</v>
      </c>
      <c r="AC480" s="85">
        <v>14</v>
      </c>
      <c r="AD480" s="85">
        <v>0</v>
      </c>
      <c r="AE480" s="33">
        <v>0</v>
      </c>
      <c r="AF480" s="32">
        <v>0</v>
      </c>
      <c r="AG480" s="85">
        <v>14</v>
      </c>
      <c r="AH480" s="85">
        <v>0</v>
      </c>
      <c r="AI480" s="33">
        <v>0</v>
      </c>
      <c r="AJ480" s="32">
        <v>0</v>
      </c>
      <c r="AK480" s="85">
        <v>14</v>
      </c>
      <c r="AL480" s="85">
        <v>0</v>
      </c>
      <c r="AM480" s="33">
        <v>0</v>
      </c>
      <c r="AN480" s="32">
        <v>0</v>
      </c>
      <c r="AO480" s="85">
        <v>14</v>
      </c>
      <c r="AP480" s="85">
        <v>0</v>
      </c>
      <c r="AQ480" s="33">
        <v>0</v>
      </c>
      <c r="AR480" s="32">
        <v>0</v>
      </c>
      <c r="AS480" s="85">
        <v>14</v>
      </c>
      <c r="AT480" s="85">
        <v>0</v>
      </c>
      <c r="AU480" s="33">
        <v>0</v>
      </c>
      <c r="AV480" s="32">
        <v>0</v>
      </c>
      <c r="AW480" s="85">
        <v>14</v>
      </c>
      <c r="AX480" s="85">
        <v>0</v>
      </c>
      <c r="AY480" s="33">
        <v>0</v>
      </c>
    </row>
    <row r="481" spans="3:51">
      <c r="C481" s="89" t="s">
        <v>11</v>
      </c>
      <c r="D481" s="32">
        <v>0</v>
      </c>
      <c r="E481" s="85">
        <v>13</v>
      </c>
      <c r="F481" s="85">
        <v>0</v>
      </c>
      <c r="G481" s="33">
        <v>0</v>
      </c>
      <c r="H481" s="32">
        <v>0</v>
      </c>
      <c r="I481" s="85">
        <v>13</v>
      </c>
      <c r="J481" s="85">
        <v>0</v>
      </c>
      <c r="K481" s="33">
        <v>0</v>
      </c>
      <c r="L481" s="32">
        <v>0</v>
      </c>
      <c r="M481" s="85">
        <v>13</v>
      </c>
      <c r="N481" s="85">
        <v>0</v>
      </c>
      <c r="O481" s="33">
        <v>0</v>
      </c>
      <c r="P481" s="32">
        <v>0</v>
      </c>
      <c r="Q481" s="85">
        <v>13</v>
      </c>
      <c r="R481" s="85">
        <v>0</v>
      </c>
      <c r="S481" s="33">
        <v>0</v>
      </c>
      <c r="T481" s="32">
        <v>0</v>
      </c>
      <c r="U481" s="85">
        <v>13</v>
      </c>
      <c r="V481" s="85">
        <v>0</v>
      </c>
      <c r="W481" s="33">
        <v>0</v>
      </c>
      <c r="X481" s="32">
        <v>0</v>
      </c>
      <c r="Y481" s="85">
        <v>13</v>
      </c>
      <c r="Z481" s="85">
        <v>0</v>
      </c>
      <c r="AA481" s="85">
        <v>0</v>
      </c>
      <c r="AB481" s="32">
        <v>0</v>
      </c>
      <c r="AC481" s="85">
        <v>13</v>
      </c>
      <c r="AD481" s="85">
        <v>0</v>
      </c>
      <c r="AE481" s="33">
        <v>0</v>
      </c>
      <c r="AF481" s="32">
        <v>0</v>
      </c>
      <c r="AG481" s="85">
        <v>15</v>
      </c>
      <c r="AH481" s="85">
        <v>0</v>
      </c>
      <c r="AI481" s="33">
        <v>0</v>
      </c>
      <c r="AJ481" s="32">
        <v>0</v>
      </c>
      <c r="AK481" s="85">
        <v>15</v>
      </c>
      <c r="AL481" s="85">
        <v>0</v>
      </c>
      <c r="AM481" s="33">
        <v>0</v>
      </c>
      <c r="AN481" s="32">
        <v>0</v>
      </c>
      <c r="AO481" s="85">
        <v>15</v>
      </c>
      <c r="AP481" s="85">
        <v>0</v>
      </c>
      <c r="AQ481" s="33">
        <v>0</v>
      </c>
      <c r="AR481" s="32">
        <v>0</v>
      </c>
      <c r="AS481" s="85">
        <v>15</v>
      </c>
      <c r="AT481" s="85">
        <v>0</v>
      </c>
      <c r="AU481" s="33">
        <v>0</v>
      </c>
      <c r="AV481" s="32">
        <v>0</v>
      </c>
      <c r="AW481" s="85">
        <v>15</v>
      </c>
      <c r="AX481" s="85">
        <v>0</v>
      </c>
      <c r="AY481" s="33">
        <v>0</v>
      </c>
    </row>
    <row r="482" spans="3:51">
      <c r="C482" s="89" t="s">
        <v>12</v>
      </c>
      <c r="D482" s="32">
        <v>0</v>
      </c>
      <c r="E482" s="85">
        <v>43</v>
      </c>
      <c r="F482" s="85">
        <v>19</v>
      </c>
      <c r="G482" s="33">
        <v>0</v>
      </c>
      <c r="H482" s="32">
        <v>0</v>
      </c>
      <c r="I482" s="85">
        <v>43</v>
      </c>
      <c r="J482" s="85">
        <v>19</v>
      </c>
      <c r="K482" s="33">
        <v>0</v>
      </c>
      <c r="L482" s="32">
        <v>0</v>
      </c>
      <c r="M482" s="85">
        <v>42</v>
      </c>
      <c r="N482" s="85">
        <v>19</v>
      </c>
      <c r="O482" s="33">
        <v>0</v>
      </c>
      <c r="P482" s="32">
        <v>0</v>
      </c>
      <c r="Q482" s="85">
        <v>42</v>
      </c>
      <c r="R482" s="85">
        <v>19</v>
      </c>
      <c r="S482" s="33">
        <v>0</v>
      </c>
      <c r="T482" s="32">
        <v>0</v>
      </c>
      <c r="U482" s="85">
        <v>42</v>
      </c>
      <c r="V482" s="85">
        <v>19</v>
      </c>
      <c r="W482" s="33">
        <v>0</v>
      </c>
      <c r="X482" s="32">
        <v>0</v>
      </c>
      <c r="Y482" s="85">
        <v>42</v>
      </c>
      <c r="Z482" s="85">
        <v>19</v>
      </c>
      <c r="AA482" s="85">
        <v>0</v>
      </c>
      <c r="AB482" s="32">
        <v>0</v>
      </c>
      <c r="AC482" s="85">
        <v>42</v>
      </c>
      <c r="AD482" s="85">
        <v>19</v>
      </c>
      <c r="AE482" s="33">
        <v>0</v>
      </c>
      <c r="AF482" s="32">
        <v>0</v>
      </c>
      <c r="AG482" s="85">
        <v>42</v>
      </c>
      <c r="AH482" s="85">
        <v>19</v>
      </c>
      <c r="AI482" s="33">
        <v>0</v>
      </c>
      <c r="AJ482" s="32">
        <v>0</v>
      </c>
      <c r="AK482" s="85">
        <v>42</v>
      </c>
      <c r="AL482" s="85">
        <v>21</v>
      </c>
      <c r="AM482" s="33">
        <v>0</v>
      </c>
      <c r="AN482" s="32">
        <v>0</v>
      </c>
      <c r="AO482" s="85">
        <v>42</v>
      </c>
      <c r="AP482" s="85">
        <v>21</v>
      </c>
      <c r="AQ482" s="33">
        <v>0</v>
      </c>
      <c r="AR482" s="32">
        <v>0</v>
      </c>
      <c r="AS482" s="85">
        <v>42</v>
      </c>
      <c r="AT482" s="85">
        <v>21</v>
      </c>
      <c r="AU482" s="33">
        <v>0</v>
      </c>
      <c r="AV482" s="32">
        <v>0</v>
      </c>
      <c r="AW482" s="85">
        <v>42</v>
      </c>
      <c r="AX482" s="85">
        <v>21</v>
      </c>
      <c r="AY482" s="33">
        <v>0</v>
      </c>
    </row>
    <row r="483" spans="3:51">
      <c r="C483" s="89" t="s">
        <v>13</v>
      </c>
      <c r="D483" s="32">
        <v>0</v>
      </c>
      <c r="E483" s="85">
        <v>40</v>
      </c>
      <c r="F483" s="85">
        <v>6</v>
      </c>
      <c r="G483" s="33">
        <v>0</v>
      </c>
      <c r="H483" s="32">
        <v>0</v>
      </c>
      <c r="I483" s="85">
        <v>41</v>
      </c>
      <c r="J483" s="85">
        <v>6</v>
      </c>
      <c r="K483" s="33">
        <v>0</v>
      </c>
      <c r="L483" s="32">
        <v>0</v>
      </c>
      <c r="M483" s="85">
        <v>41</v>
      </c>
      <c r="N483" s="85">
        <v>6</v>
      </c>
      <c r="O483" s="33">
        <v>0</v>
      </c>
      <c r="P483" s="32">
        <v>0</v>
      </c>
      <c r="Q483" s="85">
        <v>41</v>
      </c>
      <c r="R483" s="85">
        <v>6</v>
      </c>
      <c r="S483" s="33">
        <v>0</v>
      </c>
      <c r="T483" s="32">
        <v>0</v>
      </c>
      <c r="U483" s="85">
        <v>41</v>
      </c>
      <c r="V483" s="85">
        <v>6</v>
      </c>
      <c r="W483" s="33">
        <v>0</v>
      </c>
      <c r="X483" s="32">
        <v>0</v>
      </c>
      <c r="Y483" s="85">
        <v>44</v>
      </c>
      <c r="Z483" s="85">
        <v>6</v>
      </c>
      <c r="AA483" s="85">
        <v>0</v>
      </c>
      <c r="AB483" s="32">
        <v>0</v>
      </c>
      <c r="AC483" s="85">
        <v>44</v>
      </c>
      <c r="AD483" s="85">
        <v>6</v>
      </c>
      <c r="AE483" s="33">
        <v>0</v>
      </c>
      <c r="AF483" s="32">
        <v>0</v>
      </c>
      <c r="AG483" s="85">
        <v>44</v>
      </c>
      <c r="AH483" s="85">
        <v>6</v>
      </c>
      <c r="AI483" s="33">
        <v>0</v>
      </c>
      <c r="AJ483" s="32">
        <v>0</v>
      </c>
      <c r="AK483" s="85">
        <v>44</v>
      </c>
      <c r="AL483" s="85">
        <v>6</v>
      </c>
      <c r="AM483" s="33">
        <v>0</v>
      </c>
      <c r="AN483" s="32">
        <v>0</v>
      </c>
      <c r="AO483" s="85">
        <v>44</v>
      </c>
      <c r="AP483" s="85">
        <v>6</v>
      </c>
      <c r="AQ483" s="33">
        <v>0</v>
      </c>
      <c r="AR483" s="32">
        <v>0</v>
      </c>
      <c r="AS483" s="85">
        <v>44</v>
      </c>
      <c r="AT483" s="85">
        <v>6</v>
      </c>
      <c r="AU483" s="33">
        <v>0</v>
      </c>
      <c r="AV483" s="32">
        <v>0</v>
      </c>
      <c r="AW483" s="85">
        <v>44</v>
      </c>
      <c r="AX483" s="85">
        <v>6</v>
      </c>
      <c r="AY483" s="33">
        <v>0</v>
      </c>
    </row>
    <row r="484" spans="3:51">
      <c r="C484" s="89" t="s">
        <v>14</v>
      </c>
      <c r="D484" s="32">
        <v>0</v>
      </c>
      <c r="E484" s="85">
        <v>38</v>
      </c>
      <c r="F484" s="85">
        <v>15</v>
      </c>
      <c r="G484" s="33">
        <v>0</v>
      </c>
      <c r="H484" s="32">
        <v>0</v>
      </c>
      <c r="I484" s="85">
        <v>38</v>
      </c>
      <c r="J484" s="85">
        <v>15</v>
      </c>
      <c r="K484" s="33">
        <v>0</v>
      </c>
      <c r="L484" s="32">
        <v>0</v>
      </c>
      <c r="M484" s="85">
        <v>36</v>
      </c>
      <c r="N484" s="85">
        <v>15</v>
      </c>
      <c r="O484" s="33">
        <v>0</v>
      </c>
      <c r="P484" s="32">
        <v>0</v>
      </c>
      <c r="Q484" s="85">
        <v>36</v>
      </c>
      <c r="R484" s="85">
        <v>15</v>
      </c>
      <c r="S484" s="33">
        <v>0</v>
      </c>
      <c r="T484" s="32">
        <v>0</v>
      </c>
      <c r="U484" s="85">
        <v>36</v>
      </c>
      <c r="V484" s="85">
        <v>15</v>
      </c>
      <c r="W484" s="33">
        <v>0</v>
      </c>
      <c r="X484" s="32">
        <v>0</v>
      </c>
      <c r="Y484" s="85">
        <v>36</v>
      </c>
      <c r="Z484" s="85">
        <v>15</v>
      </c>
      <c r="AA484" s="85">
        <v>0</v>
      </c>
      <c r="AB484" s="32">
        <v>0</v>
      </c>
      <c r="AC484" s="85">
        <v>36</v>
      </c>
      <c r="AD484" s="85">
        <v>15</v>
      </c>
      <c r="AE484" s="33">
        <v>0</v>
      </c>
      <c r="AF484" s="32">
        <v>0</v>
      </c>
      <c r="AG484" s="85">
        <v>38</v>
      </c>
      <c r="AH484" s="85">
        <v>18</v>
      </c>
      <c r="AI484" s="33">
        <v>0</v>
      </c>
      <c r="AJ484" s="32">
        <v>0</v>
      </c>
      <c r="AK484" s="85">
        <v>38</v>
      </c>
      <c r="AL484" s="85">
        <v>18</v>
      </c>
      <c r="AM484" s="33">
        <v>0</v>
      </c>
      <c r="AN484" s="32">
        <v>0</v>
      </c>
      <c r="AO484" s="85">
        <v>38</v>
      </c>
      <c r="AP484" s="85">
        <v>18</v>
      </c>
      <c r="AQ484" s="33">
        <v>0</v>
      </c>
      <c r="AR484" s="32">
        <v>0</v>
      </c>
      <c r="AS484" s="85">
        <v>38</v>
      </c>
      <c r="AT484" s="85">
        <v>18</v>
      </c>
      <c r="AU484" s="33">
        <v>0</v>
      </c>
      <c r="AV484" s="32">
        <v>0</v>
      </c>
      <c r="AW484" s="85">
        <v>38</v>
      </c>
      <c r="AX484" s="85">
        <v>18</v>
      </c>
      <c r="AY484" s="33">
        <v>0</v>
      </c>
    </row>
    <row r="485" spans="3:51">
      <c r="C485" s="89" t="s">
        <v>15</v>
      </c>
      <c r="D485" s="32">
        <v>0</v>
      </c>
      <c r="E485" s="85">
        <v>39</v>
      </c>
      <c r="F485" s="85">
        <v>14</v>
      </c>
      <c r="G485" s="33">
        <v>0</v>
      </c>
      <c r="H485" s="32">
        <v>0</v>
      </c>
      <c r="I485" s="85">
        <v>39</v>
      </c>
      <c r="J485" s="85">
        <v>14</v>
      </c>
      <c r="K485" s="33">
        <v>0</v>
      </c>
      <c r="L485" s="32">
        <v>0</v>
      </c>
      <c r="M485" s="85">
        <v>39</v>
      </c>
      <c r="N485" s="85">
        <v>14</v>
      </c>
      <c r="O485" s="33">
        <v>0</v>
      </c>
      <c r="P485" s="32">
        <v>0</v>
      </c>
      <c r="Q485" s="85">
        <v>39</v>
      </c>
      <c r="R485" s="85">
        <v>14</v>
      </c>
      <c r="S485" s="33">
        <v>0</v>
      </c>
      <c r="T485" s="32">
        <v>0</v>
      </c>
      <c r="U485" s="85">
        <v>39</v>
      </c>
      <c r="V485" s="85">
        <v>14</v>
      </c>
      <c r="W485" s="33">
        <v>0</v>
      </c>
      <c r="X485" s="32">
        <v>0</v>
      </c>
      <c r="Y485" s="85">
        <v>40</v>
      </c>
      <c r="Z485" s="85">
        <v>14</v>
      </c>
      <c r="AA485" s="85">
        <v>0</v>
      </c>
      <c r="AB485" s="32">
        <v>0</v>
      </c>
      <c r="AC485" s="85">
        <v>40</v>
      </c>
      <c r="AD485" s="85">
        <v>14</v>
      </c>
      <c r="AE485" s="33">
        <v>0</v>
      </c>
      <c r="AF485" s="32">
        <v>0</v>
      </c>
      <c r="AG485" s="85">
        <v>41</v>
      </c>
      <c r="AH485" s="85">
        <v>14</v>
      </c>
      <c r="AI485" s="33">
        <v>0</v>
      </c>
      <c r="AJ485" s="32">
        <v>0</v>
      </c>
      <c r="AK485" s="85">
        <v>41</v>
      </c>
      <c r="AL485" s="85">
        <v>14</v>
      </c>
      <c r="AM485" s="33">
        <v>0</v>
      </c>
      <c r="AN485" s="32">
        <v>0</v>
      </c>
      <c r="AO485" s="85">
        <v>41</v>
      </c>
      <c r="AP485" s="85">
        <v>14</v>
      </c>
      <c r="AQ485" s="33">
        <v>0</v>
      </c>
      <c r="AR485" s="32">
        <v>0</v>
      </c>
      <c r="AS485" s="85">
        <v>41</v>
      </c>
      <c r="AT485" s="85">
        <v>14</v>
      </c>
      <c r="AU485" s="33">
        <v>0</v>
      </c>
      <c r="AV485" s="32">
        <v>0</v>
      </c>
      <c r="AW485" s="85">
        <v>41</v>
      </c>
      <c r="AX485" s="85">
        <v>14</v>
      </c>
      <c r="AY485" s="33">
        <v>0</v>
      </c>
    </row>
    <row r="486" spans="3:51">
      <c r="C486" s="89" t="s">
        <v>16</v>
      </c>
      <c r="D486" s="32">
        <v>0</v>
      </c>
      <c r="E486" s="85">
        <v>9</v>
      </c>
      <c r="F486" s="85">
        <v>0</v>
      </c>
      <c r="G486" s="33">
        <v>0</v>
      </c>
      <c r="H486" s="32">
        <v>0</v>
      </c>
      <c r="I486" s="85">
        <v>9</v>
      </c>
      <c r="J486" s="85">
        <v>0</v>
      </c>
      <c r="K486" s="33">
        <v>0</v>
      </c>
      <c r="L486" s="32">
        <v>0</v>
      </c>
      <c r="M486" s="85">
        <v>8</v>
      </c>
      <c r="N486" s="85">
        <v>0</v>
      </c>
      <c r="O486" s="33">
        <v>0</v>
      </c>
      <c r="P486" s="32">
        <v>0</v>
      </c>
      <c r="Q486" s="85">
        <v>8</v>
      </c>
      <c r="R486" s="85">
        <v>0</v>
      </c>
      <c r="S486" s="33">
        <v>0</v>
      </c>
      <c r="T486" s="32">
        <v>0</v>
      </c>
      <c r="U486" s="85">
        <v>8</v>
      </c>
      <c r="V486" s="85">
        <v>0</v>
      </c>
      <c r="W486" s="33">
        <v>0</v>
      </c>
      <c r="X486" s="32">
        <v>0</v>
      </c>
      <c r="Y486" s="85">
        <v>8</v>
      </c>
      <c r="Z486" s="85">
        <v>0</v>
      </c>
      <c r="AA486" s="85">
        <v>0</v>
      </c>
      <c r="AB486" s="32">
        <v>0</v>
      </c>
      <c r="AC486" s="85">
        <v>8</v>
      </c>
      <c r="AD486" s="85">
        <v>0</v>
      </c>
      <c r="AE486" s="33">
        <v>0</v>
      </c>
      <c r="AF486" s="32">
        <v>0</v>
      </c>
      <c r="AG486" s="85">
        <v>10</v>
      </c>
      <c r="AH486" s="85">
        <v>0</v>
      </c>
      <c r="AI486" s="33">
        <v>0</v>
      </c>
      <c r="AJ486" s="32">
        <v>0</v>
      </c>
      <c r="AK486" s="85">
        <v>10</v>
      </c>
      <c r="AL486" s="85">
        <v>0</v>
      </c>
      <c r="AM486" s="33">
        <v>0</v>
      </c>
      <c r="AN486" s="32">
        <v>0</v>
      </c>
      <c r="AO486" s="85">
        <v>10</v>
      </c>
      <c r="AP486" s="85">
        <v>0</v>
      </c>
      <c r="AQ486" s="33">
        <v>0</v>
      </c>
      <c r="AR486" s="32">
        <v>0</v>
      </c>
      <c r="AS486" s="85">
        <v>10</v>
      </c>
      <c r="AT486" s="85">
        <v>0</v>
      </c>
      <c r="AU486" s="33">
        <v>0</v>
      </c>
      <c r="AV486" s="32">
        <v>0</v>
      </c>
      <c r="AW486" s="85">
        <v>10</v>
      </c>
      <c r="AX486" s="85">
        <v>0</v>
      </c>
      <c r="AY486" s="33">
        <v>0</v>
      </c>
    </row>
    <row r="487" spans="3:51">
      <c r="C487" s="89" t="s">
        <v>17</v>
      </c>
      <c r="D487" s="32">
        <v>0</v>
      </c>
      <c r="E487" s="85">
        <v>300</v>
      </c>
      <c r="F487" s="85">
        <v>203</v>
      </c>
      <c r="G487" s="33">
        <v>5</v>
      </c>
      <c r="H487" s="32">
        <v>0</v>
      </c>
      <c r="I487" s="85">
        <v>300</v>
      </c>
      <c r="J487" s="85">
        <v>203</v>
      </c>
      <c r="K487" s="33">
        <v>5</v>
      </c>
      <c r="L487" s="32">
        <v>0</v>
      </c>
      <c r="M487" s="85">
        <v>298</v>
      </c>
      <c r="N487" s="85">
        <v>201</v>
      </c>
      <c r="O487" s="33">
        <v>5</v>
      </c>
      <c r="P487" s="32">
        <v>0</v>
      </c>
      <c r="Q487" s="85">
        <v>299</v>
      </c>
      <c r="R487" s="85">
        <v>205</v>
      </c>
      <c r="S487" s="33">
        <v>5</v>
      </c>
      <c r="T487" s="32">
        <v>0</v>
      </c>
      <c r="U487" s="85">
        <v>299</v>
      </c>
      <c r="V487" s="85">
        <v>205</v>
      </c>
      <c r="W487" s="33">
        <v>5</v>
      </c>
      <c r="X487" s="32">
        <v>0</v>
      </c>
      <c r="Y487" s="85">
        <v>308</v>
      </c>
      <c r="Z487" s="85">
        <v>211</v>
      </c>
      <c r="AA487" s="85">
        <v>5</v>
      </c>
      <c r="AB487" s="32">
        <v>0</v>
      </c>
      <c r="AC487" s="85">
        <v>308</v>
      </c>
      <c r="AD487" s="85">
        <v>211</v>
      </c>
      <c r="AE487" s="33">
        <v>5</v>
      </c>
      <c r="AF487" s="32">
        <v>0</v>
      </c>
      <c r="AG487" s="85">
        <v>318</v>
      </c>
      <c r="AH487" s="85">
        <v>213</v>
      </c>
      <c r="AI487" s="33">
        <v>5</v>
      </c>
      <c r="AJ487" s="32">
        <v>0</v>
      </c>
      <c r="AK487" s="85">
        <v>318</v>
      </c>
      <c r="AL487" s="85">
        <v>213</v>
      </c>
      <c r="AM487" s="33">
        <v>5</v>
      </c>
      <c r="AN487" s="32">
        <v>0</v>
      </c>
      <c r="AO487" s="85">
        <v>320</v>
      </c>
      <c r="AP487" s="85">
        <v>213</v>
      </c>
      <c r="AQ487" s="33">
        <v>5</v>
      </c>
      <c r="AR487" s="32">
        <v>0</v>
      </c>
      <c r="AS487" s="85">
        <v>320</v>
      </c>
      <c r="AT487" s="85">
        <v>213</v>
      </c>
      <c r="AU487" s="33">
        <v>5</v>
      </c>
      <c r="AV487" s="32">
        <v>0</v>
      </c>
      <c r="AW487" s="85">
        <v>323</v>
      </c>
      <c r="AX487" s="85">
        <v>213</v>
      </c>
      <c r="AY487" s="33">
        <v>5</v>
      </c>
    </row>
    <row r="488" spans="3:51">
      <c r="C488" s="89" t="s">
        <v>18</v>
      </c>
      <c r="D488" s="32">
        <v>0</v>
      </c>
      <c r="E488" s="85">
        <v>44</v>
      </c>
      <c r="F488" s="85">
        <v>12</v>
      </c>
      <c r="G488" s="33">
        <v>0</v>
      </c>
      <c r="H488" s="32">
        <v>0</v>
      </c>
      <c r="I488" s="85">
        <v>44</v>
      </c>
      <c r="J488" s="85">
        <v>12</v>
      </c>
      <c r="K488" s="33">
        <v>0</v>
      </c>
      <c r="L488" s="32">
        <v>0</v>
      </c>
      <c r="M488" s="85">
        <v>43</v>
      </c>
      <c r="N488" s="85">
        <v>12</v>
      </c>
      <c r="O488" s="33">
        <v>0</v>
      </c>
      <c r="P488" s="32">
        <v>0</v>
      </c>
      <c r="Q488" s="85">
        <v>43</v>
      </c>
      <c r="R488" s="85">
        <v>12</v>
      </c>
      <c r="S488" s="33">
        <v>0</v>
      </c>
      <c r="T488" s="32">
        <v>0</v>
      </c>
      <c r="U488" s="85">
        <v>43</v>
      </c>
      <c r="V488" s="85">
        <v>12</v>
      </c>
      <c r="W488" s="33">
        <v>0</v>
      </c>
      <c r="X488" s="32">
        <v>0</v>
      </c>
      <c r="Y488" s="85">
        <v>43</v>
      </c>
      <c r="Z488" s="85">
        <v>12</v>
      </c>
      <c r="AA488" s="85">
        <v>0</v>
      </c>
      <c r="AB488" s="32">
        <v>0</v>
      </c>
      <c r="AC488" s="85">
        <v>43</v>
      </c>
      <c r="AD488" s="85">
        <v>12</v>
      </c>
      <c r="AE488" s="33">
        <v>0</v>
      </c>
      <c r="AF488" s="32">
        <v>0</v>
      </c>
      <c r="AG488" s="85">
        <v>43</v>
      </c>
      <c r="AH488" s="85">
        <v>12</v>
      </c>
      <c r="AI488" s="33">
        <v>0</v>
      </c>
      <c r="AJ488" s="32">
        <v>0</v>
      </c>
      <c r="AK488" s="85">
        <v>43</v>
      </c>
      <c r="AL488" s="85">
        <v>12</v>
      </c>
      <c r="AM488" s="33">
        <v>0</v>
      </c>
      <c r="AN488" s="32">
        <v>0</v>
      </c>
      <c r="AO488" s="85">
        <v>43</v>
      </c>
      <c r="AP488" s="85">
        <v>12</v>
      </c>
      <c r="AQ488" s="33">
        <v>0</v>
      </c>
      <c r="AR488" s="32">
        <v>0</v>
      </c>
      <c r="AS488" s="85">
        <v>43</v>
      </c>
      <c r="AT488" s="85">
        <v>12</v>
      </c>
      <c r="AU488" s="33">
        <v>0</v>
      </c>
      <c r="AV488" s="32">
        <v>0</v>
      </c>
      <c r="AW488" s="85">
        <v>43</v>
      </c>
      <c r="AX488" s="85">
        <v>12</v>
      </c>
      <c r="AY488" s="33">
        <v>0</v>
      </c>
    </row>
    <row r="489" spans="3:51">
      <c r="C489" s="89" t="s">
        <v>19</v>
      </c>
      <c r="D489" s="32">
        <v>0</v>
      </c>
      <c r="E489" s="85">
        <v>37</v>
      </c>
      <c r="F489" s="85">
        <v>8</v>
      </c>
      <c r="G489" s="33">
        <v>0</v>
      </c>
      <c r="H489" s="32">
        <v>0</v>
      </c>
      <c r="I489" s="85">
        <v>37</v>
      </c>
      <c r="J489" s="85">
        <v>8</v>
      </c>
      <c r="K489" s="33">
        <v>0</v>
      </c>
      <c r="L489" s="32">
        <v>0</v>
      </c>
      <c r="M489" s="85">
        <v>36</v>
      </c>
      <c r="N489" s="85">
        <v>8</v>
      </c>
      <c r="O489" s="33">
        <v>0</v>
      </c>
      <c r="P489" s="32">
        <v>0</v>
      </c>
      <c r="Q489" s="85">
        <v>36</v>
      </c>
      <c r="R489" s="85">
        <v>8</v>
      </c>
      <c r="S489" s="33">
        <v>0</v>
      </c>
      <c r="T489" s="32">
        <v>0</v>
      </c>
      <c r="U489" s="85">
        <v>36</v>
      </c>
      <c r="V489" s="85">
        <v>8</v>
      </c>
      <c r="W489" s="33">
        <v>0</v>
      </c>
      <c r="X489" s="32">
        <v>0</v>
      </c>
      <c r="Y489" s="85">
        <v>36</v>
      </c>
      <c r="Z489" s="85">
        <v>8</v>
      </c>
      <c r="AA489" s="85">
        <v>0</v>
      </c>
      <c r="AB489" s="32">
        <v>0</v>
      </c>
      <c r="AC489" s="85">
        <v>36</v>
      </c>
      <c r="AD489" s="85">
        <v>8</v>
      </c>
      <c r="AE489" s="33">
        <v>0</v>
      </c>
      <c r="AF489" s="32">
        <v>0</v>
      </c>
      <c r="AG489" s="85">
        <v>36</v>
      </c>
      <c r="AH489" s="85">
        <v>8</v>
      </c>
      <c r="AI489" s="33">
        <v>0</v>
      </c>
      <c r="AJ489" s="32">
        <v>0</v>
      </c>
      <c r="AK489" s="85">
        <v>36</v>
      </c>
      <c r="AL489" s="85">
        <v>8</v>
      </c>
      <c r="AM489" s="33">
        <v>0</v>
      </c>
      <c r="AN489" s="32">
        <v>0</v>
      </c>
      <c r="AO489" s="85">
        <v>36</v>
      </c>
      <c r="AP489" s="85">
        <v>8</v>
      </c>
      <c r="AQ489" s="33">
        <v>0</v>
      </c>
      <c r="AR489" s="32">
        <v>0</v>
      </c>
      <c r="AS489" s="85">
        <v>36</v>
      </c>
      <c r="AT489" s="85">
        <v>8</v>
      </c>
      <c r="AU489" s="33">
        <v>0</v>
      </c>
      <c r="AV489" s="32">
        <v>0</v>
      </c>
      <c r="AW489" s="85">
        <v>36</v>
      </c>
      <c r="AX489" s="85">
        <v>8</v>
      </c>
      <c r="AY489" s="33">
        <v>0</v>
      </c>
    </row>
    <row r="490" spans="3:51">
      <c r="C490" s="89" t="s">
        <v>20</v>
      </c>
      <c r="D490" s="32">
        <v>0</v>
      </c>
      <c r="E490" s="85">
        <v>35</v>
      </c>
      <c r="F490" s="85">
        <v>9</v>
      </c>
      <c r="G490" s="33">
        <v>0</v>
      </c>
      <c r="H490" s="32">
        <v>0</v>
      </c>
      <c r="I490" s="85">
        <v>35</v>
      </c>
      <c r="J490" s="85">
        <v>9</v>
      </c>
      <c r="K490" s="33">
        <v>0</v>
      </c>
      <c r="L490" s="32">
        <v>0</v>
      </c>
      <c r="M490" s="85">
        <v>35</v>
      </c>
      <c r="N490" s="85">
        <v>9</v>
      </c>
      <c r="O490" s="33">
        <v>0</v>
      </c>
      <c r="P490" s="32">
        <v>0</v>
      </c>
      <c r="Q490" s="85">
        <v>36</v>
      </c>
      <c r="R490" s="85">
        <v>9</v>
      </c>
      <c r="S490" s="33">
        <v>0</v>
      </c>
      <c r="T490" s="32">
        <v>0</v>
      </c>
      <c r="U490" s="85">
        <v>36</v>
      </c>
      <c r="V490" s="85">
        <v>9</v>
      </c>
      <c r="W490" s="33">
        <v>0</v>
      </c>
      <c r="X490" s="32">
        <v>0</v>
      </c>
      <c r="Y490" s="85">
        <v>36</v>
      </c>
      <c r="Z490" s="85">
        <v>9</v>
      </c>
      <c r="AA490" s="85">
        <v>0</v>
      </c>
      <c r="AB490" s="32">
        <v>0</v>
      </c>
      <c r="AC490" s="85">
        <v>36</v>
      </c>
      <c r="AD490" s="85">
        <v>9</v>
      </c>
      <c r="AE490" s="33">
        <v>0</v>
      </c>
      <c r="AF490" s="32">
        <v>0</v>
      </c>
      <c r="AG490" s="85">
        <v>38</v>
      </c>
      <c r="AH490" s="85">
        <v>9</v>
      </c>
      <c r="AI490" s="33">
        <v>0</v>
      </c>
      <c r="AJ490" s="32">
        <v>0</v>
      </c>
      <c r="AK490" s="85">
        <v>38</v>
      </c>
      <c r="AL490" s="85">
        <v>9</v>
      </c>
      <c r="AM490" s="33">
        <v>0</v>
      </c>
      <c r="AN490" s="32">
        <v>0</v>
      </c>
      <c r="AO490" s="85">
        <v>38</v>
      </c>
      <c r="AP490" s="85">
        <v>9</v>
      </c>
      <c r="AQ490" s="33">
        <v>0</v>
      </c>
      <c r="AR490" s="32">
        <v>0</v>
      </c>
      <c r="AS490" s="85">
        <v>38</v>
      </c>
      <c r="AT490" s="85">
        <v>9</v>
      </c>
      <c r="AU490" s="33">
        <v>0</v>
      </c>
      <c r="AV490" s="32">
        <v>0</v>
      </c>
      <c r="AW490" s="85">
        <v>38</v>
      </c>
      <c r="AX490" s="85">
        <v>9</v>
      </c>
      <c r="AY490" s="33">
        <v>0</v>
      </c>
    </row>
    <row r="491" spans="3:51">
      <c r="C491" s="89" t="s">
        <v>21</v>
      </c>
      <c r="D491" s="32">
        <v>0</v>
      </c>
      <c r="E491" s="85">
        <v>106</v>
      </c>
      <c r="F491" s="85">
        <v>37</v>
      </c>
      <c r="G491" s="33">
        <v>0</v>
      </c>
      <c r="H491" s="32">
        <v>0</v>
      </c>
      <c r="I491" s="85">
        <v>106</v>
      </c>
      <c r="J491" s="85">
        <v>37</v>
      </c>
      <c r="K491" s="33">
        <v>0</v>
      </c>
      <c r="L491" s="32">
        <v>0</v>
      </c>
      <c r="M491" s="85">
        <v>108</v>
      </c>
      <c r="N491" s="85">
        <v>37</v>
      </c>
      <c r="O491" s="33">
        <v>0</v>
      </c>
      <c r="P491" s="32">
        <v>0</v>
      </c>
      <c r="Q491" s="85">
        <v>109</v>
      </c>
      <c r="R491" s="85">
        <v>37</v>
      </c>
      <c r="S491" s="33">
        <v>0</v>
      </c>
      <c r="T491" s="32">
        <v>0</v>
      </c>
      <c r="U491" s="85">
        <v>109</v>
      </c>
      <c r="V491" s="85">
        <v>37</v>
      </c>
      <c r="W491" s="33">
        <v>0</v>
      </c>
      <c r="X491" s="32">
        <v>0</v>
      </c>
      <c r="Y491" s="85">
        <v>110</v>
      </c>
      <c r="Z491" s="85">
        <v>37</v>
      </c>
      <c r="AA491" s="85">
        <v>0</v>
      </c>
      <c r="AB491" s="32">
        <v>0</v>
      </c>
      <c r="AC491" s="85">
        <v>110</v>
      </c>
      <c r="AD491" s="85">
        <v>37</v>
      </c>
      <c r="AE491" s="33">
        <v>0</v>
      </c>
      <c r="AF491" s="32">
        <v>0</v>
      </c>
      <c r="AG491" s="85">
        <v>120</v>
      </c>
      <c r="AH491" s="85">
        <v>37</v>
      </c>
      <c r="AI491" s="33">
        <v>0</v>
      </c>
      <c r="AJ491" s="32">
        <v>0</v>
      </c>
      <c r="AK491" s="85">
        <v>120</v>
      </c>
      <c r="AL491" s="85">
        <v>37</v>
      </c>
      <c r="AM491" s="33">
        <v>0</v>
      </c>
      <c r="AN491" s="32">
        <v>0</v>
      </c>
      <c r="AO491" s="85">
        <v>122</v>
      </c>
      <c r="AP491" s="85">
        <v>37</v>
      </c>
      <c r="AQ491" s="33">
        <v>0</v>
      </c>
      <c r="AR491" s="32">
        <v>0</v>
      </c>
      <c r="AS491" s="85">
        <v>122</v>
      </c>
      <c r="AT491" s="85">
        <v>37</v>
      </c>
      <c r="AU491" s="33">
        <v>0</v>
      </c>
      <c r="AV491" s="32">
        <v>0</v>
      </c>
      <c r="AW491" s="85">
        <v>124</v>
      </c>
      <c r="AX491" s="85">
        <v>37</v>
      </c>
      <c r="AY491" s="33">
        <v>0</v>
      </c>
    </row>
    <row r="492" spans="3:51" ht="22.5">
      <c r="C492" s="89" t="s">
        <v>22</v>
      </c>
      <c r="D492" s="32">
        <v>0</v>
      </c>
      <c r="E492" s="85">
        <v>16</v>
      </c>
      <c r="F492" s="85">
        <v>0</v>
      </c>
      <c r="G492" s="33">
        <v>0</v>
      </c>
      <c r="H492" s="32">
        <v>0</v>
      </c>
      <c r="I492" s="85">
        <v>16</v>
      </c>
      <c r="J492" s="85">
        <v>0</v>
      </c>
      <c r="K492" s="33">
        <v>0</v>
      </c>
      <c r="L492" s="32">
        <v>0</v>
      </c>
      <c r="M492" s="85">
        <v>16</v>
      </c>
      <c r="N492" s="85">
        <v>0</v>
      </c>
      <c r="O492" s="33">
        <v>0</v>
      </c>
      <c r="P492" s="32">
        <v>0</v>
      </c>
      <c r="Q492" s="85">
        <v>16</v>
      </c>
      <c r="R492" s="85">
        <v>0</v>
      </c>
      <c r="S492" s="33">
        <v>0</v>
      </c>
      <c r="T492" s="32">
        <v>0</v>
      </c>
      <c r="U492" s="85">
        <v>16</v>
      </c>
      <c r="V492" s="85">
        <v>0</v>
      </c>
      <c r="W492" s="33">
        <v>0</v>
      </c>
      <c r="X492" s="32">
        <v>0</v>
      </c>
      <c r="Y492" s="85">
        <v>16</v>
      </c>
      <c r="Z492" s="85">
        <v>0</v>
      </c>
      <c r="AA492" s="85">
        <v>0</v>
      </c>
      <c r="AB492" s="32">
        <v>0</v>
      </c>
      <c r="AC492" s="85">
        <v>16</v>
      </c>
      <c r="AD492" s="85">
        <v>0</v>
      </c>
      <c r="AE492" s="33">
        <v>0</v>
      </c>
      <c r="AF492" s="32">
        <v>0</v>
      </c>
      <c r="AG492" s="85">
        <v>16</v>
      </c>
      <c r="AH492" s="85">
        <v>0</v>
      </c>
      <c r="AI492" s="33">
        <v>0</v>
      </c>
      <c r="AJ492" s="32">
        <v>0</v>
      </c>
      <c r="AK492" s="85">
        <v>16</v>
      </c>
      <c r="AL492" s="85">
        <v>0</v>
      </c>
      <c r="AM492" s="33">
        <v>0</v>
      </c>
      <c r="AN492" s="32">
        <v>0</v>
      </c>
      <c r="AO492" s="85">
        <v>16</v>
      </c>
      <c r="AP492" s="85">
        <v>0</v>
      </c>
      <c r="AQ492" s="33">
        <v>0</v>
      </c>
      <c r="AR492" s="32">
        <v>0</v>
      </c>
      <c r="AS492" s="85">
        <v>16</v>
      </c>
      <c r="AT492" s="85">
        <v>0</v>
      </c>
      <c r="AU492" s="33">
        <v>0</v>
      </c>
      <c r="AV492" s="32">
        <v>0</v>
      </c>
      <c r="AW492" s="85">
        <v>16</v>
      </c>
      <c r="AX492" s="85">
        <v>0</v>
      </c>
      <c r="AY492" s="33">
        <v>0</v>
      </c>
    </row>
    <row r="493" spans="3:51">
      <c r="C493" s="89" t="s">
        <v>23</v>
      </c>
      <c r="D493" s="32">
        <v>0</v>
      </c>
      <c r="E493" s="85">
        <v>15</v>
      </c>
      <c r="F493" s="85">
        <v>0</v>
      </c>
      <c r="G493" s="33">
        <v>0</v>
      </c>
      <c r="H493" s="32">
        <v>0</v>
      </c>
      <c r="I493" s="85">
        <v>15</v>
      </c>
      <c r="J493" s="85">
        <v>0</v>
      </c>
      <c r="K493" s="33">
        <v>0</v>
      </c>
      <c r="L493" s="32">
        <v>0</v>
      </c>
      <c r="M493" s="85">
        <v>14</v>
      </c>
      <c r="N493" s="85">
        <v>0</v>
      </c>
      <c r="O493" s="33">
        <v>0</v>
      </c>
      <c r="P493" s="32">
        <v>0</v>
      </c>
      <c r="Q493" s="85">
        <v>14</v>
      </c>
      <c r="R493" s="85">
        <v>0</v>
      </c>
      <c r="S493" s="33">
        <v>0</v>
      </c>
      <c r="T493" s="32">
        <v>0</v>
      </c>
      <c r="U493" s="85">
        <v>14</v>
      </c>
      <c r="V493" s="85">
        <v>0</v>
      </c>
      <c r="W493" s="33">
        <v>0</v>
      </c>
      <c r="X493" s="32">
        <v>0</v>
      </c>
      <c r="Y493" s="85">
        <v>14</v>
      </c>
      <c r="Z493" s="85">
        <v>0</v>
      </c>
      <c r="AA493" s="85">
        <v>0</v>
      </c>
      <c r="AB493" s="32">
        <v>0</v>
      </c>
      <c r="AC493" s="85">
        <v>14</v>
      </c>
      <c r="AD493" s="85">
        <v>0</v>
      </c>
      <c r="AE493" s="33">
        <v>0</v>
      </c>
      <c r="AF493" s="32">
        <v>0</v>
      </c>
      <c r="AG493" s="85">
        <v>14</v>
      </c>
      <c r="AH493" s="85">
        <v>0</v>
      </c>
      <c r="AI493" s="33">
        <v>0</v>
      </c>
      <c r="AJ493" s="32">
        <v>0</v>
      </c>
      <c r="AK493" s="85">
        <v>14</v>
      </c>
      <c r="AL493" s="85">
        <v>0</v>
      </c>
      <c r="AM493" s="33">
        <v>0</v>
      </c>
      <c r="AN493" s="32">
        <v>0</v>
      </c>
      <c r="AO493" s="85">
        <v>14</v>
      </c>
      <c r="AP493" s="85">
        <v>0</v>
      </c>
      <c r="AQ493" s="33">
        <v>0</v>
      </c>
      <c r="AR493" s="32">
        <v>0</v>
      </c>
      <c r="AS493" s="85">
        <v>14</v>
      </c>
      <c r="AT493" s="85">
        <v>0</v>
      </c>
      <c r="AU493" s="33">
        <v>0</v>
      </c>
      <c r="AV493" s="32">
        <v>0</v>
      </c>
      <c r="AW493" s="85">
        <v>14</v>
      </c>
      <c r="AX493" s="85">
        <v>0</v>
      </c>
      <c r="AY493" s="33">
        <v>0</v>
      </c>
    </row>
    <row r="494" spans="3:51">
      <c r="C494" s="89" t="s">
        <v>24</v>
      </c>
      <c r="D494" s="32">
        <v>0</v>
      </c>
      <c r="E494" s="85">
        <v>13</v>
      </c>
      <c r="F494" s="85">
        <v>1</v>
      </c>
      <c r="G494" s="33">
        <v>0</v>
      </c>
      <c r="H494" s="32">
        <v>0</v>
      </c>
      <c r="I494" s="85">
        <v>13</v>
      </c>
      <c r="J494" s="85">
        <v>1</v>
      </c>
      <c r="K494" s="33">
        <v>0</v>
      </c>
      <c r="L494" s="32">
        <v>0</v>
      </c>
      <c r="M494" s="85">
        <v>13</v>
      </c>
      <c r="N494" s="85">
        <v>1</v>
      </c>
      <c r="O494" s="33">
        <v>0</v>
      </c>
      <c r="P494" s="32">
        <v>0</v>
      </c>
      <c r="Q494" s="85">
        <v>13</v>
      </c>
      <c r="R494" s="85">
        <v>1</v>
      </c>
      <c r="S494" s="33">
        <v>0</v>
      </c>
      <c r="T494" s="32">
        <v>0</v>
      </c>
      <c r="U494" s="85">
        <v>13</v>
      </c>
      <c r="V494" s="85">
        <v>1</v>
      </c>
      <c r="W494" s="33">
        <v>0</v>
      </c>
      <c r="X494" s="32">
        <v>0</v>
      </c>
      <c r="Y494" s="85">
        <v>13</v>
      </c>
      <c r="Z494" s="85">
        <v>1</v>
      </c>
      <c r="AA494" s="85">
        <v>0</v>
      </c>
      <c r="AB494" s="32">
        <v>0</v>
      </c>
      <c r="AC494" s="85">
        <v>13</v>
      </c>
      <c r="AD494" s="85">
        <v>1</v>
      </c>
      <c r="AE494" s="33">
        <v>0</v>
      </c>
      <c r="AF494" s="32">
        <v>0</v>
      </c>
      <c r="AG494" s="85">
        <v>15</v>
      </c>
      <c r="AH494" s="85">
        <v>1</v>
      </c>
      <c r="AI494" s="33">
        <v>0</v>
      </c>
      <c r="AJ494" s="32">
        <v>0</v>
      </c>
      <c r="AK494" s="85">
        <v>15</v>
      </c>
      <c r="AL494" s="85">
        <v>1</v>
      </c>
      <c r="AM494" s="33">
        <v>0</v>
      </c>
      <c r="AN494" s="32">
        <v>0</v>
      </c>
      <c r="AO494" s="85">
        <v>15</v>
      </c>
      <c r="AP494" s="85">
        <v>1</v>
      </c>
      <c r="AQ494" s="33">
        <v>0</v>
      </c>
      <c r="AR494" s="32">
        <v>0</v>
      </c>
      <c r="AS494" s="85">
        <v>15</v>
      </c>
      <c r="AT494" s="85">
        <v>1</v>
      </c>
      <c r="AU494" s="33">
        <v>0</v>
      </c>
      <c r="AV494" s="32">
        <v>0</v>
      </c>
      <c r="AW494" s="85">
        <v>15</v>
      </c>
      <c r="AX494" s="85">
        <v>1</v>
      </c>
      <c r="AY494" s="33">
        <v>0</v>
      </c>
    </row>
    <row r="495" spans="3:51">
      <c r="C495" s="89" t="s">
        <v>25</v>
      </c>
      <c r="D495" s="32">
        <v>0</v>
      </c>
      <c r="E495" s="85">
        <v>7</v>
      </c>
      <c r="F495" s="85">
        <v>0</v>
      </c>
      <c r="G495" s="33">
        <v>0</v>
      </c>
      <c r="H495" s="32">
        <v>0</v>
      </c>
      <c r="I495" s="85">
        <v>7</v>
      </c>
      <c r="J495" s="85">
        <v>0</v>
      </c>
      <c r="K495" s="33">
        <v>0</v>
      </c>
      <c r="L495" s="32">
        <v>0</v>
      </c>
      <c r="M495" s="85">
        <v>7</v>
      </c>
      <c r="N495" s="85">
        <v>0</v>
      </c>
      <c r="O495" s="33">
        <v>0</v>
      </c>
      <c r="P495" s="32">
        <v>0</v>
      </c>
      <c r="Q495" s="85">
        <v>7</v>
      </c>
      <c r="R495" s="85">
        <v>0</v>
      </c>
      <c r="S495" s="33">
        <v>0</v>
      </c>
      <c r="T495" s="32">
        <v>0</v>
      </c>
      <c r="U495" s="85">
        <v>7</v>
      </c>
      <c r="V495" s="85">
        <v>0</v>
      </c>
      <c r="W495" s="33">
        <v>0</v>
      </c>
      <c r="X495" s="32">
        <v>0</v>
      </c>
      <c r="Y495" s="85">
        <v>7</v>
      </c>
      <c r="Z495" s="85">
        <v>0</v>
      </c>
      <c r="AA495" s="85">
        <v>0</v>
      </c>
      <c r="AB495" s="32">
        <v>0</v>
      </c>
      <c r="AC495" s="85">
        <v>7</v>
      </c>
      <c r="AD495" s="85">
        <v>0</v>
      </c>
      <c r="AE495" s="33">
        <v>0</v>
      </c>
      <c r="AF495" s="32">
        <v>0</v>
      </c>
      <c r="AG495" s="85">
        <v>7</v>
      </c>
      <c r="AH495" s="85">
        <v>0</v>
      </c>
      <c r="AI495" s="33">
        <v>0</v>
      </c>
      <c r="AJ495" s="32">
        <v>0</v>
      </c>
      <c r="AK495" s="85">
        <v>7</v>
      </c>
      <c r="AL495" s="85">
        <v>0</v>
      </c>
      <c r="AM495" s="33">
        <v>0</v>
      </c>
      <c r="AN495" s="32">
        <v>0</v>
      </c>
      <c r="AO495" s="85">
        <v>7</v>
      </c>
      <c r="AP495" s="85">
        <v>0</v>
      </c>
      <c r="AQ495" s="33">
        <v>0</v>
      </c>
      <c r="AR495" s="32">
        <v>0</v>
      </c>
      <c r="AS495" s="85">
        <v>7</v>
      </c>
      <c r="AT495" s="85">
        <v>0</v>
      </c>
      <c r="AU495" s="33">
        <v>0</v>
      </c>
      <c r="AV495" s="32">
        <v>0</v>
      </c>
      <c r="AW495" s="85">
        <v>7</v>
      </c>
      <c r="AX495" s="85">
        <v>0</v>
      </c>
      <c r="AY495" s="33">
        <v>0</v>
      </c>
    </row>
    <row r="496" spans="3:51">
      <c r="C496" s="89" t="s">
        <v>26</v>
      </c>
      <c r="D496" s="32">
        <v>0</v>
      </c>
      <c r="E496" s="85">
        <v>436</v>
      </c>
      <c r="F496" s="85">
        <v>279</v>
      </c>
      <c r="G496" s="33">
        <v>4</v>
      </c>
      <c r="H496" s="32">
        <v>0</v>
      </c>
      <c r="I496" s="85">
        <v>436</v>
      </c>
      <c r="J496" s="85">
        <v>279</v>
      </c>
      <c r="K496" s="33">
        <v>4</v>
      </c>
      <c r="L496" s="32">
        <v>0</v>
      </c>
      <c r="M496" s="85">
        <v>437</v>
      </c>
      <c r="N496" s="85">
        <v>279</v>
      </c>
      <c r="O496" s="33">
        <v>10</v>
      </c>
      <c r="P496" s="32">
        <v>0</v>
      </c>
      <c r="Q496" s="85">
        <v>437</v>
      </c>
      <c r="R496" s="85">
        <v>279</v>
      </c>
      <c r="S496" s="33">
        <v>10</v>
      </c>
      <c r="T496" s="32">
        <v>0</v>
      </c>
      <c r="U496" s="85">
        <v>437</v>
      </c>
      <c r="V496" s="85">
        <v>279</v>
      </c>
      <c r="W496" s="33">
        <v>10</v>
      </c>
      <c r="X496" s="32">
        <v>0</v>
      </c>
      <c r="Y496" s="85">
        <v>439</v>
      </c>
      <c r="Z496" s="85">
        <v>279</v>
      </c>
      <c r="AA496" s="85">
        <v>10</v>
      </c>
      <c r="AB496" s="32">
        <v>0</v>
      </c>
      <c r="AC496" s="85">
        <v>439</v>
      </c>
      <c r="AD496" s="85">
        <v>279</v>
      </c>
      <c r="AE496" s="33">
        <v>10</v>
      </c>
      <c r="AF496" s="32">
        <v>0</v>
      </c>
      <c r="AG496" s="85">
        <v>444</v>
      </c>
      <c r="AH496" s="85">
        <v>279</v>
      </c>
      <c r="AI496" s="33">
        <v>10</v>
      </c>
      <c r="AJ496" s="32">
        <v>0</v>
      </c>
      <c r="AK496" s="85">
        <v>444</v>
      </c>
      <c r="AL496" s="85">
        <v>279</v>
      </c>
      <c r="AM496" s="33">
        <v>10</v>
      </c>
      <c r="AN496" s="32">
        <v>0</v>
      </c>
      <c r="AO496" s="85">
        <v>444</v>
      </c>
      <c r="AP496" s="85">
        <v>279</v>
      </c>
      <c r="AQ496" s="33">
        <v>10</v>
      </c>
      <c r="AR496" s="32">
        <v>0</v>
      </c>
      <c r="AS496" s="85">
        <v>444</v>
      </c>
      <c r="AT496" s="85">
        <v>279</v>
      </c>
      <c r="AU496" s="33">
        <v>10</v>
      </c>
      <c r="AV496" s="32">
        <v>0</v>
      </c>
      <c r="AW496" s="85">
        <v>444</v>
      </c>
      <c r="AX496" s="85">
        <v>279</v>
      </c>
      <c r="AY496" s="33">
        <v>11</v>
      </c>
    </row>
    <row r="497" spans="3:51">
      <c r="C497" s="89" t="s">
        <v>39</v>
      </c>
      <c r="D497" s="32">
        <v>0</v>
      </c>
      <c r="E497" s="85">
        <v>35</v>
      </c>
      <c r="F497" s="85">
        <v>17</v>
      </c>
      <c r="G497" s="33">
        <v>0</v>
      </c>
      <c r="H497" s="32">
        <v>0</v>
      </c>
      <c r="I497" s="85">
        <v>35</v>
      </c>
      <c r="J497" s="85">
        <v>17</v>
      </c>
      <c r="K497" s="33">
        <v>0</v>
      </c>
      <c r="L497" s="32">
        <v>0</v>
      </c>
      <c r="M497" s="85">
        <v>31</v>
      </c>
      <c r="N497" s="85">
        <v>17</v>
      </c>
      <c r="O497" s="33">
        <v>0</v>
      </c>
      <c r="P497" s="32">
        <v>0</v>
      </c>
      <c r="Q497" s="85">
        <v>31</v>
      </c>
      <c r="R497" s="85">
        <v>17</v>
      </c>
      <c r="S497" s="33">
        <v>0</v>
      </c>
      <c r="T497" s="32">
        <v>0</v>
      </c>
      <c r="U497" s="85">
        <v>31</v>
      </c>
      <c r="V497" s="85">
        <v>17</v>
      </c>
      <c r="W497" s="33">
        <v>0</v>
      </c>
      <c r="X497" s="32">
        <v>0</v>
      </c>
      <c r="Y497" s="85">
        <v>31</v>
      </c>
      <c r="Z497" s="85">
        <v>17</v>
      </c>
      <c r="AA497" s="85">
        <v>0</v>
      </c>
      <c r="AB497" s="32">
        <v>0</v>
      </c>
      <c r="AC497" s="85">
        <v>31</v>
      </c>
      <c r="AD497" s="85">
        <v>17</v>
      </c>
      <c r="AE497" s="33">
        <v>0</v>
      </c>
      <c r="AF497" s="32">
        <v>0</v>
      </c>
      <c r="AG497" s="85">
        <v>31</v>
      </c>
      <c r="AH497" s="85">
        <v>17</v>
      </c>
      <c r="AI497" s="33">
        <v>0</v>
      </c>
      <c r="AJ497" s="32">
        <v>0</v>
      </c>
      <c r="AK497" s="85">
        <v>31</v>
      </c>
      <c r="AL497" s="85">
        <v>17</v>
      </c>
      <c r="AM497" s="33">
        <v>0</v>
      </c>
      <c r="AN497" s="32">
        <v>0</v>
      </c>
      <c r="AO497" s="85">
        <v>31</v>
      </c>
      <c r="AP497" s="85">
        <v>17</v>
      </c>
      <c r="AQ497" s="33">
        <v>0</v>
      </c>
      <c r="AR497" s="32">
        <v>0</v>
      </c>
      <c r="AS497" s="85">
        <v>31</v>
      </c>
      <c r="AT497" s="85">
        <v>17</v>
      </c>
      <c r="AU497" s="33">
        <v>0</v>
      </c>
      <c r="AV497" s="32">
        <v>0</v>
      </c>
      <c r="AW497" s="85">
        <v>31</v>
      </c>
      <c r="AX497" s="85">
        <v>17</v>
      </c>
      <c r="AY497" s="33">
        <v>0</v>
      </c>
    </row>
    <row r="498" spans="3:51" ht="33.75">
      <c r="C498" s="89" t="s">
        <v>1192</v>
      </c>
      <c r="D498" s="32">
        <v>0</v>
      </c>
      <c r="E498" s="85">
        <v>40</v>
      </c>
      <c r="F498" s="85">
        <v>18</v>
      </c>
      <c r="G498" s="33">
        <v>0</v>
      </c>
      <c r="H498" s="32">
        <v>0</v>
      </c>
      <c r="I498" s="85">
        <v>41</v>
      </c>
      <c r="J498" s="85">
        <v>18</v>
      </c>
      <c r="K498" s="33">
        <v>0</v>
      </c>
      <c r="L498" s="32">
        <v>0</v>
      </c>
      <c r="M498" s="85">
        <v>41</v>
      </c>
      <c r="N498" s="85">
        <v>19</v>
      </c>
      <c r="O498" s="33">
        <v>0</v>
      </c>
      <c r="P498" s="32">
        <v>0</v>
      </c>
      <c r="Q498" s="85">
        <v>41</v>
      </c>
      <c r="R498" s="85">
        <v>19</v>
      </c>
      <c r="S498" s="33">
        <v>0</v>
      </c>
      <c r="T498" s="32">
        <v>0</v>
      </c>
      <c r="U498" s="85">
        <v>41</v>
      </c>
      <c r="V498" s="85">
        <v>19</v>
      </c>
      <c r="W498" s="33">
        <v>0</v>
      </c>
      <c r="X498" s="32">
        <v>0</v>
      </c>
      <c r="Y498" s="85">
        <v>42</v>
      </c>
      <c r="Z498" s="85">
        <v>19</v>
      </c>
      <c r="AA498" s="85">
        <v>0</v>
      </c>
      <c r="AB498" s="32">
        <v>0</v>
      </c>
      <c r="AC498" s="85">
        <v>42</v>
      </c>
      <c r="AD498" s="85">
        <v>19</v>
      </c>
      <c r="AE498" s="33">
        <v>0</v>
      </c>
      <c r="AF498" s="32">
        <v>0</v>
      </c>
      <c r="AG498" s="85">
        <v>43</v>
      </c>
      <c r="AH498" s="85">
        <v>19</v>
      </c>
      <c r="AI498" s="33">
        <v>0</v>
      </c>
      <c r="AJ498" s="32">
        <v>0</v>
      </c>
      <c r="AK498" s="85">
        <v>43</v>
      </c>
      <c r="AL498" s="85">
        <v>19</v>
      </c>
      <c r="AM498" s="33">
        <v>0</v>
      </c>
      <c r="AN498" s="32">
        <v>0</v>
      </c>
      <c r="AO498" s="85">
        <v>43</v>
      </c>
      <c r="AP498" s="85">
        <v>19</v>
      </c>
      <c r="AQ498" s="33">
        <v>0</v>
      </c>
      <c r="AR498" s="32">
        <v>0</v>
      </c>
      <c r="AS498" s="85">
        <v>43</v>
      </c>
      <c r="AT498" s="85">
        <v>19</v>
      </c>
      <c r="AU498" s="33">
        <v>0</v>
      </c>
      <c r="AV498" s="32">
        <v>0</v>
      </c>
      <c r="AW498" s="85">
        <v>43</v>
      </c>
      <c r="AX498" s="85">
        <v>19</v>
      </c>
      <c r="AY498" s="33">
        <v>0</v>
      </c>
    </row>
    <row r="499" spans="3:51">
      <c r="C499" s="89" t="s">
        <v>27</v>
      </c>
      <c r="D499" s="32">
        <v>0</v>
      </c>
      <c r="E499" s="85">
        <v>26</v>
      </c>
      <c r="F499" s="85">
        <v>0</v>
      </c>
      <c r="G499" s="33">
        <v>0</v>
      </c>
      <c r="H499" s="32">
        <v>0</v>
      </c>
      <c r="I499" s="85">
        <v>26</v>
      </c>
      <c r="J499" s="85">
        <v>0</v>
      </c>
      <c r="K499" s="33">
        <v>0</v>
      </c>
      <c r="L499" s="32">
        <v>0</v>
      </c>
      <c r="M499" s="85">
        <v>26</v>
      </c>
      <c r="N499" s="85">
        <v>0</v>
      </c>
      <c r="O499" s="33">
        <v>0</v>
      </c>
      <c r="P499" s="32">
        <v>0</v>
      </c>
      <c r="Q499" s="85">
        <v>26</v>
      </c>
      <c r="R499" s="85">
        <v>0</v>
      </c>
      <c r="S499" s="33">
        <v>0</v>
      </c>
      <c r="T499" s="32">
        <v>0</v>
      </c>
      <c r="U499" s="85">
        <v>26</v>
      </c>
      <c r="V499" s="85">
        <v>0</v>
      </c>
      <c r="W499" s="33">
        <v>0</v>
      </c>
      <c r="X499" s="32">
        <v>0</v>
      </c>
      <c r="Y499" s="85">
        <v>27</v>
      </c>
      <c r="Z499" s="85">
        <v>0</v>
      </c>
      <c r="AA499" s="85">
        <v>0</v>
      </c>
      <c r="AB499" s="32">
        <v>0</v>
      </c>
      <c r="AC499" s="85">
        <v>27</v>
      </c>
      <c r="AD499" s="85">
        <v>0</v>
      </c>
      <c r="AE499" s="33">
        <v>0</v>
      </c>
      <c r="AF499" s="32">
        <v>0</v>
      </c>
      <c r="AG499" s="85">
        <v>27</v>
      </c>
      <c r="AH499" s="85">
        <v>0</v>
      </c>
      <c r="AI499" s="33">
        <v>0</v>
      </c>
      <c r="AJ499" s="32">
        <v>0</v>
      </c>
      <c r="AK499" s="85">
        <v>27</v>
      </c>
      <c r="AL499" s="85">
        <v>0</v>
      </c>
      <c r="AM499" s="33">
        <v>0</v>
      </c>
      <c r="AN499" s="32">
        <v>0</v>
      </c>
      <c r="AO499" s="85">
        <v>27</v>
      </c>
      <c r="AP499" s="85">
        <v>0</v>
      </c>
      <c r="AQ499" s="33">
        <v>0</v>
      </c>
      <c r="AR499" s="32">
        <v>0</v>
      </c>
      <c r="AS499" s="85">
        <v>27</v>
      </c>
      <c r="AT499" s="85">
        <v>0</v>
      </c>
      <c r="AU499" s="33">
        <v>0</v>
      </c>
      <c r="AV499" s="32">
        <v>0</v>
      </c>
      <c r="AW499" s="85">
        <v>27</v>
      </c>
      <c r="AX499" s="85">
        <v>0</v>
      </c>
      <c r="AY499" s="33">
        <v>0</v>
      </c>
    </row>
    <row r="500" spans="3:51">
      <c r="C500" s="89" t="s">
        <v>28</v>
      </c>
      <c r="D500" s="32">
        <v>0</v>
      </c>
      <c r="E500" s="85">
        <v>66</v>
      </c>
      <c r="F500" s="85">
        <v>35</v>
      </c>
      <c r="G500" s="33">
        <v>0</v>
      </c>
      <c r="H500" s="32">
        <v>0</v>
      </c>
      <c r="I500" s="85">
        <v>66</v>
      </c>
      <c r="J500" s="85">
        <v>35</v>
      </c>
      <c r="K500" s="33">
        <v>0</v>
      </c>
      <c r="L500" s="32">
        <v>0</v>
      </c>
      <c r="M500" s="85">
        <v>65</v>
      </c>
      <c r="N500" s="85">
        <v>35</v>
      </c>
      <c r="O500" s="33">
        <v>0</v>
      </c>
      <c r="P500" s="32">
        <v>0</v>
      </c>
      <c r="Q500" s="85">
        <v>65</v>
      </c>
      <c r="R500" s="85">
        <v>35</v>
      </c>
      <c r="S500" s="33">
        <v>0</v>
      </c>
      <c r="T500" s="32">
        <v>0</v>
      </c>
      <c r="U500" s="85">
        <v>65</v>
      </c>
      <c r="V500" s="85">
        <v>35</v>
      </c>
      <c r="W500" s="33">
        <v>0</v>
      </c>
      <c r="X500" s="32">
        <v>0</v>
      </c>
      <c r="Y500" s="85">
        <v>65</v>
      </c>
      <c r="Z500" s="85">
        <v>35</v>
      </c>
      <c r="AA500" s="85">
        <v>0</v>
      </c>
      <c r="AB500" s="32">
        <v>0</v>
      </c>
      <c r="AC500" s="85">
        <v>65</v>
      </c>
      <c r="AD500" s="85">
        <v>35</v>
      </c>
      <c r="AE500" s="33">
        <v>0</v>
      </c>
      <c r="AF500" s="32">
        <v>0</v>
      </c>
      <c r="AG500" s="85">
        <v>65</v>
      </c>
      <c r="AH500" s="85">
        <v>35</v>
      </c>
      <c r="AI500" s="33">
        <v>0</v>
      </c>
      <c r="AJ500" s="32">
        <v>0</v>
      </c>
      <c r="AK500" s="85">
        <v>65</v>
      </c>
      <c r="AL500" s="85">
        <v>35</v>
      </c>
      <c r="AM500" s="33">
        <v>0</v>
      </c>
      <c r="AN500" s="32">
        <v>0</v>
      </c>
      <c r="AO500" s="85">
        <v>65</v>
      </c>
      <c r="AP500" s="85">
        <v>35</v>
      </c>
      <c r="AQ500" s="33">
        <v>0</v>
      </c>
      <c r="AR500" s="32">
        <v>0</v>
      </c>
      <c r="AS500" s="85">
        <v>65</v>
      </c>
      <c r="AT500" s="85">
        <v>35</v>
      </c>
      <c r="AU500" s="33">
        <v>0</v>
      </c>
      <c r="AV500" s="32">
        <v>0</v>
      </c>
      <c r="AW500" s="85">
        <v>65</v>
      </c>
      <c r="AX500" s="85">
        <v>35</v>
      </c>
      <c r="AY500" s="33">
        <v>0</v>
      </c>
    </row>
    <row r="501" spans="3:51" ht="22.5">
      <c r="C501" s="89" t="s">
        <v>29</v>
      </c>
      <c r="D501" s="198">
        <v>0</v>
      </c>
      <c r="E501" s="199">
        <v>13</v>
      </c>
      <c r="F501" s="199">
        <v>0</v>
      </c>
      <c r="G501" s="200">
        <v>0</v>
      </c>
      <c r="H501" s="198">
        <v>0</v>
      </c>
      <c r="I501" s="199">
        <v>13</v>
      </c>
      <c r="J501" s="199">
        <v>0</v>
      </c>
      <c r="K501" s="200">
        <v>0</v>
      </c>
      <c r="L501" s="198">
        <v>0</v>
      </c>
      <c r="M501" s="85">
        <v>14</v>
      </c>
      <c r="N501" s="199">
        <v>0</v>
      </c>
      <c r="O501" s="200">
        <v>0</v>
      </c>
      <c r="P501" s="198">
        <v>0</v>
      </c>
      <c r="Q501" s="199">
        <v>14</v>
      </c>
      <c r="R501" s="199">
        <v>0</v>
      </c>
      <c r="S501" s="200">
        <v>0</v>
      </c>
      <c r="T501" s="198">
        <v>0</v>
      </c>
      <c r="U501" s="199">
        <v>14</v>
      </c>
      <c r="V501" s="199">
        <v>0</v>
      </c>
      <c r="W501" s="200">
        <v>0</v>
      </c>
      <c r="X501" s="198">
        <v>0</v>
      </c>
      <c r="Y501" s="199">
        <v>14</v>
      </c>
      <c r="Z501" s="199">
        <v>0</v>
      </c>
      <c r="AA501" s="199">
        <v>0</v>
      </c>
      <c r="AB501" s="198">
        <v>0</v>
      </c>
      <c r="AC501" s="199">
        <v>14</v>
      </c>
      <c r="AD501" s="199">
        <v>0</v>
      </c>
      <c r="AE501" s="200">
        <v>0</v>
      </c>
      <c r="AF501" s="198">
        <v>0</v>
      </c>
      <c r="AG501" s="199">
        <v>14</v>
      </c>
      <c r="AH501" s="199">
        <v>0</v>
      </c>
      <c r="AI501" s="200">
        <v>0</v>
      </c>
      <c r="AJ501" s="198">
        <v>0</v>
      </c>
      <c r="AK501" s="199">
        <v>14</v>
      </c>
      <c r="AL501" s="199">
        <v>0</v>
      </c>
      <c r="AM501" s="200">
        <v>0</v>
      </c>
      <c r="AN501" s="198">
        <v>0</v>
      </c>
      <c r="AO501" s="199">
        <v>14</v>
      </c>
      <c r="AP501" s="199">
        <v>0</v>
      </c>
      <c r="AQ501" s="200">
        <v>0</v>
      </c>
      <c r="AR501" s="198">
        <v>0</v>
      </c>
      <c r="AS501" s="199">
        <v>14</v>
      </c>
      <c r="AT501" s="199">
        <v>0</v>
      </c>
      <c r="AU501" s="200">
        <v>0</v>
      </c>
      <c r="AV501" s="198">
        <v>0</v>
      </c>
      <c r="AW501" s="199">
        <v>14</v>
      </c>
      <c r="AX501" s="199">
        <v>0</v>
      </c>
      <c r="AY501" s="200">
        <v>0</v>
      </c>
    </row>
    <row r="502" spans="3:51" ht="23.25" thickBot="1">
      <c r="C502" s="238" t="s">
        <v>1127</v>
      </c>
      <c r="D502" s="206">
        <v>0</v>
      </c>
      <c r="E502" s="207">
        <v>1</v>
      </c>
      <c r="F502" s="207">
        <v>0</v>
      </c>
      <c r="G502" s="208">
        <v>0</v>
      </c>
      <c r="H502" s="206">
        <v>0</v>
      </c>
      <c r="I502" s="207">
        <v>1</v>
      </c>
      <c r="J502" s="207">
        <v>0</v>
      </c>
      <c r="K502" s="208">
        <v>0</v>
      </c>
      <c r="L502" s="206">
        <v>0</v>
      </c>
      <c r="M502" s="207">
        <v>1</v>
      </c>
      <c r="N502" s="207">
        <v>0</v>
      </c>
      <c r="O502" s="208">
        <v>0</v>
      </c>
      <c r="P502" s="206">
        <v>0</v>
      </c>
      <c r="Q502" s="207">
        <v>1</v>
      </c>
      <c r="R502" s="207">
        <v>0</v>
      </c>
      <c r="S502" s="208">
        <v>0</v>
      </c>
      <c r="T502" s="206">
        <v>0</v>
      </c>
      <c r="U502" s="207">
        <v>1</v>
      </c>
      <c r="V502" s="207">
        <v>0</v>
      </c>
      <c r="W502" s="208">
        <v>0</v>
      </c>
      <c r="X502" s="206">
        <v>0</v>
      </c>
      <c r="Y502" s="207">
        <v>1</v>
      </c>
      <c r="Z502" s="207">
        <v>0</v>
      </c>
      <c r="AA502" s="208">
        <v>0</v>
      </c>
      <c r="AB502" s="206">
        <v>0</v>
      </c>
      <c r="AC502" s="207">
        <v>1</v>
      </c>
      <c r="AD502" s="207">
        <v>0</v>
      </c>
      <c r="AE502" s="208">
        <v>0</v>
      </c>
      <c r="AF502" s="206">
        <v>0</v>
      </c>
      <c r="AG502" s="207">
        <v>1</v>
      </c>
      <c r="AH502" s="207">
        <v>0</v>
      </c>
      <c r="AI502" s="208">
        <v>0</v>
      </c>
      <c r="AJ502" s="206">
        <v>0</v>
      </c>
      <c r="AK502" s="207">
        <v>1</v>
      </c>
      <c r="AL502" s="207">
        <v>0</v>
      </c>
      <c r="AM502" s="208">
        <v>0</v>
      </c>
      <c r="AN502" s="206">
        <v>0</v>
      </c>
      <c r="AO502" s="207">
        <v>1</v>
      </c>
      <c r="AP502" s="207">
        <v>0</v>
      </c>
      <c r="AQ502" s="208">
        <v>0</v>
      </c>
      <c r="AR502" s="206">
        <v>0</v>
      </c>
      <c r="AS502" s="207">
        <v>1</v>
      </c>
      <c r="AT502" s="207">
        <v>0</v>
      </c>
      <c r="AU502" s="208">
        <v>0</v>
      </c>
      <c r="AV502" s="206">
        <v>0</v>
      </c>
      <c r="AW502" s="207">
        <v>1</v>
      </c>
      <c r="AX502" s="207">
        <v>0</v>
      </c>
      <c r="AY502" s="208">
        <v>0</v>
      </c>
    </row>
    <row r="503" spans="3:51" ht="13.5" thickBot="1"/>
    <row r="504" spans="3:51" ht="23.25" thickBot="1">
      <c r="C504" s="557" t="s">
        <v>1138</v>
      </c>
      <c r="D504" s="558"/>
      <c r="E504" s="558"/>
      <c r="F504" s="558"/>
      <c r="G504" s="558"/>
      <c r="H504" s="558"/>
      <c r="I504" s="558"/>
      <c r="J504" s="558"/>
      <c r="K504" s="558"/>
      <c r="L504" s="558"/>
      <c r="M504" s="558"/>
      <c r="N504" s="558"/>
      <c r="O504" s="558"/>
      <c r="P504" s="558"/>
      <c r="Q504" s="558"/>
      <c r="R504" s="558"/>
      <c r="S504" s="558"/>
      <c r="T504" s="558"/>
      <c r="U504" s="559"/>
      <c r="V504" s="557"/>
      <c r="W504" s="558"/>
      <c r="X504" s="558"/>
      <c r="Y504" s="558"/>
      <c r="Z504" s="558"/>
      <c r="AA504" s="558"/>
      <c r="AB504" s="558"/>
      <c r="AC504" s="558"/>
      <c r="AD504" s="558"/>
      <c r="AE504" s="558"/>
      <c r="AF504" s="558"/>
      <c r="AG504" s="558"/>
      <c r="AH504" s="558"/>
      <c r="AI504" s="558"/>
      <c r="AJ504" s="558"/>
      <c r="AK504" s="558"/>
      <c r="AL504" s="558"/>
      <c r="AM504" s="558"/>
      <c r="AN504" s="559"/>
      <c r="AO504" s="557"/>
      <c r="AP504" s="558"/>
      <c r="AQ504" s="558"/>
      <c r="AR504" s="558"/>
      <c r="AS504" s="558"/>
      <c r="AT504" s="558"/>
      <c r="AU504" s="558"/>
      <c r="AV504" s="558"/>
      <c r="AW504" s="558"/>
      <c r="AX504" s="558"/>
      <c r="AY504" s="558"/>
    </row>
    <row r="505" spans="3:51" ht="23.25" thickBot="1">
      <c r="C505" s="566" t="s">
        <v>54</v>
      </c>
      <c r="D505" s="568">
        <v>43101</v>
      </c>
      <c r="E505" s="569"/>
      <c r="F505" s="569"/>
      <c r="G505" s="570"/>
      <c r="H505" s="568">
        <v>43132</v>
      </c>
      <c r="I505" s="569"/>
      <c r="J505" s="569"/>
      <c r="K505" s="570"/>
      <c r="L505" s="568">
        <v>43160</v>
      </c>
      <c r="M505" s="569"/>
      <c r="N505" s="569"/>
      <c r="O505" s="570"/>
      <c r="P505" s="568">
        <v>43191</v>
      </c>
      <c r="Q505" s="569"/>
      <c r="R505" s="569"/>
      <c r="S505" s="570"/>
      <c r="T505" s="568">
        <v>43221</v>
      </c>
      <c r="U505" s="569"/>
      <c r="V505" s="569"/>
      <c r="W505" s="570"/>
      <c r="X505" s="568">
        <v>43252</v>
      </c>
      <c r="Y505" s="569"/>
      <c r="Z505" s="569"/>
      <c r="AA505" s="570"/>
      <c r="AB505" s="568">
        <v>43282</v>
      </c>
      <c r="AC505" s="569"/>
      <c r="AD505" s="569"/>
      <c r="AE505" s="570"/>
      <c r="AF505" s="568">
        <v>43313</v>
      </c>
      <c r="AG505" s="569"/>
      <c r="AH505" s="569"/>
      <c r="AI505" s="570"/>
      <c r="AJ505" s="568">
        <v>43344</v>
      </c>
      <c r="AK505" s="569"/>
      <c r="AL505" s="569"/>
      <c r="AM505" s="570"/>
      <c r="AN505" s="568">
        <v>43374</v>
      </c>
      <c r="AO505" s="569"/>
      <c r="AP505" s="569"/>
      <c r="AQ505" s="570"/>
      <c r="AR505" s="568">
        <v>43405</v>
      </c>
      <c r="AS505" s="569"/>
      <c r="AT505" s="569"/>
      <c r="AU505" s="570"/>
      <c r="AV505" s="568">
        <v>43435</v>
      </c>
      <c r="AW505" s="569"/>
      <c r="AX505" s="569"/>
      <c r="AY505" s="570"/>
    </row>
    <row r="506" spans="3:51" ht="23.25" thickBot="1">
      <c r="C506" s="567"/>
      <c r="D506" s="278" t="s">
        <v>4</v>
      </c>
      <c r="E506" s="279" t="s">
        <v>33</v>
      </c>
      <c r="F506" s="279" t="s">
        <v>62</v>
      </c>
      <c r="G506" s="280" t="s">
        <v>63</v>
      </c>
      <c r="H506" s="278" t="s">
        <v>4</v>
      </c>
      <c r="I506" s="279" t="s">
        <v>33</v>
      </c>
      <c r="J506" s="279" t="s">
        <v>62</v>
      </c>
      <c r="K506" s="280" t="s">
        <v>63</v>
      </c>
      <c r="L506" s="278" t="s">
        <v>4</v>
      </c>
      <c r="M506" s="279" t="s">
        <v>33</v>
      </c>
      <c r="N506" s="279" t="s">
        <v>62</v>
      </c>
      <c r="O506" s="280" t="s">
        <v>63</v>
      </c>
      <c r="P506" s="278" t="s">
        <v>4</v>
      </c>
      <c r="Q506" s="279" t="s">
        <v>33</v>
      </c>
      <c r="R506" s="279" t="s">
        <v>62</v>
      </c>
      <c r="S506" s="280" t="s">
        <v>63</v>
      </c>
      <c r="T506" s="278" t="s">
        <v>4</v>
      </c>
      <c r="U506" s="279" t="s">
        <v>33</v>
      </c>
      <c r="V506" s="279" t="s">
        <v>62</v>
      </c>
      <c r="W506" s="280" t="s">
        <v>63</v>
      </c>
      <c r="X506" s="278" t="s">
        <v>4</v>
      </c>
      <c r="Y506" s="279" t="s">
        <v>66</v>
      </c>
      <c r="Z506" s="279" t="s">
        <v>1132</v>
      </c>
      <c r="AA506" s="280" t="s">
        <v>63</v>
      </c>
      <c r="AB506" s="278" t="s">
        <v>4</v>
      </c>
      <c r="AC506" s="279" t="s">
        <v>66</v>
      </c>
      <c r="AD506" s="279" t="s">
        <v>1132</v>
      </c>
      <c r="AE506" s="280" t="s">
        <v>63</v>
      </c>
      <c r="AF506" s="278" t="s">
        <v>4</v>
      </c>
      <c r="AG506" s="279" t="s">
        <v>66</v>
      </c>
      <c r="AH506" s="279" t="s">
        <v>1132</v>
      </c>
      <c r="AI506" s="280" t="s">
        <v>63</v>
      </c>
      <c r="AJ506" s="278" t="s">
        <v>4</v>
      </c>
      <c r="AK506" s="279" t="s">
        <v>66</v>
      </c>
      <c r="AL506" s="320" t="s">
        <v>1132</v>
      </c>
      <c r="AM506" s="280" t="s">
        <v>63</v>
      </c>
      <c r="AN506" s="321" t="s">
        <v>4</v>
      </c>
      <c r="AO506" s="279" t="s">
        <v>66</v>
      </c>
      <c r="AP506" s="279" t="s">
        <v>1132</v>
      </c>
      <c r="AQ506" s="280" t="s">
        <v>63</v>
      </c>
      <c r="AR506" s="278" t="s">
        <v>4</v>
      </c>
      <c r="AS506" s="279" t="s">
        <v>33</v>
      </c>
      <c r="AT506" s="279" t="s">
        <v>62</v>
      </c>
      <c r="AU506" s="280" t="s">
        <v>63</v>
      </c>
      <c r="AV506" s="278" t="s">
        <v>4</v>
      </c>
      <c r="AW506" s="279" t="s">
        <v>33</v>
      </c>
      <c r="AX506" s="279" t="s">
        <v>62</v>
      </c>
      <c r="AY506" s="280" t="s">
        <v>63</v>
      </c>
    </row>
    <row r="507" spans="3:51">
      <c r="C507" s="88" t="s">
        <v>8</v>
      </c>
      <c r="D507" s="30">
        <v>0</v>
      </c>
      <c r="E507" s="87">
        <v>58</v>
      </c>
      <c r="F507" s="87">
        <v>18</v>
      </c>
      <c r="G507" s="31">
        <v>0</v>
      </c>
      <c r="H507" s="30">
        <v>0</v>
      </c>
      <c r="I507" s="87">
        <v>59</v>
      </c>
      <c r="J507" s="87">
        <v>18</v>
      </c>
      <c r="K507" s="31">
        <v>0</v>
      </c>
      <c r="L507" s="30">
        <v>0</v>
      </c>
      <c r="M507" s="87">
        <v>59</v>
      </c>
      <c r="N507" s="87">
        <v>18</v>
      </c>
      <c r="O507" s="31">
        <v>0</v>
      </c>
      <c r="P507" s="30">
        <v>0</v>
      </c>
      <c r="Q507" s="87">
        <v>59</v>
      </c>
      <c r="R507" s="87">
        <v>18</v>
      </c>
      <c r="S507" s="31">
        <v>0</v>
      </c>
      <c r="T507" s="30">
        <v>0</v>
      </c>
      <c r="U507" s="87">
        <v>62</v>
      </c>
      <c r="V507" s="87">
        <v>18</v>
      </c>
      <c r="W507" s="31">
        <v>0</v>
      </c>
      <c r="X507" s="30">
        <v>0</v>
      </c>
      <c r="Y507" s="85">
        <v>62</v>
      </c>
      <c r="Z507" s="85">
        <v>18</v>
      </c>
      <c r="AA507" s="85">
        <v>0</v>
      </c>
      <c r="AB507" s="30">
        <v>0</v>
      </c>
      <c r="AC507" s="87">
        <v>62</v>
      </c>
      <c r="AD507" s="85">
        <v>18</v>
      </c>
      <c r="AE507" s="85">
        <v>0</v>
      </c>
      <c r="AF507" s="30">
        <v>0</v>
      </c>
      <c r="AG507" s="87">
        <v>62</v>
      </c>
      <c r="AH507" s="87">
        <v>18</v>
      </c>
      <c r="AI507" s="31">
        <v>0</v>
      </c>
      <c r="AJ507" s="30">
        <v>0</v>
      </c>
      <c r="AK507" s="87">
        <v>62</v>
      </c>
      <c r="AL507" s="87">
        <v>18</v>
      </c>
      <c r="AM507" s="133">
        <v>0</v>
      </c>
      <c r="AN507" s="30">
        <v>0</v>
      </c>
      <c r="AO507" s="87">
        <v>60</v>
      </c>
      <c r="AP507" s="87">
        <v>18</v>
      </c>
      <c r="AQ507" s="31">
        <v>0</v>
      </c>
      <c r="AR507" s="30">
        <v>0</v>
      </c>
      <c r="AS507" s="87">
        <v>60</v>
      </c>
      <c r="AT507" s="87">
        <v>18</v>
      </c>
      <c r="AU507" s="31">
        <v>0</v>
      </c>
      <c r="AV507" s="30">
        <v>0</v>
      </c>
      <c r="AW507" s="87">
        <v>60</v>
      </c>
      <c r="AX507" s="87">
        <v>18</v>
      </c>
      <c r="AY507" s="31">
        <v>0</v>
      </c>
    </row>
    <row r="508" spans="3:51">
      <c r="C508" s="89" t="s">
        <v>9</v>
      </c>
      <c r="D508" s="32">
        <v>0</v>
      </c>
      <c r="E508" s="85">
        <v>14</v>
      </c>
      <c r="F508" s="85">
        <v>0</v>
      </c>
      <c r="G508" s="33">
        <v>0</v>
      </c>
      <c r="H508" s="32">
        <v>0</v>
      </c>
      <c r="I508" s="85">
        <v>14</v>
      </c>
      <c r="J508" s="85">
        <v>0</v>
      </c>
      <c r="K508" s="33">
        <v>0</v>
      </c>
      <c r="L508" s="32">
        <v>0</v>
      </c>
      <c r="M508" s="85">
        <v>14</v>
      </c>
      <c r="N508" s="85">
        <v>0</v>
      </c>
      <c r="O508" s="33">
        <v>0</v>
      </c>
      <c r="P508" s="32">
        <v>0</v>
      </c>
      <c r="Q508" s="85">
        <v>14</v>
      </c>
      <c r="R508" s="85">
        <v>0</v>
      </c>
      <c r="S508" s="33">
        <v>0</v>
      </c>
      <c r="T508" s="32">
        <v>0</v>
      </c>
      <c r="U508" s="85">
        <v>14</v>
      </c>
      <c r="V508" s="85">
        <v>0</v>
      </c>
      <c r="W508" s="33">
        <v>0</v>
      </c>
      <c r="X508" s="32">
        <v>0</v>
      </c>
      <c r="Y508" s="85">
        <v>14</v>
      </c>
      <c r="Z508" s="85">
        <v>0</v>
      </c>
      <c r="AA508" s="85">
        <v>0</v>
      </c>
      <c r="AB508" s="32">
        <v>0</v>
      </c>
      <c r="AC508" s="85">
        <v>14</v>
      </c>
      <c r="AD508" s="85">
        <v>0</v>
      </c>
      <c r="AE508" s="85">
        <v>0</v>
      </c>
      <c r="AF508" s="32">
        <v>0</v>
      </c>
      <c r="AG508" s="85">
        <v>14</v>
      </c>
      <c r="AH508" s="85">
        <v>0</v>
      </c>
      <c r="AI508" s="33">
        <v>0</v>
      </c>
      <c r="AJ508" s="32">
        <v>0</v>
      </c>
      <c r="AK508" s="85">
        <v>14</v>
      </c>
      <c r="AL508" s="85">
        <v>0</v>
      </c>
      <c r="AM508" s="134">
        <v>0</v>
      </c>
      <c r="AN508" s="32">
        <v>0</v>
      </c>
      <c r="AO508" s="85">
        <v>14</v>
      </c>
      <c r="AP508" s="85">
        <v>0</v>
      </c>
      <c r="AQ508" s="33">
        <v>0</v>
      </c>
      <c r="AR508" s="32">
        <v>0</v>
      </c>
      <c r="AS508" s="85">
        <v>14</v>
      </c>
      <c r="AT508" s="85">
        <v>0</v>
      </c>
      <c r="AU508" s="33">
        <v>0</v>
      </c>
      <c r="AV508" s="32">
        <v>0</v>
      </c>
      <c r="AW508" s="85">
        <v>14</v>
      </c>
      <c r="AX508" s="85">
        <v>0</v>
      </c>
      <c r="AY508" s="33">
        <v>0</v>
      </c>
    </row>
    <row r="509" spans="3:51">
      <c r="C509" s="89" t="s">
        <v>10</v>
      </c>
      <c r="D509" s="32">
        <v>0</v>
      </c>
      <c r="E509" s="85">
        <v>14</v>
      </c>
      <c r="F509" s="85">
        <v>0</v>
      </c>
      <c r="G509" s="33">
        <v>0</v>
      </c>
      <c r="H509" s="32">
        <v>0</v>
      </c>
      <c r="I509" s="85">
        <v>14</v>
      </c>
      <c r="J509" s="85">
        <v>0</v>
      </c>
      <c r="K509" s="33">
        <v>0</v>
      </c>
      <c r="L509" s="32">
        <v>0</v>
      </c>
      <c r="M509" s="85">
        <v>14</v>
      </c>
      <c r="N509" s="85">
        <v>0</v>
      </c>
      <c r="O509" s="33">
        <v>0</v>
      </c>
      <c r="P509" s="32">
        <v>0</v>
      </c>
      <c r="Q509" s="85">
        <v>14</v>
      </c>
      <c r="R509" s="85">
        <v>0</v>
      </c>
      <c r="S509" s="33">
        <v>0</v>
      </c>
      <c r="T509" s="32">
        <v>0</v>
      </c>
      <c r="U509" s="85">
        <v>15</v>
      </c>
      <c r="V509" s="85">
        <v>0</v>
      </c>
      <c r="W509" s="33">
        <v>0</v>
      </c>
      <c r="X509" s="32">
        <v>0</v>
      </c>
      <c r="Y509" s="85">
        <v>15</v>
      </c>
      <c r="Z509" s="85">
        <v>0</v>
      </c>
      <c r="AA509" s="85">
        <v>0</v>
      </c>
      <c r="AB509" s="32">
        <v>0</v>
      </c>
      <c r="AC509" s="85">
        <v>15</v>
      </c>
      <c r="AD509" s="85">
        <v>0</v>
      </c>
      <c r="AE509" s="85">
        <v>0</v>
      </c>
      <c r="AF509" s="32">
        <v>0</v>
      </c>
      <c r="AG509" s="85">
        <v>15</v>
      </c>
      <c r="AH509" s="85">
        <v>0</v>
      </c>
      <c r="AI509" s="33">
        <v>0</v>
      </c>
      <c r="AJ509" s="32">
        <v>0</v>
      </c>
      <c r="AK509" s="85">
        <v>15</v>
      </c>
      <c r="AL509" s="85">
        <v>0</v>
      </c>
      <c r="AM509" s="134">
        <v>0</v>
      </c>
      <c r="AN509" s="32">
        <v>0</v>
      </c>
      <c r="AO509" s="85">
        <v>15</v>
      </c>
      <c r="AP509" s="85">
        <v>0</v>
      </c>
      <c r="AQ509" s="33">
        <v>0</v>
      </c>
      <c r="AR509" s="32">
        <v>0</v>
      </c>
      <c r="AS509" s="85">
        <v>15</v>
      </c>
      <c r="AT509" s="85">
        <v>0</v>
      </c>
      <c r="AU509" s="33">
        <v>0</v>
      </c>
      <c r="AV509" s="32">
        <v>0</v>
      </c>
      <c r="AW509" s="85">
        <v>15</v>
      </c>
      <c r="AX509" s="85">
        <v>0</v>
      </c>
      <c r="AY509" s="33">
        <v>0</v>
      </c>
    </row>
    <row r="510" spans="3:51">
      <c r="C510" s="89" t="s">
        <v>11</v>
      </c>
      <c r="D510" s="32">
        <v>0</v>
      </c>
      <c r="E510" s="85">
        <v>15</v>
      </c>
      <c r="F510" s="85">
        <v>0</v>
      </c>
      <c r="G510" s="33">
        <v>0</v>
      </c>
      <c r="H510" s="32">
        <v>0</v>
      </c>
      <c r="I510" s="85">
        <v>15</v>
      </c>
      <c r="J510" s="85">
        <v>0</v>
      </c>
      <c r="K510" s="33">
        <v>0</v>
      </c>
      <c r="L510" s="32">
        <v>0</v>
      </c>
      <c r="M510" s="85">
        <v>15</v>
      </c>
      <c r="N510" s="85">
        <v>0</v>
      </c>
      <c r="O510" s="33">
        <v>0</v>
      </c>
      <c r="P510" s="32">
        <v>0</v>
      </c>
      <c r="Q510" s="85">
        <v>18</v>
      </c>
      <c r="R510" s="85">
        <v>0</v>
      </c>
      <c r="S510" s="33">
        <v>0</v>
      </c>
      <c r="T510" s="32">
        <v>0</v>
      </c>
      <c r="U510" s="85">
        <v>18</v>
      </c>
      <c r="V510" s="85">
        <v>0</v>
      </c>
      <c r="W510" s="33">
        <v>0</v>
      </c>
      <c r="X510" s="32">
        <v>0</v>
      </c>
      <c r="Y510" s="85">
        <v>18</v>
      </c>
      <c r="Z510" s="85">
        <v>0</v>
      </c>
      <c r="AA510" s="85">
        <v>0</v>
      </c>
      <c r="AB510" s="32">
        <v>0</v>
      </c>
      <c r="AC510" s="85">
        <v>19</v>
      </c>
      <c r="AD510" s="85">
        <v>0</v>
      </c>
      <c r="AE510" s="85">
        <v>0</v>
      </c>
      <c r="AF510" s="32">
        <v>0</v>
      </c>
      <c r="AG510" s="85">
        <v>19</v>
      </c>
      <c r="AH510" s="85">
        <v>0</v>
      </c>
      <c r="AI510" s="33">
        <v>0</v>
      </c>
      <c r="AJ510" s="32">
        <v>0</v>
      </c>
      <c r="AK510" s="85">
        <v>20</v>
      </c>
      <c r="AL510" s="85">
        <v>0</v>
      </c>
      <c r="AM510" s="134">
        <v>0</v>
      </c>
      <c r="AN510" s="32">
        <v>0</v>
      </c>
      <c r="AO510" s="85">
        <v>20</v>
      </c>
      <c r="AP510" s="85">
        <v>0</v>
      </c>
      <c r="AQ510" s="33">
        <v>0</v>
      </c>
      <c r="AR510" s="32">
        <v>0</v>
      </c>
      <c r="AS510" s="85">
        <v>20</v>
      </c>
      <c r="AT510" s="85">
        <v>0</v>
      </c>
      <c r="AU510" s="33">
        <v>0</v>
      </c>
      <c r="AV510" s="32">
        <v>0</v>
      </c>
      <c r="AW510" s="85">
        <v>20</v>
      </c>
      <c r="AX510" s="85">
        <v>0</v>
      </c>
      <c r="AY510" s="33">
        <v>0</v>
      </c>
    </row>
    <row r="511" spans="3:51">
      <c r="C511" s="89" t="s">
        <v>12</v>
      </c>
      <c r="D511" s="32">
        <v>0</v>
      </c>
      <c r="E511" s="85">
        <v>42</v>
      </c>
      <c r="F511" s="85">
        <v>21</v>
      </c>
      <c r="G511" s="33">
        <v>0</v>
      </c>
      <c r="H511" s="32">
        <v>0</v>
      </c>
      <c r="I511" s="85">
        <v>45</v>
      </c>
      <c r="J511" s="85">
        <v>21</v>
      </c>
      <c r="K511" s="33">
        <v>0</v>
      </c>
      <c r="L511" s="32">
        <v>0</v>
      </c>
      <c r="M511" s="85">
        <v>45</v>
      </c>
      <c r="N511" s="85">
        <v>21</v>
      </c>
      <c r="O511" s="33">
        <v>0</v>
      </c>
      <c r="P511" s="32">
        <v>0</v>
      </c>
      <c r="Q511" s="85">
        <v>45</v>
      </c>
      <c r="R511" s="85">
        <v>21</v>
      </c>
      <c r="S511" s="33">
        <v>0</v>
      </c>
      <c r="T511" s="32">
        <v>0</v>
      </c>
      <c r="U511" s="85">
        <v>45</v>
      </c>
      <c r="V511" s="85">
        <v>21</v>
      </c>
      <c r="W511" s="33">
        <v>0</v>
      </c>
      <c r="X511" s="32">
        <v>0</v>
      </c>
      <c r="Y511" s="85">
        <v>45</v>
      </c>
      <c r="Z511" s="85">
        <v>21</v>
      </c>
      <c r="AA511" s="85">
        <v>0</v>
      </c>
      <c r="AB511" s="32">
        <v>0</v>
      </c>
      <c r="AC511" s="85">
        <v>45</v>
      </c>
      <c r="AD511" s="85">
        <v>21</v>
      </c>
      <c r="AE511" s="85">
        <v>0</v>
      </c>
      <c r="AF511" s="32">
        <v>0</v>
      </c>
      <c r="AG511" s="85">
        <v>45</v>
      </c>
      <c r="AH511" s="85">
        <v>21</v>
      </c>
      <c r="AI511" s="33">
        <v>0</v>
      </c>
      <c r="AJ511" s="32">
        <v>0</v>
      </c>
      <c r="AK511" s="85">
        <v>45</v>
      </c>
      <c r="AL511" s="85">
        <v>21</v>
      </c>
      <c r="AM511" s="134">
        <v>0</v>
      </c>
      <c r="AN511" s="32">
        <v>0</v>
      </c>
      <c r="AO511" s="85">
        <v>45</v>
      </c>
      <c r="AP511" s="85">
        <v>21</v>
      </c>
      <c r="AQ511" s="33">
        <v>0</v>
      </c>
      <c r="AR511" s="32">
        <v>0</v>
      </c>
      <c r="AS511" s="85">
        <v>45</v>
      </c>
      <c r="AT511" s="85">
        <v>21</v>
      </c>
      <c r="AU511" s="33">
        <v>0</v>
      </c>
      <c r="AV511" s="32">
        <v>0</v>
      </c>
      <c r="AW511" s="85">
        <v>45</v>
      </c>
      <c r="AX511" s="85">
        <v>21</v>
      </c>
      <c r="AY511" s="33">
        <v>0</v>
      </c>
    </row>
    <row r="512" spans="3:51">
      <c r="C512" s="89" t="s">
        <v>13</v>
      </c>
      <c r="D512" s="32">
        <v>0</v>
      </c>
      <c r="E512" s="85">
        <v>44</v>
      </c>
      <c r="F512" s="85">
        <v>6</v>
      </c>
      <c r="G512" s="33">
        <v>0</v>
      </c>
      <c r="H512" s="32">
        <v>0</v>
      </c>
      <c r="I512" s="85">
        <v>48</v>
      </c>
      <c r="J512" s="85">
        <v>6</v>
      </c>
      <c r="K512" s="33">
        <v>0</v>
      </c>
      <c r="L512" s="32">
        <v>0</v>
      </c>
      <c r="M512" s="85">
        <v>48</v>
      </c>
      <c r="N512" s="85">
        <v>6</v>
      </c>
      <c r="O512" s="33">
        <v>0</v>
      </c>
      <c r="P512" s="32">
        <v>0</v>
      </c>
      <c r="Q512" s="85">
        <v>48</v>
      </c>
      <c r="R512" s="85">
        <v>6</v>
      </c>
      <c r="S512" s="33">
        <v>0</v>
      </c>
      <c r="T512" s="32">
        <v>0</v>
      </c>
      <c r="U512" s="85">
        <v>48</v>
      </c>
      <c r="V512" s="85">
        <v>6</v>
      </c>
      <c r="W512" s="33">
        <v>0</v>
      </c>
      <c r="X512" s="32">
        <v>0</v>
      </c>
      <c r="Y512" s="85">
        <v>48</v>
      </c>
      <c r="Z512" s="85">
        <v>6</v>
      </c>
      <c r="AA512" s="85">
        <v>0</v>
      </c>
      <c r="AB512" s="32">
        <v>0</v>
      </c>
      <c r="AC512" s="85">
        <v>48</v>
      </c>
      <c r="AD512" s="85">
        <v>6</v>
      </c>
      <c r="AE512" s="85">
        <v>0</v>
      </c>
      <c r="AF512" s="32">
        <v>0</v>
      </c>
      <c r="AG512" s="85">
        <v>48</v>
      </c>
      <c r="AH512" s="85">
        <v>6</v>
      </c>
      <c r="AI512" s="33">
        <v>0</v>
      </c>
      <c r="AJ512" s="32">
        <v>0</v>
      </c>
      <c r="AK512" s="85">
        <v>48</v>
      </c>
      <c r="AL512" s="85">
        <v>6</v>
      </c>
      <c r="AM512" s="134">
        <v>0</v>
      </c>
      <c r="AN512" s="32">
        <v>0</v>
      </c>
      <c r="AO512" s="85">
        <v>48</v>
      </c>
      <c r="AP512" s="85">
        <v>6</v>
      </c>
      <c r="AQ512" s="33">
        <v>0</v>
      </c>
      <c r="AR512" s="32">
        <v>0</v>
      </c>
      <c r="AS512" s="85">
        <v>48</v>
      </c>
      <c r="AT512" s="85">
        <v>6</v>
      </c>
      <c r="AU512" s="33">
        <v>0</v>
      </c>
      <c r="AV512" s="32">
        <v>0</v>
      </c>
      <c r="AW512" s="85">
        <v>48</v>
      </c>
      <c r="AX512" s="85">
        <v>6</v>
      </c>
      <c r="AY512" s="33">
        <v>0</v>
      </c>
    </row>
    <row r="513" spans="3:51">
      <c r="C513" s="89" t="s">
        <v>14</v>
      </c>
      <c r="D513" s="32">
        <v>0</v>
      </c>
      <c r="E513" s="85">
        <v>38</v>
      </c>
      <c r="F513" s="85">
        <v>18</v>
      </c>
      <c r="G513" s="33">
        <v>0</v>
      </c>
      <c r="H513" s="32">
        <v>0</v>
      </c>
      <c r="I513" s="85">
        <v>38</v>
      </c>
      <c r="J513" s="85">
        <v>18</v>
      </c>
      <c r="K513" s="33">
        <v>0</v>
      </c>
      <c r="L513" s="32">
        <v>0</v>
      </c>
      <c r="M513" s="85">
        <v>38</v>
      </c>
      <c r="N513" s="85">
        <v>18</v>
      </c>
      <c r="O513" s="33">
        <v>0</v>
      </c>
      <c r="P513" s="32">
        <v>0</v>
      </c>
      <c r="Q513" s="85">
        <v>38</v>
      </c>
      <c r="R513" s="85">
        <v>18</v>
      </c>
      <c r="S513" s="33">
        <v>0</v>
      </c>
      <c r="T513" s="32">
        <v>0</v>
      </c>
      <c r="U513" s="85">
        <v>41</v>
      </c>
      <c r="V513" s="85">
        <v>21</v>
      </c>
      <c r="W513" s="33">
        <v>0</v>
      </c>
      <c r="X513" s="32">
        <v>0</v>
      </c>
      <c r="Y513" s="85">
        <v>41</v>
      </c>
      <c r="Z513" s="85">
        <v>21</v>
      </c>
      <c r="AA513" s="85">
        <v>0</v>
      </c>
      <c r="AB513" s="32">
        <v>0</v>
      </c>
      <c r="AC513" s="85">
        <v>41</v>
      </c>
      <c r="AD513" s="85">
        <v>21</v>
      </c>
      <c r="AE513" s="85">
        <v>0</v>
      </c>
      <c r="AF513" s="32">
        <v>0</v>
      </c>
      <c r="AG513" s="85">
        <v>41</v>
      </c>
      <c r="AH513" s="85">
        <v>21</v>
      </c>
      <c r="AI513" s="33">
        <v>0</v>
      </c>
      <c r="AJ513" s="32">
        <v>0</v>
      </c>
      <c r="AK513" s="85">
        <v>41</v>
      </c>
      <c r="AL513" s="85">
        <v>19</v>
      </c>
      <c r="AM513" s="134">
        <v>0</v>
      </c>
      <c r="AN513" s="32">
        <v>0</v>
      </c>
      <c r="AO513" s="85">
        <v>38</v>
      </c>
      <c r="AP513" s="85">
        <v>18</v>
      </c>
      <c r="AQ513" s="33">
        <v>0</v>
      </c>
      <c r="AR513" s="32">
        <v>0</v>
      </c>
      <c r="AS513" s="85">
        <v>38</v>
      </c>
      <c r="AT513" s="85">
        <v>18</v>
      </c>
      <c r="AU513" s="33">
        <v>0</v>
      </c>
      <c r="AV513" s="32">
        <v>0</v>
      </c>
      <c r="AW513" s="85">
        <v>38</v>
      </c>
      <c r="AX513" s="85">
        <v>18</v>
      </c>
      <c r="AY513" s="33">
        <v>0</v>
      </c>
    </row>
    <row r="514" spans="3:51">
      <c r="C514" s="89" t="s">
        <v>15</v>
      </c>
      <c r="D514" s="32">
        <v>0</v>
      </c>
      <c r="E514" s="85">
        <v>41</v>
      </c>
      <c r="F514" s="85">
        <v>14</v>
      </c>
      <c r="G514" s="33">
        <v>0</v>
      </c>
      <c r="H514" s="32">
        <v>0</v>
      </c>
      <c r="I514" s="85">
        <v>42</v>
      </c>
      <c r="J514" s="85">
        <v>14</v>
      </c>
      <c r="K514" s="33">
        <v>0</v>
      </c>
      <c r="L514" s="32">
        <v>0</v>
      </c>
      <c r="M514" s="85">
        <v>42</v>
      </c>
      <c r="N514" s="85">
        <v>14</v>
      </c>
      <c r="O514" s="33">
        <v>0</v>
      </c>
      <c r="P514" s="32">
        <v>0</v>
      </c>
      <c r="Q514" s="85">
        <v>44</v>
      </c>
      <c r="R514" s="85">
        <v>15</v>
      </c>
      <c r="S514" s="33">
        <v>0</v>
      </c>
      <c r="T514" s="32">
        <v>0</v>
      </c>
      <c r="U514" s="85">
        <v>44</v>
      </c>
      <c r="V514" s="85">
        <v>15</v>
      </c>
      <c r="W514" s="33">
        <v>0</v>
      </c>
      <c r="X514" s="32">
        <v>0</v>
      </c>
      <c r="Y514" s="85">
        <v>44</v>
      </c>
      <c r="Z514" s="85">
        <v>15</v>
      </c>
      <c r="AA514" s="85">
        <v>0</v>
      </c>
      <c r="AB514" s="32">
        <v>0</v>
      </c>
      <c r="AC514" s="85">
        <v>44</v>
      </c>
      <c r="AD514" s="85">
        <v>15</v>
      </c>
      <c r="AE514" s="85">
        <v>0</v>
      </c>
      <c r="AF514" s="32">
        <v>0</v>
      </c>
      <c r="AG514" s="85">
        <v>44</v>
      </c>
      <c r="AH514" s="85">
        <v>15</v>
      </c>
      <c r="AI514" s="33">
        <v>0</v>
      </c>
      <c r="AJ514" s="32">
        <v>0</v>
      </c>
      <c r="AK514" s="85">
        <v>44</v>
      </c>
      <c r="AL514" s="85">
        <v>15</v>
      </c>
      <c r="AM514" s="134">
        <v>0</v>
      </c>
      <c r="AN514" s="32">
        <v>0</v>
      </c>
      <c r="AO514" s="85">
        <v>44</v>
      </c>
      <c r="AP514" s="85">
        <v>15</v>
      </c>
      <c r="AQ514" s="33">
        <v>0</v>
      </c>
      <c r="AR514" s="32">
        <v>0</v>
      </c>
      <c r="AS514" s="85">
        <v>44</v>
      </c>
      <c r="AT514" s="85">
        <v>15</v>
      </c>
      <c r="AU514" s="33">
        <v>0</v>
      </c>
      <c r="AV514" s="32">
        <v>0</v>
      </c>
      <c r="AW514" s="85">
        <v>44</v>
      </c>
      <c r="AX514" s="85">
        <v>15</v>
      </c>
      <c r="AY514" s="33">
        <v>0</v>
      </c>
    </row>
    <row r="515" spans="3:51">
      <c r="C515" s="89" t="s">
        <v>16</v>
      </c>
      <c r="D515" s="32">
        <v>0</v>
      </c>
      <c r="E515" s="85">
        <v>10</v>
      </c>
      <c r="F515" s="85">
        <v>0</v>
      </c>
      <c r="G515" s="33">
        <v>0</v>
      </c>
      <c r="H515" s="32">
        <v>0</v>
      </c>
      <c r="I515" s="85">
        <v>10</v>
      </c>
      <c r="J515" s="85">
        <v>0</v>
      </c>
      <c r="K515" s="33">
        <v>0</v>
      </c>
      <c r="L515" s="32">
        <v>0</v>
      </c>
      <c r="M515" s="85">
        <v>10</v>
      </c>
      <c r="N515" s="85">
        <v>0</v>
      </c>
      <c r="O515" s="33">
        <v>0</v>
      </c>
      <c r="P515" s="32">
        <v>0</v>
      </c>
      <c r="Q515" s="85">
        <v>10</v>
      </c>
      <c r="R515" s="85">
        <v>0</v>
      </c>
      <c r="S515" s="33">
        <v>0</v>
      </c>
      <c r="T515" s="32">
        <v>0</v>
      </c>
      <c r="U515" s="85">
        <v>10</v>
      </c>
      <c r="V515" s="85">
        <v>0</v>
      </c>
      <c r="W515" s="33">
        <v>0</v>
      </c>
      <c r="X515" s="32">
        <v>0</v>
      </c>
      <c r="Y515" s="85">
        <v>10</v>
      </c>
      <c r="Z515" s="85">
        <v>0</v>
      </c>
      <c r="AA515" s="85">
        <v>0</v>
      </c>
      <c r="AB515" s="32">
        <v>0</v>
      </c>
      <c r="AC515" s="85">
        <v>10</v>
      </c>
      <c r="AD515" s="85">
        <v>0</v>
      </c>
      <c r="AE515" s="85">
        <v>0</v>
      </c>
      <c r="AF515" s="32">
        <v>0</v>
      </c>
      <c r="AG515" s="85">
        <v>10</v>
      </c>
      <c r="AH515" s="85">
        <v>0</v>
      </c>
      <c r="AI515" s="33">
        <v>0</v>
      </c>
      <c r="AJ515" s="32">
        <v>0</v>
      </c>
      <c r="AK515" s="85">
        <v>10</v>
      </c>
      <c r="AL515" s="85">
        <v>0</v>
      </c>
      <c r="AM515" s="134">
        <v>0</v>
      </c>
      <c r="AN515" s="32">
        <v>0</v>
      </c>
      <c r="AO515" s="85">
        <v>10</v>
      </c>
      <c r="AP515" s="85">
        <v>0</v>
      </c>
      <c r="AQ515" s="33">
        <v>0</v>
      </c>
      <c r="AR515" s="32">
        <v>0</v>
      </c>
      <c r="AS515" s="15">
        <v>10</v>
      </c>
      <c r="AT515" s="85">
        <v>0</v>
      </c>
      <c r="AU515" s="33">
        <v>0</v>
      </c>
      <c r="AV515" s="32">
        <v>0</v>
      </c>
      <c r="AW515" s="85">
        <v>10</v>
      </c>
      <c r="AX515" s="85">
        <v>0</v>
      </c>
      <c r="AY515" s="33">
        <v>0</v>
      </c>
    </row>
    <row r="516" spans="3:51">
      <c r="C516" s="89" t="s">
        <v>17</v>
      </c>
      <c r="D516" s="32">
        <v>0</v>
      </c>
      <c r="E516" s="85">
        <v>323</v>
      </c>
      <c r="F516" s="85">
        <v>213</v>
      </c>
      <c r="G516" s="33">
        <v>5</v>
      </c>
      <c r="H516" s="32">
        <v>0</v>
      </c>
      <c r="I516" s="85">
        <v>326</v>
      </c>
      <c r="J516" s="85">
        <v>213</v>
      </c>
      <c r="K516" s="33">
        <v>5</v>
      </c>
      <c r="L516" s="32">
        <v>0</v>
      </c>
      <c r="M516" s="85">
        <v>326</v>
      </c>
      <c r="N516" s="85">
        <v>213</v>
      </c>
      <c r="O516" s="33">
        <v>5</v>
      </c>
      <c r="P516" s="32">
        <v>0</v>
      </c>
      <c r="Q516" s="85">
        <v>340</v>
      </c>
      <c r="R516" s="85">
        <v>213</v>
      </c>
      <c r="S516" s="33">
        <v>5</v>
      </c>
      <c r="T516" s="32">
        <v>0</v>
      </c>
      <c r="U516" s="85">
        <v>340</v>
      </c>
      <c r="V516" s="85">
        <v>213</v>
      </c>
      <c r="W516" s="33">
        <v>5</v>
      </c>
      <c r="X516" s="32">
        <v>0</v>
      </c>
      <c r="Y516" s="85">
        <v>340</v>
      </c>
      <c r="Z516" s="85">
        <v>213</v>
      </c>
      <c r="AA516" s="85">
        <v>5</v>
      </c>
      <c r="AB516" s="32">
        <v>0</v>
      </c>
      <c r="AC516" s="85">
        <v>353</v>
      </c>
      <c r="AD516" s="85">
        <v>213</v>
      </c>
      <c r="AE516" s="85">
        <v>5</v>
      </c>
      <c r="AF516" s="32">
        <v>0</v>
      </c>
      <c r="AG516" s="85">
        <v>353</v>
      </c>
      <c r="AH516" s="85">
        <v>213</v>
      </c>
      <c r="AI516" s="33">
        <v>5</v>
      </c>
      <c r="AJ516" s="32">
        <v>0</v>
      </c>
      <c r="AK516" s="85">
        <v>354</v>
      </c>
      <c r="AL516" s="85">
        <v>212</v>
      </c>
      <c r="AM516" s="134">
        <v>5</v>
      </c>
      <c r="AN516" s="32">
        <v>0</v>
      </c>
      <c r="AO516" s="85">
        <v>354</v>
      </c>
      <c r="AP516" s="85">
        <v>212</v>
      </c>
      <c r="AQ516" s="33">
        <v>12</v>
      </c>
      <c r="AR516" s="32">
        <v>0</v>
      </c>
      <c r="AS516" s="85">
        <v>359</v>
      </c>
      <c r="AT516" s="85">
        <v>212</v>
      </c>
      <c r="AU516" s="33">
        <v>12</v>
      </c>
      <c r="AV516" s="32">
        <v>0</v>
      </c>
      <c r="AW516" s="85">
        <v>359</v>
      </c>
      <c r="AX516" s="85">
        <v>212</v>
      </c>
      <c r="AY516" s="33">
        <v>12</v>
      </c>
    </row>
    <row r="517" spans="3:51">
      <c r="C517" s="89" t="s">
        <v>18</v>
      </c>
      <c r="D517" s="32">
        <v>0</v>
      </c>
      <c r="E517" s="85">
        <v>43</v>
      </c>
      <c r="F517" s="85">
        <v>12</v>
      </c>
      <c r="G517" s="33">
        <v>0</v>
      </c>
      <c r="H517" s="32">
        <v>0</v>
      </c>
      <c r="I517" s="85">
        <v>44</v>
      </c>
      <c r="J517" s="85">
        <v>12</v>
      </c>
      <c r="K517" s="33">
        <v>0</v>
      </c>
      <c r="L517" s="32">
        <v>0</v>
      </c>
      <c r="M517" s="85">
        <v>44</v>
      </c>
      <c r="N517" s="85">
        <v>12</v>
      </c>
      <c r="O517" s="33">
        <v>0</v>
      </c>
      <c r="P517" s="32">
        <v>0</v>
      </c>
      <c r="Q517" s="85">
        <v>53</v>
      </c>
      <c r="R517" s="85">
        <v>13</v>
      </c>
      <c r="S517" s="33">
        <v>0</v>
      </c>
      <c r="T517" s="32">
        <v>0</v>
      </c>
      <c r="U517" s="85">
        <v>53</v>
      </c>
      <c r="V517" s="85">
        <v>13</v>
      </c>
      <c r="W517" s="33">
        <v>0</v>
      </c>
      <c r="X517" s="32">
        <v>0</v>
      </c>
      <c r="Y517" s="85">
        <v>53</v>
      </c>
      <c r="Z517" s="85">
        <v>13</v>
      </c>
      <c r="AA517" s="85">
        <v>0</v>
      </c>
      <c r="AB517" s="32">
        <v>0</v>
      </c>
      <c r="AC517" s="85">
        <v>53</v>
      </c>
      <c r="AD517" s="85">
        <v>13</v>
      </c>
      <c r="AE517" s="85">
        <v>0</v>
      </c>
      <c r="AF517" s="32">
        <v>0</v>
      </c>
      <c r="AG517" s="85">
        <v>53</v>
      </c>
      <c r="AH517" s="85">
        <v>13</v>
      </c>
      <c r="AI517" s="33">
        <v>0</v>
      </c>
      <c r="AJ517" s="32">
        <v>0</v>
      </c>
      <c r="AK517" s="85">
        <v>54</v>
      </c>
      <c r="AL517" s="85">
        <v>13</v>
      </c>
      <c r="AM517" s="134">
        <v>0</v>
      </c>
      <c r="AN517" s="32">
        <v>0</v>
      </c>
      <c r="AO517" s="85">
        <v>55</v>
      </c>
      <c r="AP517" s="85">
        <v>13</v>
      </c>
      <c r="AQ517" s="33">
        <v>0</v>
      </c>
      <c r="AR517" s="32">
        <v>0</v>
      </c>
      <c r="AS517" s="85">
        <v>55</v>
      </c>
      <c r="AT517" s="85">
        <v>13</v>
      </c>
      <c r="AU517" s="33">
        <v>0</v>
      </c>
      <c r="AV517" s="32">
        <v>0</v>
      </c>
      <c r="AW517" s="85">
        <v>55</v>
      </c>
      <c r="AX517" s="85">
        <v>13</v>
      </c>
      <c r="AY517" s="33">
        <v>0</v>
      </c>
    </row>
    <row r="518" spans="3:51">
      <c r="C518" s="89" t="s">
        <v>19</v>
      </c>
      <c r="D518" s="32">
        <v>0</v>
      </c>
      <c r="E518" s="85">
        <v>36</v>
      </c>
      <c r="F518" s="85">
        <v>8</v>
      </c>
      <c r="G518" s="33">
        <v>0</v>
      </c>
      <c r="H518" s="32">
        <v>0</v>
      </c>
      <c r="I518" s="85">
        <v>36</v>
      </c>
      <c r="J518" s="85">
        <v>8</v>
      </c>
      <c r="K518" s="33">
        <v>0</v>
      </c>
      <c r="L518" s="32">
        <v>0</v>
      </c>
      <c r="M518" s="85">
        <v>36</v>
      </c>
      <c r="N518" s="85">
        <v>8</v>
      </c>
      <c r="O518" s="33">
        <v>0</v>
      </c>
      <c r="P518" s="32">
        <v>0</v>
      </c>
      <c r="Q518" s="85">
        <v>36</v>
      </c>
      <c r="R518" s="85">
        <v>8</v>
      </c>
      <c r="S518" s="33">
        <v>0</v>
      </c>
      <c r="T518" s="32">
        <v>0</v>
      </c>
      <c r="U518" s="85">
        <v>36</v>
      </c>
      <c r="V518" s="85">
        <v>8</v>
      </c>
      <c r="W518" s="33">
        <v>0</v>
      </c>
      <c r="X518" s="32">
        <v>0</v>
      </c>
      <c r="Y518" s="85">
        <v>36</v>
      </c>
      <c r="Z518" s="85">
        <v>8</v>
      </c>
      <c r="AA518" s="85">
        <v>0</v>
      </c>
      <c r="AB518" s="32">
        <v>0</v>
      </c>
      <c r="AC518" s="85">
        <v>36</v>
      </c>
      <c r="AD518" s="85">
        <v>8</v>
      </c>
      <c r="AE518" s="85">
        <v>0</v>
      </c>
      <c r="AF518" s="32">
        <v>0</v>
      </c>
      <c r="AG518" s="85">
        <v>36</v>
      </c>
      <c r="AH518" s="85">
        <v>8</v>
      </c>
      <c r="AI518" s="33">
        <v>0</v>
      </c>
      <c r="AJ518" s="32">
        <v>0</v>
      </c>
      <c r="AK518" s="85">
        <v>36</v>
      </c>
      <c r="AL518" s="85">
        <v>8</v>
      </c>
      <c r="AM518" s="134">
        <v>0</v>
      </c>
      <c r="AN518" s="32">
        <v>0</v>
      </c>
      <c r="AO518" s="85">
        <v>35</v>
      </c>
      <c r="AP518" s="85">
        <v>8</v>
      </c>
      <c r="AQ518" s="33">
        <v>0</v>
      </c>
      <c r="AR518" s="32">
        <v>0</v>
      </c>
      <c r="AS518" s="85">
        <v>35</v>
      </c>
      <c r="AT518" s="85">
        <v>8</v>
      </c>
      <c r="AU518" s="33">
        <v>0</v>
      </c>
      <c r="AV518" s="32">
        <v>0</v>
      </c>
      <c r="AW518" s="85">
        <v>35</v>
      </c>
      <c r="AX518" s="85">
        <v>8</v>
      </c>
      <c r="AY518" s="33">
        <v>0</v>
      </c>
    </row>
    <row r="519" spans="3:51">
      <c r="C519" s="89" t="s">
        <v>20</v>
      </c>
      <c r="D519" s="32">
        <v>0</v>
      </c>
      <c r="E519" s="85">
        <v>38</v>
      </c>
      <c r="F519" s="85">
        <v>9</v>
      </c>
      <c r="G519" s="33">
        <v>0</v>
      </c>
      <c r="H519" s="32">
        <v>0</v>
      </c>
      <c r="I519" s="85">
        <v>38</v>
      </c>
      <c r="J519" s="85">
        <v>9</v>
      </c>
      <c r="K519" s="33">
        <v>0</v>
      </c>
      <c r="L519" s="32">
        <v>0</v>
      </c>
      <c r="M519" s="85">
        <v>38</v>
      </c>
      <c r="N519" s="85">
        <v>9</v>
      </c>
      <c r="O519" s="33">
        <v>0</v>
      </c>
      <c r="P519" s="32">
        <v>0</v>
      </c>
      <c r="Q519" s="85">
        <v>38</v>
      </c>
      <c r="R519" s="85">
        <v>9</v>
      </c>
      <c r="S519" s="33">
        <v>0</v>
      </c>
      <c r="T519" s="32">
        <v>0</v>
      </c>
      <c r="U519" s="85">
        <v>38</v>
      </c>
      <c r="V519" s="85">
        <v>9</v>
      </c>
      <c r="W519" s="33">
        <v>0</v>
      </c>
      <c r="X519" s="32">
        <v>0</v>
      </c>
      <c r="Y519" s="85">
        <v>38</v>
      </c>
      <c r="Z519" s="85">
        <v>9</v>
      </c>
      <c r="AA519" s="85">
        <v>0</v>
      </c>
      <c r="AB519" s="32">
        <v>0</v>
      </c>
      <c r="AC519" s="85">
        <v>39</v>
      </c>
      <c r="AD519" s="85">
        <v>9</v>
      </c>
      <c r="AE519" s="85">
        <v>0</v>
      </c>
      <c r="AF519" s="32">
        <v>0</v>
      </c>
      <c r="AG519" s="85">
        <v>39</v>
      </c>
      <c r="AH519" s="85">
        <v>9</v>
      </c>
      <c r="AI519" s="33">
        <v>0</v>
      </c>
      <c r="AJ519" s="32">
        <v>0</v>
      </c>
      <c r="AK519" s="85">
        <v>39</v>
      </c>
      <c r="AL519" s="85">
        <v>9</v>
      </c>
      <c r="AM519" s="134">
        <v>0</v>
      </c>
      <c r="AN519" s="32">
        <v>0</v>
      </c>
      <c r="AO519" s="85">
        <v>40</v>
      </c>
      <c r="AP519" s="85">
        <v>9</v>
      </c>
      <c r="AQ519" s="33">
        <v>1</v>
      </c>
      <c r="AR519" s="32">
        <v>0</v>
      </c>
      <c r="AS519" s="85">
        <v>40</v>
      </c>
      <c r="AT519" s="85">
        <v>9</v>
      </c>
      <c r="AU519" s="33">
        <v>1</v>
      </c>
      <c r="AV519" s="32">
        <v>0</v>
      </c>
      <c r="AW519" s="85">
        <v>40</v>
      </c>
      <c r="AX519" s="85">
        <v>9</v>
      </c>
      <c r="AY519" s="33">
        <v>1</v>
      </c>
    </row>
    <row r="520" spans="3:51">
      <c r="C520" s="89" t="s">
        <v>21</v>
      </c>
      <c r="D520" s="32">
        <v>0</v>
      </c>
      <c r="E520" s="85">
        <v>124</v>
      </c>
      <c r="F520" s="85">
        <v>37</v>
      </c>
      <c r="G520" s="33">
        <v>0</v>
      </c>
      <c r="H520" s="32">
        <v>0</v>
      </c>
      <c r="I520" s="85">
        <v>127</v>
      </c>
      <c r="J520" s="85">
        <v>37</v>
      </c>
      <c r="K520" s="33">
        <v>0</v>
      </c>
      <c r="L520" s="32">
        <v>0</v>
      </c>
      <c r="M520" s="85">
        <v>127</v>
      </c>
      <c r="N520" s="85">
        <v>37</v>
      </c>
      <c r="O520" s="33">
        <v>0</v>
      </c>
      <c r="P520" s="32">
        <v>0</v>
      </c>
      <c r="Q520" s="85">
        <v>138</v>
      </c>
      <c r="R520" s="85">
        <v>37</v>
      </c>
      <c r="S520" s="33">
        <v>0</v>
      </c>
      <c r="T520" s="32">
        <v>0</v>
      </c>
      <c r="U520" s="85">
        <v>138</v>
      </c>
      <c r="V520" s="85">
        <v>37</v>
      </c>
      <c r="W520" s="33">
        <v>0</v>
      </c>
      <c r="X520" s="32">
        <v>0</v>
      </c>
      <c r="Y520" s="85">
        <v>138</v>
      </c>
      <c r="Z520" s="85">
        <v>37</v>
      </c>
      <c r="AA520" s="85">
        <v>0</v>
      </c>
      <c r="AB520" s="32">
        <v>0</v>
      </c>
      <c r="AC520" s="85">
        <v>140</v>
      </c>
      <c r="AD520" s="85">
        <v>37</v>
      </c>
      <c r="AE520" s="85">
        <v>0</v>
      </c>
      <c r="AF520" s="32">
        <v>0</v>
      </c>
      <c r="AG520" s="85">
        <v>140</v>
      </c>
      <c r="AH520" s="85">
        <v>37</v>
      </c>
      <c r="AI520" s="33">
        <v>0</v>
      </c>
      <c r="AJ520" s="32">
        <v>0</v>
      </c>
      <c r="AK520" s="85">
        <v>139</v>
      </c>
      <c r="AL520" s="85">
        <v>37</v>
      </c>
      <c r="AM520" s="134">
        <v>0</v>
      </c>
      <c r="AN520" s="32">
        <v>0</v>
      </c>
      <c r="AO520" s="85">
        <v>140</v>
      </c>
      <c r="AP520" s="85">
        <v>37</v>
      </c>
      <c r="AQ520" s="33">
        <v>0</v>
      </c>
      <c r="AR520" s="32">
        <v>0</v>
      </c>
      <c r="AS520" s="85">
        <v>141</v>
      </c>
      <c r="AT520" s="85">
        <v>37</v>
      </c>
      <c r="AU520" s="33">
        <v>0</v>
      </c>
      <c r="AV520" s="32">
        <v>0</v>
      </c>
      <c r="AW520" s="85">
        <v>141</v>
      </c>
      <c r="AX520" s="85">
        <v>37</v>
      </c>
      <c r="AY520" s="33">
        <v>0</v>
      </c>
    </row>
    <row r="521" spans="3:51" ht="22.5">
      <c r="C521" s="89" t="s">
        <v>22</v>
      </c>
      <c r="D521" s="32">
        <v>0</v>
      </c>
      <c r="E521" s="85">
        <v>16</v>
      </c>
      <c r="F521" s="85">
        <v>0</v>
      </c>
      <c r="G521" s="33">
        <v>0</v>
      </c>
      <c r="H521" s="32">
        <v>0</v>
      </c>
      <c r="I521" s="85">
        <v>16</v>
      </c>
      <c r="J521" s="85">
        <v>0</v>
      </c>
      <c r="K521" s="33">
        <v>0</v>
      </c>
      <c r="L521" s="32">
        <v>0</v>
      </c>
      <c r="M521" s="85">
        <v>16</v>
      </c>
      <c r="N521" s="85">
        <v>0</v>
      </c>
      <c r="O521" s="33">
        <v>0</v>
      </c>
      <c r="P521" s="32">
        <v>0</v>
      </c>
      <c r="Q521" s="85">
        <v>16</v>
      </c>
      <c r="R521" s="85">
        <v>0</v>
      </c>
      <c r="S521" s="33">
        <v>0</v>
      </c>
      <c r="T521" s="32">
        <v>0</v>
      </c>
      <c r="U521" s="85">
        <v>17</v>
      </c>
      <c r="V521" s="85">
        <v>0</v>
      </c>
      <c r="W521" s="33">
        <v>0</v>
      </c>
      <c r="X521" s="32">
        <v>0</v>
      </c>
      <c r="Y521" s="85">
        <v>17</v>
      </c>
      <c r="Z521" s="85">
        <v>0</v>
      </c>
      <c r="AA521" s="85">
        <v>0</v>
      </c>
      <c r="AB521" s="32">
        <v>0</v>
      </c>
      <c r="AC521" s="85">
        <v>17</v>
      </c>
      <c r="AD521" s="85">
        <v>0</v>
      </c>
      <c r="AE521" s="85">
        <v>0</v>
      </c>
      <c r="AF521" s="32">
        <v>0</v>
      </c>
      <c r="AG521" s="85">
        <v>17</v>
      </c>
      <c r="AH521" s="85">
        <v>0</v>
      </c>
      <c r="AI521" s="33">
        <v>0</v>
      </c>
      <c r="AJ521" s="32">
        <v>0</v>
      </c>
      <c r="AK521" s="85">
        <v>18</v>
      </c>
      <c r="AL521" s="85">
        <v>0</v>
      </c>
      <c r="AM521" s="134">
        <v>0</v>
      </c>
      <c r="AN521" s="32">
        <v>0</v>
      </c>
      <c r="AO521" s="85">
        <v>18</v>
      </c>
      <c r="AP521" s="85">
        <v>0</v>
      </c>
      <c r="AQ521" s="33">
        <v>0</v>
      </c>
      <c r="AR521" s="32">
        <v>0</v>
      </c>
      <c r="AS521" s="85">
        <v>18</v>
      </c>
      <c r="AT521" s="85">
        <v>0</v>
      </c>
      <c r="AU521" s="33">
        <v>0</v>
      </c>
      <c r="AV521" s="32">
        <v>0</v>
      </c>
      <c r="AW521" s="85">
        <v>18</v>
      </c>
      <c r="AX521" s="85">
        <v>0</v>
      </c>
      <c r="AY521" s="33">
        <v>0</v>
      </c>
    </row>
    <row r="522" spans="3:51">
      <c r="C522" s="89" t="s">
        <v>23</v>
      </c>
      <c r="D522" s="32">
        <v>0</v>
      </c>
      <c r="E522" s="85">
        <v>14</v>
      </c>
      <c r="F522" s="85">
        <v>0</v>
      </c>
      <c r="G522" s="33">
        <v>0</v>
      </c>
      <c r="H522" s="32">
        <v>0</v>
      </c>
      <c r="I522" s="85">
        <v>14</v>
      </c>
      <c r="J522" s="85">
        <v>0</v>
      </c>
      <c r="K522" s="33">
        <v>0</v>
      </c>
      <c r="L522" s="32">
        <v>0</v>
      </c>
      <c r="M522" s="85">
        <v>14</v>
      </c>
      <c r="N522" s="85">
        <v>0</v>
      </c>
      <c r="O522" s="33">
        <v>0</v>
      </c>
      <c r="P522" s="32">
        <v>0</v>
      </c>
      <c r="Q522" s="85">
        <v>14</v>
      </c>
      <c r="R522" s="85">
        <v>0</v>
      </c>
      <c r="S522" s="33">
        <v>0</v>
      </c>
      <c r="T522" s="32">
        <v>0</v>
      </c>
      <c r="U522" s="85">
        <v>14</v>
      </c>
      <c r="V522" s="85">
        <v>0</v>
      </c>
      <c r="W522" s="33">
        <v>0</v>
      </c>
      <c r="X522" s="32">
        <v>0</v>
      </c>
      <c r="Y522" s="85">
        <v>14</v>
      </c>
      <c r="Z522" s="85">
        <v>0</v>
      </c>
      <c r="AA522" s="85">
        <v>0</v>
      </c>
      <c r="AB522" s="32">
        <v>0</v>
      </c>
      <c r="AC522" s="85">
        <v>14</v>
      </c>
      <c r="AD522" s="85">
        <v>0</v>
      </c>
      <c r="AE522" s="85">
        <v>0</v>
      </c>
      <c r="AF522" s="32">
        <v>0</v>
      </c>
      <c r="AG522" s="85">
        <v>14</v>
      </c>
      <c r="AH522" s="85">
        <v>0</v>
      </c>
      <c r="AI522" s="33">
        <v>0</v>
      </c>
      <c r="AJ522" s="32">
        <v>0</v>
      </c>
      <c r="AK522" s="85">
        <v>14</v>
      </c>
      <c r="AL522" s="85">
        <v>0</v>
      </c>
      <c r="AM522" s="134">
        <v>0</v>
      </c>
      <c r="AN522" s="32">
        <v>0</v>
      </c>
      <c r="AO522" s="85">
        <v>14</v>
      </c>
      <c r="AP522" s="85">
        <v>0</v>
      </c>
      <c r="AQ522" s="33">
        <v>0</v>
      </c>
      <c r="AR522" s="32">
        <v>0</v>
      </c>
      <c r="AS522" s="85">
        <v>14</v>
      </c>
      <c r="AT522" s="85">
        <v>0</v>
      </c>
      <c r="AU522" s="33">
        <v>0</v>
      </c>
      <c r="AV522" s="32">
        <v>0</v>
      </c>
      <c r="AW522" s="85">
        <v>14</v>
      </c>
      <c r="AX522" s="85">
        <v>0</v>
      </c>
      <c r="AY522" s="33">
        <v>0</v>
      </c>
    </row>
    <row r="523" spans="3:51">
      <c r="C523" s="89" t="s">
        <v>24</v>
      </c>
      <c r="D523" s="32">
        <v>0</v>
      </c>
      <c r="E523" s="85">
        <v>15</v>
      </c>
      <c r="F523" s="85">
        <v>1</v>
      </c>
      <c r="G523" s="33">
        <v>0</v>
      </c>
      <c r="H523" s="32">
        <v>0</v>
      </c>
      <c r="I523" s="85">
        <v>17</v>
      </c>
      <c r="J523" s="85">
        <v>1</v>
      </c>
      <c r="K523" s="33">
        <v>0</v>
      </c>
      <c r="L523" s="32">
        <v>0</v>
      </c>
      <c r="M523" s="85">
        <v>17</v>
      </c>
      <c r="N523" s="85">
        <v>1</v>
      </c>
      <c r="O523" s="33">
        <v>0</v>
      </c>
      <c r="P523" s="32">
        <v>0</v>
      </c>
      <c r="Q523" s="85">
        <v>20</v>
      </c>
      <c r="R523" s="85">
        <v>2</v>
      </c>
      <c r="S523" s="33">
        <v>0</v>
      </c>
      <c r="T523" s="32">
        <v>0</v>
      </c>
      <c r="U523" s="85">
        <v>20</v>
      </c>
      <c r="V523" s="85">
        <v>2</v>
      </c>
      <c r="W523" s="33">
        <v>0</v>
      </c>
      <c r="X523" s="32">
        <v>0</v>
      </c>
      <c r="Y523" s="85">
        <v>20</v>
      </c>
      <c r="Z523" s="85">
        <v>2</v>
      </c>
      <c r="AA523" s="85">
        <v>0</v>
      </c>
      <c r="AB523" s="32">
        <v>0</v>
      </c>
      <c r="AC523" s="85">
        <v>20</v>
      </c>
      <c r="AD523" s="85">
        <v>2</v>
      </c>
      <c r="AE523" s="85">
        <v>0</v>
      </c>
      <c r="AF523" s="32">
        <v>0</v>
      </c>
      <c r="AG523" s="85">
        <v>20</v>
      </c>
      <c r="AH523" s="85">
        <v>2</v>
      </c>
      <c r="AI523" s="33">
        <v>0</v>
      </c>
      <c r="AJ523" s="32">
        <v>0</v>
      </c>
      <c r="AK523" s="85">
        <v>20</v>
      </c>
      <c r="AL523" s="85">
        <v>2</v>
      </c>
      <c r="AM523" s="134">
        <v>0</v>
      </c>
      <c r="AN523" s="32">
        <v>0</v>
      </c>
      <c r="AO523" s="85">
        <v>20</v>
      </c>
      <c r="AP523" s="85">
        <v>2</v>
      </c>
      <c r="AQ523" s="33">
        <v>0</v>
      </c>
      <c r="AR523" s="32">
        <v>0</v>
      </c>
      <c r="AS523" s="85">
        <v>20</v>
      </c>
      <c r="AT523" s="85">
        <v>2</v>
      </c>
      <c r="AU523" s="33">
        <v>0</v>
      </c>
      <c r="AV523" s="32">
        <v>0</v>
      </c>
      <c r="AW523" s="85">
        <v>20</v>
      </c>
      <c r="AX523" s="85">
        <v>2</v>
      </c>
      <c r="AY523" s="33">
        <v>0</v>
      </c>
    </row>
    <row r="524" spans="3:51">
      <c r="C524" s="89" t="s">
        <v>25</v>
      </c>
      <c r="D524" s="32">
        <v>0</v>
      </c>
      <c r="E524" s="85">
        <v>7</v>
      </c>
      <c r="F524" s="85">
        <v>0</v>
      </c>
      <c r="G524" s="33">
        <v>0</v>
      </c>
      <c r="H524" s="32">
        <v>0</v>
      </c>
      <c r="I524" s="85">
        <v>9</v>
      </c>
      <c r="J524" s="85">
        <v>0</v>
      </c>
      <c r="K524" s="33">
        <v>0</v>
      </c>
      <c r="L524" s="32">
        <v>0</v>
      </c>
      <c r="M524" s="85">
        <v>9</v>
      </c>
      <c r="N524" s="85">
        <v>0</v>
      </c>
      <c r="O524" s="33">
        <v>0</v>
      </c>
      <c r="P524" s="32">
        <v>0</v>
      </c>
      <c r="Q524" s="85">
        <v>9</v>
      </c>
      <c r="R524" s="85">
        <v>0</v>
      </c>
      <c r="S524" s="33">
        <v>0</v>
      </c>
      <c r="T524" s="32">
        <v>0</v>
      </c>
      <c r="U524" s="85">
        <v>9</v>
      </c>
      <c r="V524" s="85">
        <v>0</v>
      </c>
      <c r="W524" s="33">
        <v>0</v>
      </c>
      <c r="X524" s="32">
        <v>0</v>
      </c>
      <c r="Y524" s="85">
        <v>9</v>
      </c>
      <c r="Z524" s="85">
        <v>0</v>
      </c>
      <c r="AA524" s="85">
        <v>0</v>
      </c>
      <c r="AB524" s="32">
        <v>0</v>
      </c>
      <c r="AC524" s="85">
        <v>9</v>
      </c>
      <c r="AD524" s="85">
        <v>0</v>
      </c>
      <c r="AE524" s="85">
        <v>0</v>
      </c>
      <c r="AF524" s="32">
        <v>0</v>
      </c>
      <c r="AG524" s="85">
        <v>9</v>
      </c>
      <c r="AH524" s="85">
        <v>0</v>
      </c>
      <c r="AI524" s="33">
        <v>0</v>
      </c>
      <c r="AJ524" s="32">
        <v>0</v>
      </c>
      <c r="AK524" s="85">
        <v>9</v>
      </c>
      <c r="AL524" s="85">
        <v>0</v>
      </c>
      <c r="AM524" s="134">
        <v>0</v>
      </c>
      <c r="AN524" s="32">
        <v>0</v>
      </c>
      <c r="AO524" s="85">
        <v>9</v>
      </c>
      <c r="AP524" s="85">
        <v>0</v>
      </c>
      <c r="AQ524" s="33">
        <v>0</v>
      </c>
      <c r="AR524" s="32">
        <v>0</v>
      </c>
      <c r="AS524" s="85">
        <v>9</v>
      </c>
      <c r="AT524" s="85">
        <v>0</v>
      </c>
      <c r="AU524" s="33">
        <v>0</v>
      </c>
      <c r="AV524" s="32">
        <v>0</v>
      </c>
      <c r="AW524" s="85">
        <v>9</v>
      </c>
      <c r="AX524" s="85">
        <v>0</v>
      </c>
      <c r="AY524" s="33">
        <v>0</v>
      </c>
    </row>
    <row r="525" spans="3:51">
      <c r="C525" s="89" t="s">
        <v>26</v>
      </c>
      <c r="D525" s="32">
        <v>0</v>
      </c>
      <c r="E525" s="85">
        <v>444</v>
      </c>
      <c r="F525" s="85">
        <v>279</v>
      </c>
      <c r="G525" s="33">
        <v>11</v>
      </c>
      <c r="H525" s="32">
        <v>0</v>
      </c>
      <c r="I525" s="85">
        <v>453</v>
      </c>
      <c r="J525" s="85">
        <v>279</v>
      </c>
      <c r="K525" s="33">
        <v>11</v>
      </c>
      <c r="L525" s="32">
        <v>0</v>
      </c>
      <c r="M525" s="85">
        <v>453</v>
      </c>
      <c r="N525" s="85">
        <v>279</v>
      </c>
      <c r="O525" s="33">
        <v>11</v>
      </c>
      <c r="P525" s="32">
        <v>0</v>
      </c>
      <c r="Q525" s="85">
        <v>477</v>
      </c>
      <c r="R525" s="85">
        <v>290</v>
      </c>
      <c r="S525" s="33">
        <v>11</v>
      </c>
      <c r="T525" s="32">
        <v>0</v>
      </c>
      <c r="U525" s="85">
        <v>477</v>
      </c>
      <c r="V525" s="85">
        <v>290</v>
      </c>
      <c r="W525" s="33">
        <v>11</v>
      </c>
      <c r="X525" s="32">
        <v>0</v>
      </c>
      <c r="Y525" s="85">
        <v>477</v>
      </c>
      <c r="Z525" s="85">
        <v>290</v>
      </c>
      <c r="AA525" s="85">
        <v>11</v>
      </c>
      <c r="AB525" s="32">
        <v>0</v>
      </c>
      <c r="AC525" s="85">
        <v>479</v>
      </c>
      <c r="AD525" s="85">
        <v>290</v>
      </c>
      <c r="AE525" s="85">
        <v>11</v>
      </c>
      <c r="AF525" s="32">
        <v>0</v>
      </c>
      <c r="AG525" s="85">
        <v>479</v>
      </c>
      <c r="AH525" s="85">
        <v>290</v>
      </c>
      <c r="AI525" s="33">
        <v>11</v>
      </c>
      <c r="AJ525" s="32">
        <v>0</v>
      </c>
      <c r="AK525" s="85">
        <v>481</v>
      </c>
      <c r="AL525" s="85">
        <v>290</v>
      </c>
      <c r="AM525" s="134">
        <v>11</v>
      </c>
      <c r="AN525" s="32">
        <v>0</v>
      </c>
      <c r="AO525" s="85">
        <v>482</v>
      </c>
      <c r="AP525" s="85">
        <v>290</v>
      </c>
      <c r="AQ525" s="33">
        <v>11</v>
      </c>
      <c r="AR525" s="32">
        <v>0</v>
      </c>
      <c r="AS525" s="85">
        <v>482</v>
      </c>
      <c r="AT525" s="85">
        <v>290</v>
      </c>
      <c r="AU525" s="33">
        <v>11</v>
      </c>
      <c r="AV525" s="32">
        <v>0</v>
      </c>
      <c r="AW525" s="85">
        <v>482</v>
      </c>
      <c r="AX525" s="85">
        <v>290</v>
      </c>
      <c r="AY525" s="33">
        <v>11</v>
      </c>
    </row>
    <row r="526" spans="3:51">
      <c r="C526" s="89" t="s">
        <v>39</v>
      </c>
      <c r="D526" s="32">
        <v>0</v>
      </c>
      <c r="E526" s="85">
        <v>31</v>
      </c>
      <c r="F526" s="85">
        <v>17</v>
      </c>
      <c r="G526" s="33">
        <v>0</v>
      </c>
      <c r="H526" s="32">
        <v>0</v>
      </c>
      <c r="I526" s="85">
        <v>32</v>
      </c>
      <c r="J526" s="85">
        <v>17</v>
      </c>
      <c r="K526" s="33">
        <v>0</v>
      </c>
      <c r="L526" s="32">
        <v>0</v>
      </c>
      <c r="M526" s="85">
        <v>32</v>
      </c>
      <c r="N526" s="85">
        <v>17</v>
      </c>
      <c r="O526" s="33">
        <v>0</v>
      </c>
      <c r="P526" s="32">
        <v>0</v>
      </c>
      <c r="Q526" s="85">
        <v>32</v>
      </c>
      <c r="R526" s="85">
        <v>17</v>
      </c>
      <c r="S526" s="33">
        <v>0</v>
      </c>
      <c r="T526" s="32">
        <v>0</v>
      </c>
      <c r="U526" s="85">
        <v>32</v>
      </c>
      <c r="V526" s="85">
        <v>17</v>
      </c>
      <c r="W526" s="33">
        <v>0</v>
      </c>
      <c r="X526" s="32">
        <v>0</v>
      </c>
      <c r="Y526" s="85">
        <v>32</v>
      </c>
      <c r="Z526" s="85">
        <v>17</v>
      </c>
      <c r="AA526" s="85">
        <v>0</v>
      </c>
      <c r="AB526" s="32">
        <v>0</v>
      </c>
      <c r="AC526" s="85">
        <v>33</v>
      </c>
      <c r="AD526" s="85">
        <v>17</v>
      </c>
      <c r="AE526" s="85">
        <v>0</v>
      </c>
      <c r="AF526" s="32">
        <v>0</v>
      </c>
      <c r="AG526" s="85">
        <v>33</v>
      </c>
      <c r="AH526" s="85">
        <v>17</v>
      </c>
      <c r="AI526" s="33">
        <v>0</v>
      </c>
      <c r="AJ526" s="32">
        <v>0</v>
      </c>
      <c r="AK526" s="85">
        <v>35</v>
      </c>
      <c r="AL526" s="85">
        <v>17</v>
      </c>
      <c r="AM526" s="134">
        <v>0</v>
      </c>
      <c r="AN526" s="32">
        <v>0</v>
      </c>
      <c r="AO526" s="85">
        <v>36</v>
      </c>
      <c r="AP526" s="85">
        <v>17</v>
      </c>
      <c r="AQ526" s="33">
        <v>0</v>
      </c>
      <c r="AR526" s="32">
        <v>0</v>
      </c>
      <c r="AS526" s="85">
        <v>37</v>
      </c>
      <c r="AT526" s="85">
        <v>17</v>
      </c>
      <c r="AU526" s="33">
        <v>0</v>
      </c>
      <c r="AV526" s="32">
        <v>0</v>
      </c>
      <c r="AW526" s="85">
        <v>37</v>
      </c>
      <c r="AX526" s="85">
        <v>17</v>
      </c>
      <c r="AY526" s="33">
        <v>0</v>
      </c>
    </row>
    <row r="527" spans="3:51" ht="33.75">
      <c r="C527" s="89" t="s">
        <v>1192</v>
      </c>
      <c r="D527" s="32">
        <v>0</v>
      </c>
      <c r="E527" s="85">
        <v>43</v>
      </c>
      <c r="F527" s="85">
        <v>19</v>
      </c>
      <c r="G527" s="33">
        <v>0</v>
      </c>
      <c r="H527" s="32">
        <v>0</v>
      </c>
      <c r="I527" s="85">
        <v>45</v>
      </c>
      <c r="J527" s="85">
        <v>19</v>
      </c>
      <c r="K527" s="33">
        <v>0</v>
      </c>
      <c r="L527" s="32">
        <v>0</v>
      </c>
      <c r="M527" s="85">
        <v>45</v>
      </c>
      <c r="N527" s="85">
        <v>19</v>
      </c>
      <c r="O527" s="33">
        <v>0</v>
      </c>
      <c r="P527" s="32">
        <v>0</v>
      </c>
      <c r="Q527" s="85">
        <v>48</v>
      </c>
      <c r="R527" s="85">
        <v>21</v>
      </c>
      <c r="S527" s="33">
        <v>0</v>
      </c>
      <c r="T527" s="32">
        <v>0</v>
      </c>
      <c r="U527" s="85">
        <v>48</v>
      </c>
      <c r="V527" s="85">
        <v>22</v>
      </c>
      <c r="W527" s="33">
        <v>0</v>
      </c>
      <c r="X527" s="32">
        <v>0</v>
      </c>
      <c r="Y527" s="85">
        <v>48</v>
      </c>
      <c r="Z527" s="85">
        <v>22</v>
      </c>
      <c r="AA527" s="85">
        <v>0</v>
      </c>
      <c r="AB527" s="32">
        <v>0</v>
      </c>
      <c r="AC527" s="85">
        <v>48</v>
      </c>
      <c r="AD527" s="85">
        <v>22</v>
      </c>
      <c r="AE527" s="85">
        <v>0</v>
      </c>
      <c r="AF527" s="32">
        <v>0</v>
      </c>
      <c r="AG527" s="85">
        <v>48</v>
      </c>
      <c r="AH527" s="85">
        <v>22</v>
      </c>
      <c r="AI527" s="33">
        <v>0</v>
      </c>
      <c r="AJ527" s="32">
        <v>0</v>
      </c>
      <c r="AK527" s="85">
        <v>48</v>
      </c>
      <c r="AL527" s="85">
        <v>22</v>
      </c>
      <c r="AM527" s="134">
        <v>0</v>
      </c>
      <c r="AN527" s="32">
        <v>0</v>
      </c>
      <c r="AO527" s="85">
        <v>48</v>
      </c>
      <c r="AP527" s="85">
        <v>22</v>
      </c>
      <c r="AQ527" s="33">
        <v>0</v>
      </c>
      <c r="AR527" s="32">
        <v>0</v>
      </c>
      <c r="AS527" s="85">
        <v>48</v>
      </c>
      <c r="AT527" s="85">
        <v>22</v>
      </c>
      <c r="AU527" s="33">
        <v>0</v>
      </c>
      <c r="AV527" s="32">
        <v>0</v>
      </c>
      <c r="AW527" s="85">
        <v>48</v>
      </c>
      <c r="AX527" s="85">
        <v>22</v>
      </c>
      <c r="AY527" s="33">
        <v>0</v>
      </c>
    </row>
    <row r="528" spans="3:51">
      <c r="C528" s="89" t="s">
        <v>27</v>
      </c>
      <c r="D528" s="32">
        <v>0</v>
      </c>
      <c r="E528" s="85">
        <v>27</v>
      </c>
      <c r="F528" s="85">
        <v>0</v>
      </c>
      <c r="G528" s="33">
        <v>0</v>
      </c>
      <c r="H528" s="32">
        <v>0</v>
      </c>
      <c r="I528" s="85">
        <v>29</v>
      </c>
      <c r="J528" s="85">
        <v>0</v>
      </c>
      <c r="K528" s="33">
        <v>0</v>
      </c>
      <c r="L528" s="32">
        <v>0</v>
      </c>
      <c r="M528" s="85">
        <v>29</v>
      </c>
      <c r="N528" s="85">
        <v>0</v>
      </c>
      <c r="O528" s="33">
        <v>0</v>
      </c>
      <c r="P528" s="32">
        <v>0</v>
      </c>
      <c r="Q528" s="85">
        <v>29</v>
      </c>
      <c r="R528" s="85">
        <v>0</v>
      </c>
      <c r="S528" s="33">
        <v>0</v>
      </c>
      <c r="T528" s="32">
        <v>0</v>
      </c>
      <c r="U528" s="85">
        <v>29</v>
      </c>
      <c r="V528" s="85">
        <v>0</v>
      </c>
      <c r="W528" s="33">
        <v>0</v>
      </c>
      <c r="X528" s="32">
        <v>0</v>
      </c>
      <c r="Y528" s="85">
        <v>29</v>
      </c>
      <c r="Z528" s="85">
        <v>0</v>
      </c>
      <c r="AA528" s="85">
        <v>0</v>
      </c>
      <c r="AB528" s="32">
        <v>0</v>
      </c>
      <c r="AC528" s="85">
        <v>29</v>
      </c>
      <c r="AD528" s="85">
        <v>0</v>
      </c>
      <c r="AE528" s="85">
        <v>0</v>
      </c>
      <c r="AF528" s="32">
        <v>0</v>
      </c>
      <c r="AG528" s="85">
        <v>29</v>
      </c>
      <c r="AH528" s="85">
        <v>0</v>
      </c>
      <c r="AI528" s="33">
        <v>0</v>
      </c>
      <c r="AJ528" s="32">
        <v>0</v>
      </c>
      <c r="AK528" s="85">
        <v>29</v>
      </c>
      <c r="AL528" s="85">
        <v>0</v>
      </c>
      <c r="AM528" s="134">
        <v>0</v>
      </c>
      <c r="AN528" s="32">
        <v>0</v>
      </c>
      <c r="AO528" s="85">
        <v>28</v>
      </c>
      <c r="AP528" s="85">
        <v>0</v>
      </c>
      <c r="AQ528" s="33">
        <v>0</v>
      </c>
      <c r="AR528" s="32">
        <v>0</v>
      </c>
      <c r="AS528" s="85">
        <v>28</v>
      </c>
      <c r="AT528" s="85">
        <v>0</v>
      </c>
      <c r="AU528" s="33">
        <v>0</v>
      </c>
      <c r="AV528" s="32">
        <v>0</v>
      </c>
      <c r="AW528" s="85">
        <v>28</v>
      </c>
      <c r="AX528" s="85">
        <v>0</v>
      </c>
      <c r="AY528" s="33">
        <v>0</v>
      </c>
    </row>
    <row r="529" spans="3:51">
      <c r="C529" s="89" t="s">
        <v>28</v>
      </c>
      <c r="D529" s="32">
        <v>0</v>
      </c>
      <c r="E529" s="85">
        <v>65</v>
      </c>
      <c r="F529" s="85">
        <v>35</v>
      </c>
      <c r="G529" s="33">
        <v>0</v>
      </c>
      <c r="H529" s="32">
        <v>0</v>
      </c>
      <c r="I529" s="85">
        <v>65</v>
      </c>
      <c r="J529" s="85">
        <v>35</v>
      </c>
      <c r="K529" s="33">
        <v>0</v>
      </c>
      <c r="L529" s="32">
        <v>0</v>
      </c>
      <c r="M529" s="85">
        <v>65</v>
      </c>
      <c r="N529" s="85">
        <v>35</v>
      </c>
      <c r="O529" s="33">
        <v>0</v>
      </c>
      <c r="P529" s="32">
        <v>0</v>
      </c>
      <c r="Q529" s="85">
        <v>69</v>
      </c>
      <c r="R529" s="85">
        <v>35</v>
      </c>
      <c r="S529" s="33">
        <v>0</v>
      </c>
      <c r="T529" s="32">
        <v>0</v>
      </c>
      <c r="U529" s="85">
        <v>69</v>
      </c>
      <c r="V529" s="85">
        <v>35</v>
      </c>
      <c r="W529" s="33">
        <v>0</v>
      </c>
      <c r="X529" s="32">
        <v>0</v>
      </c>
      <c r="Y529" s="85">
        <v>69</v>
      </c>
      <c r="Z529" s="85">
        <v>35</v>
      </c>
      <c r="AA529" s="85">
        <v>0</v>
      </c>
      <c r="AB529" s="32">
        <v>0</v>
      </c>
      <c r="AC529" s="85">
        <v>69</v>
      </c>
      <c r="AD529" s="85">
        <v>35</v>
      </c>
      <c r="AE529" s="85">
        <v>0</v>
      </c>
      <c r="AF529" s="32">
        <v>0</v>
      </c>
      <c r="AG529" s="85">
        <v>69</v>
      </c>
      <c r="AH529" s="85">
        <v>35</v>
      </c>
      <c r="AI529" s="33">
        <v>0</v>
      </c>
      <c r="AJ529" s="32">
        <v>0</v>
      </c>
      <c r="AK529" s="85">
        <v>70</v>
      </c>
      <c r="AL529" s="85">
        <v>35</v>
      </c>
      <c r="AM529" s="134">
        <v>0</v>
      </c>
      <c r="AN529" s="32">
        <v>0</v>
      </c>
      <c r="AO529" s="85">
        <v>70</v>
      </c>
      <c r="AP529" s="85">
        <v>35</v>
      </c>
      <c r="AQ529" s="33">
        <v>0</v>
      </c>
      <c r="AR529" s="32">
        <v>0</v>
      </c>
      <c r="AS529" s="85">
        <v>70</v>
      </c>
      <c r="AT529" s="85">
        <v>35</v>
      </c>
      <c r="AU529" s="33">
        <v>0</v>
      </c>
      <c r="AV529" s="32">
        <v>0</v>
      </c>
      <c r="AW529" s="85">
        <v>70</v>
      </c>
      <c r="AX529" s="85">
        <v>35</v>
      </c>
      <c r="AY529" s="33">
        <v>0</v>
      </c>
    </row>
    <row r="530" spans="3:51" ht="22.5">
      <c r="C530" s="89" t="s">
        <v>29</v>
      </c>
      <c r="D530" s="198">
        <v>0</v>
      </c>
      <c r="E530" s="199">
        <v>14</v>
      </c>
      <c r="F530" s="199">
        <v>0</v>
      </c>
      <c r="G530" s="200">
        <v>0</v>
      </c>
      <c r="H530" s="198">
        <v>0</v>
      </c>
      <c r="I530" s="199">
        <v>14</v>
      </c>
      <c r="J530" s="199">
        <v>0</v>
      </c>
      <c r="K530" s="200">
        <v>0</v>
      </c>
      <c r="L530" s="198">
        <v>0</v>
      </c>
      <c r="M530" s="85">
        <v>14</v>
      </c>
      <c r="N530" s="199">
        <v>0</v>
      </c>
      <c r="O530" s="200">
        <v>0</v>
      </c>
      <c r="P530" s="198">
        <v>0</v>
      </c>
      <c r="Q530" s="199">
        <v>14</v>
      </c>
      <c r="R530" s="199">
        <v>0</v>
      </c>
      <c r="S530" s="200">
        <v>0</v>
      </c>
      <c r="T530" s="198">
        <v>0</v>
      </c>
      <c r="U530" s="199">
        <v>15</v>
      </c>
      <c r="V530" s="199">
        <v>0</v>
      </c>
      <c r="W530" s="200">
        <v>0</v>
      </c>
      <c r="X530" s="198">
        <v>0</v>
      </c>
      <c r="Y530" s="199">
        <v>15</v>
      </c>
      <c r="Z530" s="199">
        <v>0</v>
      </c>
      <c r="AA530" s="199">
        <v>0</v>
      </c>
      <c r="AB530" s="198">
        <v>0</v>
      </c>
      <c r="AC530" s="199">
        <v>15</v>
      </c>
      <c r="AD530" s="199">
        <v>0</v>
      </c>
      <c r="AE530" s="199">
        <v>0</v>
      </c>
      <c r="AF530" s="198">
        <v>0</v>
      </c>
      <c r="AG530" s="199">
        <v>15</v>
      </c>
      <c r="AH530" s="199">
        <v>0</v>
      </c>
      <c r="AI530" s="200">
        <v>0</v>
      </c>
      <c r="AJ530" s="198">
        <v>0</v>
      </c>
      <c r="AK530" s="199">
        <v>15</v>
      </c>
      <c r="AL530" s="199">
        <v>0</v>
      </c>
      <c r="AM530" s="322">
        <v>0</v>
      </c>
      <c r="AN530" s="198">
        <v>0</v>
      </c>
      <c r="AO530" s="199">
        <v>15</v>
      </c>
      <c r="AP530" s="199">
        <v>0</v>
      </c>
      <c r="AQ530" s="200">
        <v>0</v>
      </c>
      <c r="AR530" s="198">
        <v>0</v>
      </c>
      <c r="AS530" s="199">
        <v>15</v>
      </c>
      <c r="AT530" s="199">
        <v>0</v>
      </c>
      <c r="AU530" s="200">
        <v>0</v>
      </c>
      <c r="AV530" s="198">
        <v>0</v>
      </c>
      <c r="AW530" s="199">
        <v>15</v>
      </c>
      <c r="AX530" s="199">
        <v>0</v>
      </c>
      <c r="AY530" s="200">
        <v>0</v>
      </c>
    </row>
    <row r="531" spans="3:51" ht="23.25" thickBot="1">
      <c r="C531" s="238" t="s">
        <v>1127</v>
      </c>
      <c r="D531" s="206">
        <v>0</v>
      </c>
      <c r="E531" s="207">
        <v>1</v>
      </c>
      <c r="F531" s="207">
        <v>0</v>
      </c>
      <c r="G531" s="208">
        <v>0</v>
      </c>
      <c r="H531" s="206">
        <v>0</v>
      </c>
      <c r="I531" s="207">
        <v>1</v>
      </c>
      <c r="J531" s="207">
        <v>0</v>
      </c>
      <c r="K531" s="208">
        <v>0</v>
      </c>
      <c r="L531" s="206">
        <v>0</v>
      </c>
      <c r="M531" s="207">
        <v>1</v>
      </c>
      <c r="N531" s="207">
        <v>0</v>
      </c>
      <c r="O531" s="208">
        <v>0</v>
      </c>
      <c r="P531" s="206">
        <v>0</v>
      </c>
      <c r="Q531" s="207">
        <v>1</v>
      </c>
      <c r="R531" s="207">
        <v>0</v>
      </c>
      <c r="S531" s="208">
        <v>0</v>
      </c>
      <c r="T531" s="206">
        <v>0</v>
      </c>
      <c r="U531" s="207">
        <v>1</v>
      </c>
      <c r="V531" s="207">
        <v>0</v>
      </c>
      <c r="W531" s="208">
        <v>0</v>
      </c>
      <c r="X531" s="206">
        <v>0</v>
      </c>
      <c r="Y531" s="207">
        <v>1</v>
      </c>
      <c r="Z531" s="207">
        <v>0</v>
      </c>
      <c r="AA531" s="208">
        <v>0</v>
      </c>
      <c r="AB531" s="206">
        <v>0</v>
      </c>
      <c r="AC531" s="207">
        <v>1</v>
      </c>
      <c r="AD531" s="207">
        <v>0</v>
      </c>
      <c r="AE531" s="208">
        <v>0</v>
      </c>
      <c r="AF531" s="206">
        <v>0</v>
      </c>
      <c r="AG531" s="207">
        <v>1</v>
      </c>
      <c r="AH531" s="207">
        <v>0</v>
      </c>
      <c r="AI531" s="208">
        <v>0</v>
      </c>
      <c r="AJ531" s="206">
        <v>0</v>
      </c>
      <c r="AK531" s="207">
        <v>1</v>
      </c>
      <c r="AL531" s="207">
        <v>0</v>
      </c>
      <c r="AM531" s="260">
        <v>0</v>
      </c>
      <c r="AN531" s="206">
        <v>0</v>
      </c>
      <c r="AO531" s="207">
        <v>1</v>
      </c>
      <c r="AP531" s="207">
        <v>0</v>
      </c>
      <c r="AQ531" s="323">
        <v>0</v>
      </c>
      <c r="AR531" s="206">
        <v>0</v>
      </c>
      <c r="AS531" s="207">
        <v>1</v>
      </c>
      <c r="AT531" s="207">
        <v>0</v>
      </c>
      <c r="AU531" s="208">
        <v>0</v>
      </c>
      <c r="AV531" s="206">
        <v>0</v>
      </c>
      <c r="AW531" s="207">
        <v>1</v>
      </c>
      <c r="AX531" s="207">
        <v>0</v>
      </c>
      <c r="AY531" s="208">
        <v>0</v>
      </c>
    </row>
    <row r="532" spans="3:51" ht="13.5" thickBot="1">
      <c r="AN532" s="231"/>
    </row>
    <row r="533" spans="3:51" ht="23.25" thickBot="1">
      <c r="C533" s="557" t="s">
        <v>1163</v>
      </c>
      <c r="D533" s="558"/>
      <c r="E533" s="558"/>
      <c r="F533" s="558"/>
      <c r="G533" s="558"/>
      <c r="H533" s="558"/>
      <c r="I533" s="558"/>
      <c r="J533" s="558"/>
      <c r="K533" s="558"/>
      <c r="L533" s="558"/>
      <c r="M533" s="558"/>
      <c r="N533" s="558"/>
      <c r="O533" s="558"/>
      <c r="P533" s="558"/>
      <c r="Q533" s="558"/>
      <c r="R533" s="558"/>
      <c r="S533" s="558"/>
      <c r="T533" s="558"/>
      <c r="U533" s="559"/>
      <c r="V533" s="557"/>
      <c r="W533" s="558"/>
      <c r="X533" s="558"/>
      <c r="Y533" s="558"/>
      <c r="Z533" s="558"/>
      <c r="AA533" s="558"/>
      <c r="AB533" s="558"/>
      <c r="AC533" s="558"/>
      <c r="AD533" s="558"/>
      <c r="AE533" s="558"/>
      <c r="AF533" s="558"/>
      <c r="AG533" s="558"/>
      <c r="AH533" s="558"/>
      <c r="AI533" s="558"/>
      <c r="AJ533" s="558"/>
      <c r="AK533" s="558"/>
      <c r="AL533" s="558"/>
      <c r="AM533" s="558"/>
      <c r="AN533" s="559"/>
      <c r="AO533" s="557"/>
      <c r="AP533" s="558"/>
      <c r="AQ533" s="558"/>
      <c r="AR533" s="558"/>
      <c r="AS533" s="558"/>
      <c r="AT533" s="558"/>
      <c r="AU533" s="558"/>
      <c r="AV533" s="558"/>
      <c r="AW533" s="558"/>
      <c r="AX533" s="558"/>
      <c r="AY533" s="558"/>
    </row>
    <row r="534" spans="3:51" ht="23.25" thickBot="1">
      <c r="C534" s="566" t="s">
        <v>54</v>
      </c>
      <c r="D534" s="568">
        <v>43466</v>
      </c>
      <c r="E534" s="569"/>
      <c r="F534" s="569"/>
      <c r="G534" s="570"/>
      <c r="H534" s="568">
        <v>43497</v>
      </c>
      <c r="I534" s="569"/>
      <c r="J534" s="569"/>
      <c r="K534" s="570"/>
      <c r="L534" s="568">
        <v>43525</v>
      </c>
      <c r="M534" s="569"/>
      <c r="N534" s="569"/>
      <c r="O534" s="570"/>
      <c r="P534" s="568">
        <v>43556</v>
      </c>
      <c r="Q534" s="569"/>
      <c r="R534" s="569"/>
      <c r="S534" s="570"/>
      <c r="T534" s="568">
        <v>43586</v>
      </c>
      <c r="U534" s="569"/>
      <c r="V534" s="569"/>
      <c r="W534" s="570"/>
      <c r="X534" s="568">
        <v>43617</v>
      </c>
      <c r="Y534" s="569"/>
      <c r="Z534" s="569"/>
      <c r="AA534" s="570"/>
      <c r="AB534" s="568">
        <v>43647</v>
      </c>
      <c r="AC534" s="569"/>
      <c r="AD534" s="569"/>
      <c r="AE534" s="570"/>
      <c r="AF534" s="568">
        <v>43678</v>
      </c>
      <c r="AG534" s="569"/>
      <c r="AH534" s="569"/>
      <c r="AI534" s="570"/>
      <c r="AJ534" s="568">
        <v>43709</v>
      </c>
      <c r="AK534" s="569"/>
      <c r="AL534" s="569"/>
      <c r="AM534" s="570"/>
      <c r="AN534" s="568">
        <v>43739</v>
      </c>
      <c r="AO534" s="569"/>
      <c r="AP534" s="569"/>
      <c r="AQ534" s="570"/>
      <c r="AR534" s="568">
        <v>43770</v>
      </c>
      <c r="AS534" s="569"/>
      <c r="AT534" s="569"/>
      <c r="AU534" s="570"/>
      <c r="AV534" s="568">
        <v>43800</v>
      </c>
      <c r="AW534" s="569"/>
      <c r="AX534" s="569"/>
      <c r="AY534" s="570"/>
    </row>
    <row r="535" spans="3:51" ht="23.25" thickBot="1">
      <c r="C535" s="567"/>
      <c r="D535" s="462" t="s">
        <v>4</v>
      </c>
      <c r="E535" s="463" t="s">
        <v>33</v>
      </c>
      <c r="F535" s="463" t="s">
        <v>62</v>
      </c>
      <c r="G535" s="464" t="s">
        <v>63</v>
      </c>
      <c r="H535" s="462" t="s">
        <v>4</v>
      </c>
      <c r="I535" s="463" t="s">
        <v>33</v>
      </c>
      <c r="J535" s="463" t="s">
        <v>62</v>
      </c>
      <c r="K535" s="464" t="s">
        <v>63</v>
      </c>
      <c r="L535" s="462" t="s">
        <v>4</v>
      </c>
      <c r="M535" s="463" t="s">
        <v>33</v>
      </c>
      <c r="N535" s="463" t="s">
        <v>62</v>
      </c>
      <c r="O535" s="464" t="s">
        <v>63</v>
      </c>
      <c r="P535" s="462" t="s">
        <v>4</v>
      </c>
      <c r="Q535" s="463" t="s">
        <v>33</v>
      </c>
      <c r="R535" s="463" t="s">
        <v>62</v>
      </c>
      <c r="S535" s="464" t="s">
        <v>63</v>
      </c>
      <c r="T535" s="462" t="s">
        <v>4</v>
      </c>
      <c r="U535" s="463" t="s">
        <v>33</v>
      </c>
      <c r="V535" s="463" t="s">
        <v>62</v>
      </c>
      <c r="W535" s="464" t="s">
        <v>63</v>
      </c>
      <c r="X535" s="462" t="s">
        <v>4</v>
      </c>
      <c r="Y535" s="463" t="s">
        <v>33</v>
      </c>
      <c r="Z535" s="463" t="s">
        <v>1132</v>
      </c>
      <c r="AA535" s="464" t="s">
        <v>63</v>
      </c>
      <c r="AB535" s="462" t="s">
        <v>4</v>
      </c>
      <c r="AC535" s="463" t="s">
        <v>66</v>
      </c>
      <c r="AD535" s="463" t="s">
        <v>1132</v>
      </c>
      <c r="AE535" s="464" t="s">
        <v>63</v>
      </c>
      <c r="AF535" s="462" t="s">
        <v>4</v>
      </c>
      <c r="AG535" s="463" t="s">
        <v>66</v>
      </c>
      <c r="AH535" s="463" t="s">
        <v>1132</v>
      </c>
      <c r="AI535" s="464" t="s">
        <v>63</v>
      </c>
      <c r="AJ535" s="462" t="s">
        <v>4</v>
      </c>
      <c r="AK535" s="463" t="s">
        <v>66</v>
      </c>
      <c r="AL535" s="463" t="s">
        <v>1132</v>
      </c>
      <c r="AM535" s="464" t="s">
        <v>63</v>
      </c>
      <c r="AN535" s="321" t="s">
        <v>4</v>
      </c>
      <c r="AO535" s="463" t="s">
        <v>66</v>
      </c>
      <c r="AP535" s="463" t="s">
        <v>1132</v>
      </c>
      <c r="AQ535" s="464" t="s">
        <v>63</v>
      </c>
      <c r="AR535" s="462" t="s">
        <v>4</v>
      </c>
      <c r="AS535" s="463" t="s">
        <v>33</v>
      </c>
      <c r="AT535" s="463" t="s">
        <v>62</v>
      </c>
      <c r="AU535" s="464" t="s">
        <v>63</v>
      </c>
      <c r="AV535" s="462" t="s">
        <v>4</v>
      </c>
      <c r="AW535" s="463" t="s">
        <v>33</v>
      </c>
      <c r="AX535" s="463" t="s">
        <v>62</v>
      </c>
      <c r="AY535" s="464" t="s">
        <v>63</v>
      </c>
    </row>
    <row r="536" spans="3:51">
      <c r="C536" s="88" t="s">
        <v>8</v>
      </c>
      <c r="D536" s="30">
        <v>0</v>
      </c>
      <c r="E536" s="87">
        <v>60</v>
      </c>
      <c r="F536" s="87">
        <v>20</v>
      </c>
      <c r="G536" s="31">
        <v>31</v>
      </c>
      <c r="H536" s="30">
        <v>0</v>
      </c>
      <c r="I536" s="87">
        <v>60</v>
      </c>
      <c r="J536" s="87">
        <v>20</v>
      </c>
      <c r="K536" s="31">
        <v>31</v>
      </c>
      <c r="L536" s="30">
        <v>0</v>
      </c>
      <c r="M536" s="87">
        <v>60</v>
      </c>
      <c r="N536" s="87">
        <v>20</v>
      </c>
      <c r="O536" s="31">
        <v>31</v>
      </c>
      <c r="P536" s="30">
        <v>0</v>
      </c>
      <c r="Q536" s="87">
        <v>60</v>
      </c>
      <c r="R536" s="87">
        <v>20</v>
      </c>
      <c r="S536" s="31">
        <v>31</v>
      </c>
      <c r="T536" s="30">
        <v>0</v>
      </c>
      <c r="U536" s="87">
        <v>60</v>
      </c>
      <c r="V536" s="87">
        <v>20</v>
      </c>
      <c r="W536" s="31">
        <v>31</v>
      </c>
      <c r="X536" s="30">
        <v>0</v>
      </c>
      <c r="Y536" s="85">
        <v>60</v>
      </c>
      <c r="Z536" s="85">
        <v>20</v>
      </c>
      <c r="AA536" s="85">
        <v>31</v>
      </c>
      <c r="AB536" s="30">
        <v>0</v>
      </c>
      <c r="AC536" s="87">
        <v>60</v>
      </c>
      <c r="AD536" s="85">
        <v>20</v>
      </c>
      <c r="AE536" s="85">
        <v>34</v>
      </c>
      <c r="AF536" s="30">
        <v>0</v>
      </c>
      <c r="AG536" s="87">
        <v>60</v>
      </c>
      <c r="AH536" s="87">
        <v>20</v>
      </c>
      <c r="AI536" s="31">
        <v>34</v>
      </c>
      <c r="AJ536" s="30">
        <v>0</v>
      </c>
      <c r="AK536" s="87">
        <v>60</v>
      </c>
      <c r="AL536" s="87">
        <v>20</v>
      </c>
      <c r="AM536" s="133">
        <v>34</v>
      </c>
      <c r="AN536" s="30">
        <v>0</v>
      </c>
      <c r="AO536" s="87">
        <v>60</v>
      </c>
      <c r="AP536" s="87">
        <v>20</v>
      </c>
      <c r="AQ536" s="31">
        <v>34</v>
      </c>
      <c r="AR536" s="30">
        <v>0</v>
      </c>
      <c r="AS536" s="87">
        <v>60</v>
      </c>
      <c r="AT536" s="87">
        <v>20</v>
      </c>
      <c r="AU536" s="31">
        <v>34</v>
      </c>
      <c r="AV536" s="30">
        <v>0</v>
      </c>
      <c r="AW536" s="87">
        <v>60</v>
      </c>
      <c r="AX536" s="87">
        <v>20</v>
      </c>
      <c r="AY536" s="31">
        <v>34</v>
      </c>
    </row>
    <row r="537" spans="3:51">
      <c r="C537" s="89" t="s">
        <v>9</v>
      </c>
      <c r="D537" s="32">
        <v>0</v>
      </c>
      <c r="E537" s="85">
        <v>14</v>
      </c>
      <c r="F537" s="85">
        <v>0</v>
      </c>
      <c r="G537" s="33">
        <v>0</v>
      </c>
      <c r="H537" s="32">
        <v>0</v>
      </c>
      <c r="I537" s="85">
        <v>14</v>
      </c>
      <c r="J537" s="85">
        <v>0</v>
      </c>
      <c r="K537" s="33">
        <v>0</v>
      </c>
      <c r="L537" s="32">
        <v>0</v>
      </c>
      <c r="M537" s="85">
        <v>14</v>
      </c>
      <c r="N537" s="85">
        <v>0</v>
      </c>
      <c r="O537" s="33">
        <v>0</v>
      </c>
      <c r="P537" s="32">
        <v>0</v>
      </c>
      <c r="Q537" s="85">
        <v>14</v>
      </c>
      <c r="R537" s="85">
        <v>0</v>
      </c>
      <c r="S537" s="33">
        <v>0</v>
      </c>
      <c r="T537" s="32">
        <v>0</v>
      </c>
      <c r="U537" s="85">
        <v>14</v>
      </c>
      <c r="V537" s="85">
        <v>0</v>
      </c>
      <c r="W537" s="33">
        <v>0</v>
      </c>
      <c r="X537" s="32">
        <v>0</v>
      </c>
      <c r="Y537" s="85">
        <v>14</v>
      </c>
      <c r="Z537" s="85">
        <v>0</v>
      </c>
      <c r="AA537" s="85">
        <v>0</v>
      </c>
      <c r="AB537" s="32">
        <v>0</v>
      </c>
      <c r="AC537" s="85">
        <v>14</v>
      </c>
      <c r="AD537" s="85">
        <v>0</v>
      </c>
      <c r="AE537" s="85">
        <v>0</v>
      </c>
      <c r="AF537" s="32">
        <v>0</v>
      </c>
      <c r="AG537" s="85">
        <v>14</v>
      </c>
      <c r="AH537" s="85">
        <v>0</v>
      </c>
      <c r="AI537" s="33">
        <v>0</v>
      </c>
      <c r="AJ537" s="32">
        <v>0</v>
      </c>
      <c r="AK537" s="85">
        <v>14</v>
      </c>
      <c r="AL537" s="85">
        <v>0</v>
      </c>
      <c r="AM537" s="134">
        <v>0</v>
      </c>
      <c r="AN537" s="32">
        <v>0</v>
      </c>
      <c r="AO537" s="85">
        <v>14</v>
      </c>
      <c r="AP537" s="85">
        <v>0</v>
      </c>
      <c r="AQ537" s="33">
        <v>0</v>
      </c>
      <c r="AR537" s="32">
        <v>0</v>
      </c>
      <c r="AS537" s="85">
        <v>14</v>
      </c>
      <c r="AT537" s="85">
        <v>0</v>
      </c>
      <c r="AU537" s="33">
        <v>0</v>
      </c>
      <c r="AV537" s="32">
        <v>0</v>
      </c>
      <c r="AW537" s="85">
        <v>14</v>
      </c>
      <c r="AX537" s="85">
        <v>0</v>
      </c>
      <c r="AY537" s="33">
        <v>0</v>
      </c>
    </row>
    <row r="538" spans="3:51">
      <c r="C538" s="89" t="s">
        <v>10</v>
      </c>
      <c r="D538" s="32">
        <v>0</v>
      </c>
      <c r="E538" s="85">
        <v>15</v>
      </c>
      <c r="F538" s="85">
        <v>0</v>
      </c>
      <c r="G538" s="33">
        <v>9</v>
      </c>
      <c r="H538" s="32">
        <v>0</v>
      </c>
      <c r="I538" s="85">
        <v>15</v>
      </c>
      <c r="J538" s="85">
        <v>0</v>
      </c>
      <c r="K538" s="33">
        <v>9</v>
      </c>
      <c r="L538" s="32">
        <v>0</v>
      </c>
      <c r="M538" s="85">
        <v>15</v>
      </c>
      <c r="N538" s="85">
        <v>0</v>
      </c>
      <c r="O538" s="33">
        <v>9</v>
      </c>
      <c r="P538" s="32">
        <v>0</v>
      </c>
      <c r="Q538" s="85">
        <v>15</v>
      </c>
      <c r="R538" s="85">
        <v>0</v>
      </c>
      <c r="S538" s="33">
        <v>9</v>
      </c>
      <c r="T538" s="32">
        <v>0</v>
      </c>
      <c r="U538" s="85">
        <v>15</v>
      </c>
      <c r="V538" s="85">
        <v>0</v>
      </c>
      <c r="W538" s="33">
        <v>9</v>
      </c>
      <c r="X538" s="32">
        <v>0</v>
      </c>
      <c r="Y538" s="85">
        <v>15</v>
      </c>
      <c r="Z538" s="85">
        <v>0</v>
      </c>
      <c r="AA538" s="85">
        <v>9</v>
      </c>
      <c r="AB538" s="32">
        <v>0</v>
      </c>
      <c r="AC538" s="85">
        <v>15</v>
      </c>
      <c r="AD538" s="85">
        <v>0</v>
      </c>
      <c r="AE538" s="85">
        <v>10</v>
      </c>
      <c r="AF538" s="32">
        <v>0</v>
      </c>
      <c r="AG538" s="85">
        <v>15</v>
      </c>
      <c r="AH538" s="85">
        <v>1</v>
      </c>
      <c r="AI538" s="33">
        <v>9</v>
      </c>
      <c r="AJ538" s="32">
        <v>0</v>
      </c>
      <c r="AK538" s="85">
        <v>15</v>
      </c>
      <c r="AL538" s="85">
        <v>1</v>
      </c>
      <c r="AM538" s="134">
        <v>9</v>
      </c>
      <c r="AN538" s="32">
        <v>0</v>
      </c>
      <c r="AO538" s="85">
        <v>15</v>
      </c>
      <c r="AP538" s="85">
        <v>1</v>
      </c>
      <c r="AQ538" s="33">
        <v>9</v>
      </c>
      <c r="AR538" s="32">
        <v>0</v>
      </c>
      <c r="AS538" s="85">
        <v>15</v>
      </c>
      <c r="AT538" s="85">
        <v>1</v>
      </c>
      <c r="AU538" s="33">
        <v>9</v>
      </c>
      <c r="AV538" s="32">
        <v>0</v>
      </c>
      <c r="AW538" s="85">
        <v>15</v>
      </c>
      <c r="AX538" s="85">
        <v>1</v>
      </c>
      <c r="AY538" s="33">
        <v>9</v>
      </c>
    </row>
    <row r="539" spans="3:51">
      <c r="C539" s="89" t="s">
        <v>11</v>
      </c>
      <c r="D539" s="32">
        <v>0</v>
      </c>
      <c r="E539" s="85">
        <v>20</v>
      </c>
      <c r="F539" s="85">
        <v>0</v>
      </c>
      <c r="G539" s="33">
        <v>0</v>
      </c>
      <c r="H539" s="32">
        <v>0</v>
      </c>
      <c r="I539" s="85">
        <v>20</v>
      </c>
      <c r="J539" s="85">
        <v>0</v>
      </c>
      <c r="K539" s="33">
        <v>0</v>
      </c>
      <c r="L539" s="32">
        <v>0</v>
      </c>
      <c r="M539" s="85">
        <v>20</v>
      </c>
      <c r="N539" s="85">
        <v>0</v>
      </c>
      <c r="O539" s="33">
        <v>0</v>
      </c>
      <c r="P539" s="32">
        <v>0</v>
      </c>
      <c r="Q539" s="85">
        <v>20</v>
      </c>
      <c r="R539" s="85">
        <v>0</v>
      </c>
      <c r="S539" s="33">
        <v>2</v>
      </c>
      <c r="T539" s="32">
        <v>0</v>
      </c>
      <c r="U539" s="85">
        <v>20</v>
      </c>
      <c r="V539" s="85">
        <v>0</v>
      </c>
      <c r="W539" s="33">
        <v>2</v>
      </c>
      <c r="X539" s="32">
        <v>0</v>
      </c>
      <c r="Y539" s="85">
        <v>20</v>
      </c>
      <c r="Z539" s="85">
        <v>0</v>
      </c>
      <c r="AA539" s="85">
        <v>2</v>
      </c>
      <c r="AB539" s="32">
        <v>0</v>
      </c>
      <c r="AC539" s="85">
        <v>20</v>
      </c>
      <c r="AD539" s="85">
        <v>0</v>
      </c>
      <c r="AE539" s="85">
        <v>5</v>
      </c>
      <c r="AF539" s="32">
        <v>0</v>
      </c>
      <c r="AG539" s="85">
        <v>20</v>
      </c>
      <c r="AH539" s="85">
        <v>0</v>
      </c>
      <c r="AI539" s="33">
        <v>5</v>
      </c>
      <c r="AJ539" s="32">
        <v>0</v>
      </c>
      <c r="AK539" s="85">
        <v>20</v>
      </c>
      <c r="AL539" s="85">
        <v>0</v>
      </c>
      <c r="AM539" s="134">
        <v>5</v>
      </c>
      <c r="AN539" s="32">
        <v>0</v>
      </c>
      <c r="AO539" s="85">
        <v>20</v>
      </c>
      <c r="AP539" s="85">
        <v>0</v>
      </c>
      <c r="AQ539" s="33">
        <v>5</v>
      </c>
      <c r="AR539" s="32">
        <v>0</v>
      </c>
      <c r="AS539" s="85">
        <v>20</v>
      </c>
      <c r="AT539" s="85">
        <v>0</v>
      </c>
      <c r="AU539" s="33">
        <v>5</v>
      </c>
      <c r="AV539" s="32">
        <v>0</v>
      </c>
      <c r="AW539" s="85">
        <v>20</v>
      </c>
      <c r="AX539" s="85">
        <v>0</v>
      </c>
      <c r="AY539" s="33">
        <v>5</v>
      </c>
    </row>
    <row r="540" spans="3:51">
      <c r="C540" s="89" t="s">
        <v>12</v>
      </c>
      <c r="D540" s="32">
        <v>0</v>
      </c>
      <c r="E540" s="85">
        <v>45</v>
      </c>
      <c r="F540" s="85">
        <v>22</v>
      </c>
      <c r="G540" s="33">
        <v>14</v>
      </c>
      <c r="H540" s="32">
        <v>0</v>
      </c>
      <c r="I540" s="85">
        <v>45</v>
      </c>
      <c r="J540" s="85">
        <v>22</v>
      </c>
      <c r="K540" s="33">
        <v>14</v>
      </c>
      <c r="L540" s="32">
        <v>0</v>
      </c>
      <c r="M540" s="85">
        <v>45</v>
      </c>
      <c r="N540" s="85">
        <v>22</v>
      </c>
      <c r="O540" s="33">
        <v>14</v>
      </c>
      <c r="P540" s="32">
        <v>0</v>
      </c>
      <c r="Q540" s="85">
        <v>45</v>
      </c>
      <c r="R540" s="85">
        <v>22</v>
      </c>
      <c r="S540" s="33">
        <v>14</v>
      </c>
      <c r="T540" s="32">
        <v>0</v>
      </c>
      <c r="U540" s="85">
        <v>45</v>
      </c>
      <c r="V540" s="85">
        <v>22</v>
      </c>
      <c r="W540" s="33">
        <v>14</v>
      </c>
      <c r="X540" s="32">
        <v>0</v>
      </c>
      <c r="Y540" s="85">
        <v>45</v>
      </c>
      <c r="Z540" s="85">
        <v>22</v>
      </c>
      <c r="AA540" s="85">
        <v>14</v>
      </c>
      <c r="AB540" s="32">
        <v>0</v>
      </c>
      <c r="AC540" s="85">
        <v>45</v>
      </c>
      <c r="AD540" s="85">
        <v>22</v>
      </c>
      <c r="AE540" s="85">
        <v>18</v>
      </c>
      <c r="AF540" s="32">
        <v>0</v>
      </c>
      <c r="AG540" s="85">
        <v>45</v>
      </c>
      <c r="AH540" s="85">
        <v>24</v>
      </c>
      <c r="AI540" s="33">
        <v>16</v>
      </c>
      <c r="AJ540" s="32">
        <v>0</v>
      </c>
      <c r="AK540" s="85">
        <v>45</v>
      </c>
      <c r="AL540" s="85">
        <v>24</v>
      </c>
      <c r="AM540" s="134">
        <v>16</v>
      </c>
      <c r="AN540" s="32">
        <v>0</v>
      </c>
      <c r="AO540" s="85">
        <v>45</v>
      </c>
      <c r="AP540" s="85">
        <v>24</v>
      </c>
      <c r="AQ540" s="33">
        <v>16</v>
      </c>
      <c r="AR540" s="32">
        <v>0</v>
      </c>
      <c r="AS540" s="85">
        <v>45</v>
      </c>
      <c r="AT540" s="85">
        <v>24</v>
      </c>
      <c r="AU540" s="33">
        <v>16</v>
      </c>
      <c r="AV540" s="32">
        <v>0</v>
      </c>
      <c r="AW540" s="85">
        <v>45</v>
      </c>
      <c r="AX540" s="85">
        <v>24</v>
      </c>
      <c r="AY540" s="33">
        <v>16</v>
      </c>
    </row>
    <row r="541" spans="3:51">
      <c r="C541" s="89" t="s">
        <v>13</v>
      </c>
      <c r="D541" s="32">
        <v>0</v>
      </c>
      <c r="E541" s="85">
        <v>48</v>
      </c>
      <c r="F541" s="85">
        <v>6</v>
      </c>
      <c r="G541" s="33">
        <v>0</v>
      </c>
      <c r="H541" s="32">
        <v>0</v>
      </c>
      <c r="I541" s="85">
        <v>48</v>
      </c>
      <c r="J541" s="85">
        <v>6</v>
      </c>
      <c r="K541" s="33">
        <v>0</v>
      </c>
      <c r="L541" s="32">
        <v>0</v>
      </c>
      <c r="M541" s="85">
        <v>48</v>
      </c>
      <c r="N541" s="85">
        <v>6</v>
      </c>
      <c r="O541" s="33">
        <v>0</v>
      </c>
      <c r="P541" s="32">
        <v>0</v>
      </c>
      <c r="Q541" s="85">
        <v>48</v>
      </c>
      <c r="R541" s="85">
        <v>6</v>
      </c>
      <c r="S541" s="33">
        <v>4</v>
      </c>
      <c r="T541" s="32">
        <v>0</v>
      </c>
      <c r="U541" s="85">
        <v>48</v>
      </c>
      <c r="V541" s="85">
        <v>6</v>
      </c>
      <c r="W541" s="33">
        <v>4</v>
      </c>
      <c r="X541" s="32">
        <v>0</v>
      </c>
      <c r="Y541" s="85">
        <v>48</v>
      </c>
      <c r="Z541" s="85">
        <v>6</v>
      </c>
      <c r="AA541" s="85">
        <v>4</v>
      </c>
      <c r="AB541" s="32">
        <v>0</v>
      </c>
      <c r="AC541" s="85">
        <v>48</v>
      </c>
      <c r="AD541" s="85">
        <v>6</v>
      </c>
      <c r="AE541" s="85">
        <v>7</v>
      </c>
      <c r="AF541" s="32">
        <v>0</v>
      </c>
      <c r="AG541" s="85">
        <v>48</v>
      </c>
      <c r="AH541" s="85">
        <v>6</v>
      </c>
      <c r="AI541" s="33">
        <v>8</v>
      </c>
      <c r="AJ541" s="32">
        <v>0</v>
      </c>
      <c r="AK541" s="85">
        <v>48</v>
      </c>
      <c r="AL541" s="85">
        <v>6</v>
      </c>
      <c r="AM541" s="134">
        <v>8</v>
      </c>
      <c r="AN541" s="32">
        <v>0</v>
      </c>
      <c r="AO541" s="85">
        <v>48</v>
      </c>
      <c r="AP541" s="85">
        <v>6</v>
      </c>
      <c r="AQ541" s="33">
        <v>8</v>
      </c>
      <c r="AR541" s="32">
        <v>0</v>
      </c>
      <c r="AS541" s="85">
        <v>48</v>
      </c>
      <c r="AT541" s="85">
        <v>6</v>
      </c>
      <c r="AU541" s="33">
        <v>8</v>
      </c>
      <c r="AV541" s="32">
        <v>0</v>
      </c>
      <c r="AW541" s="85">
        <v>48</v>
      </c>
      <c r="AX541" s="85">
        <v>6</v>
      </c>
      <c r="AY541" s="33">
        <v>8</v>
      </c>
    </row>
    <row r="542" spans="3:51">
      <c r="C542" s="89" t="s">
        <v>14</v>
      </c>
      <c r="D542" s="32">
        <v>0</v>
      </c>
      <c r="E542" s="85">
        <v>38</v>
      </c>
      <c r="F542" s="85">
        <v>18</v>
      </c>
      <c r="G542" s="33">
        <v>19</v>
      </c>
      <c r="H542" s="32">
        <v>0</v>
      </c>
      <c r="I542" s="85">
        <v>38</v>
      </c>
      <c r="J542" s="85">
        <v>18</v>
      </c>
      <c r="K542" s="33">
        <v>19</v>
      </c>
      <c r="L542" s="32">
        <v>0</v>
      </c>
      <c r="M542" s="85">
        <v>38</v>
      </c>
      <c r="N542" s="85">
        <v>18</v>
      </c>
      <c r="O542" s="33">
        <v>19</v>
      </c>
      <c r="P542" s="32">
        <v>0</v>
      </c>
      <c r="Q542" s="85">
        <v>38</v>
      </c>
      <c r="R542" s="85">
        <v>18</v>
      </c>
      <c r="S542" s="33">
        <v>19</v>
      </c>
      <c r="T542" s="32">
        <v>0</v>
      </c>
      <c r="U542" s="85">
        <v>38</v>
      </c>
      <c r="V542" s="85">
        <v>18</v>
      </c>
      <c r="W542" s="33">
        <v>19</v>
      </c>
      <c r="X542" s="32">
        <v>0</v>
      </c>
      <c r="Y542" s="85">
        <v>38</v>
      </c>
      <c r="Z542" s="85">
        <v>18</v>
      </c>
      <c r="AA542" s="85">
        <v>19</v>
      </c>
      <c r="AB542" s="32">
        <v>0</v>
      </c>
      <c r="AC542" s="85">
        <v>38</v>
      </c>
      <c r="AD542" s="85">
        <v>18</v>
      </c>
      <c r="AE542" s="85">
        <v>29</v>
      </c>
      <c r="AF542" s="32">
        <v>0</v>
      </c>
      <c r="AG542" s="85">
        <v>38</v>
      </c>
      <c r="AH542" s="85">
        <v>21</v>
      </c>
      <c r="AI542" s="33">
        <v>26</v>
      </c>
      <c r="AJ542" s="32">
        <v>0</v>
      </c>
      <c r="AK542" s="85">
        <v>38</v>
      </c>
      <c r="AL542" s="85">
        <v>21</v>
      </c>
      <c r="AM542" s="134">
        <v>26</v>
      </c>
      <c r="AN542" s="32">
        <v>0</v>
      </c>
      <c r="AO542" s="85">
        <v>38</v>
      </c>
      <c r="AP542" s="85">
        <v>21</v>
      </c>
      <c r="AQ542" s="33">
        <v>26</v>
      </c>
      <c r="AR542" s="32">
        <v>0</v>
      </c>
      <c r="AS542" s="85">
        <v>38</v>
      </c>
      <c r="AT542" s="85">
        <v>21</v>
      </c>
      <c r="AU542" s="33">
        <v>26</v>
      </c>
      <c r="AV542" s="32">
        <v>0</v>
      </c>
      <c r="AW542" s="85">
        <v>38</v>
      </c>
      <c r="AX542" s="85">
        <v>21</v>
      </c>
      <c r="AY542" s="33">
        <v>26</v>
      </c>
    </row>
    <row r="543" spans="3:51">
      <c r="C543" s="89" t="s">
        <v>15</v>
      </c>
      <c r="D543" s="32">
        <v>0</v>
      </c>
      <c r="E543" s="85">
        <v>44</v>
      </c>
      <c r="F543" s="85">
        <v>15</v>
      </c>
      <c r="G543" s="33">
        <v>0</v>
      </c>
      <c r="H543" s="32">
        <v>0</v>
      </c>
      <c r="I543" s="85">
        <v>44</v>
      </c>
      <c r="J543" s="85">
        <v>15</v>
      </c>
      <c r="K543" s="33">
        <v>0</v>
      </c>
      <c r="L543" s="32">
        <v>0</v>
      </c>
      <c r="M543" s="85">
        <v>44</v>
      </c>
      <c r="N543" s="85">
        <v>15</v>
      </c>
      <c r="O543" s="33">
        <v>0</v>
      </c>
      <c r="P543" s="32">
        <v>0</v>
      </c>
      <c r="Q543" s="85">
        <v>44</v>
      </c>
      <c r="R543" s="85">
        <v>15</v>
      </c>
      <c r="S543" s="33">
        <v>9</v>
      </c>
      <c r="T543" s="32">
        <v>0</v>
      </c>
      <c r="U543" s="85">
        <v>44</v>
      </c>
      <c r="V543" s="85">
        <v>15</v>
      </c>
      <c r="W543" s="33">
        <v>9</v>
      </c>
      <c r="X543" s="32">
        <v>0</v>
      </c>
      <c r="Y543" s="85">
        <v>44</v>
      </c>
      <c r="Z543" s="85">
        <v>15</v>
      </c>
      <c r="AA543" s="85">
        <v>9</v>
      </c>
      <c r="AB543" s="32">
        <v>0</v>
      </c>
      <c r="AC543" s="85">
        <v>44</v>
      </c>
      <c r="AD543" s="85">
        <v>15</v>
      </c>
      <c r="AE543" s="85">
        <v>11</v>
      </c>
      <c r="AF543" s="32">
        <v>0</v>
      </c>
      <c r="AG543" s="85">
        <v>44</v>
      </c>
      <c r="AH543" s="85">
        <v>15</v>
      </c>
      <c r="AI543" s="33">
        <v>13</v>
      </c>
      <c r="AJ543" s="32">
        <v>0</v>
      </c>
      <c r="AK543" s="85">
        <v>44</v>
      </c>
      <c r="AL543" s="85">
        <v>15</v>
      </c>
      <c r="AM543" s="134">
        <v>13</v>
      </c>
      <c r="AN543" s="32">
        <v>0</v>
      </c>
      <c r="AO543" s="85">
        <v>44</v>
      </c>
      <c r="AP543" s="85">
        <v>15</v>
      </c>
      <c r="AQ543" s="33">
        <v>13</v>
      </c>
      <c r="AR543" s="32">
        <v>0</v>
      </c>
      <c r="AS543" s="85">
        <v>44</v>
      </c>
      <c r="AT543" s="85">
        <v>15</v>
      </c>
      <c r="AU543" s="33">
        <v>13</v>
      </c>
      <c r="AV543" s="32">
        <v>0</v>
      </c>
      <c r="AW543" s="85">
        <v>44</v>
      </c>
      <c r="AX543" s="85">
        <v>15</v>
      </c>
      <c r="AY543" s="33">
        <v>13</v>
      </c>
    </row>
    <row r="544" spans="3:51">
      <c r="C544" s="89" t="s">
        <v>16</v>
      </c>
      <c r="D544" s="32">
        <v>0</v>
      </c>
      <c r="E544" s="85">
        <v>10</v>
      </c>
      <c r="F544" s="85">
        <v>0</v>
      </c>
      <c r="G544" s="33">
        <v>0</v>
      </c>
      <c r="H544" s="32">
        <v>0</v>
      </c>
      <c r="I544" s="85">
        <v>10</v>
      </c>
      <c r="J544" s="85">
        <v>0</v>
      </c>
      <c r="K544" s="33">
        <v>0</v>
      </c>
      <c r="L544" s="32">
        <v>0</v>
      </c>
      <c r="M544" s="85">
        <v>10</v>
      </c>
      <c r="N544" s="85">
        <v>0</v>
      </c>
      <c r="O544" s="33">
        <v>0</v>
      </c>
      <c r="P544" s="32">
        <v>0</v>
      </c>
      <c r="Q544" s="85">
        <v>10</v>
      </c>
      <c r="R544" s="85">
        <v>0</v>
      </c>
      <c r="S544" s="33">
        <v>0</v>
      </c>
      <c r="T544" s="32">
        <v>0</v>
      </c>
      <c r="U544" s="85">
        <v>10</v>
      </c>
      <c r="V544" s="85">
        <v>0</v>
      </c>
      <c r="W544" s="33">
        <v>0</v>
      </c>
      <c r="X544" s="32">
        <v>0</v>
      </c>
      <c r="Y544" s="85">
        <v>10</v>
      </c>
      <c r="Z544" s="85">
        <v>0</v>
      </c>
      <c r="AA544" s="85">
        <v>0</v>
      </c>
      <c r="AB544" s="32">
        <v>0</v>
      </c>
      <c r="AC544" s="85">
        <v>10</v>
      </c>
      <c r="AD544" s="85">
        <v>0</v>
      </c>
      <c r="AE544" s="85">
        <v>2</v>
      </c>
      <c r="AF544" s="32">
        <v>0</v>
      </c>
      <c r="AG544" s="85">
        <v>10</v>
      </c>
      <c r="AH544" s="85">
        <v>0</v>
      </c>
      <c r="AI544" s="33">
        <v>3</v>
      </c>
      <c r="AJ544" s="32">
        <v>0</v>
      </c>
      <c r="AK544" s="85">
        <v>10</v>
      </c>
      <c r="AL544" s="85">
        <v>0</v>
      </c>
      <c r="AM544" s="134">
        <v>3</v>
      </c>
      <c r="AN544" s="32">
        <v>0</v>
      </c>
      <c r="AO544" s="85">
        <v>10</v>
      </c>
      <c r="AP544" s="85">
        <v>0</v>
      </c>
      <c r="AQ544" s="33">
        <v>3</v>
      </c>
      <c r="AR544" s="32">
        <v>0</v>
      </c>
      <c r="AS544" s="15">
        <v>10</v>
      </c>
      <c r="AT544" s="85">
        <v>0</v>
      </c>
      <c r="AU544" s="33">
        <v>3</v>
      </c>
      <c r="AV544" s="32">
        <v>0</v>
      </c>
      <c r="AW544" s="85">
        <v>10</v>
      </c>
      <c r="AX544" s="85">
        <v>0</v>
      </c>
      <c r="AY544" s="33">
        <v>3</v>
      </c>
    </row>
    <row r="545" spans="3:51">
      <c r="C545" s="89" t="s">
        <v>17</v>
      </c>
      <c r="D545" s="32">
        <v>0</v>
      </c>
      <c r="E545" s="85">
        <v>359</v>
      </c>
      <c r="F545" s="85">
        <v>212</v>
      </c>
      <c r="G545" s="33">
        <v>12</v>
      </c>
      <c r="H545" s="32">
        <v>0</v>
      </c>
      <c r="I545" s="85">
        <v>359</v>
      </c>
      <c r="J545" s="85">
        <v>212</v>
      </c>
      <c r="K545" s="33">
        <v>12</v>
      </c>
      <c r="L545" s="32">
        <v>0</v>
      </c>
      <c r="M545" s="85">
        <v>359</v>
      </c>
      <c r="N545" s="85">
        <v>212</v>
      </c>
      <c r="O545" s="33">
        <v>12</v>
      </c>
      <c r="P545" s="32">
        <v>0</v>
      </c>
      <c r="Q545" s="85">
        <v>375</v>
      </c>
      <c r="R545" s="85">
        <v>212</v>
      </c>
      <c r="S545" s="33">
        <v>12</v>
      </c>
      <c r="T545" s="32">
        <v>0</v>
      </c>
      <c r="U545" s="85">
        <v>375</v>
      </c>
      <c r="V545" s="85">
        <v>212</v>
      </c>
      <c r="W545" s="33">
        <v>12</v>
      </c>
      <c r="X545" s="32">
        <v>0</v>
      </c>
      <c r="Y545" s="85">
        <v>375</v>
      </c>
      <c r="Z545" s="85">
        <v>212</v>
      </c>
      <c r="AA545" s="85">
        <v>12</v>
      </c>
      <c r="AB545" s="32">
        <v>0</v>
      </c>
      <c r="AC545" s="85">
        <v>375</v>
      </c>
      <c r="AD545" s="85">
        <v>212</v>
      </c>
      <c r="AE545" s="85">
        <v>12</v>
      </c>
      <c r="AF545" s="32">
        <v>0</v>
      </c>
      <c r="AG545" s="85">
        <v>375</v>
      </c>
      <c r="AH545" s="85">
        <v>212</v>
      </c>
      <c r="AI545" s="33">
        <v>26</v>
      </c>
      <c r="AJ545" s="32">
        <v>0</v>
      </c>
      <c r="AK545" s="85">
        <v>375</v>
      </c>
      <c r="AL545" s="85">
        <v>212</v>
      </c>
      <c r="AM545" s="134">
        <v>26</v>
      </c>
      <c r="AN545" s="32">
        <v>0</v>
      </c>
      <c r="AO545" s="85">
        <v>375</v>
      </c>
      <c r="AP545" s="85">
        <v>212</v>
      </c>
      <c r="AQ545" s="33">
        <v>26</v>
      </c>
      <c r="AR545" s="32">
        <v>0</v>
      </c>
      <c r="AS545" s="85">
        <v>375</v>
      </c>
      <c r="AT545" s="85">
        <v>212</v>
      </c>
      <c r="AU545" s="33">
        <v>26</v>
      </c>
      <c r="AV545" s="32">
        <v>0</v>
      </c>
      <c r="AW545" s="85">
        <v>375</v>
      </c>
      <c r="AX545" s="85">
        <v>212</v>
      </c>
      <c r="AY545" s="33">
        <v>26</v>
      </c>
    </row>
    <row r="546" spans="3:51">
      <c r="C546" s="89" t="s">
        <v>18</v>
      </c>
      <c r="D546" s="32">
        <v>0</v>
      </c>
      <c r="E546" s="85">
        <v>55</v>
      </c>
      <c r="F546" s="85">
        <v>13</v>
      </c>
      <c r="G546" s="33">
        <v>0</v>
      </c>
      <c r="H546" s="32">
        <v>0</v>
      </c>
      <c r="I546" s="85">
        <v>55</v>
      </c>
      <c r="J546" s="85">
        <v>13</v>
      </c>
      <c r="K546" s="33">
        <v>0</v>
      </c>
      <c r="L546" s="32">
        <v>0</v>
      </c>
      <c r="M546" s="85">
        <v>55</v>
      </c>
      <c r="N546" s="85">
        <v>13</v>
      </c>
      <c r="O546" s="33">
        <v>0</v>
      </c>
      <c r="P546" s="32">
        <v>0</v>
      </c>
      <c r="Q546" s="85">
        <v>55</v>
      </c>
      <c r="R546" s="85">
        <v>13</v>
      </c>
      <c r="S546" s="33">
        <v>5</v>
      </c>
      <c r="T546" s="32">
        <v>0</v>
      </c>
      <c r="U546" s="85">
        <v>55</v>
      </c>
      <c r="V546" s="85">
        <v>13</v>
      </c>
      <c r="W546" s="33">
        <v>5</v>
      </c>
      <c r="X546" s="32">
        <v>0</v>
      </c>
      <c r="Y546" s="85">
        <v>55</v>
      </c>
      <c r="Z546" s="85">
        <v>13</v>
      </c>
      <c r="AA546" s="85">
        <v>5</v>
      </c>
      <c r="AB546" s="32">
        <v>0</v>
      </c>
      <c r="AC546" s="85">
        <v>55</v>
      </c>
      <c r="AD546" s="85">
        <v>13</v>
      </c>
      <c r="AE546" s="85">
        <v>12</v>
      </c>
      <c r="AF546" s="32">
        <v>0</v>
      </c>
      <c r="AG546" s="85">
        <v>55</v>
      </c>
      <c r="AH546" s="85">
        <v>13</v>
      </c>
      <c r="AI546" s="33">
        <v>18</v>
      </c>
      <c r="AJ546" s="32">
        <v>0</v>
      </c>
      <c r="AK546" s="85">
        <v>55</v>
      </c>
      <c r="AL546" s="85">
        <v>13</v>
      </c>
      <c r="AM546" s="134">
        <v>18</v>
      </c>
      <c r="AN546" s="32">
        <v>0</v>
      </c>
      <c r="AO546" s="85">
        <v>55</v>
      </c>
      <c r="AP546" s="85">
        <v>13</v>
      </c>
      <c r="AQ546" s="33">
        <v>18</v>
      </c>
      <c r="AR546" s="32">
        <v>0</v>
      </c>
      <c r="AS546" s="85">
        <v>55</v>
      </c>
      <c r="AT546" s="85">
        <v>13</v>
      </c>
      <c r="AU546" s="33">
        <v>18</v>
      </c>
      <c r="AV546" s="32">
        <v>0</v>
      </c>
      <c r="AW546" s="85">
        <v>55</v>
      </c>
      <c r="AX546" s="85">
        <v>13</v>
      </c>
      <c r="AY546" s="33">
        <v>18</v>
      </c>
    </row>
    <row r="547" spans="3:51">
      <c r="C547" s="89" t="s">
        <v>19</v>
      </c>
      <c r="D547" s="32">
        <v>0</v>
      </c>
      <c r="E547" s="85">
        <v>35</v>
      </c>
      <c r="F547" s="85">
        <v>8</v>
      </c>
      <c r="G547" s="33">
        <v>16</v>
      </c>
      <c r="H547" s="32">
        <v>0</v>
      </c>
      <c r="I547" s="85">
        <v>35</v>
      </c>
      <c r="J547" s="85">
        <v>8</v>
      </c>
      <c r="K547" s="33">
        <v>16</v>
      </c>
      <c r="L547" s="32">
        <v>0</v>
      </c>
      <c r="M547" s="85">
        <v>35</v>
      </c>
      <c r="N547" s="85">
        <v>8</v>
      </c>
      <c r="O547" s="33">
        <v>16</v>
      </c>
      <c r="P547" s="32">
        <v>0</v>
      </c>
      <c r="Q547" s="85">
        <v>35</v>
      </c>
      <c r="R547" s="85">
        <v>8</v>
      </c>
      <c r="S547" s="33">
        <v>16</v>
      </c>
      <c r="T547" s="32">
        <v>0</v>
      </c>
      <c r="U547" s="85">
        <v>35</v>
      </c>
      <c r="V547" s="85">
        <v>8</v>
      </c>
      <c r="W547" s="33">
        <v>16</v>
      </c>
      <c r="X547" s="32">
        <v>0</v>
      </c>
      <c r="Y547" s="85">
        <v>35</v>
      </c>
      <c r="Z547" s="85">
        <v>8</v>
      </c>
      <c r="AA547" s="85">
        <v>16</v>
      </c>
      <c r="AB547" s="32">
        <v>0</v>
      </c>
      <c r="AC547" s="85">
        <v>35</v>
      </c>
      <c r="AD547" s="85">
        <v>8</v>
      </c>
      <c r="AE547" s="85">
        <v>20</v>
      </c>
      <c r="AF547" s="32">
        <v>0</v>
      </c>
      <c r="AG547" s="85">
        <v>35</v>
      </c>
      <c r="AH547" s="85">
        <v>8</v>
      </c>
      <c r="AI547" s="33">
        <v>20</v>
      </c>
      <c r="AJ547" s="32">
        <v>0</v>
      </c>
      <c r="AK547" s="85">
        <v>35</v>
      </c>
      <c r="AL547" s="85">
        <v>8</v>
      </c>
      <c r="AM547" s="134">
        <v>20</v>
      </c>
      <c r="AN547" s="32">
        <v>0</v>
      </c>
      <c r="AO547" s="85">
        <v>35</v>
      </c>
      <c r="AP547" s="85">
        <v>8</v>
      </c>
      <c r="AQ547" s="33">
        <v>20</v>
      </c>
      <c r="AR547" s="32">
        <v>0</v>
      </c>
      <c r="AS547" s="85">
        <v>35</v>
      </c>
      <c r="AT547" s="85">
        <v>8</v>
      </c>
      <c r="AU547" s="33">
        <v>20</v>
      </c>
      <c r="AV547" s="32">
        <v>0</v>
      </c>
      <c r="AW547" s="85">
        <v>35</v>
      </c>
      <c r="AX547" s="85">
        <v>8</v>
      </c>
      <c r="AY547" s="33">
        <v>20</v>
      </c>
    </row>
    <row r="548" spans="3:51">
      <c r="C548" s="89" t="s">
        <v>20</v>
      </c>
      <c r="D548" s="32">
        <v>0</v>
      </c>
      <c r="E548" s="85">
        <v>40</v>
      </c>
      <c r="F548" s="85">
        <v>9</v>
      </c>
      <c r="G548" s="33">
        <v>1</v>
      </c>
      <c r="H548" s="32">
        <v>0</v>
      </c>
      <c r="I548" s="85">
        <v>40</v>
      </c>
      <c r="J548" s="85">
        <v>9</v>
      </c>
      <c r="K548" s="33">
        <v>1</v>
      </c>
      <c r="L548" s="32">
        <v>0</v>
      </c>
      <c r="M548" s="85">
        <v>40</v>
      </c>
      <c r="N548" s="85">
        <v>9</v>
      </c>
      <c r="O548" s="33">
        <v>1</v>
      </c>
      <c r="P548" s="32">
        <v>0</v>
      </c>
      <c r="Q548" s="85">
        <v>40</v>
      </c>
      <c r="R548" s="85">
        <v>9</v>
      </c>
      <c r="S548" s="33">
        <v>1</v>
      </c>
      <c r="T548" s="32">
        <v>0</v>
      </c>
      <c r="U548" s="85">
        <v>40</v>
      </c>
      <c r="V548" s="85">
        <v>9</v>
      </c>
      <c r="W548" s="33">
        <v>1</v>
      </c>
      <c r="X548" s="32">
        <v>0</v>
      </c>
      <c r="Y548" s="85">
        <v>40</v>
      </c>
      <c r="Z548" s="85">
        <v>9</v>
      </c>
      <c r="AA548" s="85">
        <v>1</v>
      </c>
      <c r="AB548" s="32">
        <v>0</v>
      </c>
      <c r="AC548" s="85">
        <v>40</v>
      </c>
      <c r="AD548" s="85">
        <v>9</v>
      </c>
      <c r="AE548" s="85">
        <v>1</v>
      </c>
      <c r="AF548" s="32">
        <v>0</v>
      </c>
      <c r="AG548" s="85">
        <v>40</v>
      </c>
      <c r="AH548" s="85">
        <v>9</v>
      </c>
      <c r="AI548" s="33">
        <v>1</v>
      </c>
      <c r="AJ548" s="32">
        <v>0</v>
      </c>
      <c r="AK548" s="85">
        <v>40</v>
      </c>
      <c r="AL548" s="85">
        <v>9</v>
      </c>
      <c r="AM548" s="134">
        <v>1</v>
      </c>
      <c r="AN548" s="32">
        <v>0</v>
      </c>
      <c r="AO548" s="85">
        <v>40</v>
      </c>
      <c r="AP548" s="85">
        <v>9</v>
      </c>
      <c r="AQ548" s="33">
        <v>1</v>
      </c>
      <c r="AR548" s="32">
        <v>0</v>
      </c>
      <c r="AS548" s="85">
        <v>40</v>
      </c>
      <c r="AT548" s="85">
        <v>9</v>
      </c>
      <c r="AU548" s="33">
        <v>1</v>
      </c>
      <c r="AV548" s="32">
        <v>0</v>
      </c>
      <c r="AW548" s="85">
        <v>40</v>
      </c>
      <c r="AX548" s="85">
        <v>9</v>
      </c>
      <c r="AY548" s="33">
        <v>1</v>
      </c>
    </row>
    <row r="549" spans="3:51">
      <c r="C549" s="89" t="s">
        <v>21</v>
      </c>
      <c r="D549" s="32">
        <v>0</v>
      </c>
      <c r="E549" s="85">
        <v>141</v>
      </c>
      <c r="F549" s="85">
        <v>37</v>
      </c>
      <c r="G549" s="33">
        <v>0</v>
      </c>
      <c r="H549" s="32">
        <v>0</v>
      </c>
      <c r="I549" s="85">
        <v>143</v>
      </c>
      <c r="J549" s="85">
        <v>37</v>
      </c>
      <c r="K549" s="33">
        <v>0</v>
      </c>
      <c r="L549" s="32">
        <v>0</v>
      </c>
      <c r="M549" s="85">
        <v>143</v>
      </c>
      <c r="N549" s="85">
        <v>37</v>
      </c>
      <c r="O549" s="33">
        <v>0</v>
      </c>
      <c r="P549" s="32">
        <v>0</v>
      </c>
      <c r="Q549" s="85">
        <v>147</v>
      </c>
      <c r="R549" s="85">
        <v>37</v>
      </c>
      <c r="S549" s="33">
        <v>0</v>
      </c>
      <c r="T549" s="32">
        <v>0</v>
      </c>
      <c r="U549" s="85">
        <v>147</v>
      </c>
      <c r="V549" s="85">
        <v>37</v>
      </c>
      <c r="W549" s="33">
        <v>0</v>
      </c>
      <c r="X549" s="32">
        <v>0</v>
      </c>
      <c r="Y549" s="85">
        <v>147</v>
      </c>
      <c r="Z549" s="85">
        <v>37</v>
      </c>
      <c r="AA549" s="85">
        <v>0</v>
      </c>
      <c r="AB549" s="32">
        <v>0</v>
      </c>
      <c r="AC549" s="85">
        <v>147</v>
      </c>
      <c r="AD549" s="85">
        <v>37</v>
      </c>
      <c r="AE549" s="85">
        <v>0</v>
      </c>
      <c r="AF549" s="32">
        <v>0</v>
      </c>
      <c r="AG549" s="85">
        <v>147</v>
      </c>
      <c r="AH549" s="85">
        <v>37</v>
      </c>
      <c r="AI549" s="33">
        <v>0</v>
      </c>
      <c r="AJ549" s="32">
        <v>0</v>
      </c>
      <c r="AK549" s="85">
        <v>147</v>
      </c>
      <c r="AL549" s="85">
        <v>37</v>
      </c>
      <c r="AM549" s="134">
        <v>0</v>
      </c>
      <c r="AN549" s="32">
        <v>0</v>
      </c>
      <c r="AO549" s="85">
        <v>147</v>
      </c>
      <c r="AP549" s="85">
        <v>37</v>
      </c>
      <c r="AQ549" s="33">
        <v>0</v>
      </c>
      <c r="AR549" s="32">
        <v>0</v>
      </c>
      <c r="AS549" s="85">
        <v>147</v>
      </c>
      <c r="AT549" s="85">
        <v>37</v>
      </c>
      <c r="AU549" s="33">
        <v>0</v>
      </c>
      <c r="AV549" s="32">
        <v>0</v>
      </c>
      <c r="AW549" s="85">
        <v>147</v>
      </c>
      <c r="AX549" s="85">
        <v>37</v>
      </c>
      <c r="AY549" s="33">
        <v>0</v>
      </c>
    </row>
    <row r="550" spans="3:51" ht="22.5">
      <c r="C550" s="89" t="s">
        <v>22</v>
      </c>
      <c r="D550" s="32">
        <v>0</v>
      </c>
      <c r="E550" s="85">
        <v>18</v>
      </c>
      <c r="F550" s="85">
        <v>0</v>
      </c>
      <c r="G550" s="33">
        <v>1</v>
      </c>
      <c r="H550" s="32">
        <v>0</v>
      </c>
      <c r="I550" s="85">
        <v>18</v>
      </c>
      <c r="J550" s="85">
        <v>0</v>
      </c>
      <c r="K550" s="33">
        <v>1</v>
      </c>
      <c r="L550" s="32">
        <v>0</v>
      </c>
      <c r="M550" s="85">
        <v>18</v>
      </c>
      <c r="N550" s="85">
        <v>0</v>
      </c>
      <c r="O550" s="33">
        <v>1</v>
      </c>
      <c r="P550" s="32">
        <v>0</v>
      </c>
      <c r="Q550" s="85">
        <v>18</v>
      </c>
      <c r="R550" s="85">
        <v>0</v>
      </c>
      <c r="S550" s="33">
        <v>1</v>
      </c>
      <c r="T550" s="32">
        <v>0</v>
      </c>
      <c r="U550" s="85">
        <v>18</v>
      </c>
      <c r="V550" s="85">
        <v>0</v>
      </c>
      <c r="W550" s="33">
        <v>1</v>
      </c>
      <c r="X550" s="32">
        <v>0</v>
      </c>
      <c r="Y550" s="85">
        <v>18</v>
      </c>
      <c r="Z550" s="85">
        <v>0</v>
      </c>
      <c r="AA550" s="85">
        <v>1</v>
      </c>
      <c r="AB550" s="32">
        <v>0</v>
      </c>
      <c r="AC550" s="85">
        <v>18</v>
      </c>
      <c r="AD550" s="85">
        <v>0</v>
      </c>
      <c r="AE550" s="85">
        <v>1</v>
      </c>
      <c r="AF550" s="32">
        <v>0</v>
      </c>
      <c r="AG550" s="85">
        <v>18</v>
      </c>
      <c r="AH550" s="85">
        <v>0</v>
      </c>
      <c r="AI550" s="33">
        <v>1</v>
      </c>
      <c r="AJ550" s="32">
        <v>0</v>
      </c>
      <c r="AK550" s="85">
        <v>18</v>
      </c>
      <c r="AL550" s="85">
        <v>0</v>
      </c>
      <c r="AM550" s="134">
        <v>1</v>
      </c>
      <c r="AN550" s="32">
        <v>0</v>
      </c>
      <c r="AO550" s="85">
        <v>18</v>
      </c>
      <c r="AP550" s="85">
        <v>0</v>
      </c>
      <c r="AQ550" s="33">
        <v>1</v>
      </c>
      <c r="AR550" s="32">
        <v>0</v>
      </c>
      <c r="AS550" s="85">
        <v>18</v>
      </c>
      <c r="AT550" s="85">
        <v>0</v>
      </c>
      <c r="AU550" s="33">
        <v>1</v>
      </c>
      <c r="AV550" s="32">
        <v>0</v>
      </c>
      <c r="AW550" s="85">
        <v>18</v>
      </c>
      <c r="AX550" s="85">
        <v>0</v>
      </c>
      <c r="AY550" s="33">
        <v>1</v>
      </c>
    </row>
    <row r="551" spans="3:51">
      <c r="C551" s="89" t="s">
        <v>23</v>
      </c>
      <c r="D551" s="32">
        <v>0</v>
      </c>
      <c r="E551" s="85">
        <v>14</v>
      </c>
      <c r="F551" s="85">
        <v>0</v>
      </c>
      <c r="G551" s="33">
        <v>0</v>
      </c>
      <c r="H551" s="32">
        <v>0</v>
      </c>
      <c r="I551" s="85">
        <v>14</v>
      </c>
      <c r="J551" s="85">
        <v>0</v>
      </c>
      <c r="K551" s="33">
        <v>0</v>
      </c>
      <c r="L551" s="32">
        <v>0</v>
      </c>
      <c r="M551" s="85">
        <v>14</v>
      </c>
      <c r="N551" s="85">
        <v>0</v>
      </c>
      <c r="O551" s="33">
        <v>0</v>
      </c>
      <c r="P551" s="32">
        <v>0</v>
      </c>
      <c r="Q551" s="85">
        <v>15</v>
      </c>
      <c r="R551" s="85">
        <v>0</v>
      </c>
      <c r="S551" s="33">
        <v>0</v>
      </c>
      <c r="T551" s="32">
        <v>0</v>
      </c>
      <c r="U551" s="85">
        <v>15</v>
      </c>
      <c r="V551" s="85">
        <v>0</v>
      </c>
      <c r="W551" s="33">
        <v>0</v>
      </c>
      <c r="X551" s="32">
        <v>0</v>
      </c>
      <c r="Y551" s="85">
        <v>15</v>
      </c>
      <c r="Z551" s="85">
        <v>0</v>
      </c>
      <c r="AA551" s="85">
        <v>0</v>
      </c>
      <c r="AB551" s="32">
        <v>0</v>
      </c>
      <c r="AC551" s="85">
        <v>15</v>
      </c>
      <c r="AD551" s="85">
        <v>0</v>
      </c>
      <c r="AE551" s="85">
        <v>1</v>
      </c>
      <c r="AF551" s="32">
        <v>0</v>
      </c>
      <c r="AG551" s="85">
        <v>15</v>
      </c>
      <c r="AH551" s="85">
        <v>0</v>
      </c>
      <c r="AI551" s="33">
        <v>1</v>
      </c>
      <c r="AJ551" s="32">
        <v>0</v>
      </c>
      <c r="AK551" s="85">
        <v>15</v>
      </c>
      <c r="AL551" s="85">
        <v>0</v>
      </c>
      <c r="AM551" s="134">
        <v>1</v>
      </c>
      <c r="AN551" s="32">
        <v>0</v>
      </c>
      <c r="AO551" s="85">
        <v>15</v>
      </c>
      <c r="AP551" s="85">
        <v>0</v>
      </c>
      <c r="AQ551" s="33">
        <v>1</v>
      </c>
      <c r="AR551" s="32">
        <v>0</v>
      </c>
      <c r="AS551" s="85">
        <v>15</v>
      </c>
      <c r="AT551" s="85">
        <v>0</v>
      </c>
      <c r="AU551" s="33">
        <v>1</v>
      </c>
      <c r="AV551" s="32">
        <v>0</v>
      </c>
      <c r="AW551" s="85">
        <v>15</v>
      </c>
      <c r="AX551" s="85">
        <v>0</v>
      </c>
      <c r="AY551" s="33">
        <v>1</v>
      </c>
    </row>
    <row r="552" spans="3:51">
      <c r="C552" s="89" t="s">
        <v>24</v>
      </c>
      <c r="D552" s="32">
        <v>0</v>
      </c>
      <c r="E552" s="85">
        <v>20</v>
      </c>
      <c r="F552" s="85">
        <v>2</v>
      </c>
      <c r="G552" s="33">
        <v>0</v>
      </c>
      <c r="H552" s="32">
        <v>0</v>
      </c>
      <c r="I552" s="85">
        <v>20</v>
      </c>
      <c r="J552" s="85">
        <v>2</v>
      </c>
      <c r="K552" s="33">
        <v>0</v>
      </c>
      <c r="L552" s="32">
        <v>0</v>
      </c>
      <c r="M552" s="85">
        <v>20</v>
      </c>
      <c r="N552" s="85">
        <v>2</v>
      </c>
      <c r="O552" s="33">
        <v>0</v>
      </c>
      <c r="P552" s="32">
        <v>0</v>
      </c>
      <c r="Q552" s="85">
        <v>21</v>
      </c>
      <c r="R552" s="85">
        <v>2</v>
      </c>
      <c r="S552" s="33">
        <v>0</v>
      </c>
      <c r="T552" s="32">
        <v>0</v>
      </c>
      <c r="U552" s="85">
        <v>21</v>
      </c>
      <c r="V552" s="85">
        <v>2</v>
      </c>
      <c r="W552" s="33">
        <v>0</v>
      </c>
      <c r="X552" s="32">
        <v>0</v>
      </c>
      <c r="Y552" s="85">
        <v>21</v>
      </c>
      <c r="Z552" s="85">
        <v>2</v>
      </c>
      <c r="AA552" s="85">
        <v>0</v>
      </c>
      <c r="AB552" s="32">
        <v>0</v>
      </c>
      <c r="AC552" s="85">
        <v>21</v>
      </c>
      <c r="AD552" s="85">
        <v>2</v>
      </c>
      <c r="AE552" s="85">
        <v>5</v>
      </c>
      <c r="AF552" s="32">
        <v>0</v>
      </c>
      <c r="AG552" s="85">
        <v>21</v>
      </c>
      <c r="AH552" s="85">
        <v>2</v>
      </c>
      <c r="AI552" s="33">
        <v>6</v>
      </c>
      <c r="AJ552" s="32">
        <v>0</v>
      </c>
      <c r="AK552" s="85">
        <v>21</v>
      </c>
      <c r="AL552" s="85">
        <v>2</v>
      </c>
      <c r="AM552" s="134">
        <v>6</v>
      </c>
      <c r="AN552" s="32">
        <v>0</v>
      </c>
      <c r="AO552" s="85">
        <v>21</v>
      </c>
      <c r="AP552" s="85">
        <v>2</v>
      </c>
      <c r="AQ552" s="33">
        <v>6</v>
      </c>
      <c r="AR552" s="32">
        <v>0</v>
      </c>
      <c r="AS552" s="85">
        <v>21</v>
      </c>
      <c r="AT552" s="85">
        <v>2</v>
      </c>
      <c r="AU552" s="33">
        <v>6</v>
      </c>
      <c r="AV552" s="32">
        <v>0</v>
      </c>
      <c r="AW552" s="85">
        <v>21</v>
      </c>
      <c r="AX552" s="85">
        <v>2</v>
      </c>
      <c r="AY552" s="33">
        <v>6</v>
      </c>
    </row>
    <row r="553" spans="3:51">
      <c r="C553" s="89" t="s">
        <v>25</v>
      </c>
      <c r="D553" s="32">
        <v>0</v>
      </c>
      <c r="E553" s="85">
        <v>9</v>
      </c>
      <c r="F553" s="85">
        <v>0</v>
      </c>
      <c r="G553" s="33">
        <v>0</v>
      </c>
      <c r="H553" s="32">
        <v>0</v>
      </c>
      <c r="I553" s="85">
        <v>9</v>
      </c>
      <c r="J553" s="85">
        <v>0</v>
      </c>
      <c r="K553" s="33">
        <v>0</v>
      </c>
      <c r="L553" s="32">
        <v>0</v>
      </c>
      <c r="M553" s="85">
        <v>9</v>
      </c>
      <c r="N553" s="85">
        <v>0</v>
      </c>
      <c r="O553" s="33">
        <v>0</v>
      </c>
      <c r="P553" s="32">
        <v>0</v>
      </c>
      <c r="Q553" s="85">
        <v>9</v>
      </c>
      <c r="R553" s="85">
        <v>0</v>
      </c>
      <c r="S553" s="33">
        <v>3</v>
      </c>
      <c r="T553" s="32">
        <v>0</v>
      </c>
      <c r="U553" s="85">
        <v>9</v>
      </c>
      <c r="V553" s="85">
        <v>0</v>
      </c>
      <c r="W553" s="33">
        <v>3</v>
      </c>
      <c r="X553" s="32">
        <v>0</v>
      </c>
      <c r="Y553" s="85">
        <v>9</v>
      </c>
      <c r="Z553" s="85">
        <v>0</v>
      </c>
      <c r="AA553" s="85">
        <v>3</v>
      </c>
      <c r="AB553" s="32">
        <v>0</v>
      </c>
      <c r="AC553" s="85">
        <v>9</v>
      </c>
      <c r="AD553" s="85">
        <v>0</v>
      </c>
      <c r="AE553" s="85">
        <v>3</v>
      </c>
      <c r="AF553" s="32">
        <v>0</v>
      </c>
      <c r="AG553" s="85">
        <v>9</v>
      </c>
      <c r="AH553" s="85">
        <v>0</v>
      </c>
      <c r="AI553" s="33">
        <v>3</v>
      </c>
      <c r="AJ553" s="32">
        <v>0</v>
      </c>
      <c r="AK553" s="85">
        <v>9</v>
      </c>
      <c r="AL553" s="85">
        <v>0</v>
      </c>
      <c r="AM553" s="134">
        <v>3</v>
      </c>
      <c r="AN553" s="32">
        <v>0</v>
      </c>
      <c r="AO553" s="85">
        <v>9</v>
      </c>
      <c r="AP553" s="85">
        <v>0</v>
      </c>
      <c r="AQ553" s="33">
        <v>3</v>
      </c>
      <c r="AR553" s="32">
        <v>0</v>
      </c>
      <c r="AS553" s="85">
        <v>9</v>
      </c>
      <c r="AT553" s="85">
        <v>0</v>
      </c>
      <c r="AU553" s="33">
        <v>3</v>
      </c>
      <c r="AV553" s="32">
        <v>0</v>
      </c>
      <c r="AW553" s="85">
        <v>9</v>
      </c>
      <c r="AX553" s="85">
        <v>0</v>
      </c>
      <c r="AY553" s="33">
        <v>3</v>
      </c>
    </row>
    <row r="554" spans="3:51">
      <c r="C554" s="89" t="s">
        <v>26</v>
      </c>
      <c r="D554" s="32">
        <v>0</v>
      </c>
      <c r="E554" s="85">
        <v>482</v>
      </c>
      <c r="F554" s="85">
        <v>290</v>
      </c>
      <c r="G554" s="33">
        <v>11</v>
      </c>
      <c r="H554" s="32">
        <v>0</v>
      </c>
      <c r="I554" s="85">
        <v>483</v>
      </c>
      <c r="J554" s="85">
        <v>290</v>
      </c>
      <c r="K554" s="33">
        <v>11</v>
      </c>
      <c r="L554" s="32">
        <v>0</v>
      </c>
      <c r="M554" s="85">
        <v>483</v>
      </c>
      <c r="N554" s="85">
        <v>290</v>
      </c>
      <c r="O554" s="33">
        <v>11</v>
      </c>
      <c r="P554" s="32">
        <v>0</v>
      </c>
      <c r="Q554" s="85">
        <v>485</v>
      </c>
      <c r="R554" s="85">
        <v>290</v>
      </c>
      <c r="S554" s="33">
        <v>133</v>
      </c>
      <c r="T554" s="32">
        <v>0</v>
      </c>
      <c r="U554" s="85">
        <v>485</v>
      </c>
      <c r="V554" s="85">
        <v>290</v>
      </c>
      <c r="W554" s="33">
        <v>133</v>
      </c>
      <c r="X554" s="32">
        <v>0</v>
      </c>
      <c r="Y554" s="85">
        <v>485</v>
      </c>
      <c r="Z554" s="85">
        <v>290</v>
      </c>
      <c r="AA554" s="85">
        <v>133</v>
      </c>
      <c r="AB554" s="32">
        <v>0</v>
      </c>
      <c r="AC554" s="85">
        <v>485</v>
      </c>
      <c r="AD554" s="85">
        <v>290</v>
      </c>
      <c r="AE554" s="85">
        <v>144</v>
      </c>
      <c r="AF554" s="32">
        <v>0</v>
      </c>
      <c r="AG554" s="85">
        <v>485</v>
      </c>
      <c r="AH554" s="85">
        <v>290</v>
      </c>
      <c r="AI554" s="33">
        <v>150</v>
      </c>
      <c r="AJ554" s="32">
        <v>0</v>
      </c>
      <c r="AK554" s="85">
        <v>485</v>
      </c>
      <c r="AL554" s="85">
        <v>290</v>
      </c>
      <c r="AM554" s="134">
        <v>150</v>
      </c>
      <c r="AN554" s="32">
        <v>0</v>
      </c>
      <c r="AO554" s="85">
        <v>485</v>
      </c>
      <c r="AP554" s="85">
        <v>290</v>
      </c>
      <c r="AQ554" s="33">
        <v>150</v>
      </c>
      <c r="AR554" s="32">
        <v>0</v>
      </c>
      <c r="AS554" s="85">
        <v>485</v>
      </c>
      <c r="AT554" s="85">
        <v>290</v>
      </c>
      <c r="AU554" s="33">
        <v>150</v>
      </c>
      <c r="AV554" s="32">
        <v>0</v>
      </c>
      <c r="AW554" s="85">
        <v>485</v>
      </c>
      <c r="AX554" s="85">
        <v>290</v>
      </c>
      <c r="AY554" s="33">
        <v>150</v>
      </c>
    </row>
    <row r="555" spans="3:51">
      <c r="C555" s="89" t="s">
        <v>39</v>
      </c>
      <c r="D555" s="32">
        <v>0</v>
      </c>
      <c r="E555" s="85">
        <v>37</v>
      </c>
      <c r="F555" s="85">
        <v>17</v>
      </c>
      <c r="G555" s="33">
        <v>0</v>
      </c>
      <c r="H555" s="32">
        <v>0</v>
      </c>
      <c r="I555" s="85">
        <v>37</v>
      </c>
      <c r="J555" s="85">
        <v>17</v>
      </c>
      <c r="K555" s="33">
        <v>0</v>
      </c>
      <c r="L555" s="32">
        <v>0</v>
      </c>
      <c r="M555" s="85">
        <v>37</v>
      </c>
      <c r="N555" s="85">
        <v>17</v>
      </c>
      <c r="O555" s="33">
        <v>0</v>
      </c>
      <c r="P555" s="32">
        <v>0</v>
      </c>
      <c r="Q555" s="85">
        <v>37</v>
      </c>
      <c r="R555" s="85">
        <v>17</v>
      </c>
      <c r="S555" s="33">
        <v>0</v>
      </c>
      <c r="T555" s="32">
        <v>0</v>
      </c>
      <c r="U555" s="85">
        <v>37</v>
      </c>
      <c r="V555" s="85">
        <v>17</v>
      </c>
      <c r="W555" s="33">
        <v>0</v>
      </c>
      <c r="X555" s="32">
        <v>0</v>
      </c>
      <c r="Y555" s="85">
        <v>37</v>
      </c>
      <c r="Z555" s="85">
        <v>17</v>
      </c>
      <c r="AA555" s="85">
        <v>0</v>
      </c>
      <c r="AB555" s="32">
        <v>0</v>
      </c>
      <c r="AC555" s="85">
        <v>37</v>
      </c>
      <c r="AD555" s="85">
        <v>17</v>
      </c>
      <c r="AE555" s="85">
        <v>0</v>
      </c>
      <c r="AF555" s="32">
        <v>0</v>
      </c>
      <c r="AG555" s="85">
        <v>37</v>
      </c>
      <c r="AH555" s="85">
        <v>17</v>
      </c>
      <c r="AI555" s="33">
        <v>0</v>
      </c>
      <c r="AJ555" s="32">
        <v>0</v>
      </c>
      <c r="AK555" s="85">
        <v>37</v>
      </c>
      <c r="AL555" s="85">
        <v>17</v>
      </c>
      <c r="AM555" s="134">
        <v>0</v>
      </c>
      <c r="AN555" s="32">
        <v>0</v>
      </c>
      <c r="AO555" s="85">
        <v>37</v>
      </c>
      <c r="AP555" s="85">
        <v>17</v>
      </c>
      <c r="AQ555" s="33">
        <v>0</v>
      </c>
      <c r="AR555" s="32">
        <v>0</v>
      </c>
      <c r="AS555" s="85">
        <v>37</v>
      </c>
      <c r="AT555" s="85">
        <v>17</v>
      </c>
      <c r="AU555" s="33">
        <v>0</v>
      </c>
      <c r="AV555" s="32">
        <v>0</v>
      </c>
      <c r="AW555" s="85">
        <v>37</v>
      </c>
      <c r="AX555" s="85">
        <v>17</v>
      </c>
      <c r="AY555" s="33">
        <v>0</v>
      </c>
    </row>
    <row r="556" spans="3:51" ht="33.75">
      <c r="C556" s="89" t="s">
        <v>1192</v>
      </c>
      <c r="D556" s="32">
        <v>0</v>
      </c>
      <c r="E556" s="85">
        <v>48</v>
      </c>
      <c r="F556" s="85">
        <v>22</v>
      </c>
      <c r="G556" s="33">
        <v>0</v>
      </c>
      <c r="H556" s="32">
        <v>0</v>
      </c>
      <c r="I556" s="85">
        <v>48</v>
      </c>
      <c r="J556" s="85">
        <v>22</v>
      </c>
      <c r="K556" s="33">
        <v>0</v>
      </c>
      <c r="L556" s="32">
        <v>0</v>
      </c>
      <c r="M556" s="85">
        <v>48</v>
      </c>
      <c r="N556" s="85">
        <v>22</v>
      </c>
      <c r="O556" s="33">
        <v>0</v>
      </c>
      <c r="P556" s="32">
        <v>0</v>
      </c>
      <c r="Q556" s="85">
        <v>48</v>
      </c>
      <c r="R556" s="85">
        <v>22</v>
      </c>
      <c r="S556" s="33">
        <v>5</v>
      </c>
      <c r="T556" s="32">
        <v>0</v>
      </c>
      <c r="U556" s="85">
        <v>48</v>
      </c>
      <c r="V556" s="85">
        <v>22</v>
      </c>
      <c r="W556" s="33">
        <v>5</v>
      </c>
      <c r="X556" s="32">
        <v>0</v>
      </c>
      <c r="Y556" s="85">
        <v>48</v>
      </c>
      <c r="Z556" s="85">
        <v>22</v>
      </c>
      <c r="AA556" s="85">
        <v>5</v>
      </c>
      <c r="AB556" s="32">
        <v>0</v>
      </c>
      <c r="AC556" s="85">
        <v>48</v>
      </c>
      <c r="AD556" s="85">
        <v>22</v>
      </c>
      <c r="AE556" s="85">
        <v>17</v>
      </c>
      <c r="AF556" s="32">
        <v>0</v>
      </c>
      <c r="AG556" s="85">
        <v>48</v>
      </c>
      <c r="AH556" s="85">
        <v>22</v>
      </c>
      <c r="AI556" s="33">
        <v>17</v>
      </c>
      <c r="AJ556" s="32">
        <v>0</v>
      </c>
      <c r="AK556" s="85">
        <v>48</v>
      </c>
      <c r="AL556" s="85">
        <v>22</v>
      </c>
      <c r="AM556" s="134">
        <v>17</v>
      </c>
      <c r="AN556" s="32">
        <v>0</v>
      </c>
      <c r="AO556" s="85">
        <v>48</v>
      </c>
      <c r="AP556" s="85">
        <v>22</v>
      </c>
      <c r="AQ556" s="33">
        <v>17</v>
      </c>
      <c r="AR556" s="32">
        <v>0</v>
      </c>
      <c r="AS556" s="85">
        <v>48</v>
      </c>
      <c r="AT556" s="85">
        <v>22</v>
      </c>
      <c r="AU556" s="33">
        <v>17</v>
      </c>
      <c r="AV556" s="32">
        <v>0</v>
      </c>
      <c r="AW556" s="85">
        <v>48</v>
      </c>
      <c r="AX556" s="85">
        <v>22</v>
      </c>
      <c r="AY556" s="33">
        <v>17</v>
      </c>
    </row>
    <row r="557" spans="3:51">
      <c r="C557" s="89" t="s">
        <v>27</v>
      </c>
      <c r="D557" s="32">
        <v>0</v>
      </c>
      <c r="E557" s="85">
        <v>28</v>
      </c>
      <c r="F557" s="85">
        <v>0</v>
      </c>
      <c r="G557" s="33">
        <v>0</v>
      </c>
      <c r="H557" s="32">
        <v>0</v>
      </c>
      <c r="I557" s="85">
        <v>28</v>
      </c>
      <c r="J557" s="85">
        <v>0</v>
      </c>
      <c r="K557" s="33">
        <v>0</v>
      </c>
      <c r="L557" s="32">
        <v>0</v>
      </c>
      <c r="M557" s="85">
        <v>28</v>
      </c>
      <c r="N557" s="85">
        <v>0</v>
      </c>
      <c r="O557" s="33">
        <v>0</v>
      </c>
      <c r="P557" s="32">
        <v>0</v>
      </c>
      <c r="Q557" s="85">
        <v>28</v>
      </c>
      <c r="R557" s="85">
        <v>0</v>
      </c>
      <c r="S557" s="33">
        <v>1</v>
      </c>
      <c r="T557" s="32">
        <v>0</v>
      </c>
      <c r="U557" s="85">
        <v>28</v>
      </c>
      <c r="V557" s="85">
        <v>0</v>
      </c>
      <c r="W557" s="33">
        <v>1</v>
      </c>
      <c r="X557" s="32">
        <v>0</v>
      </c>
      <c r="Y557" s="85">
        <v>28</v>
      </c>
      <c r="Z557" s="85">
        <v>0</v>
      </c>
      <c r="AA557" s="85">
        <v>1</v>
      </c>
      <c r="AB557" s="32">
        <v>0</v>
      </c>
      <c r="AC557" s="85">
        <v>28</v>
      </c>
      <c r="AD557" s="85">
        <v>0</v>
      </c>
      <c r="AE557" s="85">
        <v>4</v>
      </c>
      <c r="AF557" s="32">
        <v>0</v>
      </c>
      <c r="AG557" s="85">
        <v>28</v>
      </c>
      <c r="AH557" s="85">
        <v>0</v>
      </c>
      <c r="AI557" s="33">
        <v>4</v>
      </c>
      <c r="AJ557" s="32">
        <v>0</v>
      </c>
      <c r="AK557" s="85">
        <v>28</v>
      </c>
      <c r="AL557" s="85">
        <v>0</v>
      </c>
      <c r="AM557" s="134">
        <v>4</v>
      </c>
      <c r="AN557" s="32">
        <v>0</v>
      </c>
      <c r="AO557" s="85">
        <v>28</v>
      </c>
      <c r="AP557" s="85">
        <v>0</v>
      </c>
      <c r="AQ557" s="33">
        <v>4</v>
      </c>
      <c r="AR557" s="32">
        <v>0</v>
      </c>
      <c r="AS557" s="85">
        <v>28</v>
      </c>
      <c r="AT557" s="85">
        <v>0</v>
      </c>
      <c r="AU557" s="33">
        <v>4</v>
      </c>
      <c r="AV557" s="32">
        <v>0</v>
      </c>
      <c r="AW557" s="85">
        <v>28</v>
      </c>
      <c r="AX557" s="85">
        <v>0</v>
      </c>
      <c r="AY557" s="33">
        <v>4</v>
      </c>
    </row>
    <row r="558" spans="3:51">
      <c r="C558" s="89" t="s">
        <v>28</v>
      </c>
      <c r="D558" s="32">
        <v>0</v>
      </c>
      <c r="E558" s="85">
        <v>70</v>
      </c>
      <c r="F558" s="85">
        <v>35</v>
      </c>
      <c r="G558" s="33">
        <v>0</v>
      </c>
      <c r="H558" s="32">
        <v>0</v>
      </c>
      <c r="I558" s="85">
        <v>70</v>
      </c>
      <c r="J558" s="85">
        <v>35</v>
      </c>
      <c r="K558" s="33">
        <v>0</v>
      </c>
      <c r="L558" s="32">
        <v>0</v>
      </c>
      <c r="M558" s="85">
        <v>70</v>
      </c>
      <c r="N558" s="85">
        <v>35</v>
      </c>
      <c r="O558" s="33">
        <v>0</v>
      </c>
      <c r="P558" s="32">
        <v>0</v>
      </c>
      <c r="Q558" s="85">
        <v>71</v>
      </c>
      <c r="R558" s="85">
        <v>35</v>
      </c>
      <c r="S558" s="33">
        <v>4</v>
      </c>
      <c r="T558" s="32">
        <v>0</v>
      </c>
      <c r="U558" s="85">
        <v>71</v>
      </c>
      <c r="V558" s="85">
        <v>35</v>
      </c>
      <c r="W558" s="33">
        <v>4</v>
      </c>
      <c r="X558" s="32">
        <v>0</v>
      </c>
      <c r="Y558" s="85">
        <v>71</v>
      </c>
      <c r="Z558" s="85">
        <v>35</v>
      </c>
      <c r="AA558" s="85">
        <v>4</v>
      </c>
      <c r="AB558" s="32">
        <v>0</v>
      </c>
      <c r="AC558" s="85">
        <v>71</v>
      </c>
      <c r="AD558" s="85">
        <v>35</v>
      </c>
      <c r="AE558" s="85">
        <v>11</v>
      </c>
      <c r="AF558" s="32">
        <v>0</v>
      </c>
      <c r="AG558" s="85">
        <v>71</v>
      </c>
      <c r="AH558" s="85">
        <v>35</v>
      </c>
      <c r="AI558" s="33">
        <v>12</v>
      </c>
      <c r="AJ558" s="32">
        <v>0</v>
      </c>
      <c r="AK558" s="85">
        <v>71</v>
      </c>
      <c r="AL558" s="85">
        <v>35</v>
      </c>
      <c r="AM558" s="134">
        <v>12</v>
      </c>
      <c r="AN558" s="32">
        <v>0</v>
      </c>
      <c r="AO558" s="85">
        <v>71</v>
      </c>
      <c r="AP558" s="85">
        <v>35</v>
      </c>
      <c r="AQ558" s="33">
        <v>12</v>
      </c>
      <c r="AR558" s="32">
        <v>0</v>
      </c>
      <c r="AS558" s="85">
        <v>71</v>
      </c>
      <c r="AT558" s="85">
        <v>35</v>
      </c>
      <c r="AU558" s="33">
        <v>12</v>
      </c>
      <c r="AV558" s="32">
        <v>0</v>
      </c>
      <c r="AW558" s="85">
        <v>71</v>
      </c>
      <c r="AX558" s="85">
        <v>35</v>
      </c>
      <c r="AY558" s="33">
        <v>12</v>
      </c>
    </row>
    <row r="559" spans="3:51" ht="22.5">
      <c r="C559" s="89" t="s">
        <v>29</v>
      </c>
      <c r="D559" s="198">
        <v>0</v>
      </c>
      <c r="E559" s="199">
        <v>15</v>
      </c>
      <c r="F559" s="199">
        <v>0</v>
      </c>
      <c r="G559" s="200">
        <v>1</v>
      </c>
      <c r="H559" s="198">
        <v>0</v>
      </c>
      <c r="I559" s="199">
        <v>15</v>
      </c>
      <c r="J559" s="199">
        <v>0</v>
      </c>
      <c r="K559" s="200">
        <v>1</v>
      </c>
      <c r="L559" s="198">
        <v>0</v>
      </c>
      <c r="M559" s="85">
        <v>15</v>
      </c>
      <c r="N559" s="199">
        <v>0</v>
      </c>
      <c r="O559" s="200">
        <v>1</v>
      </c>
      <c r="P559" s="198">
        <v>0</v>
      </c>
      <c r="Q559" s="199">
        <v>15</v>
      </c>
      <c r="R559" s="199">
        <v>0</v>
      </c>
      <c r="S559" s="200">
        <v>1</v>
      </c>
      <c r="T559" s="198">
        <v>0</v>
      </c>
      <c r="U559" s="199">
        <v>15</v>
      </c>
      <c r="V559" s="199">
        <v>0</v>
      </c>
      <c r="W559" s="200">
        <v>1</v>
      </c>
      <c r="X559" s="198">
        <v>0</v>
      </c>
      <c r="Y559" s="199">
        <v>15</v>
      </c>
      <c r="Z559" s="199">
        <v>0</v>
      </c>
      <c r="AA559" s="199">
        <v>1</v>
      </c>
      <c r="AB559" s="32">
        <v>0</v>
      </c>
      <c r="AC559" s="199">
        <v>15</v>
      </c>
      <c r="AD559" s="199">
        <v>0</v>
      </c>
      <c r="AE559" s="199">
        <v>3</v>
      </c>
      <c r="AF559" s="32">
        <v>0</v>
      </c>
      <c r="AG559" s="199">
        <v>15</v>
      </c>
      <c r="AH559" s="199">
        <v>0</v>
      </c>
      <c r="AI559" s="200">
        <v>3</v>
      </c>
      <c r="AJ559" s="32">
        <v>0</v>
      </c>
      <c r="AK559" s="199">
        <v>15</v>
      </c>
      <c r="AL559" s="199">
        <v>0</v>
      </c>
      <c r="AM559" s="322">
        <v>3</v>
      </c>
      <c r="AN559" s="32">
        <v>0</v>
      </c>
      <c r="AO559" s="199">
        <v>15</v>
      </c>
      <c r="AP559" s="199">
        <v>0</v>
      </c>
      <c r="AQ559" s="200">
        <v>3</v>
      </c>
      <c r="AR559" s="32">
        <v>0</v>
      </c>
      <c r="AS559" s="199">
        <v>15</v>
      </c>
      <c r="AT559" s="199">
        <v>0</v>
      </c>
      <c r="AU559" s="200">
        <v>3</v>
      </c>
      <c r="AV559" s="32">
        <v>0</v>
      </c>
      <c r="AW559" s="199">
        <v>15</v>
      </c>
      <c r="AX559" s="199">
        <v>0</v>
      </c>
      <c r="AY559" s="200">
        <v>3</v>
      </c>
    </row>
    <row r="560" spans="3:51" ht="23.25" thickBot="1">
      <c r="C560" s="238" t="s">
        <v>1127</v>
      </c>
      <c r="D560" s="206">
        <v>0</v>
      </c>
      <c r="E560" s="207">
        <v>1</v>
      </c>
      <c r="F560" s="207">
        <v>0</v>
      </c>
      <c r="G560" s="208">
        <v>0</v>
      </c>
      <c r="H560" s="206">
        <v>0</v>
      </c>
      <c r="I560" s="207">
        <v>1</v>
      </c>
      <c r="J560" s="207">
        <v>0</v>
      </c>
      <c r="K560" s="208">
        <v>0</v>
      </c>
      <c r="L560" s="206">
        <v>0</v>
      </c>
      <c r="M560" s="207">
        <v>1</v>
      </c>
      <c r="N560" s="207">
        <v>0</v>
      </c>
      <c r="O560" s="208">
        <v>0</v>
      </c>
      <c r="P560" s="206">
        <v>0</v>
      </c>
      <c r="Q560" s="207">
        <v>1</v>
      </c>
      <c r="R560" s="207">
        <v>0</v>
      </c>
      <c r="S560" s="208">
        <v>0</v>
      </c>
      <c r="T560" s="206">
        <v>0</v>
      </c>
      <c r="U560" s="207">
        <v>1</v>
      </c>
      <c r="V560" s="207">
        <v>0</v>
      </c>
      <c r="W560" s="208">
        <v>0</v>
      </c>
      <c r="X560" s="206">
        <v>0</v>
      </c>
      <c r="Y560" s="207">
        <v>1</v>
      </c>
      <c r="Z560" s="207">
        <v>0</v>
      </c>
      <c r="AA560" s="208">
        <v>0</v>
      </c>
      <c r="AB560" s="34">
        <v>0</v>
      </c>
      <c r="AC560" s="207">
        <v>1</v>
      </c>
      <c r="AD560" s="207">
        <v>0</v>
      </c>
      <c r="AE560" s="208">
        <v>0</v>
      </c>
      <c r="AF560" s="34">
        <v>0</v>
      </c>
      <c r="AG560" s="207">
        <v>1</v>
      </c>
      <c r="AH560" s="207">
        <v>0</v>
      </c>
      <c r="AI560" s="208">
        <v>0</v>
      </c>
      <c r="AJ560" s="206">
        <v>0</v>
      </c>
      <c r="AK560" s="207">
        <v>1</v>
      </c>
      <c r="AL560" s="207">
        <v>0</v>
      </c>
      <c r="AM560" s="260">
        <v>0</v>
      </c>
      <c r="AN560" s="206">
        <v>0</v>
      </c>
      <c r="AO560" s="207">
        <v>1</v>
      </c>
      <c r="AP560" s="207">
        <v>0</v>
      </c>
      <c r="AQ560" s="323">
        <v>0</v>
      </c>
      <c r="AR560" s="206">
        <v>0</v>
      </c>
      <c r="AS560" s="207">
        <v>1</v>
      </c>
      <c r="AT560" s="207">
        <v>0</v>
      </c>
      <c r="AU560" s="208">
        <v>0</v>
      </c>
      <c r="AV560" s="206">
        <v>0</v>
      </c>
      <c r="AW560" s="207">
        <v>1</v>
      </c>
      <c r="AX560" s="207">
        <v>0</v>
      </c>
      <c r="AY560" s="208">
        <v>0</v>
      </c>
    </row>
    <row r="561" spans="3:54" ht="13.5" thickBot="1"/>
    <row r="562" spans="3:54" ht="23.25" thickBot="1">
      <c r="C562" s="557" t="s">
        <v>1165</v>
      </c>
      <c r="D562" s="558"/>
      <c r="E562" s="558"/>
      <c r="F562" s="558"/>
      <c r="G562" s="558"/>
      <c r="H562" s="558"/>
      <c r="I562" s="558"/>
      <c r="J562" s="558"/>
      <c r="K562" s="558"/>
      <c r="L562" s="558"/>
      <c r="M562" s="558"/>
      <c r="N562" s="558"/>
      <c r="O562" s="558"/>
      <c r="P562" s="558"/>
      <c r="Q562" s="558"/>
      <c r="R562" s="558"/>
      <c r="S562" s="558"/>
      <c r="T562" s="558"/>
      <c r="U562" s="559"/>
      <c r="V562" s="557"/>
      <c r="W562" s="558"/>
      <c r="X562" s="558"/>
      <c r="Y562" s="558"/>
      <c r="Z562" s="558"/>
      <c r="AA562" s="558"/>
      <c r="AB562" s="558"/>
      <c r="AC562" s="558"/>
      <c r="AD562" s="558"/>
      <c r="AE562" s="558"/>
      <c r="AF562" s="558"/>
      <c r="AG562" s="558"/>
      <c r="AH562" s="558"/>
      <c r="AI562" s="558"/>
      <c r="AJ562" s="558"/>
      <c r="AK562" s="558"/>
      <c r="AL562" s="558"/>
      <c r="AM562" s="558"/>
      <c r="AN562" s="559"/>
      <c r="AO562" s="557"/>
      <c r="AP562" s="558"/>
      <c r="AQ562" s="558"/>
      <c r="AR562" s="558"/>
      <c r="AS562" s="558"/>
      <c r="AT562" s="558"/>
      <c r="AU562" s="558"/>
      <c r="AV562" s="656"/>
      <c r="AW562" s="656"/>
      <c r="AX562" s="656"/>
      <c r="AY562" s="656"/>
      <c r="AZ562" s="656"/>
    </row>
    <row r="563" spans="3:54" ht="23.25" thickBot="1">
      <c r="C563" s="566" t="s">
        <v>54</v>
      </c>
      <c r="D563" s="847">
        <v>43831</v>
      </c>
      <c r="E563" s="848"/>
      <c r="F563" s="848"/>
      <c r="G563" s="849"/>
      <c r="H563" s="847">
        <v>43862</v>
      </c>
      <c r="I563" s="848"/>
      <c r="J563" s="848"/>
      <c r="K563" s="849"/>
      <c r="L563" s="847">
        <v>43891</v>
      </c>
      <c r="M563" s="848"/>
      <c r="N563" s="848"/>
      <c r="O563" s="849"/>
      <c r="P563" s="847">
        <v>43922</v>
      </c>
      <c r="Q563" s="848"/>
      <c r="R563" s="848"/>
      <c r="S563" s="849"/>
      <c r="T563" s="847">
        <v>43952</v>
      </c>
      <c r="U563" s="848"/>
      <c r="V563" s="848"/>
      <c r="W563" s="849"/>
      <c r="X563" s="847">
        <v>43983</v>
      </c>
      <c r="Y563" s="848"/>
      <c r="Z563" s="848"/>
      <c r="AA563" s="849"/>
      <c r="AB563" s="847">
        <v>44013</v>
      </c>
      <c r="AC563" s="848"/>
      <c r="AD563" s="848"/>
      <c r="AE563" s="849"/>
      <c r="AF563" s="847">
        <v>44044</v>
      </c>
      <c r="AG563" s="848"/>
      <c r="AH563" s="848"/>
      <c r="AI563" s="849"/>
      <c r="AJ563" s="847">
        <v>44075</v>
      </c>
      <c r="AK563" s="848"/>
      <c r="AL563" s="848"/>
      <c r="AM563" s="849"/>
      <c r="AN563" s="847">
        <v>44105</v>
      </c>
      <c r="AO563" s="848"/>
      <c r="AP563" s="848"/>
      <c r="AQ563" s="849"/>
      <c r="AR563" s="847">
        <v>44136</v>
      </c>
      <c r="AS563" s="848"/>
      <c r="AT563" s="848"/>
      <c r="AU563" s="849"/>
      <c r="AV563" s="851">
        <v>44166</v>
      </c>
      <c r="AW563" s="852"/>
      <c r="AX563" s="852"/>
      <c r="AY563" s="852"/>
      <c r="AZ563" s="852"/>
    </row>
    <row r="564" spans="3:54" ht="23.25" thickBot="1">
      <c r="C564" s="567"/>
      <c r="D564" s="535" t="s">
        <v>4</v>
      </c>
      <c r="E564" s="536" t="s">
        <v>33</v>
      </c>
      <c r="F564" s="536" t="s">
        <v>62</v>
      </c>
      <c r="G564" s="537" t="s">
        <v>63</v>
      </c>
      <c r="H564" s="535" t="s">
        <v>4</v>
      </c>
      <c r="I564" s="536" t="s">
        <v>33</v>
      </c>
      <c r="J564" s="536" t="s">
        <v>62</v>
      </c>
      <c r="K564" s="537" t="s">
        <v>63</v>
      </c>
      <c r="L564" s="535" t="s">
        <v>4</v>
      </c>
      <c r="M564" s="536" t="s">
        <v>33</v>
      </c>
      <c r="N564" s="536" t="s">
        <v>62</v>
      </c>
      <c r="O564" s="537" t="s">
        <v>63</v>
      </c>
      <c r="P564" s="535" t="s">
        <v>4</v>
      </c>
      <c r="Q564" s="536" t="s">
        <v>33</v>
      </c>
      <c r="R564" s="536" t="s">
        <v>62</v>
      </c>
      <c r="S564" s="537" t="s">
        <v>63</v>
      </c>
      <c r="T564" s="535" t="s">
        <v>4</v>
      </c>
      <c r="U564" s="536" t="s">
        <v>33</v>
      </c>
      <c r="V564" s="536" t="s">
        <v>62</v>
      </c>
      <c r="W564" s="537" t="s">
        <v>63</v>
      </c>
      <c r="X564" s="535" t="s">
        <v>4</v>
      </c>
      <c r="Y564" s="536" t="s">
        <v>33</v>
      </c>
      <c r="Z564" s="536" t="s">
        <v>1132</v>
      </c>
      <c r="AA564" s="537" t="s">
        <v>63</v>
      </c>
      <c r="AB564" s="535" t="s">
        <v>4</v>
      </c>
      <c r="AC564" s="536" t="s">
        <v>66</v>
      </c>
      <c r="AD564" s="536" t="s">
        <v>1132</v>
      </c>
      <c r="AE564" s="537" t="s">
        <v>63</v>
      </c>
      <c r="AF564" s="535" t="s">
        <v>4</v>
      </c>
      <c r="AG564" s="536" t="s">
        <v>66</v>
      </c>
      <c r="AH564" s="536" t="s">
        <v>1132</v>
      </c>
      <c r="AI564" s="537" t="s">
        <v>63</v>
      </c>
      <c r="AJ564" s="535" t="s">
        <v>4</v>
      </c>
      <c r="AK564" s="536" t="s">
        <v>66</v>
      </c>
      <c r="AL564" s="536" t="s">
        <v>1132</v>
      </c>
      <c r="AM564" s="537" t="s">
        <v>63</v>
      </c>
      <c r="AN564" s="321" t="s">
        <v>4</v>
      </c>
      <c r="AO564" s="536" t="s">
        <v>66</v>
      </c>
      <c r="AP564" s="536" t="s">
        <v>1132</v>
      </c>
      <c r="AQ564" s="537" t="s">
        <v>63</v>
      </c>
      <c r="AR564" s="535" t="s">
        <v>4</v>
      </c>
      <c r="AS564" s="536" t="s">
        <v>66</v>
      </c>
      <c r="AT564" s="536" t="s">
        <v>1132</v>
      </c>
      <c r="AU564" s="537" t="s">
        <v>63</v>
      </c>
      <c r="AV564" s="709" t="s">
        <v>4</v>
      </c>
      <c r="AW564" s="709" t="s">
        <v>33</v>
      </c>
      <c r="AX564" s="709" t="s">
        <v>62</v>
      </c>
      <c r="AY564" s="709" t="s">
        <v>63</v>
      </c>
      <c r="AZ564" s="709" t="s">
        <v>68</v>
      </c>
    </row>
    <row r="565" spans="3:54">
      <c r="C565" s="88" t="s">
        <v>8</v>
      </c>
      <c r="D565" s="30">
        <v>0</v>
      </c>
      <c r="E565" s="87">
        <v>60</v>
      </c>
      <c r="F565" s="87">
        <v>20</v>
      </c>
      <c r="G565" s="31">
        <v>34</v>
      </c>
      <c r="H565" s="30">
        <v>0</v>
      </c>
      <c r="I565" s="87">
        <v>60</v>
      </c>
      <c r="J565" s="87">
        <v>23</v>
      </c>
      <c r="K565" s="31">
        <v>36</v>
      </c>
      <c r="L565" s="30">
        <v>0</v>
      </c>
      <c r="M565" s="87">
        <v>60</v>
      </c>
      <c r="N565" s="87">
        <v>23</v>
      </c>
      <c r="O565" s="31">
        <v>36</v>
      </c>
      <c r="P565" s="30">
        <v>0</v>
      </c>
      <c r="Q565" s="87">
        <v>60</v>
      </c>
      <c r="R565" s="87">
        <v>23</v>
      </c>
      <c r="S565" s="31">
        <v>36</v>
      </c>
      <c r="T565" s="30">
        <v>0</v>
      </c>
      <c r="U565" s="87">
        <v>60</v>
      </c>
      <c r="V565" s="87">
        <v>23</v>
      </c>
      <c r="W565" s="31">
        <v>36</v>
      </c>
      <c r="X565" s="30">
        <v>0</v>
      </c>
      <c r="Y565" s="85">
        <v>60</v>
      </c>
      <c r="Z565" s="85">
        <v>23</v>
      </c>
      <c r="AA565" s="85">
        <v>36</v>
      </c>
      <c r="AB565" s="30">
        <v>0</v>
      </c>
      <c r="AC565" s="87">
        <v>60</v>
      </c>
      <c r="AD565" s="85">
        <v>23</v>
      </c>
      <c r="AE565" s="85">
        <v>36</v>
      </c>
      <c r="AF565" s="30">
        <v>0</v>
      </c>
      <c r="AG565" s="87">
        <v>61</v>
      </c>
      <c r="AH565" s="85">
        <v>23</v>
      </c>
      <c r="AI565" s="31">
        <v>38</v>
      </c>
      <c r="AJ565" s="30">
        <v>0</v>
      </c>
      <c r="AK565" s="87">
        <v>61</v>
      </c>
      <c r="AL565" s="85">
        <v>24</v>
      </c>
      <c r="AM565" s="87">
        <v>39</v>
      </c>
      <c r="AN565" s="30">
        <v>0</v>
      </c>
      <c r="AO565" s="87">
        <v>61</v>
      </c>
      <c r="AP565" s="87">
        <v>24</v>
      </c>
      <c r="AQ565" s="31">
        <v>39</v>
      </c>
      <c r="AR565" s="30">
        <v>0</v>
      </c>
      <c r="AS565" s="87">
        <v>61</v>
      </c>
      <c r="AT565" s="87">
        <v>24</v>
      </c>
      <c r="AU565" s="133">
        <v>39</v>
      </c>
      <c r="AV565" s="30">
        <v>0</v>
      </c>
      <c r="AW565" s="87">
        <v>67</v>
      </c>
      <c r="AX565" s="87">
        <v>24</v>
      </c>
      <c r="AY565" s="87">
        <v>45</v>
      </c>
      <c r="AZ565" s="31"/>
      <c r="BB565" s="647"/>
    </row>
    <row r="566" spans="3:54">
      <c r="C566" s="89" t="s">
        <v>9</v>
      </c>
      <c r="D566" s="32">
        <v>0</v>
      </c>
      <c r="E566" s="85">
        <v>14</v>
      </c>
      <c r="F566" s="85">
        <v>0</v>
      </c>
      <c r="G566" s="33">
        <v>0</v>
      </c>
      <c r="H566" s="32">
        <v>0</v>
      </c>
      <c r="I566" s="85">
        <v>14</v>
      </c>
      <c r="J566" s="85">
        <v>0</v>
      </c>
      <c r="K566" s="33">
        <v>0</v>
      </c>
      <c r="L566" s="32">
        <v>0</v>
      </c>
      <c r="M566" s="85">
        <v>14</v>
      </c>
      <c r="N566" s="85">
        <v>0</v>
      </c>
      <c r="O566" s="33">
        <v>0</v>
      </c>
      <c r="P566" s="32">
        <v>0</v>
      </c>
      <c r="Q566" s="85">
        <v>14</v>
      </c>
      <c r="R566" s="85">
        <v>0</v>
      </c>
      <c r="S566" s="33">
        <v>0</v>
      </c>
      <c r="T566" s="32">
        <v>0</v>
      </c>
      <c r="U566" s="85">
        <v>14</v>
      </c>
      <c r="V566" s="85">
        <v>1</v>
      </c>
      <c r="W566" s="33">
        <v>1</v>
      </c>
      <c r="X566" s="32">
        <v>0</v>
      </c>
      <c r="Y566" s="85">
        <v>14</v>
      </c>
      <c r="Z566" s="85">
        <v>1</v>
      </c>
      <c r="AA566" s="85">
        <v>1</v>
      </c>
      <c r="AB566" s="32">
        <v>0</v>
      </c>
      <c r="AC566" s="85">
        <v>14</v>
      </c>
      <c r="AD566" s="85">
        <v>1</v>
      </c>
      <c r="AE566" s="85">
        <v>1</v>
      </c>
      <c r="AF566" s="32">
        <v>0</v>
      </c>
      <c r="AG566" s="85">
        <v>14</v>
      </c>
      <c r="AH566" s="85">
        <v>1</v>
      </c>
      <c r="AI566" s="33">
        <v>1</v>
      </c>
      <c r="AJ566" s="32">
        <v>0</v>
      </c>
      <c r="AK566" s="85">
        <v>14</v>
      </c>
      <c r="AL566" s="85">
        <v>1</v>
      </c>
      <c r="AM566" s="85">
        <v>1</v>
      </c>
      <c r="AN566" s="32">
        <v>0</v>
      </c>
      <c r="AO566" s="85">
        <v>14</v>
      </c>
      <c r="AP566" s="85">
        <v>1</v>
      </c>
      <c r="AQ566" s="33">
        <v>1</v>
      </c>
      <c r="AR566" s="32">
        <v>0</v>
      </c>
      <c r="AS566" s="85">
        <v>14</v>
      </c>
      <c r="AT566" s="85">
        <v>1</v>
      </c>
      <c r="AU566" s="134">
        <v>1</v>
      </c>
      <c r="AV566" s="711">
        <v>0</v>
      </c>
      <c r="AW566" s="707">
        <v>14</v>
      </c>
      <c r="AX566" s="707">
        <v>13</v>
      </c>
      <c r="AY566" s="707">
        <v>3</v>
      </c>
      <c r="AZ566" s="712"/>
      <c r="BB566" s="647"/>
    </row>
    <row r="567" spans="3:54">
      <c r="C567" s="89" t="s">
        <v>10</v>
      </c>
      <c r="D567" s="32">
        <v>0</v>
      </c>
      <c r="E567" s="85">
        <v>15</v>
      </c>
      <c r="F567" s="85">
        <v>1</v>
      </c>
      <c r="G567" s="33">
        <v>9</v>
      </c>
      <c r="H567" s="32">
        <v>0</v>
      </c>
      <c r="I567" s="85">
        <v>15</v>
      </c>
      <c r="J567" s="85">
        <v>1</v>
      </c>
      <c r="K567" s="33">
        <v>11</v>
      </c>
      <c r="L567" s="32">
        <v>0</v>
      </c>
      <c r="M567" s="85">
        <v>15</v>
      </c>
      <c r="N567" s="85">
        <v>1</v>
      </c>
      <c r="O567" s="33">
        <v>11</v>
      </c>
      <c r="P567" s="32">
        <v>0</v>
      </c>
      <c r="Q567" s="85">
        <v>15</v>
      </c>
      <c r="R567" s="85">
        <v>1</v>
      </c>
      <c r="S567" s="33">
        <v>11</v>
      </c>
      <c r="T567" s="32">
        <v>0</v>
      </c>
      <c r="U567" s="85">
        <v>15</v>
      </c>
      <c r="V567" s="85">
        <v>1</v>
      </c>
      <c r="W567" s="33">
        <v>11</v>
      </c>
      <c r="X567" s="32">
        <v>0</v>
      </c>
      <c r="Y567" s="85">
        <v>15</v>
      </c>
      <c r="Z567" s="85">
        <v>1</v>
      </c>
      <c r="AA567" s="85">
        <v>11</v>
      </c>
      <c r="AB567" s="32">
        <v>0</v>
      </c>
      <c r="AC567" s="85">
        <v>15</v>
      </c>
      <c r="AD567" s="85">
        <v>1</v>
      </c>
      <c r="AE567" s="85">
        <v>11</v>
      </c>
      <c r="AF567" s="32">
        <v>0</v>
      </c>
      <c r="AG567" s="85">
        <v>15</v>
      </c>
      <c r="AH567" s="85">
        <v>1</v>
      </c>
      <c r="AI567" s="33">
        <v>12</v>
      </c>
      <c r="AJ567" s="32">
        <v>0</v>
      </c>
      <c r="AK567" s="85">
        <v>15</v>
      </c>
      <c r="AL567" s="85">
        <v>1</v>
      </c>
      <c r="AM567" s="85">
        <v>12</v>
      </c>
      <c r="AN567" s="32">
        <v>0</v>
      </c>
      <c r="AO567" s="85">
        <v>15</v>
      </c>
      <c r="AP567" s="85">
        <v>1</v>
      </c>
      <c r="AQ567" s="33">
        <v>12</v>
      </c>
      <c r="AR567" s="32">
        <v>0</v>
      </c>
      <c r="AS567" s="85">
        <v>15</v>
      </c>
      <c r="AT567" s="85">
        <v>1</v>
      </c>
      <c r="AU567" s="134">
        <v>12</v>
      </c>
      <c r="AV567" s="711">
        <v>0</v>
      </c>
      <c r="AW567" s="707">
        <v>16</v>
      </c>
      <c r="AX567" s="707">
        <v>1</v>
      </c>
      <c r="AY567" s="707">
        <v>13</v>
      </c>
      <c r="AZ567" s="712"/>
      <c r="BB567" s="647"/>
    </row>
    <row r="568" spans="3:54">
      <c r="C568" s="89" t="s">
        <v>11</v>
      </c>
      <c r="D568" s="32">
        <v>0</v>
      </c>
      <c r="E568" s="85">
        <v>20</v>
      </c>
      <c r="F568" s="85">
        <v>0</v>
      </c>
      <c r="G568" s="33">
        <v>5</v>
      </c>
      <c r="H568" s="32">
        <v>0</v>
      </c>
      <c r="I568" s="85">
        <v>20</v>
      </c>
      <c r="J568" s="85">
        <v>0</v>
      </c>
      <c r="K568" s="33">
        <v>5</v>
      </c>
      <c r="L568" s="32">
        <v>0</v>
      </c>
      <c r="M568" s="85">
        <v>20</v>
      </c>
      <c r="N568" s="85">
        <v>0</v>
      </c>
      <c r="O568" s="33">
        <v>5</v>
      </c>
      <c r="P568" s="32">
        <v>0</v>
      </c>
      <c r="Q568" s="85">
        <v>20</v>
      </c>
      <c r="R568" s="85">
        <v>0</v>
      </c>
      <c r="S568" s="33">
        <v>5</v>
      </c>
      <c r="T568" s="32">
        <v>0</v>
      </c>
      <c r="U568" s="85">
        <v>20</v>
      </c>
      <c r="V568" s="85">
        <v>0</v>
      </c>
      <c r="W568" s="33">
        <v>5</v>
      </c>
      <c r="X568" s="32">
        <v>0</v>
      </c>
      <c r="Y568" s="85">
        <v>20</v>
      </c>
      <c r="Z568" s="85">
        <v>0</v>
      </c>
      <c r="AA568" s="85">
        <v>5</v>
      </c>
      <c r="AB568" s="32">
        <v>0</v>
      </c>
      <c r="AC568" s="85">
        <v>20</v>
      </c>
      <c r="AD568" s="85">
        <v>0</v>
      </c>
      <c r="AE568" s="85">
        <v>5</v>
      </c>
      <c r="AF568" s="32">
        <v>0</v>
      </c>
      <c r="AG568" s="85">
        <v>20</v>
      </c>
      <c r="AH568" s="85">
        <v>0</v>
      </c>
      <c r="AI568" s="33">
        <v>5</v>
      </c>
      <c r="AJ568" s="32">
        <v>0</v>
      </c>
      <c r="AK568" s="85">
        <v>20</v>
      </c>
      <c r="AL568" s="85">
        <v>0</v>
      </c>
      <c r="AM568" s="85">
        <v>5</v>
      </c>
      <c r="AN568" s="32">
        <v>0</v>
      </c>
      <c r="AO568" s="85">
        <v>20</v>
      </c>
      <c r="AP568" s="15">
        <v>0</v>
      </c>
      <c r="AQ568" s="33">
        <v>5</v>
      </c>
      <c r="AR568" s="32">
        <v>0</v>
      </c>
      <c r="AS568" s="85">
        <v>20</v>
      </c>
      <c r="AT568" s="85">
        <v>0</v>
      </c>
      <c r="AU568" s="134">
        <v>5</v>
      </c>
      <c r="AV568" s="711">
        <v>0</v>
      </c>
      <c r="AW568" s="707">
        <v>20</v>
      </c>
      <c r="AX568" s="707"/>
      <c r="AY568" s="707">
        <v>5</v>
      </c>
      <c r="AZ568" s="712"/>
      <c r="BB568" s="647"/>
    </row>
    <row r="569" spans="3:54">
      <c r="C569" s="89" t="s">
        <v>12</v>
      </c>
      <c r="D569" s="32">
        <v>0</v>
      </c>
      <c r="E569" s="85">
        <v>45</v>
      </c>
      <c r="F569" s="85">
        <v>25</v>
      </c>
      <c r="G569" s="33">
        <v>16</v>
      </c>
      <c r="H569" s="32">
        <v>0</v>
      </c>
      <c r="I569" s="85">
        <v>45</v>
      </c>
      <c r="J569" s="85">
        <v>26</v>
      </c>
      <c r="K569" s="33">
        <v>21</v>
      </c>
      <c r="L569" s="32">
        <v>0</v>
      </c>
      <c r="M569" s="85">
        <v>45</v>
      </c>
      <c r="N569" s="85">
        <v>26</v>
      </c>
      <c r="O569" s="33">
        <v>21</v>
      </c>
      <c r="P569" s="32">
        <v>0</v>
      </c>
      <c r="Q569" s="85">
        <v>45</v>
      </c>
      <c r="R569" s="85">
        <v>26</v>
      </c>
      <c r="S569" s="33">
        <v>21</v>
      </c>
      <c r="T569" s="32">
        <v>0</v>
      </c>
      <c r="U569" s="85">
        <v>45</v>
      </c>
      <c r="V569" s="85">
        <v>26</v>
      </c>
      <c r="W569" s="33">
        <v>21</v>
      </c>
      <c r="X569" s="32">
        <v>0</v>
      </c>
      <c r="Y569" s="85">
        <v>45</v>
      </c>
      <c r="Z569" s="85">
        <v>26</v>
      </c>
      <c r="AA569" s="85">
        <v>21</v>
      </c>
      <c r="AB569" s="32">
        <v>0</v>
      </c>
      <c r="AC569" s="85">
        <v>45</v>
      </c>
      <c r="AD569" s="85">
        <v>26</v>
      </c>
      <c r="AE569" s="85">
        <v>21</v>
      </c>
      <c r="AF569" s="32">
        <v>0</v>
      </c>
      <c r="AG569" s="85">
        <v>46</v>
      </c>
      <c r="AH569" s="85">
        <v>25</v>
      </c>
      <c r="AI569" s="33">
        <v>22</v>
      </c>
      <c r="AJ569" s="32">
        <v>0</v>
      </c>
      <c r="AK569" s="85">
        <v>46</v>
      </c>
      <c r="AL569" s="85">
        <v>25</v>
      </c>
      <c r="AM569" s="85">
        <v>22</v>
      </c>
      <c r="AN569" s="32">
        <v>0</v>
      </c>
      <c r="AO569" s="85">
        <v>46</v>
      </c>
      <c r="AP569" s="85">
        <v>25</v>
      </c>
      <c r="AQ569" s="33">
        <v>22</v>
      </c>
      <c r="AR569" s="32">
        <v>0</v>
      </c>
      <c r="AS569" s="85">
        <v>46</v>
      </c>
      <c r="AT569" s="85">
        <v>25</v>
      </c>
      <c r="AU569" s="134">
        <v>22</v>
      </c>
      <c r="AV569" s="711">
        <v>0</v>
      </c>
      <c r="AW569" s="707">
        <v>46</v>
      </c>
      <c r="AX569" s="707">
        <v>25</v>
      </c>
      <c r="AY569" s="707">
        <v>22</v>
      </c>
      <c r="AZ569" s="712"/>
      <c r="BB569" s="647"/>
    </row>
    <row r="570" spans="3:54">
      <c r="C570" s="89" t="s">
        <v>13</v>
      </c>
      <c r="D570" s="32">
        <v>0</v>
      </c>
      <c r="E570" s="85">
        <v>49</v>
      </c>
      <c r="F570" s="85">
        <v>6</v>
      </c>
      <c r="G570" s="33">
        <v>8</v>
      </c>
      <c r="H570" s="32">
        <v>0</v>
      </c>
      <c r="I570" s="85">
        <v>49</v>
      </c>
      <c r="J570" s="85">
        <v>6</v>
      </c>
      <c r="K570" s="33">
        <v>8</v>
      </c>
      <c r="L570" s="32">
        <v>0</v>
      </c>
      <c r="M570" s="85">
        <v>49</v>
      </c>
      <c r="N570" s="85">
        <v>6</v>
      </c>
      <c r="O570" s="33">
        <v>8</v>
      </c>
      <c r="P570" s="32">
        <v>0</v>
      </c>
      <c r="Q570" s="85">
        <v>49</v>
      </c>
      <c r="R570" s="85">
        <v>6</v>
      </c>
      <c r="S570" s="33">
        <v>8</v>
      </c>
      <c r="T570" s="32">
        <v>0</v>
      </c>
      <c r="U570" s="85">
        <v>49</v>
      </c>
      <c r="V570" s="85">
        <v>6</v>
      </c>
      <c r="W570" s="33">
        <v>8</v>
      </c>
      <c r="X570" s="32">
        <v>0</v>
      </c>
      <c r="Y570" s="85">
        <v>49</v>
      </c>
      <c r="Z570" s="85">
        <v>6</v>
      </c>
      <c r="AA570" s="85">
        <v>8</v>
      </c>
      <c r="AB570" s="32">
        <v>0</v>
      </c>
      <c r="AC570" s="85">
        <v>49</v>
      </c>
      <c r="AD570" s="85">
        <v>6</v>
      </c>
      <c r="AE570" s="85">
        <v>8</v>
      </c>
      <c r="AF570" s="32">
        <v>0</v>
      </c>
      <c r="AG570" s="85">
        <v>49</v>
      </c>
      <c r="AH570" s="85">
        <v>6</v>
      </c>
      <c r="AI570" s="33">
        <v>8</v>
      </c>
      <c r="AJ570" s="32">
        <v>0</v>
      </c>
      <c r="AK570" s="85">
        <v>49</v>
      </c>
      <c r="AL570" s="85">
        <v>6</v>
      </c>
      <c r="AM570" s="85">
        <v>8</v>
      </c>
      <c r="AN570" s="32">
        <v>0</v>
      </c>
      <c r="AO570" s="85">
        <v>49</v>
      </c>
      <c r="AP570" s="85">
        <v>6</v>
      </c>
      <c r="AQ570" s="33">
        <v>8</v>
      </c>
      <c r="AR570" s="32">
        <v>0</v>
      </c>
      <c r="AS570" s="85">
        <v>49</v>
      </c>
      <c r="AT570" s="85">
        <v>6</v>
      </c>
      <c r="AU570" s="134">
        <v>8</v>
      </c>
      <c r="AV570" s="711">
        <v>0</v>
      </c>
      <c r="AW570" s="707">
        <v>49</v>
      </c>
      <c r="AX570" s="707">
        <v>6</v>
      </c>
      <c r="AY570" s="707">
        <v>8</v>
      </c>
      <c r="AZ570" s="712"/>
      <c r="BB570" s="647"/>
    </row>
    <row r="571" spans="3:54">
      <c r="C571" s="89" t="s">
        <v>14</v>
      </c>
      <c r="D571" s="32">
        <v>0</v>
      </c>
      <c r="E571" s="85">
        <v>38</v>
      </c>
      <c r="F571" s="85">
        <v>21</v>
      </c>
      <c r="G571" s="33">
        <v>26</v>
      </c>
      <c r="H571" s="32">
        <v>0</v>
      </c>
      <c r="I571" s="85">
        <v>38</v>
      </c>
      <c r="J571" s="85">
        <v>22</v>
      </c>
      <c r="K571" s="33">
        <v>26</v>
      </c>
      <c r="L571" s="32">
        <v>0</v>
      </c>
      <c r="M571" s="85">
        <v>38</v>
      </c>
      <c r="N571" s="85">
        <v>22</v>
      </c>
      <c r="O571" s="33">
        <v>26</v>
      </c>
      <c r="P571" s="32">
        <v>0</v>
      </c>
      <c r="Q571" s="85">
        <v>38</v>
      </c>
      <c r="R571" s="85">
        <v>22</v>
      </c>
      <c r="S571" s="33">
        <v>26</v>
      </c>
      <c r="T571" s="32">
        <v>0</v>
      </c>
      <c r="U571" s="85">
        <v>38</v>
      </c>
      <c r="V571" s="85">
        <v>22</v>
      </c>
      <c r="W571" s="33">
        <v>26</v>
      </c>
      <c r="X571" s="32">
        <v>0</v>
      </c>
      <c r="Y571" s="85">
        <v>38</v>
      </c>
      <c r="Z571" s="85">
        <v>22</v>
      </c>
      <c r="AA571" s="85">
        <v>26</v>
      </c>
      <c r="AB571" s="32">
        <v>0</v>
      </c>
      <c r="AC571" s="85">
        <v>38</v>
      </c>
      <c r="AD571" s="85">
        <v>22</v>
      </c>
      <c r="AE571" s="85">
        <v>26</v>
      </c>
      <c r="AF571" s="32">
        <v>0</v>
      </c>
      <c r="AG571" s="85">
        <v>39</v>
      </c>
      <c r="AH571" s="85">
        <v>21</v>
      </c>
      <c r="AI571" s="33">
        <v>30</v>
      </c>
      <c r="AJ571" s="32">
        <v>0</v>
      </c>
      <c r="AK571" s="85">
        <v>39</v>
      </c>
      <c r="AL571" s="85">
        <v>21</v>
      </c>
      <c r="AM571" s="85">
        <v>32</v>
      </c>
      <c r="AN571" s="32">
        <v>0</v>
      </c>
      <c r="AO571" s="85">
        <v>39</v>
      </c>
      <c r="AP571" s="85">
        <v>21</v>
      </c>
      <c r="AQ571" s="33">
        <v>32</v>
      </c>
      <c r="AR571" s="32">
        <v>0</v>
      </c>
      <c r="AS571" s="85">
        <v>45</v>
      </c>
      <c r="AT571" s="85">
        <v>21</v>
      </c>
      <c r="AU571" s="134">
        <v>38</v>
      </c>
      <c r="AV571" s="711">
        <v>0</v>
      </c>
      <c r="AW571" s="707">
        <v>46</v>
      </c>
      <c r="AX571" s="707">
        <v>21</v>
      </c>
      <c r="AY571" s="707">
        <v>39</v>
      </c>
      <c r="AZ571" s="712"/>
      <c r="BB571" s="647"/>
    </row>
    <row r="572" spans="3:54">
      <c r="C572" s="89" t="s">
        <v>15</v>
      </c>
      <c r="D572" s="32">
        <v>0</v>
      </c>
      <c r="E572" s="85">
        <v>44</v>
      </c>
      <c r="F572" s="85">
        <v>15</v>
      </c>
      <c r="G572" s="33">
        <v>13</v>
      </c>
      <c r="H572" s="32">
        <v>0</v>
      </c>
      <c r="I572" s="85">
        <v>44</v>
      </c>
      <c r="J572" s="85">
        <v>15</v>
      </c>
      <c r="K572" s="33">
        <v>13</v>
      </c>
      <c r="L572" s="32">
        <v>0</v>
      </c>
      <c r="M572" s="85">
        <v>44</v>
      </c>
      <c r="N572" s="85">
        <v>15</v>
      </c>
      <c r="O572" s="33">
        <v>13</v>
      </c>
      <c r="P572" s="32">
        <v>0</v>
      </c>
      <c r="Q572" s="85">
        <v>44</v>
      </c>
      <c r="R572" s="85">
        <v>15</v>
      </c>
      <c r="S572" s="33">
        <v>13</v>
      </c>
      <c r="T572" s="32">
        <v>0</v>
      </c>
      <c r="U572" s="85">
        <v>44</v>
      </c>
      <c r="V572" s="85">
        <v>15</v>
      </c>
      <c r="W572" s="33">
        <v>13</v>
      </c>
      <c r="X572" s="32">
        <v>0</v>
      </c>
      <c r="Y572" s="85">
        <v>44</v>
      </c>
      <c r="Z572" s="85">
        <v>15</v>
      </c>
      <c r="AA572" s="85">
        <v>13</v>
      </c>
      <c r="AB572" s="32">
        <v>0</v>
      </c>
      <c r="AC572" s="85">
        <v>44</v>
      </c>
      <c r="AD572" s="85">
        <v>15</v>
      </c>
      <c r="AE572" s="85">
        <v>13</v>
      </c>
      <c r="AF572" s="32">
        <v>0</v>
      </c>
      <c r="AG572" s="85">
        <v>44</v>
      </c>
      <c r="AH572" s="85">
        <v>15</v>
      </c>
      <c r="AI572" s="33">
        <v>13</v>
      </c>
      <c r="AJ572" s="32">
        <v>0</v>
      </c>
      <c r="AK572" s="85">
        <v>44</v>
      </c>
      <c r="AL572" s="85">
        <v>15</v>
      </c>
      <c r="AM572" s="85">
        <v>13</v>
      </c>
      <c r="AN572" s="32">
        <v>0</v>
      </c>
      <c r="AO572" s="85">
        <v>44</v>
      </c>
      <c r="AP572" s="85">
        <v>15</v>
      </c>
      <c r="AQ572" s="33">
        <v>13</v>
      </c>
      <c r="AR572" s="32">
        <v>0</v>
      </c>
      <c r="AS572" s="85">
        <v>44</v>
      </c>
      <c r="AT572" s="85">
        <v>15</v>
      </c>
      <c r="AU572" s="134">
        <v>13</v>
      </c>
      <c r="AV572" s="711">
        <v>0</v>
      </c>
      <c r="AW572" s="707">
        <v>44</v>
      </c>
      <c r="AX572" s="707">
        <v>15</v>
      </c>
      <c r="AY572" s="707">
        <v>13</v>
      </c>
      <c r="AZ572" s="712"/>
      <c r="BB572" s="647"/>
    </row>
    <row r="573" spans="3:54">
      <c r="C573" s="89" t="s">
        <v>16</v>
      </c>
      <c r="D573" s="32">
        <v>0</v>
      </c>
      <c r="E573" s="85">
        <v>10</v>
      </c>
      <c r="F573" s="85">
        <v>0</v>
      </c>
      <c r="G573" s="33">
        <v>3</v>
      </c>
      <c r="H573" s="32">
        <v>0</v>
      </c>
      <c r="I573" s="85">
        <v>10</v>
      </c>
      <c r="J573" s="85">
        <v>0</v>
      </c>
      <c r="K573" s="33">
        <v>3</v>
      </c>
      <c r="L573" s="32">
        <v>0</v>
      </c>
      <c r="M573" s="85">
        <v>10</v>
      </c>
      <c r="N573" s="85">
        <v>0</v>
      </c>
      <c r="O573" s="33">
        <v>3</v>
      </c>
      <c r="P573" s="32">
        <v>0</v>
      </c>
      <c r="Q573" s="85">
        <v>10</v>
      </c>
      <c r="R573" s="85">
        <v>0</v>
      </c>
      <c r="S573" s="33">
        <v>3</v>
      </c>
      <c r="T573" s="32">
        <v>0</v>
      </c>
      <c r="U573" s="85">
        <v>10</v>
      </c>
      <c r="V573" s="85">
        <v>0</v>
      </c>
      <c r="W573" s="33">
        <v>3</v>
      </c>
      <c r="X573" s="32">
        <v>0</v>
      </c>
      <c r="Y573" s="85">
        <v>10</v>
      </c>
      <c r="Z573" s="85">
        <v>0</v>
      </c>
      <c r="AA573" s="85">
        <v>3</v>
      </c>
      <c r="AB573" s="32">
        <v>0</v>
      </c>
      <c r="AC573" s="85">
        <v>10</v>
      </c>
      <c r="AD573" s="85">
        <v>0</v>
      </c>
      <c r="AE573" s="85">
        <v>3</v>
      </c>
      <c r="AF573" s="32">
        <v>0</v>
      </c>
      <c r="AG573" s="85">
        <v>10</v>
      </c>
      <c r="AH573" s="85">
        <v>0</v>
      </c>
      <c r="AI573" s="33">
        <v>3</v>
      </c>
      <c r="AJ573" s="32">
        <v>0</v>
      </c>
      <c r="AK573" s="85">
        <v>10</v>
      </c>
      <c r="AL573" s="85">
        <v>0</v>
      </c>
      <c r="AM573" s="85">
        <v>3</v>
      </c>
      <c r="AN573" s="32">
        <v>0</v>
      </c>
      <c r="AO573" s="85">
        <v>10</v>
      </c>
      <c r="AP573" s="85">
        <v>0</v>
      </c>
      <c r="AQ573" s="33">
        <v>3</v>
      </c>
      <c r="AR573" s="32">
        <v>0</v>
      </c>
      <c r="AS573" s="85">
        <v>10</v>
      </c>
      <c r="AT573" s="85">
        <v>0</v>
      </c>
      <c r="AU573" s="134">
        <v>3</v>
      </c>
      <c r="AV573" s="711">
        <v>0</v>
      </c>
      <c r="AW573" s="707">
        <v>10</v>
      </c>
      <c r="AX573" s="707"/>
      <c r="AY573" s="707">
        <v>3</v>
      </c>
      <c r="AZ573" s="712"/>
      <c r="BB573" s="647"/>
    </row>
    <row r="574" spans="3:54">
      <c r="C574" s="89" t="s">
        <v>17</v>
      </c>
      <c r="D574" s="32">
        <v>0</v>
      </c>
      <c r="E574" s="85">
        <v>375</v>
      </c>
      <c r="F574" s="85">
        <v>233</v>
      </c>
      <c r="G574" s="33">
        <v>60</v>
      </c>
      <c r="H574" s="32">
        <v>0</v>
      </c>
      <c r="I574" s="85">
        <v>375</v>
      </c>
      <c r="J574" s="85">
        <v>236</v>
      </c>
      <c r="K574" s="33">
        <v>70</v>
      </c>
      <c r="L574" s="32">
        <v>0</v>
      </c>
      <c r="M574" s="85">
        <v>375</v>
      </c>
      <c r="N574" s="85">
        <v>243</v>
      </c>
      <c r="O574" s="33">
        <v>87</v>
      </c>
      <c r="P574" s="32">
        <v>0</v>
      </c>
      <c r="Q574" s="85">
        <v>375</v>
      </c>
      <c r="R574" s="85">
        <v>243</v>
      </c>
      <c r="S574" s="33">
        <v>87</v>
      </c>
      <c r="T574" s="32">
        <v>0</v>
      </c>
      <c r="U574" s="85">
        <v>376</v>
      </c>
      <c r="V574" s="85">
        <v>244</v>
      </c>
      <c r="W574" s="33">
        <v>87</v>
      </c>
      <c r="X574" s="32">
        <v>0</v>
      </c>
      <c r="Y574" s="85">
        <v>376</v>
      </c>
      <c r="Z574" s="85">
        <v>266</v>
      </c>
      <c r="AA574" s="85">
        <v>140</v>
      </c>
      <c r="AB574" s="32">
        <v>0</v>
      </c>
      <c r="AC574" s="85">
        <v>376</v>
      </c>
      <c r="AD574" s="85">
        <v>277</v>
      </c>
      <c r="AE574" s="85">
        <v>163</v>
      </c>
      <c r="AF574" s="32">
        <v>0</v>
      </c>
      <c r="AG574" s="85">
        <v>381</v>
      </c>
      <c r="AH574" s="85">
        <v>277</v>
      </c>
      <c r="AI574" s="33">
        <v>161</v>
      </c>
      <c r="AJ574" s="32">
        <v>0</v>
      </c>
      <c r="AK574" s="85">
        <v>381</v>
      </c>
      <c r="AL574" s="85">
        <v>277</v>
      </c>
      <c r="AM574" s="85">
        <v>161</v>
      </c>
      <c r="AN574" s="32">
        <v>0</v>
      </c>
      <c r="AO574" s="85">
        <v>381</v>
      </c>
      <c r="AP574" s="85">
        <v>294</v>
      </c>
      <c r="AQ574" s="33">
        <v>202</v>
      </c>
      <c r="AR574" s="32">
        <v>0</v>
      </c>
      <c r="AS574" s="85">
        <v>381</v>
      </c>
      <c r="AT574" s="85">
        <v>294</v>
      </c>
      <c r="AU574" s="134">
        <v>202</v>
      </c>
      <c r="AV574" s="711">
        <v>0</v>
      </c>
      <c r="AW574" s="707">
        <v>381</v>
      </c>
      <c r="AX574" s="707">
        <v>294</v>
      </c>
      <c r="AY574" s="707">
        <v>202</v>
      </c>
      <c r="AZ574" s="712"/>
      <c r="BB574" s="647"/>
    </row>
    <row r="575" spans="3:54">
      <c r="C575" s="89" t="s">
        <v>18</v>
      </c>
      <c r="D575" s="32">
        <v>0</v>
      </c>
      <c r="E575" s="85">
        <v>55</v>
      </c>
      <c r="F575" s="85">
        <v>13</v>
      </c>
      <c r="G575" s="33">
        <v>18</v>
      </c>
      <c r="H575" s="32">
        <v>0</v>
      </c>
      <c r="I575" s="85">
        <v>55</v>
      </c>
      <c r="J575" s="85">
        <v>13</v>
      </c>
      <c r="K575" s="33">
        <v>18</v>
      </c>
      <c r="L575" s="32">
        <v>0</v>
      </c>
      <c r="M575" s="85">
        <v>55</v>
      </c>
      <c r="N575" s="85">
        <v>13</v>
      </c>
      <c r="O575" s="33">
        <v>18</v>
      </c>
      <c r="P575" s="32">
        <v>0</v>
      </c>
      <c r="Q575" s="85">
        <v>55</v>
      </c>
      <c r="R575" s="85">
        <v>13</v>
      </c>
      <c r="S575" s="33">
        <v>18</v>
      </c>
      <c r="T575" s="32">
        <v>0</v>
      </c>
      <c r="U575" s="85">
        <v>55</v>
      </c>
      <c r="V575" s="85">
        <v>13</v>
      </c>
      <c r="W575" s="33">
        <v>18</v>
      </c>
      <c r="X575" s="32">
        <v>0</v>
      </c>
      <c r="Y575" s="85">
        <v>55</v>
      </c>
      <c r="Z575" s="85">
        <v>13</v>
      </c>
      <c r="AA575" s="85">
        <v>18</v>
      </c>
      <c r="AB575" s="32">
        <v>0</v>
      </c>
      <c r="AC575" s="85">
        <v>55</v>
      </c>
      <c r="AD575" s="85">
        <v>13</v>
      </c>
      <c r="AE575" s="85">
        <v>18</v>
      </c>
      <c r="AF575" s="32">
        <v>0</v>
      </c>
      <c r="AG575" s="85">
        <v>54</v>
      </c>
      <c r="AH575" s="85">
        <v>13</v>
      </c>
      <c r="AI575" s="33">
        <v>18</v>
      </c>
      <c r="AJ575" s="32">
        <v>0</v>
      </c>
      <c r="AK575" s="85">
        <v>54</v>
      </c>
      <c r="AL575" s="85">
        <v>13</v>
      </c>
      <c r="AM575" s="85">
        <v>18</v>
      </c>
      <c r="AN575" s="32">
        <v>0</v>
      </c>
      <c r="AO575" s="85">
        <v>54</v>
      </c>
      <c r="AP575" s="85">
        <v>13</v>
      </c>
      <c r="AQ575" s="33">
        <v>18</v>
      </c>
      <c r="AR575" s="32">
        <v>0</v>
      </c>
      <c r="AS575" s="85">
        <v>54</v>
      </c>
      <c r="AT575" s="85">
        <v>13</v>
      </c>
      <c r="AU575" s="134">
        <v>18</v>
      </c>
      <c r="AV575" s="711">
        <v>0</v>
      </c>
      <c r="AW575" s="707">
        <v>54</v>
      </c>
      <c r="AX575" s="707">
        <v>13</v>
      </c>
      <c r="AY575" s="707">
        <v>18</v>
      </c>
      <c r="AZ575" s="712"/>
      <c r="BB575" s="647"/>
    </row>
    <row r="576" spans="3:54">
      <c r="C576" s="89" t="s">
        <v>19</v>
      </c>
      <c r="D576" s="32">
        <v>0</v>
      </c>
      <c r="E576" s="85">
        <v>36</v>
      </c>
      <c r="F576" s="85">
        <v>8</v>
      </c>
      <c r="G576" s="33">
        <v>20</v>
      </c>
      <c r="H576" s="32">
        <v>0</v>
      </c>
      <c r="I576" s="85">
        <v>36</v>
      </c>
      <c r="J576" s="85">
        <v>8</v>
      </c>
      <c r="K576" s="33">
        <v>23</v>
      </c>
      <c r="L576" s="32">
        <v>0</v>
      </c>
      <c r="M576" s="85">
        <v>36</v>
      </c>
      <c r="N576" s="85">
        <v>8</v>
      </c>
      <c r="O576" s="33">
        <v>23</v>
      </c>
      <c r="P576" s="32">
        <v>0</v>
      </c>
      <c r="Q576" s="85">
        <v>36</v>
      </c>
      <c r="R576" s="85">
        <v>8</v>
      </c>
      <c r="S576" s="33">
        <v>23</v>
      </c>
      <c r="T576" s="32">
        <v>0</v>
      </c>
      <c r="U576" s="85">
        <v>36</v>
      </c>
      <c r="V576" s="85">
        <v>8</v>
      </c>
      <c r="W576" s="33">
        <v>23</v>
      </c>
      <c r="X576" s="32">
        <v>0</v>
      </c>
      <c r="Y576" s="85">
        <v>36</v>
      </c>
      <c r="Z576" s="85">
        <v>8</v>
      </c>
      <c r="AA576" s="85">
        <v>23</v>
      </c>
      <c r="AB576" s="32">
        <v>0</v>
      </c>
      <c r="AC576" s="85">
        <v>36</v>
      </c>
      <c r="AD576" s="85">
        <v>8</v>
      </c>
      <c r="AE576" s="85">
        <v>23</v>
      </c>
      <c r="AF576" s="32">
        <v>0</v>
      </c>
      <c r="AG576" s="85">
        <v>36</v>
      </c>
      <c r="AH576" s="85">
        <v>10</v>
      </c>
      <c r="AI576" s="33">
        <v>24</v>
      </c>
      <c r="AJ576" s="32">
        <v>0</v>
      </c>
      <c r="AK576" s="85">
        <v>36</v>
      </c>
      <c r="AL576" s="85">
        <v>10</v>
      </c>
      <c r="AM576" s="85">
        <v>26</v>
      </c>
      <c r="AN576" s="32">
        <v>0</v>
      </c>
      <c r="AO576" s="85">
        <v>36</v>
      </c>
      <c r="AP576" s="85">
        <v>10</v>
      </c>
      <c r="AQ576" s="33">
        <v>26</v>
      </c>
      <c r="AR576" s="32">
        <v>0</v>
      </c>
      <c r="AS576" s="85">
        <v>37</v>
      </c>
      <c r="AT576" s="85">
        <v>10</v>
      </c>
      <c r="AU576" s="134">
        <v>27</v>
      </c>
      <c r="AV576" s="711">
        <v>0</v>
      </c>
      <c r="AW576" s="707">
        <v>37</v>
      </c>
      <c r="AX576" s="707">
        <v>10</v>
      </c>
      <c r="AY576" s="707">
        <v>27</v>
      </c>
      <c r="AZ576" s="712"/>
      <c r="BB576" s="647"/>
    </row>
    <row r="577" spans="3:72">
      <c r="C577" s="89" t="s">
        <v>20</v>
      </c>
      <c r="D577" s="32">
        <v>0</v>
      </c>
      <c r="E577" s="85">
        <v>40</v>
      </c>
      <c r="F577" s="85">
        <v>9</v>
      </c>
      <c r="G577" s="33">
        <v>1</v>
      </c>
      <c r="H577" s="32">
        <v>0</v>
      </c>
      <c r="I577" s="85">
        <v>40</v>
      </c>
      <c r="J577" s="85">
        <v>9</v>
      </c>
      <c r="K577" s="33">
        <v>1</v>
      </c>
      <c r="L577" s="32">
        <v>0</v>
      </c>
      <c r="M577" s="85">
        <v>40</v>
      </c>
      <c r="N577" s="85">
        <v>9</v>
      </c>
      <c r="O577" s="33">
        <v>1</v>
      </c>
      <c r="P577" s="32">
        <v>0</v>
      </c>
      <c r="Q577" s="85">
        <v>40</v>
      </c>
      <c r="R577" s="85">
        <v>9</v>
      </c>
      <c r="S577" s="33">
        <v>1</v>
      </c>
      <c r="T577" s="32">
        <v>0</v>
      </c>
      <c r="U577" s="85">
        <v>40</v>
      </c>
      <c r="V577" s="85">
        <v>23</v>
      </c>
      <c r="W577" s="33">
        <v>14</v>
      </c>
      <c r="X577" s="32">
        <v>0</v>
      </c>
      <c r="Y577" s="85">
        <v>40</v>
      </c>
      <c r="Z577" s="85">
        <v>23</v>
      </c>
      <c r="AA577" s="85">
        <v>14</v>
      </c>
      <c r="AB577" s="32">
        <v>0</v>
      </c>
      <c r="AC577" s="85">
        <v>40</v>
      </c>
      <c r="AD577" s="85">
        <v>23</v>
      </c>
      <c r="AE577" s="85">
        <v>14</v>
      </c>
      <c r="AF577" s="32">
        <v>0</v>
      </c>
      <c r="AG577" s="85">
        <v>40</v>
      </c>
      <c r="AH577" s="85">
        <v>23</v>
      </c>
      <c r="AI577" s="33">
        <v>14</v>
      </c>
      <c r="AJ577" s="32">
        <v>0</v>
      </c>
      <c r="AK577" s="85">
        <v>40</v>
      </c>
      <c r="AL577" s="85">
        <v>23</v>
      </c>
      <c r="AM577" s="85">
        <v>14</v>
      </c>
      <c r="AN577" s="32">
        <v>0</v>
      </c>
      <c r="AO577" s="85">
        <v>40</v>
      </c>
      <c r="AP577" s="85">
        <v>23</v>
      </c>
      <c r="AQ577" s="33">
        <v>14</v>
      </c>
      <c r="AR577" s="32">
        <v>0</v>
      </c>
      <c r="AS577" s="85">
        <v>40</v>
      </c>
      <c r="AT577" s="85">
        <v>23</v>
      </c>
      <c r="AU577" s="134">
        <v>14</v>
      </c>
      <c r="AV577" s="711">
        <v>0</v>
      </c>
      <c r="AW577" s="707">
        <v>40</v>
      </c>
      <c r="AX577" s="707">
        <v>40</v>
      </c>
      <c r="AY577" s="707">
        <v>16</v>
      </c>
      <c r="AZ577" s="712"/>
      <c r="BB577" s="647"/>
    </row>
    <row r="578" spans="3:72">
      <c r="C578" s="89" t="s">
        <v>21</v>
      </c>
      <c r="D578" s="32">
        <v>0</v>
      </c>
      <c r="E578" s="85">
        <v>147</v>
      </c>
      <c r="F578" s="85">
        <v>37</v>
      </c>
      <c r="G578" s="33">
        <v>0</v>
      </c>
      <c r="H578" s="32">
        <v>0</v>
      </c>
      <c r="I578" s="85">
        <v>147</v>
      </c>
      <c r="J578" s="85">
        <v>37</v>
      </c>
      <c r="K578" s="33">
        <v>0</v>
      </c>
      <c r="L578" s="32">
        <v>0</v>
      </c>
      <c r="M578" s="85">
        <v>147</v>
      </c>
      <c r="N578" s="85">
        <v>37</v>
      </c>
      <c r="O578" s="33">
        <v>0</v>
      </c>
      <c r="P578" s="32">
        <v>0</v>
      </c>
      <c r="Q578" s="85">
        <v>147</v>
      </c>
      <c r="R578" s="85">
        <v>37</v>
      </c>
      <c r="S578" s="33">
        <v>0</v>
      </c>
      <c r="T578" s="32">
        <v>0</v>
      </c>
      <c r="U578" s="85">
        <v>147</v>
      </c>
      <c r="V578" s="85">
        <v>99</v>
      </c>
      <c r="W578" s="33">
        <v>35</v>
      </c>
      <c r="X578" s="32">
        <v>0</v>
      </c>
      <c r="Y578" s="85">
        <v>147</v>
      </c>
      <c r="Z578" s="85">
        <v>99</v>
      </c>
      <c r="AA578" s="85">
        <v>35</v>
      </c>
      <c r="AB578" s="32">
        <v>0</v>
      </c>
      <c r="AC578" s="85">
        <v>147</v>
      </c>
      <c r="AD578" s="85">
        <v>99</v>
      </c>
      <c r="AE578" s="85">
        <v>35</v>
      </c>
      <c r="AF578" s="32">
        <v>0</v>
      </c>
      <c r="AG578" s="85">
        <v>144</v>
      </c>
      <c r="AH578" s="85">
        <v>99</v>
      </c>
      <c r="AI578" s="33">
        <v>32</v>
      </c>
      <c r="AJ578" s="32">
        <v>0</v>
      </c>
      <c r="AK578" s="85">
        <v>144</v>
      </c>
      <c r="AL578" s="85">
        <v>99</v>
      </c>
      <c r="AM578" s="85">
        <v>32</v>
      </c>
      <c r="AN578" s="32">
        <v>0</v>
      </c>
      <c r="AO578" s="85">
        <v>144</v>
      </c>
      <c r="AP578" s="85">
        <v>99</v>
      </c>
      <c r="AQ578" s="33">
        <v>32</v>
      </c>
      <c r="AR578" s="32">
        <v>0</v>
      </c>
      <c r="AS578" s="85">
        <v>144</v>
      </c>
      <c r="AT578" s="85">
        <v>99</v>
      </c>
      <c r="AU578" s="134">
        <v>32</v>
      </c>
      <c r="AV578" s="711">
        <v>0</v>
      </c>
      <c r="AW578" s="707">
        <v>144</v>
      </c>
      <c r="AX578" s="707">
        <v>119</v>
      </c>
      <c r="AY578" s="707">
        <v>36</v>
      </c>
      <c r="AZ578" s="712">
        <v>34</v>
      </c>
      <c r="BB578" s="647"/>
    </row>
    <row r="579" spans="3:72" ht="22.5">
      <c r="C579" s="89" t="s">
        <v>22</v>
      </c>
      <c r="D579" s="32">
        <v>0</v>
      </c>
      <c r="E579" s="85">
        <v>18</v>
      </c>
      <c r="F579" s="85">
        <v>0</v>
      </c>
      <c r="G579" s="33">
        <v>1</v>
      </c>
      <c r="H579" s="32">
        <v>0</v>
      </c>
      <c r="I579" s="85">
        <v>18</v>
      </c>
      <c r="J579" s="85">
        <v>0</v>
      </c>
      <c r="K579" s="33">
        <v>1</v>
      </c>
      <c r="L579" s="32">
        <v>0</v>
      </c>
      <c r="M579" s="85">
        <v>18</v>
      </c>
      <c r="N579" s="85">
        <v>0</v>
      </c>
      <c r="O579" s="33">
        <v>1</v>
      </c>
      <c r="P579" s="32">
        <v>0</v>
      </c>
      <c r="Q579" s="85">
        <v>18</v>
      </c>
      <c r="R579" s="85">
        <v>0</v>
      </c>
      <c r="S579" s="33">
        <v>1</v>
      </c>
      <c r="T579" s="32">
        <v>0</v>
      </c>
      <c r="U579" s="85">
        <v>18</v>
      </c>
      <c r="V579" s="85">
        <v>17</v>
      </c>
      <c r="W579" s="33">
        <v>3</v>
      </c>
      <c r="X579" s="32">
        <v>0</v>
      </c>
      <c r="Y579" s="85">
        <v>18</v>
      </c>
      <c r="Z579" s="85">
        <v>17</v>
      </c>
      <c r="AA579" s="85">
        <v>3</v>
      </c>
      <c r="AB579" s="32">
        <v>0</v>
      </c>
      <c r="AC579" s="85">
        <v>18</v>
      </c>
      <c r="AD579" s="85">
        <v>17</v>
      </c>
      <c r="AE579" s="85">
        <v>3</v>
      </c>
      <c r="AF579" s="32">
        <v>0</v>
      </c>
      <c r="AG579" s="85">
        <v>17</v>
      </c>
      <c r="AH579" s="85">
        <v>17</v>
      </c>
      <c r="AI579" s="33">
        <v>3</v>
      </c>
      <c r="AJ579" s="32">
        <v>0</v>
      </c>
      <c r="AK579" s="85">
        <v>17</v>
      </c>
      <c r="AL579" s="85">
        <v>17</v>
      </c>
      <c r="AM579" s="85">
        <v>3</v>
      </c>
      <c r="AN579" s="32">
        <v>0</v>
      </c>
      <c r="AO579" s="85">
        <v>17</v>
      </c>
      <c r="AP579" s="85">
        <v>17</v>
      </c>
      <c r="AQ579" s="33">
        <v>3</v>
      </c>
      <c r="AR579" s="32">
        <v>0</v>
      </c>
      <c r="AS579" s="85">
        <v>17</v>
      </c>
      <c r="AT579" s="85">
        <v>17</v>
      </c>
      <c r="AU579" s="134">
        <v>3</v>
      </c>
      <c r="AV579" s="711">
        <v>0</v>
      </c>
      <c r="AW579" s="707">
        <v>18</v>
      </c>
      <c r="AX579" s="707">
        <v>18</v>
      </c>
      <c r="AY579" s="707">
        <v>3</v>
      </c>
      <c r="AZ579" s="712">
        <v>6</v>
      </c>
      <c r="BB579" s="647"/>
      <c r="BC579" s="647"/>
    </row>
    <row r="580" spans="3:72">
      <c r="C580" s="89" t="s">
        <v>23</v>
      </c>
      <c r="D580" s="32">
        <v>0</v>
      </c>
      <c r="E580" s="85">
        <v>15</v>
      </c>
      <c r="F580" s="85">
        <v>0</v>
      </c>
      <c r="G580" s="33">
        <v>1</v>
      </c>
      <c r="H580" s="32">
        <v>0</v>
      </c>
      <c r="I580" s="85">
        <v>15</v>
      </c>
      <c r="J580" s="85">
        <v>0</v>
      </c>
      <c r="K580" s="33">
        <v>1</v>
      </c>
      <c r="L580" s="32">
        <v>0</v>
      </c>
      <c r="M580" s="85">
        <v>15</v>
      </c>
      <c r="N580" s="85">
        <v>0</v>
      </c>
      <c r="O580" s="33">
        <v>1</v>
      </c>
      <c r="P580" s="32">
        <v>0</v>
      </c>
      <c r="Q580" s="85">
        <v>15</v>
      </c>
      <c r="R580" s="85">
        <v>0</v>
      </c>
      <c r="S580" s="33">
        <v>1</v>
      </c>
      <c r="T580" s="32">
        <v>0</v>
      </c>
      <c r="U580" s="85">
        <v>15</v>
      </c>
      <c r="V580" s="85">
        <v>0</v>
      </c>
      <c r="W580" s="33">
        <v>1</v>
      </c>
      <c r="X580" s="32">
        <v>0</v>
      </c>
      <c r="Y580" s="85">
        <v>15</v>
      </c>
      <c r="Z580" s="85">
        <v>0</v>
      </c>
      <c r="AA580" s="85">
        <v>1</v>
      </c>
      <c r="AB580" s="32">
        <v>0</v>
      </c>
      <c r="AC580" s="85">
        <v>15</v>
      </c>
      <c r="AD580" s="85">
        <v>0</v>
      </c>
      <c r="AE580" s="85">
        <v>1</v>
      </c>
      <c r="AF580" s="32">
        <v>0</v>
      </c>
      <c r="AG580" s="85">
        <v>14</v>
      </c>
      <c r="AH580" s="85">
        <v>0</v>
      </c>
      <c r="AI580" s="33">
        <v>1</v>
      </c>
      <c r="AJ580" s="32">
        <v>0</v>
      </c>
      <c r="AK580" s="85">
        <v>14</v>
      </c>
      <c r="AL580" s="85">
        <v>0</v>
      </c>
      <c r="AM580" s="85">
        <v>1</v>
      </c>
      <c r="AN580" s="32">
        <v>0</v>
      </c>
      <c r="AO580" s="85">
        <v>14</v>
      </c>
      <c r="AQ580" s="33">
        <v>1</v>
      </c>
      <c r="AR580" s="32">
        <v>0</v>
      </c>
      <c r="AS580" s="85">
        <v>14</v>
      </c>
      <c r="AT580" s="85"/>
      <c r="AU580" s="134">
        <v>1</v>
      </c>
      <c r="AV580" s="711">
        <v>0</v>
      </c>
      <c r="AW580" s="707">
        <v>14</v>
      </c>
      <c r="AX580" s="707"/>
      <c r="AY580" s="707">
        <v>1</v>
      </c>
      <c r="AZ580" s="712"/>
      <c r="BB580" s="647"/>
      <c r="BC580" s="647"/>
    </row>
    <row r="581" spans="3:72">
      <c r="C581" s="89" t="s">
        <v>24</v>
      </c>
      <c r="D581" s="32">
        <v>0</v>
      </c>
      <c r="E581" s="85">
        <v>21</v>
      </c>
      <c r="F581" s="85">
        <v>2</v>
      </c>
      <c r="G581" s="33">
        <v>6</v>
      </c>
      <c r="H581" s="32">
        <v>0</v>
      </c>
      <c r="I581" s="85">
        <v>21</v>
      </c>
      <c r="J581" s="85">
        <v>2</v>
      </c>
      <c r="K581" s="33">
        <v>6</v>
      </c>
      <c r="L581" s="32">
        <v>0</v>
      </c>
      <c r="M581" s="85">
        <v>21</v>
      </c>
      <c r="N581" s="85">
        <v>2</v>
      </c>
      <c r="O581" s="33">
        <v>6</v>
      </c>
      <c r="P581" s="32">
        <v>0</v>
      </c>
      <c r="Q581" s="85">
        <v>21</v>
      </c>
      <c r="R581" s="85">
        <v>2</v>
      </c>
      <c r="S581" s="33">
        <v>6</v>
      </c>
      <c r="T581" s="32">
        <v>0</v>
      </c>
      <c r="U581" s="85">
        <v>21</v>
      </c>
      <c r="V581" s="85">
        <v>2</v>
      </c>
      <c r="W581" s="33">
        <v>6</v>
      </c>
      <c r="X581" s="32">
        <v>0</v>
      </c>
      <c r="Y581" s="85">
        <v>21</v>
      </c>
      <c r="Z581" s="85">
        <v>2</v>
      </c>
      <c r="AA581" s="85">
        <v>6</v>
      </c>
      <c r="AB581" s="32">
        <v>0</v>
      </c>
      <c r="AC581" s="85">
        <v>21</v>
      </c>
      <c r="AD581" s="85">
        <v>2</v>
      </c>
      <c r="AE581" s="85">
        <v>6</v>
      </c>
      <c r="AF581" s="32">
        <v>0</v>
      </c>
      <c r="AG581" s="85">
        <v>21</v>
      </c>
      <c r="AH581" s="85">
        <v>2</v>
      </c>
      <c r="AI581" s="33">
        <v>6</v>
      </c>
      <c r="AJ581" s="32">
        <v>0</v>
      </c>
      <c r="AK581" s="85">
        <v>21</v>
      </c>
      <c r="AL581" s="85">
        <v>2</v>
      </c>
      <c r="AM581" s="85">
        <v>6</v>
      </c>
      <c r="AN581" s="32">
        <v>0</v>
      </c>
      <c r="AO581" s="85">
        <v>21</v>
      </c>
      <c r="AP581" s="85">
        <v>2</v>
      </c>
      <c r="AQ581" s="33">
        <v>6</v>
      </c>
      <c r="AR581" s="32">
        <v>0</v>
      </c>
      <c r="AS581" s="85">
        <v>22</v>
      </c>
      <c r="AT581" s="85">
        <v>2</v>
      </c>
      <c r="AU581" s="134">
        <v>7</v>
      </c>
      <c r="AV581" s="711">
        <v>0</v>
      </c>
      <c r="AW581" s="707">
        <v>22</v>
      </c>
      <c r="AX581" s="707">
        <v>2</v>
      </c>
      <c r="AY581" s="707">
        <v>7</v>
      </c>
      <c r="AZ581" s="712"/>
      <c r="BB581" s="647"/>
    </row>
    <row r="582" spans="3:72">
      <c r="C582" s="89" t="s">
        <v>25</v>
      </c>
      <c r="D582" s="32">
        <v>0</v>
      </c>
      <c r="E582" s="85">
        <v>9</v>
      </c>
      <c r="F582" s="85">
        <v>0</v>
      </c>
      <c r="G582" s="33">
        <v>3</v>
      </c>
      <c r="H582" s="32">
        <v>0</v>
      </c>
      <c r="I582" s="85">
        <v>9</v>
      </c>
      <c r="J582" s="85">
        <v>0</v>
      </c>
      <c r="K582" s="33">
        <v>3</v>
      </c>
      <c r="L582" s="32">
        <v>0</v>
      </c>
      <c r="M582" s="85">
        <v>9</v>
      </c>
      <c r="N582" s="85">
        <v>0</v>
      </c>
      <c r="O582" s="33">
        <v>3</v>
      </c>
      <c r="P582" s="32">
        <v>0</v>
      </c>
      <c r="Q582" s="85">
        <v>9</v>
      </c>
      <c r="R582" s="85">
        <v>0</v>
      </c>
      <c r="S582" s="33">
        <v>3</v>
      </c>
      <c r="T582" s="32">
        <v>0</v>
      </c>
      <c r="U582" s="85">
        <v>9</v>
      </c>
      <c r="V582" s="85">
        <v>0</v>
      </c>
      <c r="W582" s="33">
        <v>3</v>
      </c>
      <c r="X582" s="32">
        <v>0</v>
      </c>
      <c r="Y582" s="85">
        <v>9</v>
      </c>
      <c r="Z582" s="85">
        <v>0</v>
      </c>
      <c r="AA582" s="85">
        <v>3</v>
      </c>
      <c r="AB582" s="32">
        <v>0</v>
      </c>
      <c r="AC582" s="85">
        <v>9</v>
      </c>
      <c r="AD582" s="85">
        <v>0</v>
      </c>
      <c r="AE582" s="85">
        <v>3</v>
      </c>
      <c r="AF582" s="32">
        <v>0</v>
      </c>
      <c r="AG582" s="85">
        <v>9</v>
      </c>
      <c r="AH582" s="85">
        <v>0</v>
      </c>
      <c r="AI582" s="33">
        <v>3</v>
      </c>
      <c r="AJ582" s="32">
        <v>0</v>
      </c>
      <c r="AK582" s="85">
        <v>9</v>
      </c>
      <c r="AL582" s="85">
        <v>0</v>
      </c>
      <c r="AM582" s="85">
        <v>3</v>
      </c>
      <c r="AN582" s="32">
        <v>0</v>
      </c>
      <c r="AO582" s="85">
        <v>9</v>
      </c>
      <c r="AQ582" s="33">
        <v>3</v>
      </c>
      <c r="AR582" s="32">
        <v>0</v>
      </c>
      <c r="AS582" s="85">
        <v>9</v>
      </c>
      <c r="AT582" s="85"/>
      <c r="AU582" s="134">
        <v>3</v>
      </c>
      <c r="AV582" s="711">
        <v>0</v>
      </c>
      <c r="AW582" s="707">
        <v>9</v>
      </c>
      <c r="AX582" s="707"/>
      <c r="AY582" s="707">
        <v>3</v>
      </c>
      <c r="AZ582" s="712"/>
      <c r="BB582" s="647"/>
    </row>
    <row r="583" spans="3:72">
      <c r="C583" s="89" t="s">
        <v>26</v>
      </c>
      <c r="D583" s="32">
        <v>0</v>
      </c>
      <c r="E583" s="85">
        <v>489</v>
      </c>
      <c r="F583" s="85">
        <v>294</v>
      </c>
      <c r="G583" s="33">
        <v>150</v>
      </c>
      <c r="H583" s="32">
        <v>0</v>
      </c>
      <c r="I583" s="85">
        <v>489</v>
      </c>
      <c r="J583" s="85">
        <v>294</v>
      </c>
      <c r="K583" s="33">
        <v>150</v>
      </c>
      <c r="L583" s="32">
        <v>0</v>
      </c>
      <c r="M583" s="85">
        <v>489</v>
      </c>
      <c r="N583" s="85">
        <v>294</v>
      </c>
      <c r="O583" s="33">
        <v>150</v>
      </c>
      <c r="P583" s="32">
        <v>0</v>
      </c>
      <c r="Q583" s="85">
        <v>489</v>
      </c>
      <c r="R583" s="85">
        <v>294</v>
      </c>
      <c r="S583" s="33">
        <v>150</v>
      </c>
      <c r="T583" s="32">
        <v>0</v>
      </c>
      <c r="U583" s="85">
        <v>489</v>
      </c>
      <c r="V583" s="85">
        <v>294</v>
      </c>
      <c r="W583" s="33">
        <v>150</v>
      </c>
      <c r="X583" s="32">
        <v>0</v>
      </c>
      <c r="Y583" s="85">
        <v>489</v>
      </c>
      <c r="Z583" s="85">
        <v>294</v>
      </c>
      <c r="AA583" s="85">
        <v>150</v>
      </c>
      <c r="AB583" s="32">
        <v>0</v>
      </c>
      <c r="AC583" s="85">
        <v>489</v>
      </c>
      <c r="AD583" s="85">
        <v>294</v>
      </c>
      <c r="AE583" s="85">
        <v>150</v>
      </c>
      <c r="AF583" s="32">
        <v>0</v>
      </c>
      <c r="AG583" s="85">
        <v>490</v>
      </c>
      <c r="AH583" s="85">
        <v>296</v>
      </c>
      <c r="AI583" s="33">
        <v>150</v>
      </c>
      <c r="AJ583" s="32">
        <v>0</v>
      </c>
      <c r="AK583" s="85">
        <v>490</v>
      </c>
      <c r="AL583" s="85">
        <v>296</v>
      </c>
      <c r="AM583" s="85">
        <v>150</v>
      </c>
      <c r="AN583" s="32">
        <v>0</v>
      </c>
      <c r="AO583" s="85">
        <v>490</v>
      </c>
      <c r="AP583" s="85">
        <v>296</v>
      </c>
      <c r="AQ583" s="33">
        <v>150</v>
      </c>
      <c r="AR583" s="32">
        <v>0</v>
      </c>
      <c r="AS583" s="85">
        <v>491</v>
      </c>
      <c r="AT583" s="85">
        <v>296</v>
      </c>
      <c r="AU583" s="134">
        <v>151</v>
      </c>
      <c r="AV583" s="711">
        <v>0</v>
      </c>
      <c r="AW583" s="707">
        <v>491</v>
      </c>
      <c r="AX583" s="707">
        <v>296</v>
      </c>
      <c r="AY583" s="707">
        <v>151</v>
      </c>
      <c r="AZ583" s="712"/>
      <c r="BB583" s="647"/>
    </row>
    <row r="584" spans="3:72">
      <c r="C584" s="89" t="s">
        <v>39</v>
      </c>
      <c r="D584" s="32">
        <v>0</v>
      </c>
      <c r="E584" s="85">
        <v>37</v>
      </c>
      <c r="F584" s="85">
        <v>17</v>
      </c>
      <c r="G584" s="33">
        <v>17</v>
      </c>
      <c r="H584" s="32">
        <v>0</v>
      </c>
      <c r="I584" s="85">
        <v>37</v>
      </c>
      <c r="J584" s="85">
        <v>17</v>
      </c>
      <c r="K584" s="33">
        <v>0</v>
      </c>
      <c r="L584" s="32">
        <v>0</v>
      </c>
      <c r="M584" s="85">
        <v>37</v>
      </c>
      <c r="N584" s="85">
        <v>17</v>
      </c>
      <c r="O584" s="33">
        <v>0</v>
      </c>
      <c r="P584" s="32">
        <v>0</v>
      </c>
      <c r="Q584" s="85">
        <v>37</v>
      </c>
      <c r="R584" s="85">
        <v>17</v>
      </c>
      <c r="S584" s="33">
        <v>0</v>
      </c>
      <c r="T584" s="32">
        <v>0</v>
      </c>
      <c r="U584" s="85">
        <v>38</v>
      </c>
      <c r="V584" s="85">
        <v>27</v>
      </c>
      <c r="W584" s="33">
        <v>13</v>
      </c>
      <c r="X584" s="32">
        <v>0</v>
      </c>
      <c r="Y584" s="85">
        <v>38</v>
      </c>
      <c r="Z584" s="85">
        <v>27</v>
      </c>
      <c r="AA584" s="85">
        <v>13</v>
      </c>
      <c r="AB584" s="32">
        <v>0</v>
      </c>
      <c r="AC584" s="85">
        <v>38</v>
      </c>
      <c r="AD584" s="85">
        <v>27</v>
      </c>
      <c r="AE584" s="85">
        <v>13</v>
      </c>
      <c r="AF584" s="32">
        <v>0</v>
      </c>
      <c r="AG584" s="85">
        <v>38</v>
      </c>
      <c r="AH584" s="85">
        <v>27</v>
      </c>
      <c r="AI584" s="33">
        <v>13</v>
      </c>
      <c r="AJ584" s="32">
        <v>0</v>
      </c>
      <c r="AK584" s="85">
        <v>38</v>
      </c>
      <c r="AL584" s="85">
        <v>27</v>
      </c>
      <c r="AM584" s="85">
        <v>13</v>
      </c>
      <c r="AN584" s="32">
        <v>0</v>
      </c>
      <c r="AO584" s="85">
        <v>38</v>
      </c>
      <c r="AP584" s="85">
        <v>27</v>
      </c>
      <c r="AQ584" s="33">
        <v>13</v>
      </c>
      <c r="AR584" s="32">
        <v>0</v>
      </c>
      <c r="AS584" s="85">
        <v>38</v>
      </c>
      <c r="AT584" s="85">
        <v>27</v>
      </c>
      <c r="AU584" s="134">
        <v>13</v>
      </c>
      <c r="AV584" s="711">
        <v>0</v>
      </c>
      <c r="AW584" s="707">
        <v>38</v>
      </c>
      <c r="AX584" s="707">
        <v>36</v>
      </c>
      <c r="AY584" s="707">
        <v>18</v>
      </c>
      <c r="AZ584" s="712"/>
      <c r="BB584" s="647"/>
    </row>
    <row r="585" spans="3:72" ht="33.75">
      <c r="C585" s="89" t="s">
        <v>1192</v>
      </c>
      <c r="D585" s="32">
        <v>0</v>
      </c>
      <c r="E585" s="85">
        <v>49</v>
      </c>
      <c r="F585" s="85">
        <v>22</v>
      </c>
      <c r="G585" s="33">
        <v>4</v>
      </c>
      <c r="H585" s="32">
        <v>0</v>
      </c>
      <c r="I585" s="85">
        <v>49</v>
      </c>
      <c r="J585" s="85">
        <v>22</v>
      </c>
      <c r="K585" s="33">
        <v>17</v>
      </c>
      <c r="L585" s="32">
        <v>0</v>
      </c>
      <c r="M585" s="85">
        <v>49</v>
      </c>
      <c r="N585" s="85">
        <v>22</v>
      </c>
      <c r="O585" s="33">
        <v>17</v>
      </c>
      <c r="P585" s="32">
        <v>0</v>
      </c>
      <c r="Q585" s="85">
        <v>49</v>
      </c>
      <c r="R585" s="85">
        <v>22</v>
      </c>
      <c r="S585" s="33">
        <v>17</v>
      </c>
      <c r="T585" s="32">
        <v>0</v>
      </c>
      <c r="U585" s="85">
        <v>49</v>
      </c>
      <c r="V585" s="85">
        <v>23</v>
      </c>
      <c r="W585" s="33">
        <v>17</v>
      </c>
      <c r="X585" s="32">
        <v>0</v>
      </c>
      <c r="Y585" s="85">
        <v>49</v>
      </c>
      <c r="Z585" s="85">
        <v>23</v>
      </c>
      <c r="AA585" s="85">
        <v>17</v>
      </c>
      <c r="AB585" s="32">
        <v>0</v>
      </c>
      <c r="AC585" s="85">
        <v>49</v>
      </c>
      <c r="AD585" s="85">
        <v>23</v>
      </c>
      <c r="AE585" s="85">
        <v>17</v>
      </c>
      <c r="AF585" s="32">
        <v>0</v>
      </c>
      <c r="AG585" s="85">
        <v>50</v>
      </c>
      <c r="AH585" s="85">
        <v>24</v>
      </c>
      <c r="AI585" s="33">
        <v>17</v>
      </c>
      <c r="AJ585" s="32">
        <v>0</v>
      </c>
      <c r="AK585" s="85">
        <v>50</v>
      </c>
      <c r="AL585" s="85">
        <v>24</v>
      </c>
      <c r="AM585" s="85">
        <v>17</v>
      </c>
      <c r="AN585" s="32">
        <v>0</v>
      </c>
      <c r="AO585" s="85">
        <v>50</v>
      </c>
      <c r="AP585" s="85">
        <v>24</v>
      </c>
      <c r="AQ585" s="33">
        <v>17</v>
      </c>
      <c r="AR585" s="32">
        <v>0</v>
      </c>
      <c r="AS585" s="85">
        <v>50</v>
      </c>
      <c r="AT585" s="85">
        <v>24</v>
      </c>
      <c r="AU585" s="134">
        <v>17</v>
      </c>
      <c r="AV585" s="711">
        <v>0</v>
      </c>
      <c r="AW585" s="707">
        <v>50</v>
      </c>
      <c r="AX585" s="707">
        <v>24</v>
      </c>
      <c r="AY585" s="707">
        <v>17</v>
      </c>
      <c r="AZ585" s="712"/>
    </row>
    <row r="586" spans="3:72">
      <c r="C586" s="89" t="s">
        <v>27</v>
      </c>
      <c r="D586" s="32">
        <v>0</v>
      </c>
      <c r="E586" s="85">
        <v>28</v>
      </c>
      <c r="F586" s="85">
        <v>0</v>
      </c>
      <c r="G586" s="33">
        <v>12</v>
      </c>
      <c r="H586" s="32">
        <v>0</v>
      </c>
      <c r="I586" s="85">
        <v>28</v>
      </c>
      <c r="J586" s="85">
        <v>0</v>
      </c>
      <c r="K586" s="33">
        <v>4</v>
      </c>
      <c r="L586" s="32">
        <v>0</v>
      </c>
      <c r="M586" s="85">
        <v>28</v>
      </c>
      <c r="N586" s="85">
        <v>0</v>
      </c>
      <c r="O586" s="33">
        <v>4</v>
      </c>
      <c r="P586" s="32">
        <v>0</v>
      </c>
      <c r="Q586" s="85">
        <v>28</v>
      </c>
      <c r="R586" s="85">
        <v>0</v>
      </c>
      <c r="S586" s="33">
        <v>4</v>
      </c>
      <c r="T586" s="32">
        <v>0</v>
      </c>
      <c r="U586" s="85">
        <v>28</v>
      </c>
      <c r="V586" s="85">
        <v>0</v>
      </c>
      <c r="W586" s="33">
        <v>4</v>
      </c>
      <c r="X586" s="32">
        <v>0</v>
      </c>
      <c r="Y586" s="85">
        <v>28</v>
      </c>
      <c r="Z586" s="85">
        <v>0</v>
      </c>
      <c r="AA586" s="85">
        <v>4</v>
      </c>
      <c r="AB586" s="32">
        <v>0</v>
      </c>
      <c r="AC586" s="85">
        <v>28</v>
      </c>
      <c r="AD586" s="85">
        <v>0</v>
      </c>
      <c r="AE586" s="85">
        <v>4</v>
      </c>
      <c r="AF586" s="32">
        <v>0</v>
      </c>
      <c r="AG586" s="85">
        <v>27</v>
      </c>
      <c r="AH586" s="85">
        <v>0</v>
      </c>
      <c r="AI586" s="33">
        <v>4</v>
      </c>
      <c r="AJ586" s="32">
        <v>0</v>
      </c>
      <c r="AK586" s="85">
        <v>27</v>
      </c>
      <c r="AL586" s="85">
        <v>0</v>
      </c>
      <c r="AM586" s="85">
        <v>4</v>
      </c>
      <c r="AN586" s="32">
        <v>0</v>
      </c>
      <c r="AO586" s="85">
        <v>27</v>
      </c>
      <c r="AQ586" s="33">
        <v>4</v>
      </c>
      <c r="AR586" s="32">
        <v>0</v>
      </c>
      <c r="AS586" s="85">
        <v>28</v>
      </c>
      <c r="AT586" s="85"/>
      <c r="AU586" s="134">
        <v>5</v>
      </c>
      <c r="AV586" s="711">
        <v>0</v>
      </c>
      <c r="AW586" s="707">
        <v>28</v>
      </c>
      <c r="AX586" s="707"/>
      <c r="AY586" s="707">
        <v>5</v>
      </c>
      <c r="AZ586" s="712"/>
    </row>
    <row r="587" spans="3:72">
      <c r="C587" s="89" t="s">
        <v>28</v>
      </c>
      <c r="D587" s="32">
        <v>0</v>
      </c>
      <c r="E587" s="85">
        <v>71</v>
      </c>
      <c r="F587" s="85">
        <v>35</v>
      </c>
      <c r="G587" s="33">
        <v>3</v>
      </c>
      <c r="H587" s="32">
        <v>0</v>
      </c>
      <c r="I587" s="85">
        <v>71</v>
      </c>
      <c r="J587" s="85">
        <v>35</v>
      </c>
      <c r="K587" s="33">
        <v>12</v>
      </c>
      <c r="L587" s="32">
        <v>0</v>
      </c>
      <c r="M587" s="85">
        <v>71</v>
      </c>
      <c r="N587" s="85">
        <v>35</v>
      </c>
      <c r="O587" s="33">
        <v>12</v>
      </c>
      <c r="P587" s="32">
        <v>0</v>
      </c>
      <c r="Q587" s="85">
        <v>71</v>
      </c>
      <c r="R587" s="85">
        <v>35</v>
      </c>
      <c r="S587" s="33">
        <v>12</v>
      </c>
      <c r="T587" s="32">
        <v>0</v>
      </c>
      <c r="U587" s="85">
        <v>71</v>
      </c>
      <c r="V587" s="85">
        <v>35</v>
      </c>
      <c r="W587" s="33">
        <v>12</v>
      </c>
      <c r="X587" s="32">
        <v>0</v>
      </c>
      <c r="Y587" s="85">
        <v>71</v>
      </c>
      <c r="Z587" s="85">
        <v>35</v>
      </c>
      <c r="AA587" s="85">
        <v>12</v>
      </c>
      <c r="AB587" s="32">
        <v>0</v>
      </c>
      <c r="AC587" s="85">
        <v>71</v>
      </c>
      <c r="AD587" s="85">
        <v>35</v>
      </c>
      <c r="AE587" s="85">
        <v>12</v>
      </c>
      <c r="AF587" s="32">
        <v>0</v>
      </c>
      <c r="AG587" s="85">
        <v>70</v>
      </c>
      <c r="AH587" s="85">
        <v>35</v>
      </c>
      <c r="AI587" s="33">
        <v>12</v>
      </c>
      <c r="AJ587" s="32">
        <v>0</v>
      </c>
      <c r="AK587" s="85">
        <v>70</v>
      </c>
      <c r="AL587" s="85">
        <v>35</v>
      </c>
      <c r="AM587" s="85">
        <v>12</v>
      </c>
      <c r="AN587" s="32">
        <v>0</v>
      </c>
      <c r="AO587" s="85">
        <v>70</v>
      </c>
      <c r="AP587" s="85">
        <v>35</v>
      </c>
      <c r="AQ587" s="33">
        <v>12</v>
      </c>
      <c r="AR587" s="32">
        <v>0</v>
      </c>
      <c r="AS587" s="85">
        <v>70</v>
      </c>
      <c r="AT587" s="85">
        <v>35</v>
      </c>
      <c r="AU587" s="134">
        <v>12</v>
      </c>
      <c r="AV587" s="711">
        <v>0</v>
      </c>
      <c r="AW587" s="707">
        <v>70</v>
      </c>
      <c r="AX587" s="707">
        <v>35</v>
      </c>
      <c r="AY587" s="707">
        <v>12</v>
      </c>
      <c r="AZ587" s="712"/>
    </row>
    <row r="588" spans="3:72" ht="22.5">
      <c r="C588" s="89" t="s">
        <v>29</v>
      </c>
      <c r="D588" s="198">
        <v>0</v>
      </c>
      <c r="E588" s="199">
        <v>15</v>
      </c>
      <c r="F588" s="199">
        <v>0</v>
      </c>
      <c r="G588" s="200">
        <v>0</v>
      </c>
      <c r="H588" s="198">
        <v>0</v>
      </c>
      <c r="I588" s="199">
        <v>15</v>
      </c>
      <c r="J588" s="199">
        <v>0</v>
      </c>
      <c r="K588" s="200">
        <v>3</v>
      </c>
      <c r="L588" s="198">
        <v>0</v>
      </c>
      <c r="M588" s="85">
        <v>15</v>
      </c>
      <c r="N588" s="199">
        <v>0</v>
      </c>
      <c r="O588" s="200">
        <v>3</v>
      </c>
      <c r="P588" s="198">
        <v>0</v>
      </c>
      <c r="Q588" s="199">
        <v>15</v>
      </c>
      <c r="R588" s="199">
        <v>0</v>
      </c>
      <c r="S588" s="200">
        <v>3</v>
      </c>
      <c r="T588" s="198">
        <v>0</v>
      </c>
      <c r="U588" s="199">
        <v>15</v>
      </c>
      <c r="V588" s="199">
        <v>0</v>
      </c>
      <c r="W588" s="200">
        <v>3</v>
      </c>
      <c r="X588" s="198">
        <v>0</v>
      </c>
      <c r="Y588" s="199">
        <v>15</v>
      </c>
      <c r="Z588" s="199">
        <v>0</v>
      </c>
      <c r="AA588" s="199">
        <v>3</v>
      </c>
      <c r="AB588" s="198">
        <v>0</v>
      </c>
      <c r="AC588" s="199">
        <v>15</v>
      </c>
      <c r="AD588" s="199">
        <v>0</v>
      </c>
      <c r="AE588" s="199">
        <v>3</v>
      </c>
      <c r="AF588" s="198">
        <v>0</v>
      </c>
      <c r="AG588" s="199">
        <v>15</v>
      </c>
      <c r="AH588" s="199">
        <v>0</v>
      </c>
      <c r="AI588" s="200">
        <v>4</v>
      </c>
      <c r="AJ588" s="198">
        <v>0</v>
      </c>
      <c r="AK588" s="199">
        <v>15</v>
      </c>
      <c r="AL588" s="199">
        <v>0</v>
      </c>
      <c r="AM588" s="199">
        <v>4</v>
      </c>
      <c r="AN588" s="198">
        <v>0</v>
      </c>
      <c r="AO588" s="199">
        <v>15</v>
      </c>
      <c r="AP588" s="85"/>
      <c r="AQ588" s="200">
        <v>4</v>
      </c>
      <c r="AR588" s="32">
        <v>0</v>
      </c>
      <c r="AS588" s="199">
        <v>16</v>
      </c>
      <c r="AT588" s="199"/>
      <c r="AU588" s="322">
        <v>5</v>
      </c>
      <c r="AV588" s="711">
        <v>0</v>
      </c>
      <c r="AW588" s="707">
        <v>16</v>
      </c>
      <c r="AX588" s="707">
        <v>2</v>
      </c>
      <c r="AY588" s="707">
        <v>5</v>
      </c>
      <c r="AZ588" s="712"/>
    </row>
    <row r="589" spans="3:72" ht="23.25" thickBot="1">
      <c r="C589" s="238" t="s">
        <v>1127</v>
      </c>
      <c r="D589" s="206">
        <v>0</v>
      </c>
      <c r="E589" s="207">
        <v>1</v>
      </c>
      <c r="F589" s="207">
        <v>0</v>
      </c>
      <c r="G589" s="208">
        <v>0</v>
      </c>
      <c r="H589" s="206">
        <v>0</v>
      </c>
      <c r="I589" s="207">
        <v>1</v>
      </c>
      <c r="J589" s="207">
        <v>0</v>
      </c>
      <c r="K589" s="208">
        <v>0</v>
      </c>
      <c r="L589" s="206">
        <v>0</v>
      </c>
      <c r="M589" s="207">
        <v>1</v>
      </c>
      <c r="N589" s="207">
        <v>0</v>
      </c>
      <c r="O589" s="208">
        <v>0</v>
      </c>
      <c r="P589" s="206">
        <v>0</v>
      </c>
      <c r="Q589" s="207">
        <v>1</v>
      </c>
      <c r="R589" s="207">
        <v>0</v>
      </c>
      <c r="S589" s="208">
        <v>0</v>
      </c>
      <c r="T589" s="206">
        <v>0</v>
      </c>
      <c r="U589" s="207">
        <v>1</v>
      </c>
      <c r="V589" s="207">
        <v>0</v>
      </c>
      <c r="W589" s="208">
        <v>0</v>
      </c>
      <c r="X589" s="206">
        <v>0</v>
      </c>
      <c r="Y589" s="207">
        <v>1</v>
      </c>
      <c r="Z589" s="207">
        <v>0</v>
      </c>
      <c r="AA589" s="208">
        <v>0</v>
      </c>
      <c r="AB589" s="206">
        <v>0</v>
      </c>
      <c r="AC589" s="207">
        <v>1</v>
      </c>
      <c r="AD589" s="207">
        <v>0</v>
      </c>
      <c r="AE589" s="207">
        <v>0</v>
      </c>
      <c r="AF589" s="206">
        <v>0</v>
      </c>
      <c r="AG589" s="207">
        <v>1</v>
      </c>
      <c r="AH589" s="207">
        <v>0</v>
      </c>
      <c r="AI589" s="208">
        <v>0</v>
      </c>
      <c r="AJ589" s="206">
        <v>0</v>
      </c>
      <c r="AK589" s="207">
        <v>1</v>
      </c>
      <c r="AL589" s="207">
        <v>0</v>
      </c>
      <c r="AM589" s="260">
        <v>0</v>
      </c>
      <c r="AN589" s="206">
        <v>0</v>
      </c>
      <c r="AO589" s="207">
        <v>1</v>
      </c>
      <c r="AP589" s="207"/>
      <c r="AQ589" s="323">
        <v>0</v>
      </c>
      <c r="AR589" s="206">
        <v>0</v>
      </c>
      <c r="AS589" s="207">
        <v>1</v>
      </c>
      <c r="AT589" s="207"/>
      <c r="AU589" s="708">
        <v>0</v>
      </c>
      <c r="AV589" s="713">
        <v>0</v>
      </c>
      <c r="AW589" s="714">
        <v>1</v>
      </c>
      <c r="AX589" s="714"/>
      <c r="AY589" s="714"/>
      <c r="AZ589" s="715"/>
    </row>
    <row r="590" spans="3:72" ht="13.5" thickBot="1"/>
    <row r="591" spans="3:72" ht="23.25" thickBot="1">
      <c r="C591" s="557" t="s">
        <v>1183</v>
      </c>
      <c r="D591" s="558"/>
      <c r="E591" s="558"/>
      <c r="F591" s="558"/>
      <c r="G591" s="558"/>
      <c r="H591" s="558"/>
      <c r="I591" s="558"/>
      <c r="J591" s="558"/>
      <c r="K591" s="558"/>
      <c r="L591" s="558"/>
      <c r="M591" s="558"/>
      <c r="N591" s="558"/>
      <c r="O591" s="558"/>
      <c r="P591" s="558"/>
      <c r="Q591" s="558"/>
      <c r="R591" s="558"/>
      <c r="S591" s="558"/>
      <c r="T591" s="558"/>
      <c r="U591" s="559"/>
      <c r="V591" s="557"/>
      <c r="W591" s="558"/>
      <c r="X591" s="558"/>
      <c r="Y591" s="558"/>
      <c r="Z591" s="558"/>
      <c r="AA591" s="558"/>
      <c r="AB591" s="558"/>
      <c r="AC591" s="558"/>
      <c r="AD591" s="558"/>
      <c r="AE591" s="558"/>
      <c r="AF591" s="558"/>
      <c r="AG591" s="558"/>
      <c r="AH591" s="558"/>
      <c r="AI591" s="558"/>
      <c r="AJ591" s="558"/>
      <c r="AK591" s="558"/>
      <c r="AL591" s="558"/>
      <c r="AM591" s="558"/>
      <c r="AN591" s="559"/>
      <c r="AO591" s="557"/>
      <c r="AP591" s="558"/>
      <c r="AQ591" s="558"/>
      <c r="AR591" s="558"/>
      <c r="AS591" s="558"/>
      <c r="AT591" s="558"/>
      <c r="AU591" s="558"/>
      <c r="AV591" s="656"/>
      <c r="AW591" s="656"/>
      <c r="AX591" s="656"/>
      <c r="AY591" s="656"/>
      <c r="AZ591" s="656"/>
      <c r="BA591" s="656"/>
      <c r="BB591" s="656"/>
      <c r="BC591" s="656"/>
      <c r="BD591" s="656"/>
      <c r="BE591" s="656"/>
      <c r="BF591" s="656"/>
      <c r="BG591" s="656"/>
      <c r="BH591" s="656"/>
      <c r="BI591" s="656"/>
      <c r="BJ591" s="656"/>
      <c r="BK591" s="656"/>
      <c r="BL591" s="647"/>
      <c r="BM591" s="647"/>
      <c r="BN591" s="647"/>
      <c r="BO591" s="647"/>
      <c r="BP591" s="647"/>
      <c r="BQ591" s="647"/>
      <c r="BR591" s="647"/>
      <c r="BS591" s="647"/>
      <c r="BT591" s="647"/>
    </row>
    <row r="592" spans="3:72" ht="23.25" thickBot="1">
      <c r="C592" s="566" t="s">
        <v>54</v>
      </c>
      <c r="D592" s="847">
        <v>44197</v>
      </c>
      <c r="E592" s="839"/>
      <c r="F592" s="839"/>
      <c r="G592" s="839"/>
      <c r="H592" s="840"/>
      <c r="I592" s="847">
        <v>44228</v>
      </c>
      <c r="J592" s="839"/>
      <c r="K592" s="839"/>
      <c r="L592" s="839"/>
      <c r="M592" s="840"/>
      <c r="N592" s="847">
        <v>44256</v>
      </c>
      <c r="O592" s="839"/>
      <c r="P592" s="839"/>
      <c r="Q592" s="839"/>
      <c r="R592" s="840"/>
      <c r="S592" s="847">
        <v>44287</v>
      </c>
      <c r="T592" s="839"/>
      <c r="U592" s="839"/>
      <c r="V592" s="839"/>
      <c r="W592" s="840"/>
      <c r="X592" s="847">
        <v>44317</v>
      </c>
      <c r="Y592" s="839"/>
      <c r="Z592" s="839"/>
      <c r="AA592" s="839"/>
      <c r="AB592" s="850"/>
      <c r="AC592" s="847">
        <v>44348</v>
      </c>
      <c r="AD592" s="839"/>
      <c r="AE592" s="839"/>
      <c r="AF592" s="839"/>
      <c r="AG592" s="850"/>
      <c r="AH592" s="847">
        <v>44378</v>
      </c>
      <c r="AI592" s="839"/>
      <c r="AJ592" s="839"/>
      <c r="AK592" s="839"/>
      <c r="AL592" s="850"/>
      <c r="AM592" s="847">
        <v>44409</v>
      </c>
      <c r="AN592" s="839"/>
      <c r="AO592" s="839"/>
      <c r="AP592" s="839"/>
      <c r="AQ592" s="850"/>
      <c r="AR592" s="847">
        <v>44440</v>
      </c>
      <c r="AS592" s="839"/>
      <c r="AT592" s="839"/>
      <c r="AU592" s="839"/>
      <c r="AV592" s="850"/>
      <c r="AW592" s="847">
        <v>44470</v>
      </c>
      <c r="AX592" s="839"/>
      <c r="AY592" s="839"/>
      <c r="AZ592" s="839"/>
      <c r="BA592" s="850"/>
      <c r="BB592" s="847">
        <v>44501</v>
      </c>
      <c r="BC592" s="839"/>
      <c r="BD592" s="839"/>
      <c r="BE592" s="839"/>
      <c r="BF592" s="850"/>
      <c r="BG592" s="847">
        <v>44531</v>
      </c>
      <c r="BH592" s="839"/>
      <c r="BI592" s="839"/>
      <c r="BJ592" s="839"/>
      <c r="BK592" s="850"/>
      <c r="BL592" s="647"/>
      <c r="BM592" s="647"/>
      <c r="BN592" s="647"/>
      <c r="BO592" s="647"/>
      <c r="BP592" s="647"/>
      <c r="BQ592" s="647"/>
      <c r="BR592" s="647"/>
      <c r="BS592" s="647"/>
      <c r="BT592" s="647"/>
    </row>
    <row r="593" spans="3:72" ht="13.5" thickBot="1">
      <c r="C593" s="567"/>
      <c r="D593" s="568" t="s">
        <v>4</v>
      </c>
      <c r="E593" s="569" t="s">
        <v>33</v>
      </c>
      <c r="F593" s="569" t="s">
        <v>62</v>
      </c>
      <c r="G593" s="569" t="s">
        <v>63</v>
      </c>
      <c r="H593" s="570" t="s">
        <v>68</v>
      </c>
      <c r="I593" s="568" t="s">
        <v>4</v>
      </c>
      <c r="J593" s="569" t="s">
        <v>33</v>
      </c>
      <c r="K593" s="569" t="s">
        <v>62</v>
      </c>
      <c r="L593" s="569" t="s">
        <v>63</v>
      </c>
      <c r="M593" s="570" t="s">
        <v>68</v>
      </c>
      <c r="N593" s="568" t="s">
        <v>4</v>
      </c>
      <c r="O593" s="569" t="s">
        <v>33</v>
      </c>
      <c r="P593" s="569" t="s">
        <v>62</v>
      </c>
      <c r="Q593" s="569" t="s">
        <v>63</v>
      </c>
      <c r="R593" s="570" t="s">
        <v>68</v>
      </c>
      <c r="S593" s="321" t="s">
        <v>4</v>
      </c>
      <c r="T593" s="699" t="s">
        <v>33</v>
      </c>
      <c r="U593" s="699" t="s">
        <v>62</v>
      </c>
      <c r="V593" s="699" t="s">
        <v>63</v>
      </c>
      <c r="W593" s="700" t="s">
        <v>68</v>
      </c>
      <c r="X593" s="321" t="s">
        <v>4</v>
      </c>
      <c r="Y593" s="699" t="s">
        <v>33</v>
      </c>
      <c r="Z593" s="699" t="s">
        <v>62</v>
      </c>
      <c r="AA593" s="699" t="s">
        <v>63</v>
      </c>
      <c r="AB593" s="700" t="s">
        <v>68</v>
      </c>
      <c r="AC593" s="321" t="s">
        <v>4</v>
      </c>
      <c r="AD593" s="699" t="s">
        <v>33</v>
      </c>
      <c r="AE593" s="699" t="s">
        <v>62</v>
      </c>
      <c r="AF593" s="699" t="s">
        <v>63</v>
      </c>
      <c r="AG593" s="700" t="s">
        <v>68</v>
      </c>
      <c r="AH593" s="321" t="s">
        <v>4</v>
      </c>
      <c r="AI593" s="699" t="s">
        <v>33</v>
      </c>
      <c r="AJ593" s="699" t="s">
        <v>62</v>
      </c>
      <c r="AK593" s="699" t="s">
        <v>63</v>
      </c>
      <c r="AL593" s="700" t="s">
        <v>68</v>
      </c>
      <c r="AM593" s="321" t="s">
        <v>4</v>
      </c>
      <c r="AN593" s="699" t="s">
        <v>33</v>
      </c>
      <c r="AO593" s="699" t="s">
        <v>62</v>
      </c>
      <c r="AP593" s="699" t="s">
        <v>63</v>
      </c>
      <c r="AQ593" s="700" t="s">
        <v>68</v>
      </c>
      <c r="AR593" s="321" t="s">
        <v>4</v>
      </c>
      <c r="AS593" s="699" t="s">
        <v>33</v>
      </c>
      <c r="AT593" s="699" t="s">
        <v>62</v>
      </c>
      <c r="AU593" s="699" t="s">
        <v>63</v>
      </c>
      <c r="AV593" s="700" t="s">
        <v>68</v>
      </c>
      <c r="AW593" s="321" t="s">
        <v>4</v>
      </c>
      <c r="AX593" s="699" t="s">
        <v>33</v>
      </c>
      <c r="AY593" s="699" t="s">
        <v>62</v>
      </c>
      <c r="AZ593" s="699" t="s">
        <v>63</v>
      </c>
      <c r="BA593" s="700" t="s">
        <v>68</v>
      </c>
      <c r="BB593" s="321" t="s">
        <v>4</v>
      </c>
      <c r="BC593" s="699" t="s">
        <v>33</v>
      </c>
      <c r="BD593" s="699" t="s">
        <v>62</v>
      </c>
      <c r="BE593" s="699" t="s">
        <v>63</v>
      </c>
      <c r="BF593" s="700" t="s">
        <v>68</v>
      </c>
      <c r="BG593" s="321" t="s">
        <v>4</v>
      </c>
      <c r="BH593" s="699" t="s">
        <v>33</v>
      </c>
      <c r="BI593" s="699" t="s">
        <v>62</v>
      </c>
      <c r="BJ593" s="699" t="s">
        <v>63</v>
      </c>
      <c r="BK593" s="700" t="s">
        <v>68</v>
      </c>
      <c r="BL593" s="647"/>
      <c r="BM593" s="647"/>
      <c r="BN593" s="647"/>
      <c r="BO593" s="647"/>
      <c r="BP593" s="647"/>
      <c r="BQ593" s="647"/>
      <c r="BR593" s="647"/>
      <c r="BS593" s="647"/>
      <c r="BT593" s="647"/>
    </row>
    <row r="594" spans="3:72">
      <c r="C594" s="659" t="s">
        <v>8</v>
      </c>
      <c r="D594" s="660">
        <v>0</v>
      </c>
      <c r="E594" s="661">
        <v>67</v>
      </c>
      <c r="F594" s="661">
        <v>25</v>
      </c>
      <c r="G594" s="661">
        <v>45</v>
      </c>
      <c r="H594" s="661"/>
      <c r="I594" s="660">
        <v>0</v>
      </c>
      <c r="J594" s="661">
        <v>67</v>
      </c>
      <c r="K594" s="661">
        <v>25</v>
      </c>
      <c r="L594" s="661">
        <v>45</v>
      </c>
      <c r="M594" s="661"/>
      <c r="N594" s="660">
        <v>0</v>
      </c>
      <c r="O594" s="661">
        <v>67</v>
      </c>
      <c r="P594" s="661">
        <v>25</v>
      </c>
      <c r="Q594" s="661">
        <v>45</v>
      </c>
      <c r="R594" s="690"/>
      <c r="S594" s="660">
        <v>0</v>
      </c>
      <c r="T594" s="661">
        <v>67</v>
      </c>
      <c r="U594" s="661">
        <v>25</v>
      </c>
      <c r="V594" s="661">
        <v>45</v>
      </c>
      <c r="W594" s="662"/>
      <c r="X594" s="694">
        <v>0</v>
      </c>
      <c r="Y594" s="661">
        <v>67</v>
      </c>
      <c r="Z594" s="661">
        <v>25</v>
      </c>
      <c r="AA594" s="661">
        <v>45</v>
      </c>
      <c r="AB594" s="662"/>
      <c r="AC594" s="694">
        <v>0</v>
      </c>
      <c r="AD594" s="661">
        <v>67</v>
      </c>
      <c r="AE594" s="661">
        <v>25</v>
      </c>
      <c r="AF594" s="661">
        <v>45</v>
      </c>
      <c r="AG594" s="662"/>
      <c r="AH594" s="694">
        <v>0</v>
      </c>
      <c r="AI594" s="661">
        <v>67</v>
      </c>
      <c r="AJ594" s="661">
        <v>25</v>
      </c>
      <c r="AK594" s="661">
        <v>45</v>
      </c>
      <c r="AL594" s="662"/>
      <c r="AM594" s="694">
        <v>0</v>
      </c>
      <c r="AN594" s="661">
        <v>67</v>
      </c>
      <c r="AO594" s="661">
        <v>25</v>
      </c>
      <c r="AP594" s="661">
        <v>45</v>
      </c>
      <c r="AQ594" s="662"/>
      <c r="AR594" s="694">
        <v>0</v>
      </c>
      <c r="AS594" s="661">
        <v>67</v>
      </c>
      <c r="AT594" s="661">
        <v>25</v>
      </c>
      <c r="AU594" s="661">
        <v>45</v>
      </c>
      <c r="AV594" s="662"/>
      <c r="AW594" s="694">
        <v>0</v>
      </c>
      <c r="AX594" s="694">
        <v>67</v>
      </c>
      <c r="AY594" s="661">
        <v>25</v>
      </c>
      <c r="AZ594" s="661">
        <v>45</v>
      </c>
      <c r="BA594" s="662"/>
      <c r="BB594" s="660">
        <v>0</v>
      </c>
      <c r="BC594" s="694">
        <v>67</v>
      </c>
      <c r="BD594" s="661">
        <v>25</v>
      </c>
      <c r="BE594" s="661">
        <v>45</v>
      </c>
      <c r="BF594" s="662"/>
      <c r="BG594" s="660">
        <v>0</v>
      </c>
      <c r="BH594" s="694">
        <v>67</v>
      </c>
      <c r="BI594" s="661">
        <v>25</v>
      </c>
      <c r="BJ594" s="661">
        <v>45</v>
      </c>
      <c r="BK594" s="662"/>
      <c r="BL594" s="647"/>
      <c r="BM594" s="647"/>
      <c r="BN594" s="647"/>
      <c r="BO594" s="647"/>
      <c r="BP594" s="647"/>
      <c r="BQ594" s="647"/>
      <c r="BR594" s="647"/>
      <c r="BS594" s="647"/>
      <c r="BT594" s="647"/>
    </row>
    <row r="595" spans="3:72">
      <c r="C595" s="664" t="s">
        <v>9</v>
      </c>
      <c r="D595" s="665">
        <v>0</v>
      </c>
      <c r="E595" s="663">
        <v>14</v>
      </c>
      <c r="F595" s="663">
        <v>13</v>
      </c>
      <c r="G595" s="663">
        <v>3</v>
      </c>
      <c r="H595" s="663"/>
      <c r="I595" s="665">
        <v>0</v>
      </c>
      <c r="J595" s="663">
        <v>14</v>
      </c>
      <c r="K595" s="663">
        <v>13</v>
      </c>
      <c r="L595" s="663">
        <v>3</v>
      </c>
      <c r="M595" s="663"/>
      <c r="N595" s="665">
        <v>0</v>
      </c>
      <c r="O595" s="663">
        <v>14</v>
      </c>
      <c r="P595" s="663">
        <v>13</v>
      </c>
      <c r="Q595" s="663">
        <v>3</v>
      </c>
      <c r="R595" s="691"/>
      <c r="S595" s="701">
        <v>0</v>
      </c>
      <c r="T595" s="698">
        <v>14</v>
      </c>
      <c r="U595" s="698">
        <v>13</v>
      </c>
      <c r="V595" s="698">
        <v>3</v>
      </c>
      <c r="W595" s="702"/>
      <c r="X595" s="695">
        <v>0</v>
      </c>
      <c r="Y595" s="698">
        <v>14</v>
      </c>
      <c r="Z595" s="698">
        <v>13</v>
      </c>
      <c r="AA595" s="698">
        <v>3</v>
      </c>
      <c r="AB595" s="702"/>
      <c r="AC595" s="695">
        <v>0</v>
      </c>
      <c r="AD595" s="698">
        <v>14</v>
      </c>
      <c r="AE595" s="698">
        <v>17</v>
      </c>
      <c r="AF595" s="698">
        <v>4</v>
      </c>
      <c r="AG595" s="702"/>
      <c r="AH595" s="695">
        <v>0</v>
      </c>
      <c r="AI595" s="698">
        <v>14</v>
      </c>
      <c r="AJ595" s="698">
        <v>17</v>
      </c>
      <c r="AK595" s="698">
        <v>4</v>
      </c>
      <c r="AL595" s="702"/>
      <c r="AM595" s="695">
        <v>0</v>
      </c>
      <c r="AN595" s="698">
        <v>14</v>
      </c>
      <c r="AO595" s="698">
        <v>17</v>
      </c>
      <c r="AP595" s="698">
        <v>4</v>
      </c>
      <c r="AQ595" s="702"/>
      <c r="AR595" s="695">
        <v>0</v>
      </c>
      <c r="AS595" s="698">
        <v>14</v>
      </c>
      <c r="AT595" s="698">
        <v>17</v>
      </c>
      <c r="AU595" s="698">
        <v>4</v>
      </c>
      <c r="AV595" s="702"/>
      <c r="AW595" s="695">
        <v>0</v>
      </c>
      <c r="AX595" s="695">
        <v>14</v>
      </c>
      <c r="AY595" s="698">
        <v>17</v>
      </c>
      <c r="AZ595" s="698">
        <v>4</v>
      </c>
      <c r="BA595" s="702"/>
      <c r="BB595" s="701">
        <v>0</v>
      </c>
      <c r="BC595" s="695">
        <v>14</v>
      </c>
      <c r="BD595" s="698">
        <v>17</v>
      </c>
      <c r="BE595" s="698">
        <v>4</v>
      </c>
      <c r="BF595" s="702"/>
      <c r="BG595" s="701">
        <v>0</v>
      </c>
      <c r="BH595" s="695">
        <v>18</v>
      </c>
      <c r="BI595" s="698">
        <v>18</v>
      </c>
      <c r="BJ595" s="698">
        <v>4</v>
      </c>
      <c r="BK595" s="702">
        <v>2</v>
      </c>
      <c r="BL595" s="647"/>
      <c r="BM595" s="647"/>
      <c r="BN595" s="647"/>
      <c r="BO595" s="647"/>
      <c r="BP595" s="647"/>
      <c r="BQ595" s="647"/>
      <c r="BR595" s="647"/>
      <c r="BS595" s="647"/>
      <c r="BT595" s="647"/>
    </row>
    <row r="596" spans="3:72">
      <c r="C596" s="664" t="s">
        <v>10</v>
      </c>
      <c r="D596" s="665">
        <v>0</v>
      </c>
      <c r="E596" s="663">
        <v>16</v>
      </c>
      <c r="F596" s="663">
        <v>1</v>
      </c>
      <c r="G596" s="663">
        <v>13</v>
      </c>
      <c r="H596" s="663"/>
      <c r="I596" s="665">
        <v>0</v>
      </c>
      <c r="J596" s="663">
        <v>16</v>
      </c>
      <c r="K596" s="663">
        <v>1</v>
      </c>
      <c r="L596" s="663">
        <v>13</v>
      </c>
      <c r="M596" s="663"/>
      <c r="N596" s="665">
        <v>0</v>
      </c>
      <c r="O596" s="663">
        <v>16</v>
      </c>
      <c r="P596" s="663">
        <v>1</v>
      </c>
      <c r="Q596" s="663">
        <v>13</v>
      </c>
      <c r="R596" s="691"/>
      <c r="S596" s="701">
        <v>0</v>
      </c>
      <c r="T596" s="698">
        <v>16</v>
      </c>
      <c r="U596" s="698">
        <v>1</v>
      </c>
      <c r="V596" s="698">
        <v>13</v>
      </c>
      <c r="W596" s="702"/>
      <c r="X596" s="695">
        <v>0</v>
      </c>
      <c r="Y596" s="698">
        <v>16</v>
      </c>
      <c r="Z596" s="698">
        <v>1</v>
      </c>
      <c r="AA596" s="698">
        <v>13</v>
      </c>
      <c r="AB596" s="702"/>
      <c r="AC596" s="695">
        <v>0</v>
      </c>
      <c r="AD596" s="698">
        <v>16</v>
      </c>
      <c r="AE596" s="698">
        <v>1</v>
      </c>
      <c r="AF596" s="698">
        <v>13</v>
      </c>
      <c r="AG596" s="702"/>
      <c r="AH596" s="695">
        <v>0</v>
      </c>
      <c r="AI596" s="698">
        <v>16</v>
      </c>
      <c r="AJ596" s="698">
        <v>1</v>
      </c>
      <c r="AK596" s="698">
        <v>13</v>
      </c>
      <c r="AL596" s="702"/>
      <c r="AM596" s="695">
        <v>0</v>
      </c>
      <c r="AN596" s="698">
        <v>16</v>
      </c>
      <c r="AO596" s="698">
        <v>1</v>
      </c>
      <c r="AP596" s="698">
        <v>13</v>
      </c>
      <c r="AQ596" s="702"/>
      <c r="AR596" s="695">
        <v>0</v>
      </c>
      <c r="AS596" s="698">
        <v>16</v>
      </c>
      <c r="AT596" s="698">
        <v>1</v>
      </c>
      <c r="AU596" s="698">
        <v>13</v>
      </c>
      <c r="AV596" s="702"/>
      <c r="AW596" s="695">
        <v>0</v>
      </c>
      <c r="AX596" s="695">
        <v>16</v>
      </c>
      <c r="AY596" s="698">
        <v>1</v>
      </c>
      <c r="AZ596" s="698">
        <v>13</v>
      </c>
      <c r="BA596" s="702"/>
      <c r="BB596" s="701">
        <v>0</v>
      </c>
      <c r="BC596" s="695">
        <v>16</v>
      </c>
      <c r="BD596" s="698">
        <v>1</v>
      </c>
      <c r="BE596" s="698">
        <v>13</v>
      </c>
      <c r="BF596" s="702"/>
      <c r="BG596" s="701">
        <v>0</v>
      </c>
      <c r="BH596" s="695">
        <v>16</v>
      </c>
      <c r="BI596" s="698">
        <v>1</v>
      </c>
      <c r="BJ596" s="698">
        <v>13</v>
      </c>
      <c r="BK596" s="702"/>
      <c r="BL596" s="647"/>
      <c r="BM596" s="647"/>
      <c r="BN596" s="647"/>
      <c r="BO596" s="647"/>
      <c r="BP596" s="647"/>
      <c r="BQ596" s="647"/>
      <c r="BR596" s="647"/>
      <c r="BS596" s="647"/>
      <c r="BT596" s="647"/>
    </row>
    <row r="597" spans="3:72">
      <c r="C597" s="664" t="s">
        <v>11</v>
      </c>
      <c r="D597" s="665">
        <v>0</v>
      </c>
      <c r="E597" s="663">
        <v>20</v>
      </c>
      <c r="F597" s="663"/>
      <c r="G597" s="663">
        <v>5</v>
      </c>
      <c r="H597" s="663"/>
      <c r="I597" s="665">
        <v>0</v>
      </c>
      <c r="J597" s="663">
        <v>20</v>
      </c>
      <c r="K597" s="663"/>
      <c r="L597" s="663">
        <v>6</v>
      </c>
      <c r="M597" s="663"/>
      <c r="N597" s="665">
        <v>0</v>
      </c>
      <c r="O597" s="663">
        <v>20</v>
      </c>
      <c r="P597" s="663"/>
      <c r="Q597" s="663">
        <v>6</v>
      </c>
      <c r="R597" s="691"/>
      <c r="S597" s="701">
        <v>0</v>
      </c>
      <c r="T597" s="698">
        <v>20</v>
      </c>
      <c r="U597" s="698"/>
      <c r="V597" s="698">
        <v>6</v>
      </c>
      <c r="W597" s="702"/>
      <c r="X597" s="695">
        <v>0</v>
      </c>
      <c r="Y597" s="698">
        <v>20</v>
      </c>
      <c r="Z597" s="698"/>
      <c r="AA597" s="698">
        <v>6</v>
      </c>
      <c r="AB597" s="702"/>
      <c r="AC597" s="695">
        <v>0</v>
      </c>
      <c r="AD597" s="698">
        <v>21</v>
      </c>
      <c r="AE597" s="698"/>
      <c r="AF597" s="698">
        <v>7</v>
      </c>
      <c r="AG597" s="702"/>
      <c r="AH597" s="695">
        <v>0</v>
      </c>
      <c r="AI597" s="698">
        <v>21</v>
      </c>
      <c r="AJ597" s="698"/>
      <c r="AK597" s="698">
        <v>7</v>
      </c>
      <c r="AL597" s="702"/>
      <c r="AM597" s="695">
        <v>0</v>
      </c>
      <c r="AN597" s="698">
        <v>21</v>
      </c>
      <c r="AO597" s="698"/>
      <c r="AP597" s="698">
        <v>7</v>
      </c>
      <c r="AQ597" s="702"/>
      <c r="AR597" s="695">
        <v>0</v>
      </c>
      <c r="AS597" s="698">
        <v>21</v>
      </c>
      <c r="AT597" s="698"/>
      <c r="AU597" s="698">
        <v>7</v>
      </c>
      <c r="AV597" s="702"/>
      <c r="AW597" s="695">
        <v>0</v>
      </c>
      <c r="AX597" s="695">
        <v>21</v>
      </c>
      <c r="AY597" s="698"/>
      <c r="AZ597" s="698">
        <v>7</v>
      </c>
      <c r="BA597" s="702"/>
      <c r="BB597" s="701">
        <v>0</v>
      </c>
      <c r="BC597" s="695">
        <v>21</v>
      </c>
      <c r="BD597" s="698"/>
      <c r="BE597" s="698">
        <v>7</v>
      </c>
      <c r="BF597" s="702"/>
      <c r="BG597" s="701">
        <v>0</v>
      </c>
      <c r="BH597" s="695">
        <v>24</v>
      </c>
      <c r="BI597" s="698">
        <v>0</v>
      </c>
      <c r="BJ597" s="698">
        <v>7</v>
      </c>
      <c r="BK597" s="702"/>
      <c r="BL597" s="647"/>
      <c r="BM597" s="647"/>
      <c r="BN597" s="647"/>
      <c r="BO597" s="647"/>
      <c r="BP597" s="647"/>
      <c r="BQ597" s="647"/>
      <c r="BR597" s="647"/>
      <c r="BS597" s="647"/>
      <c r="BT597" s="647"/>
    </row>
    <row r="598" spans="3:72">
      <c r="C598" s="664" t="s">
        <v>12</v>
      </c>
      <c r="D598" s="665">
        <v>0</v>
      </c>
      <c r="E598" s="663">
        <v>46</v>
      </c>
      <c r="F598" s="663">
        <v>25</v>
      </c>
      <c r="G598" s="663">
        <v>22</v>
      </c>
      <c r="H598" s="663"/>
      <c r="I598" s="665">
        <v>0</v>
      </c>
      <c r="J598" s="663">
        <v>46</v>
      </c>
      <c r="K598" s="663">
        <v>25</v>
      </c>
      <c r="L598" s="663">
        <v>22</v>
      </c>
      <c r="M598" s="663"/>
      <c r="N598" s="665">
        <v>0</v>
      </c>
      <c r="O598" s="663">
        <v>46</v>
      </c>
      <c r="P598" s="663">
        <v>25</v>
      </c>
      <c r="Q598" s="663">
        <v>22</v>
      </c>
      <c r="R598" s="691"/>
      <c r="S598" s="701">
        <v>0</v>
      </c>
      <c r="T598" s="698">
        <v>46</v>
      </c>
      <c r="U598" s="698">
        <v>25</v>
      </c>
      <c r="V598" s="698">
        <v>22</v>
      </c>
      <c r="W598" s="702"/>
      <c r="X598" s="695">
        <v>0</v>
      </c>
      <c r="Y598" s="698">
        <v>46</v>
      </c>
      <c r="Z598" s="698">
        <v>25</v>
      </c>
      <c r="AA598" s="698">
        <v>22</v>
      </c>
      <c r="AB598" s="702"/>
      <c r="AC598" s="695">
        <v>0</v>
      </c>
      <c r="AD598" s="698">
        <v>46</v>
      </c>
      <c r="AE598" s="698">
        <v>25</v>
      </c>
      <c r="AF598" s="698">
        <v>22</v>
      </c>
      <c r="AG598" s="702"/>
      <c r="AH598" s="695">
        <v>0</v>
      </c>
      <c r="AI598" s="698">
        <v>46</v>
      </c>
      <c r="AJ598" s="698">
        <v>25</v>
      </c>
      <c r="AK598" s="698">
        <v>22</v>
      </c>
      <c r="AL598" s="702"/>
      <c r="AM598" s="695">
        <v>0</v>
      </c>
      <c r="AN598" s="698">
        <v>46</v>
      </c>
      <c r="AO598" s="698">
        <v>25</v>
      </c>
      <c r="AP598" s="698">
        <v>22</v>
      </c>
      <c r="AQ598" s="702"/>
      <c r="AR598" s="695">
        <v>0</v>
      </c>
      <c r="AS598" s="698">
        <v>46</v>
      </c>
      <c r="AT598" s="698">
        <v>25</v>
      </c>
      <c r="AU598" s="698">
        <v>22</v>
      </c>
      <c r="AV598" s="702"/>
      <c r="AW598" s="695">
        <v>0</v>
      </c>
      <c r="AX598" s="695">
        <v>46</v>
      </c>
      <c r="AY598" s="698">
        <v>25</v>
      </c>
      <c r="AZ598" s="698">
        <v>22</v>
      </c>
      <c r="BA598" s="702"/>
      <c r="BB598" s="701">
        <v>0</v>
      </c>
      <c r="BC598" s="695">
        <v>46</v>
      </c>
      <c r="BD598" s="698">
        <v>25</v>
      </c>
      <c r="BE598" s="698">
        <v>22</v>
      </c>
      <c r="BF598" s="702"/>
      <c r="BG598" s="701">
        <v>0</v>
      </c>
      <c r="BH598" s="695">
        <v>46</v>
      </c>
      <c r="BI598" s="698">
        <v>25</v>
      </c>
      <c r="BJ598" s="698">
        <v>22</v>
      </c>
      <c r="BK598" s="702"/>
      <c r="BL598" s="647"/>
      <c r="BM598" s="647"/>
      <c r="BN598" s="647"/>
      <c r="BO598" s="647"/>
      <c r="BP598" s="647"/>
      <c r="BQ598" s="647"/>
      <c r="BR598" s="647"/>
      <c r="BS598" s="647"/>
      <c r="BT598" s="647"/>
    </row>
    <row r="599" spans="3:72">
      <c r="C599" s="664" t="s">
        <v>13</v>
      </c>
      <c r="D599" s="665">
        <v>0</v>
      </c>
      <c r="E599" s="663">
        <v>49</v>
      </c>
      <c r="F599" s="663">
        <v>6</v>
      </c>
      <c r="G599" s="663">
        <v>10</v>
      </c>
      <c r="H599" s="663"/>
      <c r="I599" s="665">
        <v>0</v>
      </c>
      <c r="J599" s="663">
        <v>49</v>
      </c>
      <c r="K599" s="663">
        <v>6</v>
      </c>
      <c r="L599" s="663">
        <v>10</v>
      </c>
      <c r="M599" s="663"/>
      <c r="N599" s="665">
        <v>0</v>
      </c>
      <c r="O599" s="663">
        <v>49</v>
      </c>
      <c r="P599" s="663">
        <v>6</v>
      </c>
      <c r="Q599" s="663">
        <v>10</v>
      </c>
      <c r="R599" s="691"/>
      <c r="S599" s="701">
        <v>0</v>
      </c>
      <c r="T599" s="698">
        <v>49</v>
      </c>
      <c r="U599" s="698">
        <v>6</v>
      </c>
      <c r="V599" s="698">
        <v>10</v>
      </c>
      <c r="W599" s="702"/>
      <c r="X599" s="695">
        <v>0</v>
      </c>
      <c r="Y599" s="698">
        <v>50</v>
      </c>
      <c r="Z599" s="698">
        <v>6</v>
      </c>
      <c r="AA599" s="698">
        <v>11</v>
      </c>
      <c r="AB599" s="702"/>
      <c r="AC599" s="695">
        <v>0</v>
      </c>
      <c r="AD599" s="698">
        <v>52</v>
      </c>
      <c r="AE599" s="698">
        <v>6</v>
      </c>
      <c r="AF599" s="698">
        <v>13</v>
      </c>
      <c r="AG599" s="702"/>
      <c r="AH599" s="695">
        <v>0</v>
      </c>
      <c r="AI599" s="698">
        <v>52</v>
      </c>
      <c r="AJ599" s="698">
        <v>6</v>
      </c>
      <c r="AK599" s="698">
        <v>13</v>
      </c>
      <c r="AL599" s="702"/>
      <c r="AM599" s="695">
        <v>0</v>
      </c>
      <c r="AN599" s="698">
        <v>52</v>
      </c>
      <c r="AO599" s="698">
        <v>6</v>
      </c>
      <c r="AP599" s="698">
        <v>13</v>
      </c>
      <c r="AQ599" s="702"/>
      <c r="AR599" s="695">
        <v>0</v>
      </c>
      <c r="AS599" s="698">
        <v>52</v>
      </c>
      <c r="AT599" s="698">
        <v>6</v>
      </c>
      <c r="AU599" s="698">
        <v>13</v>
      </c>
      <c r="AV599" s="702"/>
      <c r="AW599" s="695">
        <v>0</v>
      </c>
      <c r="AX599" s="695">
        <v>52</v>
      </c>
      <c r="AY599" s="698">
        <v>6</v>
      </c>
      <c r="AZ599" s="698">
        <v>13</v>
      </c>
      <c r="BA599" s="702"/>
      <c r="BB599" s="701">
        <v>0</v>
      </c>
      <c r="BC599" s="695">
        <v>52</v>
      </c>
      <c r="BD599" s="698">
        <v>6</v>
      </c>
      <c r="BE599" s="698">
        <v>13</v>
      </c>
      <c r="BF599" s="702"/>
      <c r="BG599" s="701">
        <v>0</v>
      </c>
      <c r="BH599" s="695">
        <v>53</v>
      </c>
      <c r="BI599" s="698">
        <v>6</v>
      </c>
      <c r="BJ599" s="698">
        <v>13</v>
      </c>
      <c r="BK599" s="702"/>
      <c r="BL599" s="647"/>
      <c r="BM599" s="647"/>
      <c r="BN599" s="647"/>
      <c r="BO599" s="647"/>
      <c r="BP599" s="647"/>
      <c r="BQ599" s="647"/>
      <c r="BR599" s="647"/>
      <c r="BS599" s="647"/>
      <c r="BT599" s="647"/>
    </row>
    <row r="600" spans="3:72">
      <c r="C600" s="664" t="s">
        <v>14</v>
      </c>
      <c r="D600" s="665">
        <v>0</v>
      </c>
      <c r="E600" s="663">
        <v>46</v>
      </c>
      <c r="F600" s="663">
        <v>21</v>
      </c>
      <c r="G600" s="663">
        <v>39</v>
      </c>
      <c r="H600" s="663"/>
      <c r="I600" s="665">
        <v>0</v>
      </c>
      <c r="J600" s="663">
        <v>46</v>
      </c>
      <c r="K600" s="663">
        <v>21</v>
      </c>
      <c r="L600" s="663">
        <v>39</v>
      </c>
      <c r="M600" s="663"/>
      <c r="N600" s="665">
        <v>0</v>
      </c>
      <c r="O600" s="663">
        <v>46</v>
      </c>
      <c r="P600" s="663">
        <v>21</v>
      </c>
      <c r="Q600" s="663">
        <v>39</v>
      </c>
      <c r="R600" s="691"/>
      <c r="S600" s="701">
        <v>0</v>
      </c>
      <c r="T600" s="698">
        <v>46</v>
      </c>
      <c r="U600" s="698">
        <v>21</v>
      </c>
      <c r="V600" s="698">
        <v>39</v>
      </c>
      <c r="W600" s="702"/>
      <c r="X600" s="695">
        <v>0</v>
      </c>
      <c r="Y600" s="698">
        <v>46</v>
      </c>
      <c r="Z600" s="698">
        <v>21</v>
      </c>
      <c r="AA600" s="698">
        <v>39</v>
      </c>
      <c r="AB600" s="702"/>
      <c r="AC600" s="695">
        <v>0</v>
      </c>
      <c r="AD600" s="698">
        <v>46</v>
      </c>
      <c r="AE600" s="698">
        <v>21</v>
      </c>
      <c r="AF600" s="698">
        <v>39</v>
      </c>
      <c r="AG600" s="702"/>
      <c r="AH600" s="695">
        <v>0</v>
      </c>
      <c r="AI600" s="698">
        <v>46</v>
      </c>
      <c r="AJ600" s="698">
        <v>21</v>
      </c>
      <c r="AK600" s="698">
        <v>39</v>
      </c>
      <c r="AL600" s="702"/>
      <c r="AM600" s="695">
        <v>0</v>
      </c>
      <c r="AN600" s="698">
        <v>46</v>
      </c>
      <c r="AO600" s="698">
        <v>21</v>
      </c>
      <c r="AP600" s="698">
        <v>39</v>
      </c>
      <c r="AQ600" s="702"/>
      <c r="AR600" s="695">
        <v>0</v>
      </c>
      <c r="AS600" s="698">
        <v>46</v>
      </c>
      <c r="AT600" s="698">
        <v>21</v>
      </c>
      <c r="AU600" s="698">
        <v>39</v>
      </c>
      <c r="AV600" s="702"/>
      <c r="AW600" s="695">
        <v>0</v>
      </c>
      <c r="AX600" s="695">
        <v>46</v>
      </c>
      <c r="AY600" s="698">
        <v>21</v>
      </c>
      <c r="AZ600" s="698">
        <v>39</v>
      </c>
      <c r="BA600" s="702"/>
      <c r="BB600" s="701">
        <v>0</v>
      </c>
      <c r="BC600" s="695">
        <v>46</v>
      </c>
      <c r="BD600" s="698">
        <v>21</v>
      </c>
      <c r="BE600" s="698">
        <v>39</v>
      </c>
      <c r="BF600" s="702"/>
      <c r="BG600" s="701">
        <v>0</v>
      </c>
      <c r="BH600" s="695">
        <v>46</v>
      </c>
      <c r="BI600" s="698">
        <v>21</v>
      </c>
      <c r="BJ600" s="698">
        <v>39</v>
      </c>
      <c r="BK600" s="702"/>
      <c r="BL600" s="647"/>
      <c r="BM600" s="647"/>
      <c r="BN600" s="647"/>
      <c r="BO600" s="647"/>
      <c r="BP600" s="647"/>
      <c r="BQ600" s="647"/>
      <c r="BR600" s="647"/>
      <c r="BS600" s="647"/>
      <c r="BT600" s="647"/>
    </row>
    <row r="601" spans="3:72">
      <c r="C601" s="664" t="s">
        <v>15</v>
      </c>
      <c r="D601" s="665">
        <v>0</v>
      </c>
      <c r="E601" s="663">
        <v>44</v>
      </c>
      <c r="F601" s="663">
        <v>15</v>
      </c>
      <c r="G601" s="663">
        <v>13</v>
      </c>
      <c r="H601" s="663"/>
      <c r="I601" s="665">
        <v>0</v>
      </c>
      <c r="J601" s="663">
        <v>44</v>
      </c>
      <c r="K601" s="663">
        <v>15</v>
      </c>
      <c r="L601" s="663">
        <v>16</v>
      </c>
      <c r="M601" s="663"/>
      <c r="N601" s="665">
        <v>0</v>
      </c>
      <c r="O601" s="663">
        <v>44</v>
      </c>
      <c r="P601" s="663">
        <v>15</v>
      </c>
      <c r="Q601" s="663">
        <v>16</v>
      </c>
      <c r="R601" s="691"/>
      <c r="S601" s="701">
        <v>0</v>
      </c>
      <c r="T601" s="698">
        <v>44</v>
      </c>
      <c r="U601" s="698">
        <v>15</v>
      </c>
      <c r="V601" s="698">
        <v>16</v>
      </c>
      <c r="W601" s="702"/>
      <c r="X601" s="695">
        <v>0</v>
      </c>
      <c r="Y601" s="698">
        <v>45</v>
      </c>
      <c r="Z601" s="698">
        <v>15</v>
      </c>
      <c r="AA601" s="698">
        <v>17</v>
      </c>
      <c r="AB601" s="702"/>
      <c r="AC601" s="695">
        <v>0</v>
      </c>
      <c r="AD601" s="698">
        <v>47</v>
      </c>
      <c r="AE601" s="698">
        <v>15</v>
      </c>
      <c r="AF601" s="698">
        <v>19</v>
      </c>
      <c r="AG601" s="702"/>
      <c r="AH601" s="695">
        <v>0</v>
      </c>
      <c r="AI601" s="698">
        <v>47</v>
      </c>
      <c r="AJ601" s="698">
        <v>15</v>
      </c>
      <c r="AK601" s="698">
        <v>19</v>
      </c>
      <c r="AL601" s="702"/>
      <c r="AM601" s="695">
        <v>0</v>
      </c>
      <c r="AN601" s="698">
        <v>47</v>
      </c>
      <c r="AO601" s="698">
        <v>15</v>
      </c>
      <c r="AP601" s="698">
        <v>19</v>
      </c>
      <c r="AQ601" s="702"/>
      <c r="AR601" s="695">
        <v>0</v>
      </c>
      <c r="AS601" s="698">
        <v>47</v>
      </c>
      <c r="AT601" s="698">
        <v>15</v>
      </c>
      <c r="AU601" s="698">
        <v>19</v>
      </c>
      <c r="AV601" s="702"/>
      <c r="AW601" s="695">
        <v>0</v>
      </c>
      <c r="AX601" s="695">
        <v>47</v>
      </c>
      <c r="AY601" s="698">
        <v>15</v>
      </c>
      <c r="AZ601" s="698">
        <v>19</v>
      </c>
      <c r="BA601" s="702"/>
      <c r="BB601" s="701">
        <v>0</v>
      </c>
      <c r="BC601" s="695">
        <v>47</v>
      </c>
      <c r="BD601" s="698">
        <v>15</v>
      </c>
      <c r="BE601" s="698">
        <v>19</v>
      </c>
      <c r="BF601" s="702"/>
      <c r="BG601" s="701">
        <v>0</v>
      </c>
      <c r="BH601" s="695">
        <v>48</v>
      </c>
      <c r="BI601" s="698">
        <v>15</v>
      </c>
      <c r="BJ601" s="698">
        <v>19</v>
      </c>
      <c r="BK601" s="702"/>
      <c r="BL601" s="647"/>
      <c r="BM601" s="647"/>
      <c r="BN601" s="647"/>
      <c r="BO601" s="647"/>
      <c r="BP601" s="647"/>
      <c r="BQ601" s="647"/>
      <c r="BR601" s="647"/>
      <c r="BS601" s="647"/>
      <c r="BT601" s="647"/>
    </row>
    <row r="602" spans="3:72">
      <c r="C602" s="664" t="s">
        <v>16</v>
      </c>
      <c r="D602" s="665">
        <v>0</v>
      </c>
      <c r="E602" s="663">
        <v>10</v>
      </c>
      <c r="F602" s="663"/>
      <c r="G602" s="663">
        <v>3</v>
      </c>
      <c r="H602" s="663"/>
      <c r="I602" s="665">
        <v>0</v>
      </c>
      <c r="J602" s="663">
        <v>10</v>
      </c>
      <c r="K602" s="663"/>
      <c r="L602" s="663">
        <v>3</v>
      </c>
      <c r="M602" s="663"/>
      <c r="N602" s="665">
        <v>0</v>
      </c>
      <c r="O602" s="663">
        <v>10</v>
      </c>
      <c r="P602" s="663"/>
      <c r="Q602" s="663">
        <v>3</v>
      </c>
      <c r="R602" s="691"/>
      <c r="S602" s="701">
        <v>0</v>
      </c>
      <c r="T602" s="698">
        <v>10</v>
      </c>
      <c r="U602" s="698"/>
      <c r="V602" s="698">
        <v>3</v>
      </c>
      <c r="W602" s="702"/>
      <c r="X602" s="695">
        <v>0</v>
      </c>
      <c r="Y602" s="698">
        <v>10</v>
      </c>
      <c r="Z602" s="698"/>
      <c r="AA602" s="698">
        <v>3</v>
      </c>
      <c r="AB602" s="702"/>
      <c r="AC602" s="695">
        <v>0</v>
      </c>
      <c r="AD602" s="698">
        <v>11</v>
      </c>
      <c r="AE602" s="698"/>
      <c r="AF602" s="698">
        <v>5</v>
      </c>
      <c r="AG602" s="702"/>
      <c r="AH602" s="695">
        <v>0</v>
      </c>
      <c r="AI602" s="698">
        <v>11</v>
      </c>
      <c r="AJ602" s="698"/>
      <c r="AK602" s="698">
        <v>5</v>
      </c>
      <c r="AL602" s="702"/>
      <c r="AM602" s="695">
        <v>0</v>
      </c>
      <c r="AN602" s="698">
        <v>11</v>
      </c>
      <c r="AO602" s="698"/>
      <c r="AP602" s="698">
        <v>5</v>
      </c>
      <c r="AQ602" s="702"/>
      <c r="AR602" s="695">
        <v>0</v>
      </c>
      <c r="AS602" s="698">
        <v>11</v>
      </c>
      <c r="AT602" s="698"/>
      <c r="AU602" s="698">
        <v>5</v>
      </c>
      <c r="AV602" s="702"/>
      <c r="AW602" s="695">
        <v>0</v>
      </c>
      <c r="AX602" s="695">
        <v>11</v>
      </c>
      <c r="AY602" s="698"/>
      <c r="AZ602" s="698">
        <v>5</v>
      </c>
      <c r="BA602" s="702"/>
      <c r="BB602" s="701">
        <v>0</v>
      </c>
      <c r="BC602" s="695">
        <v>11</v>
      </c>
      <c r="BD602" s="698"/>
      <c r="BE602" s="698">
        <v>5</v>
      </c>
      <c r="BF602" s="702"/>
      <c r="BG602" s="701">
        <v>0</v>
      </c>
      <c r="BH602" s="695">
        <v>11</v>
      </c>
      <c r="BI602" s="698">
        <v>0</v>
      </c>
      <c r="BJ602" s="698">
        <v>5</v>
      </c>
      <c r="BK602" s="702"/>
      <c r="BL602" s="647"/>
      <c r="BM602" s="647"/>
      <c r="BN602" s="647"/>
      <c r="BO602" s="647"/>
      <c r="BP602" s="647"/>
      <c r="BQ602" s="647"/>
      <c r="BR602" s="647"/>
      <c r="BS602" s="647"/>
      <c r="BT602" s="647"/>
    </row>
    <row r="603" spans="3:72">
      <c r="C603" s="664" t="s">
        <v>17</v>
      </c>
      <c r="D603" s="665">
        <v>0</v>
      </c>
      <c r="E603" s="663">
        <v>381</v>
      </c>
      <c r="F603" s="663">
        <v>298</v>
      </c>
      <c r="G603" s="663">
        <v>202</v>
      </c>
      <c r="H603" s="663"/>
      <c r="I603" s="665">
        <v>0</v>
      </c>
      <c r="J603" s="663">
        <v>381</v>
      </c>
      <c r="K603" s="663">
        <v>298</v>
      </c>
      <c r="L603" s="663">
        <v>202</v>
      </c>
      <c r="M603" s="663"/>
      <c r="N603" s="665">
        <v>0</v>
      </c>
      <c r="O603" s="663">
        <v>381</v>
      </c>
      <c r="P603" s="663">
        <v>298</v>
      </c>
      <c r="Q603" s="663">
        <v>202</v>
      </c>
      <c r="R603" s="691">
        <v>99</v>
      </c>
      <c r="S603" s="701">
        <v>0</v>
      </c>
      <c r="T603" s="698">
        <v>379</v>
      </c>
      <c r="U603" s="698">
        <v>298</v>
      </c>
      <c r="V603" s="698">
        <v>202</v>
      </c>
      <c r="W603" s="702">
        <v>99</v>
      </c>
      <c r="X603" s="695">
        <v>0</v>
      </c>
      <c r="Y603" s="698">
        <v>379</v>
      </c>
      <c r="Z603" s="698">
        <v>298</v>
      </c>
      <c r="AA603" s="698">
        <v>202</v>
      </c>
      <c r="AB603" s="702">
        <v>99</v>
      </c>
      <c r="AC603" s="695">
        <v>0</v>
      </c>
      <c r="AD603" s="698">
        <v>379</v>
      </c>
      <c r="AE603" s="698">
        <v>298</v>
      </c>
      <c r="AF603" s="698">
        <v>208</v>
      </c>
      <c r="AG603" s="702">
        <f>99+61</f>
        <v>160</v>
      </c>
      <c r="AH603" s="695">
        <v>0</v>
      </c>
      <c r="AI603" s="698">
        <v>379</v>
      </c>
      <c r="AJ603" s="698">
        <v>298</v>
      </c>
      <c r="AK603" s="698">
        <v>208</v>
      </c>
      <c r="AL603" s="702">
        <f>99+61</f>
        <v>160</v>
      </c>
      <c r="AM603" s="695">
        <v>0</v>
      </c>
      <c r="AN603" s="698">
        <v>379</v>
      </c>
      <c r="AO603" s="698">
        <v>298</v>
      </c>
      <c r="AP603" s="698">
        <v>208</v>
      </c>
      <c r="AQ603" s="702">
        <f>99+61</f>
        <v>160</v>
      </c>
      <c r="AR603" s="695">
        <v>0</v>
      </c>
      <c r="AS603" s="698">
        <v>379</v>
      </c>
      <c r="AT603" s="698">
        <v>298</v>
      </c>
      <c r="AU603" s="698">
        <v>208</v>
      </c>
      <c r="AV603" s="702">
        <v>160</v>
      </c>
      <c r="AW603" s="695">
        <v>0</v>
      </c>
      <c r="AX603" s="695">
        <v>379</v>
      </c>
      <c r="AY603" s="698">
        <v>298</v>
      </c>
      <c r="AZ603" s="698">
        <v>208</v>
      </c>
      <c r="BA603" s="702">
        <v>160</v>
      </c>
      <c r="BB603" s="701">
        <v>0</v>
      </c>
      <c r="BC603" s="695">
        <v>379</v>
      </c>
      <c r="BD603" s="698">
        <v>298</v>
      </c>
      <c r="BE603" s="698">
        <v>209</v>
      </c>
      <c r="BF603" s="702">
        <v>180</v>
      </c>
      <c r="BG603" s="701">
        <v>0</v>
      </c>
      <c r="BH603" s="695">
        <v>379</v>
      </c>
      <c r="BI603" s="698">
        <v>300</v>
      </c>
      <c r="BJ603" s="698">
        <v>209</v>
      </c>
      <c r="BK603" s="702">
        <v>180</v>
      </c>
      <c r="BL603" s="647"/>
      <c r="BM603" s="647"/>
      <c r="BN603" s="647"/>
      <c r="BO603" s="647"/>
      <c r="BP603" s="647"/>
      <c r="BQ603" s="647"/>
      <c r="BR603" s="647"/>
      <c r="BS603" s="647"/>
      <c r="BT603" s="647"/>
    </row>
    <row r="604" spans="3:72">
      <c r="C604" s="664" t="s">
        <v>18</v>
      </c>
      <c r="D604" s="665">
        <v>0</v>
      </c>
      <c r="E604" s="663">
        <v>54</v>
      </c>
      <c r="F604" s="663">
        <v>13</v>
      </c>
      <c r="G604" s="663">
        <v>20</v>
      </c>
      <c r="H604" s="663"/>
      <c r="I604" s="665">
        <v>0</v>
      </c>
      <c r="J604" s="663">
        <v>54</v>
      </c>
      <c r="K604" s="663">
        <v>13</v>
      </c>
      <c r="L604" s="663">
        <v>20</v>
      </c>
      <c r="M604" s="663"/>
      <c r="N604" s="665">
        <v>0</v>
      </c>
      <c r="O604" s="663">
        <v>54</v>
      </c>
      <c r="P604" s="663">
        <v>13</v>
      </c>
      <c r="Q604" s="663">
        <v>20</v>
      </c>
      <c r="R604" s="691"/>
      <c r="S604" s="701">
        <v>0</v>
      </c>
      <c r="T604" s="698">
        <v>54</v>
      </c>
      <c r="U604" s="698">
        <v>13</v>
      </c>
      <c r="V604" s="698">
        <v>20</v>
      </c>
      <c r="W604" s="702"/>
      <c r="X604" s="695">
        <v>0</v>
      </c>
      <c r="Y604" s="698">
        <v>54</v>
      </c>
      <c r="Z604" s="698">
        <v>13</v>
      </c>
      <c r="AA604" s="698">
        <v>20</v>
      </c>
      <c r="AB604" s="702"/>
      <c r="AC604" s="695">
        <v>0</v>
      </c>
      <c r="AD604" s="698">
        <v>56</v>
      </c>
      <c r="AE604" s="698">
        <v>13</v>
      </c>
      <c r="AF604" s="698">
        <v>22</v>
      </c>
      <c r="AG604" s="702"/>
      <c r="AH604" s="695">
        <v>0</v>
      </c>
      <c r="AI604" s="698">
        <v>56</v>
      </c>
      <c r="AJ604" s="698">
        <v>13</v>
      </c>
      <c r="AK604" s="698">
        <v>22</v>
      </c>
      <c r="AL604" s="702"/>
      <c r="AM604" s="695">
        <v>0</v>
      </c>
      <c r="AN604" s="698">
        <v>56</v>
      </c>
      <c r="AO604" s="698">
        <v>13</v>
      </c>
      <c r="AP604" s="698">
        <v>22</v>
      </c>
      <c r="AQ604" s="702"/>
      <c r="AR604" s="695">
        <v>0</v>
      </c>
      <c r="AS604" s="698">
        <v>56</v>
      </c>
      <c r="AT604" s="698">
        <v>13</v>
      </c>
      <c r="AU604" s="698">
        <v>22</v>
      </c>
      <c r="AV604" s="702"/>
      <c r="AW604" s="695">
        <v>0</v>
      </c>
      <c r="AX604" s="695">
        <v>56</v>
      </c>
      <c r="AY604" s="698">
        <v>13</v>
      </c>
      <c r="AZ604" s="698">
        <v>22</v>
      </c>
      <c r="BA604" s="702"/>
      <c r="BB604" s="701">
        <v>0</v>
      </c>
      <c r="BC604" s="695">
        <v>56</v>
      </c>
      <c r="BD604" s="698">
        <v>13</v>
      </c>
      <c r="BE604" s="698">
        <v>22</v>
      </c>
      <c r="BF604" s="702"/>
      <c r="BG604" s="701">
        <v>0</v>
      </c>
      <c r="BH604" s="695">
        <v>56</v>
      </c>
      <c r="BI604" s="698">
        <v>13</v>
      </c>
      <c r="BJ604" s="698">
        <v>22</v>
      </c>
      <c r="BK604" s="702"/>
      <c r="BL604" s="647"/>
      <c r="BM604" s="647"/>
      <c r="BN604" s="647"/>
      <c r="BO604" s="647"/>
      <c r="BP604" s="647"/>
      <c r="BQ604" s="647"/>
      <c r="BR604" s="647"/>
      <c r="BS604" s="647"/>
      <c r="BT604" s="647"/>
    </row>
    <row r="605" spans="3:72">
      <c r="C605" s="664" t="s">
        <v>19</v>
      </c>
      <c r="D605" s="665">
        <v>0</v>
      </c>
      <c r="E605" s="663">
        <v>37</v>
      </c>
      <c r="F605" s="663">
        <v>10</v>
      </c>
      <c r="G605" s="663">
        <v>27</v>
      </c>
      <c r="H605" s="663"/>
      <c r="I605" s="665">
        <v>0</v>
      </c>
      <c r="J605" s="663">
        <v>37</v>
      </c>
      <c r="K605" s="663">
        <v>10</v>
      </c>
      <c r="L605" s="663">
        <v>27</v>
      </c>
      <c r="M605" s="663"/>
      <c r="N605" s="665">
        <v>0</v>
      </c>
      <c r="O605" s="663">
        <v>37</v>
      </c>
      <c r="P605" s="663">
        <v>10</v>
      </c>
      <c r="Q605" s="663">
        <v>27</v>
      </c>
      <c r="R605" s="691"/>
      <c r="S605" s="701">
        <v>0</v>
      </c>
      <c r="T605" s="698">
        <v>37</v>
      </c>
      <c r="U605" s="698">
        <v>10</v>
      </c>
      <c r="V605" s="698">
        <v>27</v>
      </c>
      <c r="W605" s="702"/>
      <c r="X605" s="695">
        <v>0</v>
      </c>
      <c r="Y605" s="698">
        <v>37</v>
      </c>
      <c r="Z605" s="698">
        <v>10</v>
      </c>
      <c r="AA605" s="698">
        <v>27</v>
      </c>
      <c r="AB605" s="702"/>
      <c r="AC605" s="695">
        <v>0</v>
      </c>
      <c r="AD605" s="698">
        <v>37</v>
      </c>
      <c r="AE605" s="698">
        <v>10</v>
      </c>
      <c r="AF605" s="698">
        <v>27</v>
      </c>
      <c r="AG605" s="702"/>
      <c r="AH605" s="695">
        <v>0</v>
      </c>
      <c r="AI605" s="698">
        <v>37</v>
      </c>
      <c r="AJ605" s="698">
        <v>10</v>
      </c>
      <c r="AK605" s="698">
        <v>27</v>
      </c>
      <c r="AL605" s="702"/>
      <c r="AM605" s="695">
        <v>0</v>
      </c>
      <c r="AN605" s="698">
        <v>37</v>
      </c>
      <c r="AO605" s="698">
        <v>10</v>
      </c>
      <c r="AP605" s="698">
        <v>27</v>
      </c>
      <c r="AQ605" s="702"/>
      <c r="AR605" s="695">
        <v>0</v>
      </c>
      <c r="AS605" s="698">
        <v>37</v>
      </c>
      <c r="AT605" s="698">
        <v>10</v>
      </c>
      <c r="AU605" s="698">
        <v>27</v>
      </c>
      <c r="AV605" s="702"/>
      <c r="AW605" s="695">
        <v>0</v>
      </c>
      <c r="AX605" s="695">
        <v>37</v>
      </c>
      <c r="AY605" s="698">
        <v>10</v>
      </c>
      <c r="AZ605" s="698">
        <v>27</v>
      </c>
      <c r="BA605" s="702"/>
      <c r="BB605" s="701">
        <v>0</v>
      </c>
      <c r="BC605" s="695">
        <v>37</v>
      </c>
      <c r="BD605" s="698">
        <v>10</v>
      </c>
      <c r="BE605" s="698">
        <v>27</v>
      </c>
      <c r="BF605" s="702"/>
      <c r="BG605" s="701">
        <v>0</v>
      </c>
      <c r="BH605" s="695">
        <v>37</v>
      </c>
      <c r="BI605" s="698">
        <v>10</v>
      </c>
      <c r="BJ605" s="698">
        <v>27</v>
      </c>
      <c r="BK605" s="702"/>
      <c r="BL605" s="647"/>
      <c r="BM605" s="647"/>
      <c r="BN605" s="647"/>
      <c r="BO605" s="647"/>
      <c r="BP605" s="647"/>
      <c r="BQ605" s="647"/>
      <c r="BR605" s="647"/>
      <c r="BS605" s="647"/>
      <c r="BT605" s="647"/>
    </row>
    <row r="606" spans="3:72">
      <c r="C606" s="664" t="s">
        <v>20</v>
      </c>
      <c r="D606" s="665">
        <v>0</v>
      </c>
      <c r="E606" s="663">
        <v>40</v>
      </c>
      <c r="F606" s="663">
        <v>40</v>
      </c>
      <c r="G606" s="663">
        <v>16</v>
      </c>
      <c r="H606" s="663"/>
      <c r="I606" s="665">
        <v>0</v>
      </c>
      <c r="J606" s="663">
        <v>40</v>
      </c>
      <c r="K606" s="663">
        <v>40</v>
      </c>
      <c r="L606" s="663">
        <v>16</v>
      </c>
      <c r="M606" s="663"/>
      <c r="N606" s="665">
        <v>0</v>
      </c>
      <c r="O606" s="663">
        <v>40</v>
      </c>
      <c r="P606" s="663">
        <v>40</v>
      </c>
      <c r="Q606" s="663">
        <v>16</v>
      </c>
      <c r="R606" s="691"/>
      <c r="S606" s="701">
        <v>0</v>
      </c>
      <c r="T606" s="698">
        <v>40</v>
      </c>
      <c r="U606" s="698">
        <v>40</v>
      </c>
      <c r="V606" s="698">
        <v>15</v>
      </c>
      <c r="W606" s="702"/>
      <c r="X606" s="695">
        <v>0</v>
      </c>
      <c r="Y606" s="698">
        <v>40</v>
      </c>
      <c r="Z606" s="698">
        <v>40</v>
      </c>
      <c r="AA606" s="698">
        <v>15</v>
      </c>
      <c r="AB606" s="702"/>
      <c r="AC606" s="695">
        <v>0</v>
      </c>
      <c r="AD606" s="698">
        <v>40</v>
      </c>
      <c r="AE606" s="698">
        <v>55</v>
      </c>
      <c r="AF606" s="698">
        <v>21</v>
      </c>
      <c r="AG606" s="702"/>
      <c r="AH606" s="695">
        <v>0</v>
      </c>
      <c r="AI606" s="698">
        <v>40</v>
      </c>
      <c r="AJ606" s="698">
        <v>55</v>
      </c>
      <c r="AK606" s="698">
        <v>21</v>
      </c>
      <c r="AL606" s="702"/>
      <c r="AM606" s="695">
        <v>0</v>
      </c>
      <c r="AN606" s="698">
        <v>40</v>
      </c>
      <c r="AO606" s="698">
        <v>55</v>
      </c>
      <c r="AP606" s="698">
        <v>21</v>
      </c>
      <c r="AQ606" s="702"/>
      <c r="AR606" s="695">
        <v>0</v>
      </c>
      <c r="AS606" s="698">
        <v>48</v>
      </c>
      <c r="AT606" s="698">
        <v>55</v>
      </c>
      <c r="AU606" s="698">
        <v>21</v>
      </c>
      <c r="AV606" s="702"/>
      <c r="AW606" s="695">
        <v>0</v>
      </c>
      <c r="AX606" s="695">
        <v>48</v>
      </c>
      <c r="AY606" s="698">
        <v>55</v>
      </c>
      <c r="AZ606" s="698">
        <v>21</v>
      </c>
      <c r="BA606" s="702"/>
      <c r="BB606" s="701">
        <v>0</v>
      </c>
      <c r="BC606" s="695">
        <v>48</v>
      </c>
      <c r="BD606" s="698">
        <v>55</v>
      </c>
      <c r="BE606" s="698">
        <v>21</v>
      </c>
      <c r="BF606" s="702"/>
      <c r="BG606" s="701">
        <v>0</v>
      </c>
      <c r="BH606" s="695">
        <v>58</v>
      </c>
      <c r="BI606" s="698">
        <v>60</v>
      </c>
      <c r="BJ606" s="698">
        <v>21</v>
      </c>
      <c r="BK606" s="702">
        <v>4</v>
      </c>
      <c r="BL606" s="647"/>
      <c r="BM606" s="647"/>
      <c r="BN606" s="647"/>
      <c r="BO606" s="647"/>
      <c r="BP606" s="647"/>
      <c r="BQ606" s="647"/>
      <c r="BR606" s="647"/>
      <c r="BS606" s="647"/>
      <c r="BT606" s="647"/>
    </row>
    <row r="607" spans="3:72">
      <c r="C607" s="664" t="s">
        <v>21</v>
      </c>
      <c r="D607" s="665">
        <v>0</v>
      </c>
      <c r="E607" s="663">
        <v>144</v>
      </c>
      <c r="F607" s="663">
        <v>119</v>
      </c>
      <c r="G607" s="663">
        <v>36</v>
      </c>
      <c r="H607" s="663">
        <v>34</v>
      </c>
      <c r="I607" s="665">
        <v>0</v>
      </c>
      <c r="J607" s="663">
        <v>144</v>
      </c>
      <c r="K607" s="663">
        <v>119</v>
      </c>
      <c r="L607" s="663">
        <v>36</v>
      </c>
      <c r="M607" s="663">
        <v>34</v>
      </c>
      <c r="N607" s="665">
        <v>0</v>
      </c>
      <c r="O607" s="663">
        <v>144</v>
      </c>
      <c r="P607" s="663">
        <v>119</v>
      </c>
      <c r="Q607" s="663">
        <v>36</v>
      </c>
      <c r="R607" s="691">
        <v>50</v>
      </c>
      <c r="S607" s="701">
        <v>0</v>
      </c>
      <c r="T607" s="698">
        <v>144</v>
      </c>
      <c r="U607" s="698">
        <v>119</v>
      </c>
      <c r="V607" s="698">
        <v>36</v>
      </c>
      <c r="W607" s="702">
        <v>50</v>
      </c>
      <c r="X607" s="695">
        <v>0</v>
      </c>
      <c r="Y607" s="698">
        <v>144</v>
      </c>
      <c r="Z607" s="698">
        <v>119</v>
      </c>
      <c r="AA607" s="698">
        <v>36</v>
      </c>
      <c r="AB607" s="702">
        <v>50</v>
      </c>
      <c r="AC607" s="695">
        <v>0</v>
      </c>
      <c r="AD607" s="698">
        <v>148</v>
      </c>
      <c r="AE607" s="698">
        <f>119+22</f>
        <v>141</v>
      </c>
      <c r="AF607" s="698">
        <v>46</v>
      </c>
      <c r="AG607" s="702">
        <v>50</v>
      </c>
      <c r="AH607" s="695">
        <v>0</v>
      </c>
      <c r="AI607" s="698">
        <v>148</v>
      </c>
      <c r="AJ607" s="698">
        <f>119+22</f>
        <v>141</v>
      </c>
      <c r="AK607" s="698">
        <v>46</v>
      </c>
      <c r="AL607" s="702">
        <v>50</v>
      </c>
      <c r="AM607" s="695">
        <v>0</v>
      </c>
      <c r="AN607" s="698">
        <v>148</v>
      </c>
      <c r="AO607" s="698">
        <f>119+22</f>
        <v>141</v>
      </c>
      <c r="AP607" s="698">
        <v>46</v>
      </c>
      <c r="AQ607" s="702">
        <v>50</v>
      </c>
      <c r="AR607" s="695">
        <v>0</v>
      </c>
      <c r="AS607" s="698">
        <v>152</v>
      </c>
      <c r="AT607" s="698">
        <v>143</v>
      </c>
      <c r="AU607" s="698">
        <v>46</v>
      </c>
      <c r="AV607" s="702">
        <v>50</v>
      </c>
      <c r="AW607" s="695">
        <v>0</v>
      </c>
      <c r="AX607" s="695">
        <v>152</v>
      </c>
      <c r="AY607" s="698">
        <v>143</v>
      </c>
      <c r="AZ607" s="698">
        <v>46</v>
      </c>
      <c r="BA607" s="702">
        <v>50</v>
      </c>
      <c r="BB607" s="701">
        <v>0</v>
      </c>
      <c r="BC607" s="695">
        <v>152</v>
      </c>
      <c r="BD607" s="698">
        <v>143</v>
      </c>
      <c r="BE607" s="698">
        <v>46</v>
      </c>
      <c r="BF607" s="702">
        <v>50</v>
      </c>
      <c r="BG607" s="701">
        <v>0</v>
      </c>
      <c r="BH607" s="695">
        <v>165</v>
      </c>
      <c r="BI607" s="698">
        <v>147</v>
      </c>
      <c r="BJ607" s="698">
        <v>44</v>
      </c>
      <c r="BK607" s="702">
        <v>55</v>
      </c>
      <c r="BL607" s="647"/>
      <c r="BM607" s="647"/>
      <c r="BN607" s="647"/>
      <c r="BO607" s="647"/>
      <c r="BP607" s="647"/>
      <c r="BQ607" s="647"/>
      <c r="BR607" s="647"/>
      <c r="BS607" s="647"/>
      <c r="BT607" s="647"/>
    </row>
    <row r="608" spans="3:72" ht="22.5">
      <c r="C608" s="664" t="s">
        <v>22</v>
      </c>
      <c r="D608" s="665">
        <v>0</v>
      </c>
      <c r="E608" s="663">
        <v>18</v>
      </c>
      <c r="F608" s="663">
        <v>18</v>
      </c>
      <c r="G608" s="663">
        <v>3</v>
      </c>
      <c r="H608" s="663">
        <v>6</v>
      </c>
      <c r="I608" s="665">
        <v>0</v>
      </c>
      <c r="J608" s="663">
        <v>18</v>
      </c>
      <c r="K608" s="663">
        <v>18</v>
      </c>
      <c r="L608" s="663">
        <v>3</v>
      </c>
      <c r="M608" s="663">
        <v>6</v>
      </c>
      <c r="N608" s="665">
        <v>0</v>
      </c>
      <c r="O608" s="663">
        <v>18</v>
      </c>
      <c r="P608" s="663">
        <v>18</v>
      </c>
      <c r="Q608" s="663">
        <v>3</v>
      </c>
      <c r="R608" s="691">
        <v>6</v>
      </c>
      <c r="S608" s="701">
        <v>0</v>
      </c>
      <c r="T608" s="698">
        <v>18</v>
      </c>
      <c r="U608" s="698">
        <v>18</v>
      </c>
      <c r="V608" s="698">
        <v>3</v>
      </c>
      <c r="W608" s="702">
        <v>6</v>
      </c>
      <c r="X608" s="695">
        <v>0</v>
      </c>
      <c r="Y608" s="698">
        <v>18</v>
      </c>
      <c r="Z608" s="698">
        <v>18</v>
      </c>
      <c r="AA608" s="698">
        <v>3</v>
      </c>
      <c r="AB608" s="702">
        <v>6</v>
      </c>
      <c r="AC608" s="695">
        <v>0</v>
      </c>
      <c r="AD608" s="698">
        <v>18</v>
      </c>
      <c r="AE608" s="698">
        <v>18</v>
      </c>
      <c r="AF608" s="698">
        <v>3</v>
      </c>
      <c r="AG608" s="702">
        <v>6</v>
      </c>
      <c r="AH608" s="695">
        <v>0</v>
      </c>
      <c r="AI608" s="698">
        <v>18</v>
      </c>
      <c r="AJ608" s="698">
        <v>18</v>
      </c>
      <c r="AK608" s="698">
        <v>3</v>
      </c>
      <c r="AL608" s="702">
        <v>6</v>
      </c>
      <c r="AM608" s="695">
        <v>0</v>
      </c>
      <c r="AN608" s="698">
        <v>18</v>
      </c>
      <c r="AO608" s="698">
        <v>18</v>
      </c>
      <c r="AP608" s="698">
        <v>3</v>
      </c>
      <c r="AQ608" s="702">
        <v>6</v>
      </c>
      <c r="AR608" s="695">
        <v>0</v>
      </c>
      <c r="AS608" s="698">
        <v>18</v>
      </c>
      <c r="AT608" s="698">
        <v>18</v>
      </c>
      <c r="AU608" s="698">
        <v>3</v>
      </c>
      <c r="AV608" s="702">
        <v>6</v>
      </c>
      <c r="AW608" s="695">
        <v>0</v>
      </c>
      <c r="AX608" s="695">
        <v>18</v>
      </c>
      <c r="AY608" s="698">
        <v>18</v>
      </c>
      <c r="AZ608" s="698">
        <v>3</v>
      </c>
      <c r="BA608" s="702">
        <v>6</v>
      </c>
      <c r="BB608" s="701">
        <v>0</v>
      </c>
      <c r="BC608" s="695">
        <v>18</v>
      </c>
      <c r="BD608" s="698">
        <v>18</v>
      </c>
      <c r="BE608" s="698">
        <v>3</v>
      </c>
      <c r="BF608" s="702">
        <v>6</v>
      </c>
      <c r="BG608" s="701">
        <v>0</v>
      </c>
      <c r="BH608" s="695">
        <v>18</v>
      </c>
      <c r="BI608" s="698">
        <v>18</v>
      </c>
      <c r="BJ608" s="698">
        <v>3</v>
      </c>
      <c r="BK608" s="702">
        <v>2</v>
      </c>
      <c r="BL608" s="647"/>
      <c r="BM608" s="647"/>
      <c r="BN608" s="647"/>
      <c r="BO608" s="647"/>
      <c r="BP608" s="647"/>
      <c r="BQ608" s="647"/>
      <c r="BR608" s="647"/>
      <c r="BS608" s="647"/>
      <c r="BT608" s="647"/>
    </row>
    <row r="609" spans="3:72">
      <c r="C609" s="664" t="s">
        <v>23</v>
      </c>
      <c r="D609" s="665">
        <v>0</v>
      </c>
      <c r="E609" s="663">
        <v>14</v>
      </c>
      <c r="F609" s="647"/>
      <c r="G609" s="663">
        <v>1</v>
      </c>
      <c r="H609" s="663"/>
      <c r="I609" s="665">
        <v>0</v>
      </c>
      <c r="J609" s="663">
        <v>14</v>
      </c>
      <c r="K609" s="647"/>
      <c r="L609" s="663">
        <v>2</v>
      </c>
      <c r="M609" s="663"/>
      <c r="N609" s="665">
        <v>0</v>
      </c>
      <c r="O609" s="663">
        <v>14</v>
      </c>
      <c r="P609" s="647"/>
      <c r="Q609" s="663">
        <v>2</v>
      </c>
      <c r="R609" s="691"/>
      <c r="S609" s="701">
        <v>0</v>
      </c>
      <c r="T609" s="698">
        <v>14</v>
      </c>
      <c r="U609" s="706"/>
      <c r="V609" s="698">
        <v>2</v>
      </c>
      <c r="W609" s="702"/>
      <c r="X609" s="695">
        <v>0</v>
      </c>
      <c r="Y609" s="698">
        <v>14</v>
      </c>
      <c r="Z609" s="706"/>
      <c r="AA609" s="698">
        <v>2</v>
      </c>
      <c r="AB609" s="702"/>
      <c r="AC609" s="695">
        <v>0</v>
      </c>
      <c r="AD609" s="698">
        <v>16</v>
      </c>
      <c r="AE609" s="706"/>
      <c r="AF609" s="698">
        <v>4</v>
      </c>
      <c r="AG609" s="702"/>
      <c r="AH609" s="695">
        <v>0</v>
      </c>
      <c r="AI609" s="698">
        <v>16</v>
      </c>
      <c r="AJ609" s="706"/>
      <c r="AK609" s="698">
        <v>4</v>
      </c>
      <c r="AL609" s="702"/>
      <c r="AM609" s="695">
        <v>0</v>
      </c>
      <c r="AN609" s="698">
        <v>16</v>
      </c>
      <c r="AO609" s="706"/>
      <c r="AP609" s="698">
        <v>4</v>
      </c>
      <c r="AQ609" s="702"/>
      <c r="AR609" s="695">
        <v>0</v>
      </c>
      <c r="AS609" s="698">
        <v>16</v>
      </c>
      <c r="AT609" s="706"/>
      <c r="AU609" s="698">
        <v>4</v>
      </c>
      <c r="AV609" s="702"/>
      <c r="AW609" s="695">
        <v>0</v>
      </c>
      <c r="AX609" s="695">
        <v>16</v>
      </c>
      <c r="AY609" s="188"/>
      <c r="AZ609" s="698">
        <v>4</v>
      </c>
      <c r="BA609" s="702"/>
      <c r="BB609" s="701">
        <v>0</v>
      </c>
      <c r="BC609" s="695">
        <v>16</v>
      </c>
      <c r="BD609" s="188"/>
      <c r="BE609" s="698">
        <v>4</v>
      </c>
      <c r="BF609" s="702"/>
      <c r="BG609" s="701">
        <v>0</v>
      </c>
      <c r="BH609" s="695">
        <v>16</v>
      </c>
      <c r="BI609" s="671">
        <v>0</v>
      </c>
      <c r="BJ609" s="698">
        <v>4</v>
      </c>
      <c r="BK609" s="702"/>
      <c r="BL609" s="647"/>
      <c r="BM609" s="647"/>
      <c r="BN609" s="647"/>
      <c r="BO609" s="647"/>
      <c r="BP609" s="647"/>
      <c r="BQ609" s="647"/>
      <c r="BR609" s="647"/>
      <c r="BS609" s="647"/>
      <c r="BT609" s="647"/>
    </row>
    <row r="610" spans="3:72">
      <c r="C610" s="664" t="s">
        <v>24</v>
      </c>
      <c r="D610" s="665">
        <v>0</v>
      </c>
      <c r="E610" s="663">
        <v>22</v>
      </c>
      <c r="F610" s="663">
        <v>2</v>
      </c>
      <c r="G610" s="663">
        <v>8</v>
      </c>
      <c r="H610" s="663"/>
      <c r="I610" s="665">
        <v>0</v>
      </c>
      <c r="J610" s="663">
        <v>22</v>
      </c>
      <c r="K610" s="663">
        <v>2</v>
      </c>
      <c r="L610" s="663">
        <v>9</v>
      </c>
      <c r="M610" s="663"/>
      <c r="N610" s="665">
        <v>0</v>
      </c>
      <c r="O610" s="663">
        <v>22</v>
      </c>
      <c r="P610" s="663">
        <v>2</v>
      </c>
      <c r="Q610" s="663">
        <v>9</v>
      </c>
      <c r="R610" s="691"/>
      <c r="S610" s="701">
        <v>0</v>
      </c>
      <c r="T610" s="698">
        <v>22</v>
      </c>
      <c r="U610" s="698">
        <v>2</v>
      </c>
      <c r="V610" s="698">
        <v>9</v>
      </c>
      <c r="W610" s="702"/>
      <c r="X610" s="695">
        <v>0</v>
      </c>
      <c r="Y610" s="698">
        <v>22</v>
      </c>
      <c r="Z610" s="698">
        <v>2</v>
      </c>
      <c r="AA610" s="698">
        <v>9</v>
      </c>
      <c r="AB610" s="702"/>
      <c r="AC610" s="695">
        <v>0</v>
      </c>
      <c r="AD610" s="698">
        <v>24</v>
      </c>
      <c r="AE610" s="698">
        <v>2</v>
      </c>
      <c r="AF610" s="698">
        <v>11</v>
      </c>
      <c r="AG610" s="702"/>
      <c r="AH610" s="695">
        <v>0</v>
      </c>
      <c r="AI610" s="698">
        <v>24</v>
      </c>
      <c r="AJ610" s="698">
        <v>2</v>
      </c>
      <c r="AK610" s="698">
        <v>11</v>
      </c>
      <c r="AL610" s="702"/>
      <c r="AM610" s="695">
        <v>0</v>
      </c>
      <c r="AN610" s="698">
        <v>24</v>
      </c>
      <c r="AO610" s="698">
        <v>2</v>
      </c>
      <c r="AP610" s="698">
        <v>11</v>
      </c>
      <c r="AQ610" s="702"/>
      <c r="AR610" s="695">
        <v>0</v>
      </c>
      <c r="AS610" s="698">
        <v>24</v>
      </c>
      <c r="AT610" s="698">
        <v>2</v>
      </c>
      <c r="AU610" s="698">
        <v>11</v>
      </c>
      <c r="AV610" s="702"/>
      <c r="AW610" s="695">
        <v>0</v>
      </c>
      <c r="AX610" s="695">
        <v>24</v>
      </c>
      <c r="AY610" s="698">
        <v>2</v>
      </c>
      <c r="AZ610" s="698">
        <v>11</v>
      </c>
      <c r="BA610" s="702"/>
      <c r="BB610" s="701">
        <v>0</v>
      </c>
      <c r="BC610" s="695">
        <v>24</v>
      </c>
      <c r="BD610" s="698">
        <v>2</v>
      </c>
      <c r="BE610" s="698">
        <v>11</v>
      </c>
      <c r="BF610" s="702"/>
      <c r="BG610" s="701">
        <v>0</v>
      </c>
      <c r="BH610" s="695">
        <v>24</v>
      </c>
      <c r="BI610" s="698">
        <v>2</v>
      </c>
      <c r="BJ610" s="698">
        <v>11</v>
      </c>
      <c r="BK610" s="702"/>
      <c r="BL610" s="647"/>
      <c r="BM610" s="647"/>
      <c r="BN610" s="647"/>
      <c r="BO610" s="647"/>
      <c r="BP610" s="647"/>
      <c r="BQ610" s="647"/>
      <c r="BR610" s="647"/>
      <c r="BS610" s="647"/>
      <c r="BT610" s="647"/>
    </row>
    <row r="611" spans="3:72">
      <c r="C611" s="664" t="s">
        <v>25</v>
      </c>
      <c r="D611" s="665">
        <v>0</v>
      </c>
      <c r="E611" s="663">
        <v>9</v>
      </c>
      <c r="F611" s="647"/>
      <c r="G611" s="663">
        <v>3</v>
      </c>
      <c r="H611" s="663"/>
      <c r="I611" s="665">
        <v>0</v>
      </c>
      <c r="J611" s="663">
        <v>9</v>
      </c>
      <c r="K611" s="647"/>
      <c r="L611" s="663">
        <v>3</v>
      </c>
      <c r="M611" s="663"/>
      <c r="N611" s="665">
        <v>0</v>
      </c>
      <c r="O611" s="663">
        <v>9</v>
      </c>
      <c r="P611" s="647"/>
      <c r="Q611" s="663">
        <v>3</v>
      </c>
      <c r="R611" s="691"/>
      <c r="S611" s="701">
        <v>0</v>
      </c>
      <c r="T611" s="698">
        <v>9</v>
      </c>
      <c r="U611" s="706"/>
      <c r="V611" s="698">
        <v>3</v>
      </c>
      <c r="W611" s="702"/>
      <c r="X611" s="695">
        <v>0</v>
      </c>
      <c r="Y611" s="698">
        <v>9</v>
      </c>
      <c r="Z611" s="706"/>
      <c r="AA611" s="698">
        <v>3</v>
      </c>
      <c r="AB611" s="702"/>
      <c r="AC611" s="695">
        <v>0</v>
      </c>
      <c r="AD611" s="698">
        <v>10</v>
      </c>
      <c r="AE611" s="706"/>
      <c r="AF611" s="698">
        <v>4</v>
      </c>
      <c r="AG611" s="702"/>
      <c r="AH611" s="695">
        <v>0</v>
      </c>
      <c r="AI611" s="698">
        <v>10</v>
      </c>
      <c r="AJ611" s="706"/>
      <c r="AK611" s="698">
        <v>4</v>
      </c>
      <c r="AL611" s="702"/>
      <c r="AM611" s="695">
        <v>0</v>
      </c>
      <c r="AN611" s="698">
        <v>10</v>
      </c>
      <c r="AO611" s="706"/>
      <c r="AP611" s="698">
        <v>4</v>
      </c>
      <c r="AQ611" s="702"/>
      <c r="AR611" s="695">
        <v>0</v>
      </c>
      <c r="AS611" s="698">
        <v>10</v>
      </c>
      <c r="AT611" s="706"/>
      <c r="AU611" s="698">
        <v>4</v>
      </c>
      <c r="AV611" s="702"/>
      <c r="AW611" s="695">
        <v>0</v>
      </c>
      <c r="AX611" s="695">
        <v>10</v>
      </c>
      <c r="AY611" s="188"/>
      <c r="AZ611" s="698">
        <v>4</v>
      </c>
      <c r="BA611" s="702"/>
      <c r="BB611" s="701">
        <v>0</v>
      </c>
      <c r="BC611" s="695">
        <v>10</v>
      </c>
      <c r="BD611" s="188"/>
      <c r="BE611" s="698">
        <v>4</v>
      </c>
      <c r="BF611" s="702"/>
      <c r="BG611" s="701">
        <v>0</v>
      </c>
      <c r="BH611" s="695">
        <v>10</v>
      </c>
      <c r="BI611" s="671">
        <v>0</v>
      </c>
      <c r="BJ611" s="698">
        <v>4</v>
      </c>
      <c r="BK611" s="702"/>
      <c r="BL611" s="647"/>
      <c r="BM611" s="647"/>
      <c r="BN611" s="647"/>
      <c r="BO611" s="647"/>
      <c r="BP611" s="647"/>
      <c r="BQ611" s="647"/>
      <c r="BR611" s="647"/>
      <c r="BS611" s="647"/>
      <c r="BT611" s="647"/>
    </row>
    <row r="612" spans="3:72">
      <c r="C612" s="664" t="s">
        <v>26</v>
      </c>
      <c r="D612" s="665">
        <v>0</v>
      </c>
      <c r="E612" s="663">
        <v>491</v>
      </c>
      <c r="F612" s="663">
        <v>296</v>
      </c>
      <c r="G612" s="663">
        <v>162</v>
      </c>
      <c r="H612" s="663">
        <v>12</v>
      </c>
      <c r="I612" s="665">
        <v>0</v>
      </c>
      <c r="J612" s="663">
        <v>491</v>
      </c>
      <c r="K612" s="663">
        <v>296</v>
      </c>
      <c r="L612" s="663">
        <v>163</v>
      </c>
      <c r="M612" s="663">
        <v>12</v>
      </c>
      <c r="N612" s="665">
        <v>0</v>
      </c>
      <c r="O612" s="663">
        <v>491</v>
      </c>
      <c r="P612" s="663">
        <v>296</v>
      </c>
      <c r="Q612" s="663">
        <v>163</v>
      </c>
      <c r="R612" s="691">
        <v>12</v>
      </c>
      <c r="S612" s="701">
        <v>0</v>
      </c>
      <c r="T612" s="698">
        <v>491</v>
      </c>
      <c r="U612" s="698">
        <v>296</v>
      </c>
      <c r="V612" s="698">
        <v>163</v>
      </c>
      <c r="W612" s="702">
        <v>12</v>
      </c>
      <c r="X612" s="695">
        <v>0</v>
      </c>
      <c r="Y612" s="698">
        <v>491</v>
      </c>
      <c r="Z612" s="698">
        <v>296</v>
      </c>
      <c r="AA612" s="698">
        <v>164</v>
      </c>
      <c r="AB612" s="702">
        <v>12</v>
      </c>
      <c r="AC612" s="695">
        <v>0</v>
      </c>
      <c r="AD612" s="698">
        <v>504</v>
      </c>
      <c r="AE612" s="698">
        <v>296</v>
      </c>
      <c r="AF612" s="698">
        <v>181</v>
      </c>
      <c r="AG612" s="702">
        <v>12</v>
      </c>
      <c r="AH612" s="695">
        <v>0</v>
      </c>
      <c r="AI612" s="698">
        <v>504</v>
      </c>
      <c r="AJ612" s="698">
        <v>296</v>
      </c>
      <c r="AK612" s="698">
        <v>181</v>
      </c>
      <c r="AL612" s="702">
        <v>12</v>
      </c>
      <c r="AM612" s="695">
        <v>0</v>
      </c>
      <c r="AN612" s="698">
        <v>504</v>
      </c>
      <c r="AO612" s="698">
        <v>296</v>
      </c>
      <c r="AP612" s="698">
        <v>181</v>
      </c>
      <c r="AQ612" s="702">
        <v>12</v>
      </c>
      <c r="AR612" s="695">
        <v>0</v>
      </c>
      <c r="AS612" s="698">
        <v>504</v>
      </c>
      <c r="AT612" s="698">
        <v>296</v>
      </c>
      <c r="AU612" s="698">
        <v>181</v>
      </c>
      <c r="AV612" s="702">
        <v>12</v>
      </c>
      <c r="AW612" s="695">
        <v>0</v>
      </c>
      <c r="AX612" s="695">
        <v>504</v>
      </c>
      <c r="AY612" s="698">
        <v>296</v>
      </c>
      <c r="AZ612" s="698">
        <v>181</v>
      </c>
      <c r="BA612" s="702">
        <v>12</v>
      </c>
      <c r="BB612" s="701">
        <v>0</v>
      </c>
      <c r="BC612" s="695">
        <v>504</v>
      </c>
      <c r="BD612" s="698">
        <v>296</v>
      </c>
      <c r="BE612" s="698">
        <v>181</v>
      </c>
      <c r="BF612" s="702">
        <v>12</v>
      </c>
      <c r="BG612" s="701">
        <v>0</v>
      </c>
      <c r="BH612" s="695">
        <v>505</v>
      </c>
      <c r="BI612" s="698">
        <v>296</v>
      </c>
      <c r="BJ612" s="698">
        <v>181</v>
      </c>
      <c r="BK612" s="702">
        <v>12</v>
      </c>
      <c r="BL612" s="647"/>
      <c r="BM612" s="647"/>
      <c r="BN612" s="647"/>
      <c r="BO612" s="647"/>
      <c r="BP612" s="647"/>
      <c r="BQ612" s="647"/>
      <c r="BR612" s="647"/>
      <c r="BS612" s="647"/>
      <c r="BT612" s="647"/>
    </row>
    <row r="613" spans="3:72">
      <c r="C613" s="664" t="s">
        <v>39</v>
      </c>
      <c r="D613" s="665">
        <v>0</v>
      </c>
      <c r="E613" s="663">
        <v>38</v>
      </c>
      <c r="F613" s="663">
        <v>36</v>
      </c>
      <c r="G613" s="663">
        <v>18</v>
      </c>
      <c r="H613" s="663"/>
      <c r="I613" s="665">
        <v>0</v>
      </c>
      <c r="J613" s="663">
        <v>38</v>
      </c>
      <c r="K613" s="663">
        <v>36</v>
      </c>
      <c r="L613" s="663">
        <v>18</v>
      </c>
      <c r="M613" s="663"/>
      <c r="N613" s="665">
        <v>0</v>
      </c>
      <c r="O613" s="663">
        <v>38</v>
      </c>
      <c r="P613" s="663">
        <v>36</v>
      </c>
      <c r="Q613" s="663">
        <v>18</v>
      </c>
      <c r="R613" s="691">
        <v>8</v>
      </c>
      <c r="S613" s="701">
        <v>0</v>
      </c>
      <c r="T613" s="698">
        <v>37</v>
      </c>
      <c r="U613" s="698">
        <v>35</v>
      </c>
      <c r="V613" s="698">
        <v>18</v>
      </c>
      <c r="W613" s="702">
        <v>8</v>
      </c>
      <c r="X613" s="695">
        <v>0</v>
      </c>
      <c r="Y613" s="698">
        <v>37</v>
      </c>
      <c r="Z613" s="698">
        <v>35</v>
      </c>
      <c r="AA613" s="698">
        <v>18</v>
      </c>
      <c r="AB613" s="702">
        <v>8</v>
      </c>
      <c r="AC613" s="695">
        <v>0</v>
      </c>
      <c r="AD613" s="698">
        <v>42</v>
      </c>
      <c r="AE613" s="698">
        <f>35+19</f>
        <v>54</v>
      </c>
      <c r="AF613" s="698">
        <v>25</v>
      </c>
      <c r="AG613" s="702">
        <v>8</v>
      </c>
      <c r="AH613" s="695">
        <v>0</v>
      </c>
      <c r="AI613" s="698">
        <v>42</v>
      </c>
      <c r="AJ613" s="698">
        <f>35+19</f>
        <v>54</v>
      </c>
      <c r="AK613" s="698">
        <v>25</v>
      </c>
      <c r="AL613" s="702">
        <v>8</v>
      </c>
      <c r="AM613" s="695">
        <v>0</v>
      </c>
      <c r="AN613" s="698">
        <v>42</v>
      </c>
      <c r="AO613" s="698">
        <f>35+19</f>
        <v>54</v>
      </c>
      <c r="AP613" s="698">
        <v>25</v>
      </c>
      <c r="AQ613" s="702">
        <v>8</v>
      </c>
      <c r="AR613" s="695">
        <v>0</v>
      </c>
      <c r="AS613" s="698">
        <v>46</v>
      </c>
      <c r="AT613" s="698">
        <v>56</v>
      </c>
      <c r="AU613" s="698">
        <v>27</v>
      </c>
      <c r="AV613" s="702">
        <v>8</v>
      </c>
      <c r="AW613" s="695">
        <v>0</v>
      </c>
      <c r="AX613" s="695">
        <v>46</v>
      </c>
      <c r="AY613" s="698">
        <v>56</v>
      </c>
      <c r="AZ613" s="698">
        <v>27</v>
      </c>
      <c r="BA613" s="702">
        <v>8</v>
      </c>
      <c r="BB613" s="701">
        <v>0</v>
      </c>
      <c r="BC613" s="695">
        <v>46</v>
      </c>
      <c r="BD613" s="698">
        <v>56</v>
      </c>
      <c r="BE613" s="698">
        <v>27</v>
      </c>
      <c r="BF613" s="702">
        <v>8</v>
      </c>
      <c r="BG613" s="701">
        <v>0</v>
      </c>
      <c r="BH613" s="695">
        <v>57</v>
      </c>
      <c r="BI613" s="698">
        <v>59</v>
      </c>
      <c r="BJ613" s="698">
        <v>28</v>
      </c>
      <c r="BK613" s="702">
        <v>18</v>
      </c>
      <c r="BL613" s="647"/>
      <c r="BM613" s="647"/>
      <c r="BN613" s="647"/>
      <c r="BO613" s="647"/>
      <c r="BP613" s="647"/>
      <c r="BQ613" s="647"/>
      <c r="BR613" s="647"/>
      <c r="BS613" s="647"/>
      <c r="BT613" s="647"/>
    </row>
    <row r="614" spans="3:72" ht="33.75">
      <c r="C614" s="664" t="s">
        <v>1192</v>
      </c>
      <c r="D614" s="665">
        <v>0</v>
      </c>
      <c r="E614" s="663">
        <v>50</v>
      </c>
      <c r="F614" s="663">
        <v>24</v>
      </c>
      <c r="G614" s="663">
        <v>19</v>
      </c>
      <c r="H614" s="663"/>
      <c r="I614" s="665">
        <v>0</v>
      </c>
      <c r="J614" s="663">
        <v>50</v>
      </c>
      <c r="K614" s="663">
        <v>24</v>
      </c>
      <c r="L614" s="663">
        <v>19</v>
      </c>
      <c r="M614" s="663"/>
      <c r="N614" s="665">
        <v>0</v>
      </c>
      <c r="O614" s="663">
        <v>50</v>
      </c>
      <c r="P614" s="663">
        <v>24</v>
      </c>
      <c r="Q614" s="663">
        <v>19</v>
      </c>
      <c r="R614" s="691"/>
      <c r="S614" s="701">
        <v>0</v>
      </c>
      <c r="T614" s="698">
        <v>50</v>
      </c>
      <c r="U614" s="698">
        <v>23</v>
      </c>
      <c r="V614" s="698">
        <v>19</v>
      </c>
      <c r="W614" s="702"/>
      <c r="X614" s="695">
        <v>0</v>
      </c>
      <c r="Y614" s="698">
        <v>50</v>
      </c>
      <c r="Z614" s="698">
        <v>23</v>
      </c>
      <c r="AA614" s="698">
        <v>19</v>
      </c>
      <c r="AB614" s="702"/>
      <c r="AC614" s="695">
        <v>0</v>
      </c>
      <c r="AD614" s="698">
        <v>51</v>
      </c>
      <c r="AE614" s="698">
        <v>23</v>
      </c>
      <c r="AF614" s="698">
        <v>20</v>
      </c>
      <c r="AG614" s="702"/>
      <c r="AH614" s="695">
        <v>0</v>
      </c>
      <c r="AI614" s="698">
        <v>51</v>
      </c>
      <c r="AJ614" s="698">
        <v>23</v>
      </c>
      <c r="AK614" s="698">
        <v>20</v>
      </c>
      <c r="AL614" s="702"/>
      <c r="AM614" s="695">
        <v>0</v>
      </c>
      <c r="AN614" s="698">
        <v>51</v>
      </c>
      <c r="AO614" s="698">
        <v>23</v>
      </c>
      <c r="AP614" s="698">
        <v>20</v>
      </c>
      <c r="AQ614" s="702"/>
      <c r="AR614" s="695">
        <v>0</v>
      </c>
      <c r="AS614" s="698">
        <v>51</v>
      </c>
      <c r="AT614" s="698">
        <v>23</v>
      </c>
      <c r="AU614" s="698">
        <v>20</v>
      </c>
      <c r="AV614" s="702"/>
      <c r="AW614" s="695">
        <v>0</v>
      </c>
      <c r="AX614" s="695">
        <v>51</v>
      </c>
      <c r="AY614" s="698">
        <v>23</v>
      </c>
      <c r="AZ614" s="698">
        <v>20</v>
      </c>
      <c r="BA614" s="702"/>
      <c r="BB614" s="701">
        <v>0</v>
      </c>
      <c r="BC614" s="695">
        <v>51</v>
      </c>
      <c r="BD614" s="698">
        <v>23</v>
      </c>
      <c r="BE614" s="698">
        <v>20</v>
      </c>
      <c r="BF614" s="702"/>
      <c r="BG614" s="701">
        <v>0</v>
      </c>
      <c r="BH614" s="695">
        <v>51</v>
      </c>
      <c r="BI614" s="698">
        <v>24</v>
      </c>
      <c r="BJ614" s="698">
        <v>20</v>
      </c>
      <c r="BK614" s="702"/>
      <c r="BL614" s="647"/>
      <c r="BM614" s="647"/>
      <c r="BN614" s="647"/>
      <c r="BO614" s="647"/>
      <c r="BP614" s="647"/>
      <c r="BQ614" s="647"/>
      <c r="BR614" s="647"/>
      <c r="BS614" s="647"/>
      <c r="BT614" s="647"/>
    </row>
    <row r="615" spans="3:72">
      <c r="C615" s="664" t="s">
        <v>27</v>
      </c>
      <c r="D615" s="665">
        <v>0</v>
      </c>
      <c r="E615" s="663">
        <v>28</v>
      </c>
      <c r="F615" s="647"/>
      <c r="G615" s="663">
        <v>8</v>
      </c>
      <c r="H615" s="663"/>
      <c r="I615" s="665">
        <v>0</v>
      </c>
      <c r="J615" s="663">
        <v>28</v>
      </c>
      <c r="K615" s="647"/>
      <c r="L615" s="663">
        <v>10</v>
      </c>
      <c r="M615" s="663"/>
      <c r="N615" s="665">
        <v>0</v>
      </c>
      <c r="O615" s="663">
        <v>28</v>
      </c>
      <c r="P615" s="647"/>
      <c r="Q615" s="663">
        <v>10</v>
      </c>
      <c r="R615" s="691"/>
      <c r="S615" s="701">
        <v>0</v>
      </c>
      <c r="T615" s="698">
        <v>28</v>
      </c>
      <c r="U615" s="706">
        <v>1</v>
      </c>
      <c r="V615" s="698">
        <v>10</v>
      </c>
      <c r="W615" s="702"/>
      <c r="X615" s="695">
        <v>0</v>
      </c>
      <c r="Y615" s="698">
        <v>29</v>
      </c>
      <c r="Z615" s="707">
        <v>1</v>
      </c>
      <c r="AA615" s="698">
        <v>11</v>
      </c>
      <c r="AB615" s="702"/>
      <c r="AC615" s="695">
        <v>0</v>
      </c>
      <c r="AD615" s="698">
        <v>31</v>
      </c>
      <c r="AE615" s="707">
        <v>1</v>
      </c>
      <c r="AF615" s="698">
        <v>13</v>
      </c>
      <c r="AG615" s="702"/>
      <c r="AH615" s="695">
        <v>0</v>
      </c>
      <c r="AI615" s="698">
        <v>31</v>
      </c>
      <c r="AJ615" s="707">
        <v>1</v>
      </c>
      <c r="AK615" s="698">
        <v>13</v>
      </c>
      <c r="AL615" s="702"/>
      <c r="AM615" s="695">
        <v>0</v>
      </c>
      <c r="AN615" s="698">
        <v>31</v>
      </c>
      <c r="AO615" s="707">
        <v>1</v>
      </c>
      <c r="AP615" s="698">
        <v>13</v>
      </c>
      <c r="AQ615" s="702"/>
      <c r="AR615" s="695">
        <v>0</v>
      </c>
      <c r="AS615" s="698">
        <v>31</v>
      </c>
      <c r="AT615" s="707">
        <v>1</v>
      </c>
      <c r="AU615" s="698">
        <v>13</v>
      </c>
      <c r="AV615" s="702"/>
      <c r="AW615" s="695">
        <v>0</v>
      </c>
      <c r="AX615" s="695">
        <v>31</v>
      </c>
      <c r="AY615" s="671">
        <v>1</v>
      </c>
      <c r="AZ615" s="698">
        <v>13</v>
      </c>
      <c r="BA615" s="702"/>
      <c r="BB615" s="701">
        <v>0</v>
      </c>
      <c r="BC615" s="695">
        <v>31</v>
      </c>
      <c r="BD615" s="671">
        <v>1</v>
      </c>
      <c r="BE615" s="698">
        <v>13</v>
      </c>
      <c r="BF615" s="702"/>
      <c r="BG615" s="701">
        <v>0</v>
      </c>
      <c r="BH615" s="695">
        <v>31</v>
      </c>
      <c r="BI615" s="671">
        <v>0</v>
      </c>
      <c r="BJ615" s="698">
        <v>13</v>
      </c>
      <c r="BK615" s="702"/>
      <c r="BL615" s="647"/>
      <c r="BM615" s="647"/>
      <c r="BN615" s="647"/>
      <c r="BO615" s="647"/>
      <c r="BP615" s="647"/>
      <c r="BQ615" s="647"/>
      <c r="BR615" s="647"/>
      <c r="BS615" s="647"/>
      <c r="BT615" s="647"/>
    </row>
    <row r="616" spans="3:72">
      <c r="C616" s="664" t="s">
        <v>28</v>
      </c>
      <c r="D616" s="665">
        <v>0</v>
      </c>
      <c r="E616" s="663">
        <v>70</v>
      </c>
      <c r="F616" s="663">
        <v>35</v>
      </c>
      <c r="G616" s="663">
        <v>17</v>
      </c>
      <c r="H616" s="663"/>
      <c r="I616" s="665">
        <v>0</v>
      </c>
      <c r="J616" s="663">
        <v>70</v>
      </c>
      <c r="K616" s="663">
        <v>35</v>
      </c>
      <c r="L616" s="663">
        <v>18</v>
      </c>
      <c r="M616" s="663"/>
      <c r="N616" s="665">
        <v>0</v>
      </c>
      <c r="O616" s="663">
        <v>70</v>
      </c>
      <c r="P616" s="663">
        <v>35</v>
      </c>
      <c r="Q616" s="663">
        <v>18</v>
      </c>
      <c r="R616" s="691"/>
      <c r="S616" s="701">
        <v>0</v>
      </c>
      <c r="T616" s="698">
        <v>70</v>
      </c>
      <c r="U616" s="698">
        <v>35</v>
      </c>
      <c r="V616" s="698">
        <v>18</v>
      </c>
      <c r="W616" s="702"/>
      <c r="X616" s="695">
        <v>0</v>
      </c>
      <c r="Y616" s="698">
        <v>70</v>
      </c>
      <c r="Z616" s="698">
        <v>35</v>
      </c>
      <c r="AA616" s="698">
        <v>18</v>
      </c>
      <c r="AB616" s="702"/>
      <c r="AC616" s="695">
        <v>0</v>
      </c>
      <c r="AD616" s="698">
        <v>73</v>
      </c>
      <c r="AE616" s="698">
        <v>35</v>
      </c>
      <c r="AF616" s="698">
        <v>21</v>
      </c>
      <c r="AG616" s="702"/>
      <c r="AH616" s="695">
        <v>0</v>
      </c>
      <c r="AI616" s="698">
        <v>73</v>
      </c>
      <c r="AJ616" s="698">
        <v>35</v>
      </c>
      <c r="AK616" s="698">
        <v>21</v>
      </c>
      <c r="AL616" s="702"/>
      <c r="AM616" s="695">
        <v>0</v>
      </c>
      <c r="AN616" s="698">
        <v>73</v>
      </c>
      <c r="AO616" s="698">
        <v>35</v>
      </c>
      <c r="AP616" s="698">
        <v>21</v>
      </c>
      <c r="AQ616" s="702"/>
      <c r="AR616" s="695">
        <v>0</v>
      </c>
      <c r="AS616" s="698">
        <v>73</v>
      </c>
      <c r="AT616" s="698">
        <v>35</v>
      </c>
      <c r="AU616" s="698">
        <v>21</v>
      </c>
      <c r="AV616" s="702"/>
      <c r="AW616" s="695">
        <v>0</v>
      </c>
      <c r="AX616" s="695">
        <v>73</v>
      </c>
      <c r="AY616" s="698">
        <v>35</v>
      </c>
      <c r="AZ616" s="698">
        <v>21</v>
      </c>
      <c r="BA616" s="702"/>
      <c r="BB616" s="701">
        <v>0</v>
      </c>
      <c r="BC616" s="695">
        <v>73</v>
      </c>
      <c r="BD616" s="698">
        <v>35</v>
      </c>
      <c r="BE616" s="698">
        <v>21</v>
      </c>
      <c r="BF616" s="702"/>
      <c r="BG616" s="701">
        <v>0</v>
      </c>
      <c r="BH616" s="695">
        <v>73</v>
      </c>
      <c r="BI616" s="698">
        <v>35</v>
      </c>
      <c r="BJ616" s="698">
        <v>21</v>
      </c>
      <c r="BK616" s="702"/>
      <c r="BL616" s="647"/>
      <c r="BM616" s="647"/>
      <c r="BN616" s="647"/>
      <c r="BO616" s="647"/>
      <c r="BP616" s="647"/>
      <c r="BQ616" s="647"/>
      <c r="BR616" s="647"/>
      <c r="BS616" s="647"/>
      <c r="BT616" s="647"/>
    </row>
    <row r="617" spans="3:72" ht="22.5">
      <c r="C617" s="664" t="s">
        <v>29</v>
      </c>
      <c r="D617" s="666">
        <v>0</v>
      </c>
      <c r="E617" s="667">
        <v>16</v>
      </c>
      <c r="F617" s="663">
        <v>2</v>
      </c>
      <c r="G617" s="667">
        <v>5</v>
      </c>
      <c r="H617" s="667"/>
      <c r="I617" s="666">
        <v>0</v>
      </c>
      <c r="J617" s="667">
        <v>16</v>
      </c>
      <c r="K617" s="663">
        <v>2</v>
      </c>
      <c r="L617" s="667">
        <v>5</v>
      </c>
      <c r="M617" s="667"/>
      <c r="N617" s="666">
        <v>0</v>
      </c>
      <c r="O617" s="667">
        <v>16</v>
      </c>
      <c r="P617" s="663">
        <v>2</v>
      </c>
      <c r="Q617" s="667">
        <v>5</v>
      </c>
      <c r="R617" s="692"/>
      <c r="S617" s="701">
        <v>0</v>
      </c>
      <c r="T617" s="698">
        <v>16</v>
      </c>
      <c r="U617" s="698">
        <v>2</v>
      </c>
      <c r="V617" s="698">
        <v>5</v>
      </c>
      <c r="W617" s="702"/>
      <c r="X617" s="695">
        <v>0</v>
      </c>
      <c r="Y617" s="698">
        <v>16</v>
      </c>
      <c r="Z617" s="698">
        <v>2</v>
      </c>
      <c r="AA617" s="698">
        <v>5</v>
      </c>
      <c r="AB617" s="702"/>
      <c r="AC617" s="695">
        <v>0</v>
      </c>
      <c r="AD617" s="698">
        <v>16</v>
      </c>
      <c r="AE617" s="698">
        <v>2</v>
      </c>
      <c r="AF617" s="698">
        <v>5</v>
      </c>
      <c r="AG617" s="702"/>
      <c r="AH617" s="695">
        <v>0</v>
      </c>
      <c r="AI617" s="698">
        <v>16</v>
      </c>
      <c r="AJ617" s="698">
        <v>2</v>
      </c>
      <c r="AK617" s="698">
        <v>5</v>
      </c>
      <c r="AL617" s="702"/>
      <c r="AM617" s="695">
        <v>0</v>
      </c>
      <c r="AN617" s="698">
        <v>16</v>
      </c>
      <c r="AO617" s="698">
        <v>2</v>
      </c>
      <c r="AP617" s="698">
        <v>5</v>
      </c>
      <c r="AQ617" s="702"/>
      <c r="AR617" s="695">
        <v>0</v>
      </c>
      <c r="AS617" s="698">
        <v>16</v>
      </c>
      <c r="AT617" s="698">
        <v>2</v>
      </c>
      <c r="AU617" s="698">
        <v>5</v>
      </c>
      <c r="AV617" s="702"/>
      <c r="AW617" s="695">
        <v>0</v>
      </c>
      <c r="AX617" s="696">
        <v>16</v>
      </c>
      <c r="AY617" s="698">
        <v>2</v>
      </c>
      <c r="AZ617" s="667">
        <v>5</v>
      </c>
      <c r="BA617" s="668"/>
      <c r="BB617" s="701">
        <v>0</v>
      </c>
      <c r="BC617" s="696">
        <v>16</v>
      </c>
      <c r="BD617" s="698">
        <v>2</v>
      </c>
      <c r="BE617" s="667">
        <v>5</v>
      </c>
      <c r="BF617" s="668"/>
      <c r="BG617" s="701">
        <v>0</v>
      </c>
      <c r="BH617" s="696">
        <v>16</v>
      </c>
      <c r="BI617" s="698">
        <v>2</v>
      </c>
      <c r="BJ617" s="667">
        <v>5</v>
      </c>
      <c r="BK617" s="668"/>
      <c r="BL617" s="647"/>
      <c r="BM617" s="647"/>
      <c r="BN617" s="647"/>
      <c r="BO617" s="647"/>
      <c r="BP617" s="647"/>
      <c r="BQ617" s="647"/>
      <c r="BR617" s="647"/>
      <c r="BS617" s="647"/>
      <c r="BT617" s="647"/>
    </row>
    <row r="618" spans="3:72" ht="23.25" thickBot="1">
      <c r="C618" s="238" t="s">
        <v>1127</v>
      </c>
      <c r="D618" s="669">
        <v>0</v>
      </c>
      <c r="E618" s="296">
        <v>1</v>
      </c>
      <c r="F618" s="296"/>
      <c r="G618" s="296"/>
      <c r="H618" s="296"/>
      <c r="I618" s="669">
        <v>0</v>
      </c>
      <c r="J618" s="296">
        <v>1</v>
      </c>
      <c r="K618" s="296"/>
      <c r="L618" s="296"/>
      <c r="M618" s="296"/>
      <c r="N618" s="669">
        <v>0</v>
      </c>
      <c r="O618" s="296">
        <v>1</v>
      </c>
      <c r="P618" s="296"/>
      <c r="Q618" s="296"/>
      <c r="R618" s="693"/>
      <c r="S618" s="703">
        <v>0</v>
      </c>
      <c r="T618" s="704">
        <v>1</v>
      </c>
      <c r="U618" s="704"/>
      <c r="V618" s="704"/>
      <c r="W618" s="705"/>
      <c r="X618" s="697">
        <v>0</v>
      </c>
      <c r="Y618" s="704">
        <v>1</v>
      </c>
      <c r="Z618" s="704"/>
      <c r="AA618" s="704"/>
      <c r="AB618" s="705"/>
      <c r="AC618" s="697">
        <v>0</v>
      </c>
      <c r="AD618" s="704">
        <v>1</v>
      </c>
      <c r="AE618" s="704"/>
      <c r="AF618" s="704"/>
      <c r="AG618" s="705"/>
      <c r="AH618" s="697">
        <v>0</v>
      </c>
      <c r="AI618" s="704">
        <v>1</v>
      </c>
      <c r="AJ618" s="704"/>
      <c r="AK618" s="704"/>
      <c r="AL618" s="705"/>
      <c r="AM618" s="697">
        <v>0</v>
      </c>
      <c r="AN618" s="704">
        <v>1</v>
      </c>
      <c r="AO618" s="704"/>
      <c r="AP618" s="704"/>
      <c r="AQ618" s="705"/>
      <c r="AR618" s="697">
        <v>0</v>
      </c>
      <c r="AS618" s="704">
        <v>1</v>
      </c>
      <c r="AT618" s="704"/>
      <c r="AU618" s="704"/>
      <c r="AV618" s="705"/>
      <c r="AW618" s="697">
        <v>0</v>
      </c>
      <c r="AX618" s="697">
        <v>1</v>
      </c>
      <c r="AY618" s="704"/>
      <c r="AZ618" s="704"/>
      <c r="BA618" s="705"/>
      <c r="BB618" s="703">
        <v>0</v>
      </c>
      <c r="BC618" s="697">
        <v>1</v>
      </c>
      <c r="BD618" s="704"/>
      <c r="BE618" s="704"/>
      <c r="BF618" s="705"/>
      <c r="BG618" s="703">
        <v>0</v>
      </c>
      <c r="BH618" s="697">
        <v>1</v>
      </c>
      <c r="BI618" s="704"/>
      <c r="BJ618" s="704"/>
      <c r="BK618" s="705"/>
      <c r="BL618" s="647"/>
      <c r="BM618" s="647"/>
      <c r="BN618" s="647"/>
      <c r="BO618" s="647"/>
      <c r="BP618" s="647"/>
      <c r="BQ618" s="647"/>
      <c r="BR618" s="647"/>
      <c r="BS618" s="647"/>
      <c r="BT618" s="647"/>
    </row>
    <row r="619" spans="3:72" ht="13.5" thickBot="1">
      <c r="AI619" s="647"/>
      <c r="AJ619" s="647"/>
      <c r="AK619" s="647"/>
      <c r="AL619" s="647"/>
      <c r="BG619" s="733">
        <f>SUM(BG594:BG618)</f>
        <v>0</v>
      </c>
      <c r="BH619" s="733">
        <f>SUM(BH594:BH618)</f>
        <v>1826</v>
      </c>
      <c r="BI619" s="733">
        <f>SUM(BI594:BI618)</f>
        <v>1077</v>
      </c>
      <c r="BJ619" s="733">
        <f>SUM(BJ594:BJ618)</f>
        <v>780</v>
      </c>
      <c r="BK619" s="733">
        <f>SUM(BK594:BK618)</f>
        <v>273</v>
      </c>
    </row>
    <row r="620" spans="3:72" ht="23.25" thickBot="1">
      <c r="C620" s="557" t="s">
        <v>1190</v>
      </c>
      <c r="D620" s="558"/>
      <c r="E620" s="558"/>
      <c r="F620" s="558"/>
      <c r="G620" s="558"/>
      <c r="H620" s="558"/>
      <c r="I620" s="558"/>
      <c r="J620" s="558"/>
      <c r="K620" s="558"/>
      <c r="L620" s="558"/>
      <c r="M620" s="558"/>
      <c r="N620" s="558"/>
      <c r="O620" s="558"/>
      <c r="P620" s="558"/>
      <c r="Q620" s="558"/>
      <c r="R620" s="558"/>
      <c r="S620" s="558"/>
      <c r="T620" s="558"/>
      <c r="U620" s="558"/>
      <c r="V620" s="558"/>
      <c r="W620" s="558"/>
      <c r="X620" s="558"/>
      <c r="Y620" s="558"/>
      <c r="Z620" s="558"/>
      <c r="AA620" s="558"/>
      <c r="AB620" s="558"/>
      <c r="AC620" s="558"/>
      <c r="AD620" s="558"/>
      <c r="AE620" s="558"/>
      <c r="AF620" s="558"/>
      <c r="AG620" s="558"/>
      <c r="AH620" s="558"/>
      <c r="AI620" s="558"/>
      <c r="AJ620" s="558"/>
      <c r="AK620" s="558"/>
      <c r="AL620" s="558"/>
      <c r="AM620" s="558"/>
      <c r="AN620" s="558"/>
      <c r="AO620" s="558"/>
      <c r="AP620" s="558"/>
      <c r="AQ620" s="558"/>
      <c r="AR620" s="558"/>
      <c r="AS620" s="558"/>
      <c r="AT620" s="558"/>
      <c r="AU620" s="558"/>
      <c r="AV620" s="558"/>
      <c r="AW620" s="558"/>
      <c r="AX620" s="558"/>
      <c r="AY620" s="558"/>
      <c r="AZ620" s="558"/>
      <c r="BA620" s="558"/>
      <c r="BB620" s="558"/>
      <c r="BC620" s="558"/>
      <c r="BD620" s="558"/>
      <c r="BE620" s="558"/>
      <c r="BF620" s="558"/>
    </row>
    <row r="621" spans="3:72" ht="23.25" thickBot="1">
      <c r="C621" s="566" t="s">
        <v>54</v>
      </c>
      <c r="D621" s="847">
        <v>44562</v>
      </c>
      <c r="E621" s="839"/>
      <c r="F621" s="839"/>
      <c r="G621" s="839"/>
      <c r="H621" s="840"/>
      <c r="I621" s="847">
        <v>44593</v>
      </c>
      <c r="J621" s="839"/>
      <c r="K621" s="839"/>
      <c r="L621" s="839"/>
      <c r="M621" s="840"/>
      <c r="N621" s="847">
        <v>44621</v>
      </c>
      <c r="O621" s="839"/>
      <c r="P621" s="839"/>
      <c r="Q621" s="839"/>
      <c r="R621" s="840"/>
      <c r="S621" s="847">
        <v>44652</v>
      </c>
      <c r="T621" s="839"/>
      <c r="U621" s="839"/>
      <c r="V621" s="839"/>
      <c r="W621" s="840"/>
      <c r="X621" s="847">
        <v>44682</v>
      </c>
      <c r="Y621" s="839"/>
      <c r="Z621" s="839"/>
      <c r="AA621" s="839"/>
      <c r="AB621" s="840"/>
      <c r="AC621" s="847">
        <v>44713</v>
      </c>
      <c r="AD621" s="839"/>
      <c r="AE621" s="839"/>
      <c r="AF621" s="839"/>
      <c r="AG621" s="840"/>
      <c r="AH621" s="847">
        <v>44743</v>
      </c>
      <c r="AI621" s="839"/>
      <c r="AJ621" s="839"/>
      <c r="AK621" s="839"/>
      <c r="AL621" s="840"/>
      <c r="AM621" s="847">
        <v>44774</v>
      </c>
      <c r="AN621" s="839"/>
      <c r="AO621" s="839"/>
      <c r="AP621" s="839"/>
      <c r="AQ621" s="840"/>
      <c r="AR621" s="847">
        <v>44805</v>
      </c>
      <c r="AS621" s="839"/>
      <c r="AT621" s="839"/>
      <c r="AU621" s="839"/>
      <c r="AV621" s="840"/>
      <c r="AW621" s="847">
        <v>44835</v>
      </c>
      <c r="AX621" s="839"/>
      <c r="AY621" s="839"/>
      <c r="AZ621" s="839"/>
      <c r="BA621" s="840"/>
      <c r="BB621" s="847">
        <v>44866</v>
      </c>
      <c r="BC621" s="839"/>
      <c r="BD621" s="839"/>
      <c r="BE621" s="839"/>
      <c r="BF621" s="840"/>
    </row>
    <row r="622" spans="3:72" ht="13.5" thickBot="1">
      <c r="C622" s="567"/>
      <c r="D622" s="568" t="s">
        <v>4</v>
      </c>
      <c r="E622" s="569" t="s">
        <v>33</v>
      </c>
      <c r="F622" s="569" t="s">
        <v>63</v>
      </c>
      <c r="G622" s="569" t="s">
        <v>62</v>
      </c>
      <c r="H622" s="570" t="s">
        <v>68</v>
      </c>
      <c r="I622" s="568" t="s">
        <v>4</v>
      </c>
      <c r="J622" s="569" t="s">
        <v>33</v>
      </c>
      <c r="K622" s="569" t="s">
        <v>63</v>
      </c>
      <c r="L622" s="569" t="s">
        <v>62</v>
      </c>
      <c r="M622" s="570" t="s">
        <v>68</v>
      </c>
      <c r="N622" s="568" t="s">
        <v>4</v>
      </c>
      <c r="O622" s="569" t="s">
        <v>33</v>
      </c>
      <c r="P622" s="569" t="s">
        <v>63</v>
      </c>
      <c r="Q622" s="569" t="s">
        <v>62</v>
      </c>
      <c r="R622" s="570" t="s">
        <v>68</v>
      </c>
      <c r="S622" s="568" t="s">
        <v>4</v>
      </c>
      <c r="T622" s="569" t="s">
        <v>33</v>
      </c>
      <c r="U622" s="569" t="s">
        <v>63</v>
      </c>
      <c r="V622" s="569" t="s">
        <v>62</v>
      </c>
      <c r="W622" s="570" t="s">
        <v>68</v>
      </c>
      <c r="X622" s="568" t="s">
        <v>4</v>
      </c>
      <c r="Y622" s="569" t="s">
        <v>33</v>
      </c>
      <c r="Z622" s="569" t="s">
        <v>63</v>
      </c>
      <c r="AA622" s="569" t="s">
        <v>62</v>
      </c>
      <c r="AB622" s="570" t="s">
        <v>68</v>
      </c>
      <c r="AC622" s="568" t="s">
        <v>4</v>
      </c>
      <c r="AD622" s="569" t="s">
        <v>33</v>
      </c>
      <c r="AE622" s="569" t="s">
        <v>63</v>
      </c>
      <c r="AF622" s="569" t="s">
        <v>62</v>
      </c>
      <c r="AG622" s="570" t="s">
        <v>68</v>
      </c>
      <c r="AH622" s="568" t="s">
        <v>4</v>
      </c>
      <c r="AI622" s="569" t="s">
        <v>33</v>
      </c>
      <c r="AJ622" s="569" t="s">
        <v>63</v>
      </c>
      <c r="AK622" s="569" t="s">
        <v>62</v>
      </c>
      <c r="AL622" s="570" t="s">
        <v>68</v>
      </c>
      <c r="AM622" s="568" t="s">
        <v>4</v>
      </c>
      <c r="AN622" s="569" t="s">
        <v>33</v>
      </c>
      <c r="AO622" s="569" t="s">
        <v>63</v>
      </c>
      <c r="AP622" s="569" t="s">
        <v>62</v>
      </c>
      <c r="AQ622" s="570" t="s">
        <v>68</v>
      </c>
      <c r="AR622" s="568" t="s">
        <v>4</v>
      </c>
      <c r="AS622" s="569" t="s">
        <v>33</v>
      </c>
      <c r="AT622" s="569" t="s">
        <v>63</v>
      </c>
      <c r="AU622" s="569" t="s">
        <v>62</v>
      </c>
      <c r="AV622" s="833" t="s">
        <v>68</v>
      </c>
      <c r="AW622" s="568" t="s">
        <v>4</v>
      </c>
      <c r="AX622" s="569" t="s">
        <v>33</v>
      </c>
      <c r="AY622" s="569" t="s">
        <v>63</v>
      </c>
      <c r="AZ622" s="569" t="s">
        <v>62</v>
      </c>
      <c r="BA622" s="833" t="s">
        <v>68</v>
      </c>
      <c r="BB622" s="568" t="s">
        <v>4</v>
      </c>
      <c r="BC622" s="569" t="s">
        <v>33</v>
      </c>
      <c r="BD622" s="569" t="s">
        <v>63</v>
      </c>
      <c r="BE622" s="569" t="s">
        <v>62</v>
      </c>
      <c r="BF622" s="833" t="s">
        <v>68</v>
      </c>
    </row>
    <row r="623" spans="3:72">
      <c r="C623" s="659" t="s">
        <v>8</v>
      </c>
      <c r="D623" s="660">
        <v>0</v>
      </c>
      <c r="E623" s="694">
        <v>67</v>
      </c>
      <c r="F623" s="661">
        <v>45</v>
      </c>
      <c r="G623" s="661">
        <v>25</v>
      </c>
      <c r="H623" s="662"/>
      <c r="I623" s="660">
        <v>0</v>
      </c>
      <c r="J623" s="694">
        <v>67</v>
      </c>
      <c r="K623" s="661">
        <v>45</v>
      </c>
      <c r="L623" s="661">
        <v>25</v>
      </c>
      <c r="M623" s="662"/>
      <c r="N623" s="660">
        <v>0</v>
      </c>
      <c r="O623" s="694">
        <v>67</v>
      </c>
      <c r="P623" s="661">
        <v>45</v>
      </c>
      <c r="Q623" s="661">
        <v>25</v>
      </c>
      <c r="R623" s="662"/>
      <c r="S623" s="660">
        <v>0</v>
      </c>
      <c r="T623" s="661">
        <v>67</v>
      </c>
      <c r="U623" s="661">
        <v>45</v>
      </c>
      <c r="V623" s="661">
        <v>25</v>
      </c>
      <c r="W623" s="662"/>
      <c r="X623" s="660">
        <v>0</v>
      </c>
      <c r="Y623" s="661">
        <v>67</v>
      </c>
      <c r="Z623" s="661">
        <v>45</v>
      </c>
      <c r="AA623" s="661">
        <v>25</v>
      </c>
      <c r="AB623" s="662"/>
      <c r="AC623" s="799">
        <v>0</v>
      </c>
      <c r="AD623" s="791">
        <v>67</v>
      </c>
      <c r="AE623" s="791">
        <v>45</v>
      </c>
      <c r="AF623" s="791">
        <v>25</v>
      </c>
      <c r="AG623" s="795">
        <v>0</v>
      </c>
      <c r="AH623" s="799">
        <v>0</v>
      </c>
      <c r="AI623" s="791">
        <v>67</v>
      </c>
      <c r="AJ623" s="791">
        <v>45</v>
      </c>
      <c r="AK623" s="791">
        <v>25</v>
      </c>
      <c r="AL623" s="795">
        <v>0</v>
      </c>
      <c r="AM623" s="799">
        <v>0</v>
      </c>
      <c r="AN623" s="791">
        <v>67</v>
      </c>
      <c r="AO623" s="791">
        <v>45</v>
      </c>
      <c r="AP623" s="791">
        <v>25</v>
      </c>
      <c r="AQ623" s="795">
        <v>0</v>
      </c>
      <c r="AR623" s="799">
        <v>0</v>
      </c>
      <c r="AS623" s="791">
        <v>67</v>
      </c>
      <c r="AT623" s="791">
        <v>45</v>
      </c>
      <c r="AU623" s="791">
        <v>25</v>
      </c>
      <c r="AV623" s="795">
        <v>0</v>
      </c>
      <c r="AW623" s="799">
        <v>0</v>
      </c>
      <c r="AX623" s="791">
        <v>67</v>
      </c>
      <c r="AY623" s="791">
        <v>45</v>
      </c>
      <c r="AZ623" s="791">
        <v>25</v>
      </c>
      <c r="BA623" s="795">
        <v>0</v>
      </c>
      <c r="BB623" s="799">
        <v>0</v>
      </c>
      <c r="BC623" s="791">
        <v>67</v>
      </c>
      <c r="BD623" s="791">
        <v>45</v>
      </c>
      <c r="BE623" s="791">
        <v>25</v>
      </c>
      <c r="BF623" s="795">
        <v>0</v>
      </c>
    </row>
    <row r="624" spans="3:72">
      <c r="C624" s="664" t="s">
        <v>9</v>
      </c>
      <c r="D624" s="701">
        <v>0</v>
      </c>
      <c r="E624" s="695">
        <v>18</v>
      </c>
      <c r="F624" s="698">
        <v>4</v>
      </c>
      <c r="G624" s="698">
        <v>19</v>
      </c>
      <c r="H624" s="702">
        <v>2</v>
      </c>
      <c r="I624" s="701">
        <v>0</v>
      </c>
      <c r="J624" s="695">
        <v>18</v>
      </c>
      <c r="K624" s="698">
        <v>4</v>
      </c>
      <c r="L624" s="698">
        <v>19</v>
      </c>
      <c r="M624" s="702">
        <v>2</v>
      </c>
      <c r="N624" s="701">
        <v>0</v>
      </c>
      <c r="O624" s="695">
        <v>18</v>
      </c>
      <c r="P624" s="698">
        <v>4</v>
      </c>
      <c r="Q624" s="698">
        <v>19</v>
      </c>
      <c r="R624" s="702">
        <v>2</v>
      </c>
      <c r="S624" s="701">
        <v>0</v>
      </c>
      <c r="T624" s="698">
        <v>18</v>
      </c>
      <c r="U624" s="698">
        <v>4</v>
      </c>
      <c r="V624" s="698">
        <v>19</v>
      </c>
      <c r="W624" s="702">
        <v>2</v>
      </c>
      <c r="X624" s="701">
        <v>0</v>
      </c>
      <c r="Y624" s="698">
        <v>18</v>
      </c>
      <c r="Z624" s="698">
        <v>4</v>
      </c>
      <c r="AA624" s="698">
        <v>19</v>
      </c>
      <c r="AB624" s="702">
        <v>2</v>
      </c>
      <c r="AC624" s="800">
        <v>0</v>
      </c>
      <c r="AD624" s="792">
        <v>18</v>
      </c>
      <c r="AE624" s="792">
        <v>4</v>
      </c>
      <c r="AF624" s="792">
        <v>19</v>
      </c>
      <c r="AG624" s="796">
        <v>2</v>
      </c>
      <c r="AH624" s="800">
        <v>0</v>
      </c>
      <c r="AI624" s="792">
        <v>18</v>
      </c>
      <c r="AJ624" s="792">
        <v>4</v>
      </c>
      <c r="AK624" s="792">
        <v>19</v>
      </c>
      <c r="AL624" s="796">
        <v>2</v>
      </c>
      <c r="AM624" s="800">
        <v>0</v>
      </c>
      <c r="AN624" s="792">
        <v>18</v>
      </c>
      <c r="AO624" s="792">
        <v>4</v>
      </c>
      <c r="AP624" s="792">
        <v>19</v>
      </c>
      <c r="AQ624" s="796">
        <v>2</v>
      </c>
      <c r="AR624" s="800">
        <v>0</v>
      </c>
      <c r="AS624" s="792">
        <v>18</v>
      </c>
      <c r="AT624" s="792">
        <v>4</v>
      </c>
      <c r="AU624" s="792">
        <v>19</v>
      </c>
      <c r="AV624" s="796">
        <v>2</v>
      </c>
      <c r="AW624" s="800">
        <v>0</v>
      </c>
      <c r="AX624" s="792">
        <v>18</v>
      </c>
      <c r="AY624" s="792">
        <v>4</v>
      </c>
      <c r="AZ624" s="792">
        <v>19</v>
      </c>
      <c r="BA624" s="796">
        <v>2</v>
      </c>
      <c r="BB624" s="800">
        <v>0</v>
      </c>
      <c r="BC624" s="792">
        <v>18</v>
      </c>
      <c r="BD624" s="792">
        <v>4</v>
      </c>
      <c r="BE624" s="792">
        <v>19</v>
      </c>
      <c r="BF624" s="796">
        <v>2</v>
      </c>
    </row>
    <row r="625" spans="3:58">
      <c r="C625" s="664" t="s">
        <v>10</v>
      </c>
      <c r="D625" s="701">
        <v>0</v>
      </c>
      <c r="E625" s="695">
        <v>16</v>
      </c>
      <c r="F625" s="698">
        <v>13</v>
      </c>
      <c r="G625" s="698">
        <v>1</v>
      </c>
      <c r="H625" s="702"/>
      <c r="I625" s="701">
        <v>0</v>
      </c>
      <c r="J625" s="695">
        <v>16</v>
      </c>
      <c r="K625" s="698">
        <v>13</v>
      </c>
      <c r="L625" s="698">
        <v>1</v>
      </c>
      <c r="M625" s="702"/>
      <c r="N625" s="701">
        <v>0</v>
      </c>
      <c r="O625" s="695">
        <v>16</v>
      </c>
      <c r="P625" s="698">
        <v>13</v>
      </c>
      <c r="Q625" s="698">
        <v>1</v>
      </c>
      <c r="R625" s="702"/>
      <c r="S625" s="701">
        <v>0</v>
      </c>
      <c r="T625" s="698">
        <v>16</v>
      </c>
      <c r="U625" s="698">
        <v>13</v>
      </c>
      <c r="V625" s="698">
        <v>1</v>
      </c>
      <c r="W625" s="702"/>
      <c r="X625" s="701">
        <v>0</v>
      </c>
      <c r="Y625" s="698">
        <v>16</v>
      </c>
      <c r="Z625" s="698">
        <v>13</v>
      </c>
      <c r="AA625" s="698">
        <v>1</v>
      </c>
      <c r="AB625" s="702"/>
      <c r="AC625" s="800">
        <v>0</v>
      </c>
      <c r="AD625" s="792">
        <v>16</v>
      </c>
      <c r="AE625" s="792">
        <v>13</v>
      </c>
      <c r="AF625" s="792">
        <v>1</v>
      </c>
      <c r="AG625" s="796">
        <v>0</v>
      </c>
      <c r="AH625" s="800">
        <v>0</v>
      </c>
      <c r="AI625" s="792">
        <v>16</v>
      </c>
      <c r="AJ625" s="792">
        <v>13</v>
      </c>
      <c r="AK625" s="792">
        <v>1</v>
      </c>
      <c r="AL625" s="796">
        <v>0</v>
      </c>
      <c r="AM625" s="800">
        <v>0</v>
      </c>
      <c r="AN625" s="792">
        <v>16</v>
      </c>
      <c r="AO625" s="792">
        <v>13</v>
      </c>
      <c r="AP625" s="792">
        <v>1</v>
      </c>
      <c r="AQ625" s="796">
        <v>0</v>
      </c>
      <c r="AR625" s="800">
        <v>0</v>
      </c>
      <c r="AS625" s="792">
        <v>16</v>
      </c>
      <c r="AT625" s="792">
        <v>13</v>
      </c>
      <c r="AU625" s="792">
        <v>1</v>
      </c>
      <c r="AV625" s="796">
        <v>0</v>
      </c>
      <c r="AW625" s="800">
        <v>0</v>
      </c>
      <c r="AX625" s="792">
        <v>16</v>
      </c>
      <c r="AY625" s="792">
        <v>13</v>
      </c>
      <c r="AZ625" s="792">
        <v>1</v>
      </c>
      <c r="BA625" s="796">
        <v>0</v>
      </c>
      <c r="BB625" s="800">
        <v>0</v>
      </c>
      <c r="BC625" s="792">
        <v>16</v>
      </c>
      <c r="BD625" s="792">
        <v>13</v>
      </c>
      <c r="BE625" s="792">
        <v>1</v>
      </c>
      <c r="BF625" s="796">
        <v>0</v>
      </c>
    </row>
    <row r="626" spans="3:58">
      <c r="C626" s="664" t="s">
        <v>11</v>
      </c>
      <c r="D626" s="701">
        <v>0</v>
      </c>
      <c r="E626" s="695">
        <v>24</v>
      </c>
      <c r="F626" s="698">
        <v>7</v>
      </c>
      <c r="G626" s="698">
        <v>0</v>
      </c>
      <c r="H626" s="702"/>
      <c r="I626" s="701">
        <v>0</v>
      </c>
      <c r="J626" s="695">
        <v>24</v>
      </c>
      <c r="K626" s="698">
        <v>7</v>
      </c>
      <c r="L626" s="698">
        <v>0</v>
      </c>
      <c r="M626" s="702"/>
      <c r="N626" s="701">
        <v>0</v>
      </c>
      <c r="O626" s="695">
        <v>25</v>
      </c>
      <c r="P626" s="698">
        <v>7</v>
      </c>
      <c r="Q626" s="698">
        <v>0</v>
      </c>
      <c r="R626" s="702"/>
      <c r="S626" s="701">
        <v>0</v>
      </c>
      <c r="T626" s="698">
        <v>25</v>
      </c>
      <c r="U626" s="698">
        <v>7</v>
      </c>
      <c r="V626" s="698">
        <v>0</v>
      </c>
      <c r="W626" s="702"/>
      <c r="X626" s="701">
        <v>0</v>
      </c>
      <c r="Y626" s="698">
        <v>25</v>
      </c>
      <c r="Z626" s="698">
        <v>7</v>
      </c>
      <c r="AA626" s="698">
        <v>0</v>
      </c>
      <c r="AB626" s="702"/>
      <c r="AC626" s="800">
        <v>0</v>
      </c>
      <c r="AD626" s="792">
        <v>25</v>
      </c>
      <c r="AE626" s="792">
        <v>7</v>
      </c>
      <c r="AF626" s="792">
        <v>0</v>
      </c>
      <c r="AG626" s="796">
        <v>0</v>
      </c>
      <c r="AH626" s="800">
        <v>0</v>
      </c>
      <c r="AI626" s="792">
        <v>25</v>
      </c>
      <c r="AJ626" s="792">
        <v>7</v>
      </c>
      <c r="AK626" s="792">
        <v>0</v>
      </c>
      <c r="AL626" s="796">
        <v>0</v>
      </c>
      <c r="AM626" s="800">
        <v>0</v>
      </c>
      <c r="AN626" s="792">
        <v>25</v>
      </c>
      <c r="AO626" s="792">
        <v>7</v>
      </c>
      <c r="AP626" s="792">
        <v>0</v>
      </c>
      <c r="AQ626" s="796">
        <v>0</v>
      </c>
      <c r="AR626" s="800">
        <v>0</v>
      </c>
      <c r="AS626" s="792">
        <v>25</v>
      </c>
      <c r="AT626" s="792">
        <v>7</v>
      </c>
      <c r="AU626" s="792">
        <v>0</v>
      </c>
      <c r="AV626" s="796">
        <v>0</v>
      </c>
      <c r="AW626" s="800">
        <v>0</v>
      </c>
      <c r="AX626" s="792">
        <v>25</v>
      </c>
      <c r="AY626" s="792">
        <v>7</v>
      </c>
      <c r="AZ626" s="792">
        <v>0</v>
      </c>
      <c r="BA626" s="796">
        <v>0</v>
      </c>
      <c r="BB626" s="800">
        <v>0</v>
      </c>
      <c r="BC626" s="792">
        <v>25</v>
      </c>
      <c r="BD626" s="792">
        <v>7</v>
      </c>
      <c r="BE626" s="792">
        <v>0</v>
      </c>
      <c r="BF626" s="796">
        <v>0</v>
      </c>
    </row>
    <row r="627" spans="3:58">
      <c r="C627" s="664" t="s">
        <v>12</v>
      </c>
      <c r="D627" s="701">
        <v>0</v>
      </c>
      <c r="E627" s="695">
        <v>46</v>
      </c>
      <c r="F627" s="698">
        <v>22</v>
      </c>
      <c r="G627" s="698">
        <v>25</v>
      </c>
      <c r="H627" s="702"/>
      <c r="I627" s="701">
        <v>0</v>
      </c>
      <c r="J627" s="695">
        <v>46</v>
      </c>
      <c r="K627" s="698">
        <v>22</v>
      </c>
      <c r="L627" s="698">
        <v>25</v>
      </c>
      <c r="M627" s="702"/>
      <c r="N627" s="701">
        <v>0</v>
      </c>
      <c r="O627" s="695">
        <v>46</v>
      </c>
      <c r="P627" s="698">
        <v>22</v>
      </c>
      <c r="Q627" s="698">
        <v>25</v>
      </c>
      <c r="R627" s="702"/>
      <c r="S627" s="701">
        <v>0</v>
      </c>
      <c r="T627" s="698">
        <v>46</v>
      </c>
      <c r="U627" s="698">
        <v>22</v>
      </c>
      <c r="V627" s="698">
        <v>25</v>
      </c>
      <c r="W627" s="702"/>
      <c r="X627" s="701">
        <v>0</v>
      </c>
      <c r="Y627" s="698">
        <v>46</v>
      </c>
      <c r="Z627" s="698">
        <v>22</v>
      </c>
      <c r="AA627" s="698">
        <v>25</v>
      </c>
      <c r="AB627" s="702"/>
      <c r="AC627" s="800">
        <v>0</v>
      </c>
      <c r="AD627" s="792">
        <v>46</v>
      </c>
      <c r="AE627" s="792">
        <v>22</v>
      </c>
      <c r="AF627" s="792">
        <v>25</v>
      </c>
      <c r="AG627" s="796">
        <v>0</v>
      </c>
      <c r="AH627" s="800">
        <v>0</v>
      </c>
      <c r="AI627" s="792">
        <v>46</v>
      </c>
      <c r="AJ627" s="792">
        <v>22</v>
      </c>
      <c r="AK627" s="792">
        <v>25</v>
      </c>
      <c r="AL627" s="796">
        <v>0</v>
      </c>
      <c r="AM627" s="800">
        <v>0</v>
      </c>
      <c r="AN627" s="792">
        <v>46</v>
      </c>
      <c r="AO627" s="792">
        <v>22</v>
      </c>
      <c r="AP627" s="792">
        <v>25</v>
      </c>
      <c r="AQ627" s="796">
        <v>0</v>
      </c>
      <c r="AR627" s="800">
        <v>0</v>
      </c>
      <c r="AS627" s="792">
        <v>46</v>
      </c>
      <c r="AT627" s="792">
        <v>22</v>
      </c>
      <c r="AU627" s="792">
        <v>25</v>
      </c>
      <c r="AV627" s="796">
        <v>0</v>
      </c>
      <c r="AW627" s="800">
        <v>0</v>
      </c>
      <c r="AX627" s="792">
        <v>46</v>
      </c>
      <c r="AY627" s="792">
        <v>22</v>
      </c>
      <c r="AZ627" s="792">
        <v>25</v>
      </c>
      <c r="BA627" s="796">
        <v>0</v>
      </c>
      <c r="BB627" s="800">
        <v>0</v>
      </c>
      <c r="BC627" s="792">
        <v>46</v>
      </c>
      <c r="BD627" s="792">
        <v>22</v>
      </c>
      <c r="BE627" s="792">
        <v>25</v>
      </c>
      <c r="BF627" s="796">
        <v>0</v>
      </c>
    </row>
    <row r="628" spans="3:58">
      <c r="C628" s="664" t="s">
        <v>13</v>
      </c>
      <c r="D628" s="701">
        <v>0</v>
      </c>
      <c r="E628" s="695">
        <v>53</v>
      </c>
      <c r="F628" s="698">
        <v>13</v>
      </c>
      <c r="G628" s="698">
        <v>6</v>
      </c>
      <c r="H628" s="702"/>
      <c r="I628" s="701">
        <v>0</v>
      </c>
      <c r="J628" s="695">
        <v>53</v>
      </c>
      <c r="K628" s="698">
        <v>13</v>
      </c>
      <c r="L628" s="698">
        <v>6</v>
      </c>
      <c r="M628" s="702"/>
      <c r="N628" s="701">
        <v>0</v>
      </c>
      <c r="O628" s="695">
        <v>53</v>
      </c>
      <c r="P628" s="698">
        <v>13</v>
      </c>
      <c r="Q628" s="698">
        <v>6</v>
      </c>
      <c r="R628" s="702"/>
      <c r="S628" s="701">
        <v>0</v>
      </c>
      <c r="T628" s="698">
        <v>53</v>
      </c>
      <c r="U628" s="698">
        <v>13</v>
      </c>
      <c r="V628" s="698">
        <v>6</v>
      </c>
      <c r="W628" s="702"/>
      <c r="X628" s="701">
        <v>0</v>
      </c>
      <c r="Y628" s="698">
        <v>54</v>
      </c>
      <c r="Z628" s="698">
        <v>13</v>
      </c>
      <c r="AA628" s="698">
        <v>6</v>
      </c>
      <c r="AB628" s="702"/>
      <c r="AC628" s="800">
        <v>0</v>
      </c>
      <c r="AD628" s="792">
        <v>54</v>
      </c>
      <c r="AE628" s="792">
        <v>13</v>
      </c>
      <c r="AF628" s="792">
        <v>6</v>
      </c>
      <c r="AG628" s="796">
        <v>0</v>
      </c>
      <c r="AH628" s="800">
        <v>0</v>
      </c>
      <c r="AI628" s="792">
        <v>54</v>
      </c>
      <c r="AJ628" s="792">
        <v>13</v>
      </c>
      <c r="AK628" s="792">
        <v>6</v>
      </c>
      <c r="AL628" s="796">
        <v>0</v>
      </c>
      <c r="AM628" s="800">
        <v>0</v>
      </c>
      <c r="AN628" s="792">
        <v>54</v>
      </c>
      <c r="AO628" s="792">
        <v>13</v>
      </c>
      <c r="AP628" s="792">
        <v>6</v>
      </c>
      <c r="AQ628" s="796">
        <v>0</v>
      </c>
      <c r="AR628" s="800">
        <v>0</v>
      </c>
      <c r="AS628" s="792">
        <v>54</v>
      </c>
      <c r="AT628" s="792">
        <v>13</v>
      </c>
      <c r="AU628" s="792">
        <v>6</v>
      </c>
      <c r="AV628" s="796">
        <v>0</v>
      </c>
      <c r="AW628" s="800">
        <v>0</v>
      </c>
      <c r="AX628" s="792">
        <v>54</v>
      </c>
      <c r="AY628" s="792">
        <v>13</v>
      </c>
      <c r="AZ628" s="792">
        <v>6</v>
      </c>
      <c r="BA628" s="796">
        <v>0</v>
      </c>
      <c r="BB628" s="800">
        <v>0</v>
      </c>
      <c r="BC628" s="792">
        <v>54</v>
      </c>
      <c r="BD628" s="792">
        <v>13</v>
      </c>
      <c r="BE628" s="792">
        <v>6</v>
      </c>
      <c r="BF628" s="796">
        <v>0</v>
      </c>
    </row>
    <row r="629" spans="3:58">
      <c r="C629" s="664" t="s">
        <v>14</v>
      </c>
      <c r="D629" s="701">
        <v>0</v>
      </c>
      <c r="E629" s="695">
        <v>46</v>
      </c>
      <c r="F629" s="698">
        <v>39</v>
      </c>
      <c r="G629" s="698">
        <v>21</v>
      </c>
      <c r="H629" s="702"/>
      <c r="I629" s="701">
        <v>0</v>
      </c>
      <c r="J629" s="695">
        <v>46</v>
      </c>
      <c r="K629" s="698">
        <v>39</v>
      </c>
      <c r="L629" s="698">
        <v>21</v>
      </c>
      <c r="M629" s="702"/>
      <c r="N629" s="701">
        <v>0</v>
      </c>
      <c r="O629" s="695">
        <v>46</v>
      </c>
      <c r="P629" s="698">
        <v>39</v>
      </c>
      <c r="Q629" s="698">
        <v>21</v>
      </c>
      <c r="R629" s="702"/>
      <c r="S629" s="701">
        <v>0</v>
      </c>
      <c r="T629" s="698">
        <v>46</v>
      </c>
      <c r="U629" s="698">
        <v>39</v>
      </c>
      <c r="V629" s="698">
        <v>21</v>
      </c>
      <c r="W629" s="702"/>
      <c r="X629" s="701">
        <v>0</v>
      </c>
      <c r="Y629" s="698">
        <v>46</v>
      </c>
      <c r="Z629" s="698">
        <v>39</v>
      </c>
      <c r="AA629" s="698">
        <v>21</v>
      </c>
      <c r="AB629" s="702"/>
      <c r="AC629" s="800">
        <v>0</v>
      </c>
      <c r="AD629" s="792">
        <v>46</v>
      </c>
      <c r="AE629" s="792">
        <v>39</v>
      </c>
      <c r="AF629" s="792">
        <v>21</v>
      </c>
      <c r="AG629" s="796">
        <v>0</v>
      </c>
      <c r="AH629" s="800">
        <v>0</v>
      </c>
      <c r="AI629" s="792">
        <v>46</v>
      </c>
      <c r="AJ629" s="792">
        <v>39</v>
      </c>
      <c r="AK629" s="792">
        <v>21</v>
      </c>
      <c r="AL629" s="796">
        <v>0</v>
      </c>
      <c r="AM629" s="800">
        <v>0</v>
      </c>
      <c r="AN629" s="792">
        <v>46</v>
      </c>
      <c r="AO629" s="792">
        <v>39</v>
      </c>
      <c r="AP629" s="792">
        <v>21</v>
      </c>
      <c r="AQ629" s="796">
        <v>0</v>
      </c>
      <c r="AR629" s="800">
        <v>0</v>
      </c>
      <c r="AS629" s="792">
        <v>46</v>
      </c>
      <c r="AT629" s="792">
        <v>39</v>
      </c>
      <c r="AU629" s="792">
        <v>21</v>
      </c>
      <c r="AV629" s="796">
        <v>0</v>
      </c>
      <c r="AW629" s="800">
        <v>0</v>
      </c>
      <c r="AX629" s="792">
        <v>46</v>
      </c>
      <c r="AY629" s="792">
        <v>39</v>
      </c>
      <c r="AZ629" s="792">
        <v>21</v>
      </c>
      <c r="BA629" s="796">
        <v>0</v>
      </c>
      <c r="BB629" s="800">
        <v>0</v>
      </c>
      <c r="BC629" s="792">
        <v>46</v>
      </c>
      <c r="BD629" s="792">
        <v>39</v>
      </c>
      <c r="BE629" s="792">
        <v>21</v>
      </c>
      <c r="BF629" s="796">
        <v>0</v>
      </c>
    </row>
    <row r="630" spans="3:58">
      <c r="C630" s="664" t="s">
        <v>15</v>
      </c>
      <c r="D630" s="701">
        <v>0</v>
      </c>
      <c r="E630" s="695">
        <v>48</v>
      </c>
      <c r="F630" s="698">
        <v>19</v>
      </c>
      <c r="G630" s="698">
        <v>15</v>
      </c>
      <c r="H630" s="702"/>
      <c r="I630" s="701">
        <v>0</v>
      </c>
      <c r="J630" s="695">
        <v>48</v>
      </c>
      <c r="K630" s="698">
        <v>19</v>
      </c>
      <c r="L630" s="698">
        <v>15</v>
      </c>
      <c r="M630" s="702"/>
      <c r="N630" s="701">
        <v>0</v>
      </c>
      <c r="O630" s="695">
        <v>49</v>
      </c>
      <c r="P630" s="698">
        <v>20</v>
      </c>
      <c r="Q630" s="698">
        <v>16</v>
      </c>
      <c r="R630" s="702"/>
      <c r="S630" s="701">
        <v>0</v>
      </c>
      <c r="T630" s="698">
        <v>49</v>
      </c>
      <c r="U630" s="698">
        <v>20</v>
      </c>
      <c r="V630" s="698">
        <v>16</v>
      </c>
      <c r="W630" s="702"/>
      <c r="X630" s="701">
        <v>0</v>
      </c>
      <c r="Y630" s="698">
        <v>49</v>
      </c>
      <c r="Z630" s="698">
        <v>20</v>
      </c>
      <c r="AA630" s="698">
        <v>16</v>
      </c>
      <c r="AB630" s="702"/>
      <c r="AC630" s="800">
        <v>0</v>
      </c>
      <c r="AD630" s="792">
        <v>49</v>
      </c>
      <c r="AE630" s="792">
        <v>20</v>
      </c>
      <c r="AF630" s="792">
        <v>16</v>
      </c>
      <c r="AG630" s="796">
        <v>0</v>
      </c>
      <c r="AH630" s="800">
        <v>0</v>
      </c>
      <c r="AI630" s="792">
        <v>49</v>
      </c>
      <c r="AJ630" s="792">
        <v>20</v>
      </c>
      <c r="AK630" s="792">
        <v>16</v>
      </c>
      <c r="AL630" s="796">
        <v>0</v>
      </c>
      <c r="AM630" s="800">
        <v>0</v>
      </c>
      <c r="AN630" s="792">
        <v>49</v>
      </c>
      <c r="AO630" s="792">
        <v>20</v>
      </c>
      <c r="AP630" s="792">
        <v>16</v>
      </c>
      <c r="AQ630" s="796">
        <v>0</v>
      </c>
      <c r="AR630" s="800">
        <v>0</v>
      </c>
      <c r="AS630" s="792">
        <v>49</v>
      </c>
      <c r="AT630" s="792">
        <v>20</v>
      </c>
      <c r="AU630" s="792">
        <v>16</v>
      </c>
      <c r="AV630" s="796">
        <v>0</v>
      </c>
      <c r="AW630" s="800">
        <v>0</v>
      </c>
      <c r="AX630" s="792">
        <v>49</v>
      </c>
      <c r="AY630" s="792">
        <v>20</v>
      </c>
      <c r="AZ630" s="792">
        <v>16</v>
      </c>
      <c r="BA630" s="796">
        <v>0</v>
      </c>
      <c r="BB630" s="800">
        <v>0</v>
      </c>
      <c r="BC630" s="792">
        <v>49</v>
      </c>
      <c r="BD630" s="792">
        <v>20</v>
      </c>
      <c r="BE630" s="792">
        <v>16</v>
      </c>
      <c r="BF630" s="796">
        <v>0</v>
      </c>
    </row>
    <row r="631" spans="3:58">
      <c r="C631" s="664" t="s">
        <v>16</v>
      </c>
      <c r="D631" s="701">
        <v>0</v>
      </c>
      <c r="E631" s="695">
        <v>11</v>
      </c>
      <c r="F631" s="698">
        <v>5</v>
      </c>
      <c r="G631" s="698">
        <v>0</v>
      </c>
      <c r="H631" s="702"/>
      <c r="I631" s="701">
        <v>0</v>
      </c>
      <c r="J631" s="695">
        <v>11</v>
      </c>
      <c r="K631" s="698">
        <v>5</v>
      </c>
      <c r="L631" s="698">
        <v>0</v>
      </c>
      <c r="M631" s="702"/>
      <c r="N631" s="701">
        <v>0</v>
      </c>
      <c r="O631" s="695">
        <v>11</v>
      </c>
      <c r="P631" s="698">
        <v>5</v>
      </c>
      <c r="Q631" s="698">
        <v>0</v>
      </c>
      <c r="R631" s="702"/>
      <c r="S631" s="701">
        <v>0</v>
      </c>
      <c r="T631" s="698">
        <v>11</v>
      </c>
      <c r="U631" s="698">
        <v>5</v>
      </c>
      <c r="V631" s="698">
        <v>0</v>
      </c>
      <c r="W631" s="702"/>
      <c r="X631" s="701">
        <v>0</v>
      </c>
      <c r="Y631" s="698">
        <v>11</v>
      </c>
      <c r="Z631" s="698">
        <v>5</v>
      </c>
      <c r="AA631" s="698">
        <v>0</v>
      </c>
      <c r="AB631" s="702"/>
      <c r="AC631" s="800">
        <v>0</v>
      </c>
      <c r="AD631" s="792">
        <v>11</v>
      </c>
      <c r="AE631" s="792">
        <v>5</v>
      </c>
      <c r="AF631" s="792">
        <v>0</v>
      </c>
      <c r="AG631" s="796">
        <v>0</v>
      </c>
      <c r="AH631" s="800">
        <v>0</v>
      </c>
      <c r="AI631" s="792">
        <v>11</v>
      </c>
      <c r="AJ631" s="792">
        <v>5</v>
      </c>
      <c r="AK631" s="792">
        <v>0</v>
      </c>
      <c r="AL631" s="796">
        <v>0</v>
      </c>
      <c r="AM631" s="800">
        <v>0</v>
      </c>
      <c r="AN631" s="792">
        <v>11</v>
      </c>
      <c r="AO631" s="792">
        <v>5</v>
      </c>
      <c r="AP631" s="792">
        <v>0</v>
      </c>
      <c r="AQ631" s="796">
        <v>0</v>
      </c>
      <c r="AR631" s="800">
        <v>0</v>
      </c>
      <c r="AS631" s="792">
        <v>11</v>
      </c>
      <c r="AT631" s="792">
        <v>5</v>
      </c>
      <c r="AU631" s="792">
        <v>0</v>
      </c>
      <c r="AV631" s="796">
        <v>0</v>
      </c>
      <c r="AW631" s="800">
        <v>0</v>
      </c>
      <c r="AX631" s="792">
        <v>11</v>
      </c>
      <c r="AY631" s="792">
        <v>5</v>
      </c>
      <c r="AZ631" s="792">
        <v>0</v>
      </c>
      <c r="BA631" s="796">
        <v>0</v>
      </c>
      <c r="BB631" s="800">
        <v>0</v>
      </c>
      <c r="BC631" s="792">
        <v>11</v>
      </c>
      <c r="BD631" s="792">
        <v>5</v>
      </c>
      <c r="BE631" s="792">
        <v>0</v>
      </c>
      <c r="BF631" s="796">
        <v>0</v>
      </c>
    </row>
    <row r="632" spans="3:58">
      <c r="C632" s="664" t="s">
        <v>17</v>
      </c>
      <c r="D632" s="701">
        <v>0</v>
      </c>
      <c r="E632" s="695">
        <v>379</v>
      </c>
      <c r="F632" s="698">
        <v>209</v>
      </c>
      <c r="G632" s="698">
        <v>300</v>
      </c>
      <c r="H632" s="702">
        <v>180</v>
      </c>
      <c r="I632" s="701">
        <v>0</v>
      </c>
      <c r="J632" s="695">
        <v>379</v>
      </c>
      <c r="K632" s="698">
        <v>209</v>
      </c>
      <c r="L632" s="698">
        <v>300</v>
      </c>
      <c r="M632" s="702">
        <v>222</v>
      </c>
      <c r="N632" s="701">
        <v>0</v>
      </c>
      <c r="O632" s="695">
        <v>379</v>
      </c>
      <c r="P632" s="698">
        <v>209</v>
      </c>
      <c r="Q632" s="698">
        <v>300</v>
      </c>
      <c r="R632" s="702">
        <v>222</v>
      </c>
      <c r="S632" s="701">
        <v>0</v>
      </c>
      <c r="T632" s="698">
        <v>379</v>
      </c>
      <c r="U632" s="698">
        <v>209</v>
      </c>
      <c r="V632" s="698">
        <v>300</v>
      </c>
      <c r="W632" s="702">
        <v>254</v>
      </c>
      <c r="X632" s="701">
        <v>0</v>
      </c>
      <c r="Y632" s="698">
        <v>379</v>
      </c>
      <c r="Z632" s="698">
        <v>209</v>
      </c>
      <c r="AA632" s="698">
        <v>300</v>
      </c>
      <c r="AB632" s="702">
        <v>265</v>
      </c>
      <c r="AC632" s="800">
        <v>0</v>
      </c>
      <c r="AD632" s="792">
        <v>377</v>
      </c>
      <c r="AE632" s="792">
        <v>209</v>
      </c>
      <c r="AF632" s="792">
        <v>299</v>
      </c>
      <c r="AG632" s="796">
        <v>265</v>
      </c>
      <c r="AH632" s="800">
        <v>0</v>
      </c>
      <c r="AI632" s="792">
        <v>377</v>
      </c>
      <c r="AJ632" s="792">
        <v>209</v>
      </c>
      <c r="AK632" s="792">
        <v>299</v>
      </c>
      <c r="AL632" s="796">
        <v>265</v>
      </c>
      <c r="AM632" s="800">
        <v>0</v>
      </c>
      <c r="AN632" s="792">
        <v>377</v>
      </c>
      <c r="AO632" s="792">
        <v>209</v>
      </c>
      <c r="AP632" s="792">
        <v>299</v>
      </c>
      <c r="AQ632" s="796">
        <v>265</v>
      </c>
      <c r="AR632" s="800">
        <v>0</v>
      </c>
      <c r="AS632" s="792">
        <v>377</v>
      </c>
      <c r="AT632" s="792">
        <v>209</v>
      </c>
      <c r="AU632" s="792">
        <v>299</v>
      </c>
      <c r="AV632" s="796">
        <v>265</v>
      </c>
      <c r="AW632" s="800">
        <v>0</v>
      </c>
      <c r="AX632" s="792">
        <v>377</v>
      </c>
      <c r="AY632" s="792">
        <v>209</v>
      </c>
      <c r="AZ632" s="792">
        <v>299</v>
      </c>
      <c r="BA632" s="796">
        <v>265</v>
      </c>
      <c r="BB632" s="800">
        <v>0</v>
      </c>
      <c r="BC632" s="792">
        <v>377</v>
      </c>
      <c r="BD632" s="792">
        <v>209</v>
      </c>
      <c r="BE632" s="792">
        <v>299</v>
      </c>
      <c r="BF632" s="796">
        <v>265</v>
      </c>
    </row>
    <row r="633" spans="3:58">
      <c r="C633" s="664" t="s">
        <v>18</v>
      </c>
      <c r="D633" s="701">
        <v>0</v>
      </c>
      <c r="E633" s="695">
        <v>56</v>
      </c>
      <c r="F633" s="698">
        <v>22</v>
      </c>
      <c r="G633" s="698">
        <v>13</v>
      </c>
      <c r="H633" s="702"/>
      <c r="I633" s="701">
        <v>0</v>
      </c>
      <c r="J633" s="695">
        <v>56</v>
      </c>
      <c r="K633" s="698">
        <v>22</v>
      </c>
      <c r="L633" s="698">
        <v>13</v>
      </c>
      <c r="M633" s="702"/>
      <c r="N633" s="701">
        <v>0</v>
      </c>
      <c r="O633" s="695">
        <v>56</v>
      </c>
      <c r="P633" s="698">
        <v>22</v>
      </c>
      <c r="Q633" s="698">
        <v>13</v>
      </c>
      <c r="R633" s="702"/>
      <c r="S633" s="701">
        <v>0</v>
      </c>
      <c r="T633" s="698">
        <v>56</v>
      </c>
      <c r="U633" s="698">
        <v>22</v>
      </c>
      <c r="V633" s="698">
        <v>13</v>
      </c>
      <c r="W633" s="702"/>
      <c r="X633" s="701">
        <v>0</v>
      </c>
      <c r="Y633" s="698">
        <v>56</v>
      </c>
      <c r="Z633" s="698">
        <v>22</v>
      </c>
      <c r="AA633" s="698">
        <v>13</v>
      </c>
      <c r="AB633" s="702"/>
      <c r="AC633" s="800">
        <v>0</v>
      </c>
      <c r="AD633" s="792">
        <v>56</v>
      </c>
      <c r="AE633" s="792">
        <v>22</v>
      </c>
      <c r="AF633" s="792">
        <v>13</v>
      </c>
      <c r="AG633" s="796">
        <v>0</v>
      </c>
      <c r="AH633" s="800">
        <v>0</v>
      </c>
      <c r="AI633" s="792">
        <v>56</v>
      </c>
      <c r="AJ633" s="792">
        <v>22</v>
      </c>
      <c r="AK633" s="792">
        <v>13</v>
      </c>
      <c r="AL633" s="796">
        <v>0</v>
      </c>
      <c r="AM633" s="800">
        <v>0</v>
      </c>
      <c r="AN633" s="792">
        <v>56</v>
      </c>
      <c r="AO633" s="792">
        <v>22</v>
      </c>
      <c r="AP633" s="792">
        <v>13</v>
      </c>
      <c r="AQ633" s="796">
        <v>0</v>
      </c>
      <c r="AR633" s="800">
        <v>0</v>
      </c>
      <c r="AS633" s="792">
        <v>56</v>
      </c>
      <c r="AT633" s="792">
        <v>22</v>
      </c>
      <c r="AU633" s="792">
        <v>13</v>
      </c>
      <c r="AV633" s="796">
        <v>0</v>
      </c>
      <c r="AW633" s="800">
        <v>0</v>
      </c>
      <c r="AX633" s="792">
        <v>56</v>
      </c>
      <c r="AY633" s="792">
        <v>22</v>
      </c>
      <c r="AZ633" s="792">
        <v>13</v>
      </c>
      <c r="BA633" s="796">
        <v>0</v>
      </c>
      <c r="BB633" s="800">
        <v>0</v>
      </c>
      <c r="BC633" s="792">
        <v>56</v>
      </c>
      <c r="BD633" s="792">
        <v>22</v>
      </c>
      <c r="BE633" s="792">
        <v>13</v>
      </c>
      <c r="BF633" s="796">
        <v>0</v>
      </c>
    </row>
    <row r="634" spans="3:58">
      <c r="C634" s="664" t="s">
        <v>19</v>
      </c>
      <c r="D634" s="701">
        <v>0</v>
      </c>
      <c r="E634" s="695">
        <v>37</v>
      </c>
      <c r="F634" s="698">
        <v>27</v>
      </c>
      <c r="G634" s="698">
        <v>10</v>
      </c>
      <c r="H634" s="702"/>
      <c r="I634" s="701">
        <v>0</v>
      </c>
      <c r="J634" s="695">
        <v>37</v>
      </c>
      <c r="K634" s="698">
        <v>27</v>
      </c>
      <c r="L634" s="698">
        <v>10</v>
      </c>
      <c r="M634" s="702"/>
      <c r="N634" s="701">
        <v>0</v>
      </c>
      <c r="O634" s="695">
        <v>37</v>
      </c>
      <c r="P634" s="698">
        <v>27</v>
      </c>
      <c r="Q634" s="698">
        <v>10</v>
      </c>
      <c r="R634" s="702"/>
      <c r="S634" s="701">
        <v>0</v>
      </c>
      <c r="T634" s="698">
        <v>37</v>
      </c>
      <c r="U634" s="698">
        <v>27</v>
      </c>
      <c r="V634" s="698">
        <v>10</v>
      </c>
      <c r="W634" s="702"/>
      <c r="X634" s="701">
        <v>0</v>
      </c>
      <c r="Y634" s="698">
        <v>37</v>
      </c>
      <c r="Z634" s="698">
        <v>27</v>
      </c>
      <c r="AA634" s="698">
        <v>10</v>
      </c>
      <c r="AB634" s="702"/>
      <c r="AC634" s="800">
        <v>0</v>
      </c>
      <c r="AD634" s="792">
        <v>37</v>
      </c>
      <c r="AE634" s="792">
        <v>27</v>
      </c>
      <c r="AF634" s="792">
        <v>10</v>
      </c>
      <c r="AG634" s="796">
        <v>0</v>
      </c>
      <c r="AH634" s="800">
        <v>0</v>
      </c>
      <c r="AI634" s="792">
        <v>37</v>
      </c>
      <c r="AJ634" s="792">
        <v>27</v>
      </c>
      <c r="AK634" s="792">
        <v>10</v>
      </c>
      <c r="AL634" s="796">
        <v>0</v>
      </c>
      <c r="AM634" s="800">
        <v>0</v>
      </c>
      <c r="AN634" s="792">
        <v>37</v>
      </c>
      <c r="AO634" s="792">
        <v>27</v>
      </c>
      <c r="AP634" s="792">
        <v>10</v>
      </c>
      <c r="AQ634" s="796">
        <v>0</v>
      </c>
      <c r="AR634" s="800">
        <v>0</v>
      </c>
      <c r="AS634" s="792">
        <v>37</v>
      </c>
      <c r="AT634" s="792">
        <v>27</v>
      </c>
      <c r="AU634" s="792">
        <v>10</v>
      </c>
      <c r="AV634" s="796">
        <v>0</v>
      </c>
      <c r="AW634" s="800">
        <v>0</v>
      </c>
      <c r="AX634" s="792">
        <v>37</v>
      </c>
      <c r="AY634" s="792">
        <v>27</v>
      </c>
      <c r="AZ634" s="792">
        <v>10</v>
      </c>
      <c r="BA634" s="796">
        <v>0</v>
      </c>
      <c r="BB634" s="800">
        <v>0</v>
      </c>
      <c r="BC634" s="792">
        <v>37</v>
      </c>
      <c r="BD634" s="792">
        <v>27</v>
      </c>
      <c r="BE634" s="792">
        <v>10</v>
      </c>
      <c r="BF634" s="796">
        <v>0</v>
      </c>
    </row>
    <row r="635" spans="3:58">
      <c r="C635" s="664" t="s">
        <v>20</v>
      </c>
      <c r="D635" s="701">
        <v>0</v>
      </c>
      <c r="E635" s="695">
        <v>58</v>
      </c>
      <c r="F635" s="698">
        <v>22</v>
      </c>
      <c r="G635" s="698">
        <v>62</v>
      </c>
      <c r="H635" s="702">
        <v>4</v>
      </c>
      <c r="I635" s="701">
        <v>0</v>
      </c>
      <c r="J635" s="695">
        <v>61</v>
      </c>
      <c r="K635" s="698">
        <v>22</v>
      </c>
      <c r="L635" s="698">
        <v>64</v>
      </c>
      <c r="M635" s="702">
        <v>5</v>
      </c>
      <c r="N635" s="701">
        <v>0</v>
      </c>
      <c r="O635" s="695">
        <v>61</v>
      </c>
      <c r="P635" s="698">
        <v>22</v>
      </c>
      <c r="Q635" s="698">
        <v>64</v>
      </c>
      <c r="R635" s="702">
        <v>5</v>
      </c>
      <c r="S635" s="701">
        <v>0</v>
      </c>
      <c r="T635" s="698">
        <v>61</v>
      </c>
      <c r="U635" s="698">
        <v>22</v>
      </c>
      <c r="V635" s="698">
        <v>64</v>
      </c>
      <c r="W635" s="702">
        <v>5</v>
      </c>
      <c r="X635" s="701">
        <v>0</v>
      </c>
      <c r="Y635" s="698">
        <v>61</v>
      </c>
      <c r="Z635" s="698">
        <v>22</v>
      </c>
      <c r="AA635" s="698">
        <v>64</v>
      </c>
      <c r="AB635" s="702">
        <v>5</v>
      </c>
      <c r="AC635" s="800">
        <v>0</v>
      </c>
      <c r="AD635" s="792">
        <v>61</v>
      </c>
      <c r="AE635" s="792">
        <v>22</v>
      </c>
      <c r="AF635" s="792">
        <v>64</v>
      </c>
      <c r="AG635" s="796">
        <v>5</v>
      </c>
      <c r="AH635" s="800">
        <v>0</v>
      </c>
      <c r="AI635" s="792">
        <v>61</v>
      </c>
      <c r="AJ635" s="792">
        <v>22</v>
      </c>
      <c r="AK635" s="792">
        <v>64</v>
      </c>
      <c r="AL635" s="796">
        <v>5</v>
      </c>
      <c r="AM635" s="800">
        <v>0</v>
      </c>
      <c r="AN635" s="792">
        <v>61</v>
      </c>
      <c r="AO635" s="792">
        <v>22</v>
      </c>
      <c r="AP635" s="792">
        <v>64</v>
      </c>
      <c r="AQ635" s="796">
        <v>5</v>
      </c>
      <c r="AR635" s="800">
        <v>0</v>
      </c>
      <c r="AS635" s="792">
        <v>61</v>
      </c>
      <c r="AT635" s="792">
        <v>22</v>
      </c>
      <c r="AU635" s="792">
        <v>64</v>
      </c>
      <c r="AV635" s="796">
        <v>5</v>
      </c>
      <c r="AW635" s="800">
        <v>0</v>
      </c>
      <c r="AX635" s="792">
        <v>61</v>
      </c>
      <c r="AY635" s="792">
        <v>22</v>
      </c>
      <c r="AZ635" s="792">
        <v>64</v>
      </c>
      <c r="BA635" s="796">
        <v>5</v>
      </c>
      <c r="BB635" s="800">
        <v>0</v>
      </c>
      <c r="BC635" s="792">
        <v>61</v>
      </c>
      <c r="BD635" s="792">
        <v>22</v>
      </c>
      <c r="BE635" s="792">
        <v>64</v>
      </c>
      <c r="BF635" s="796">
        <v>5</v>
      </c>
    </row>
    <row r="636" spans="3:58">
      <c r="C636" s="664" t="s">
        <v>21</v>
      </c>
      <c r="D636" s="701">
        <v>0</v>
      </c>
      <c r="E636" s="695">
        <v>165</v>
      </c>
      <c r="F636" s="698">
        <v>47</v>
      </c>
      <c r="G636" s="698">
        <v>160</v>
      </c>
      <c r="H636" s="702">
        <v>55</v>
      </c>
      <c r="I636" s="701">
        <v>0</v>
      </c>
      <c r="J636" s="695">
        <v>166</v>
      </c>
      <c r="K636" s="698">
        <v>48</v>
      </c>
      <c r="L636" s="698">
        <v>164</v>
      </c>
      <c r="M636" s="702">
        <v>56</v>
      </c>
      <c r="N636" s="701">
        <v>0</v>
      </c>
      <c r="O636" s="695">
        <v>166</v>
      </c>
      <c r="P636" s="698">
        <v>48</v>
      </c>
      <c r="Q636" s="698">
        <v>165</v>
      </c>
      <c r="R636" s="702">
        <v>56</v>
      </c>
      <c r="S636" s="701">
        <v>0</v>
      </c>
      <c r="T636" s="698">
        <v>166</v>
      </c>
      <c r="U636" s="698">
        <v>48</v>
      </c>
      <c r="V636" s="698">
        <v>165</v>
      </c>
      <c r="W636" s="702">
        <v>56</v>
      </c>
      <c r="X636" s="701">
        <v>0</v>
      </c>
      <c r="Y636" s="698">
        <v>167</v>
      </c>
      <c r="Z636" s="698">
        <v>50</v>
      </c>
      <c r="AA636" s="698">
        <v>165</v>
      </c>
      <c r="AB636" s="702">
        <v>56</v>
      </c>
      <c r="AC636" s="800">
        <v>0</v>
      </c>
      <c r="AD636" s="792">
        <v>167</v>
      </c>
      <c r="AE636" s="792">
        <v>50</v>
      </c>
      <c r="AF636" s="792">
        <v>165</v>
      </c>
      <c r="AG636" s="796">
        <v>56</v>
      </c>
      <c r="AH636" s="800">
        <v>0</v>
      </c>
      <c r="AI636" s="792">
        <v>167</v>
      </c>
      <c r="AJ636" s="792">
        <v>50</v>
      </c>
      <c r="AK636" s="792">
        <v>165</v>
      </c>
      <c r="AL636" s="796">
        <v>56</v>
      </c>
      <c r="AM636" s="800">
        <v>0</v>
      </c>
      <c r="AN636" s="792">
        <v>167</v>
      </c>
      <c r="AO636" s="792">
        <v>50</v>
      </c>
      <c r="AP636" s="792">
        <v>165</v>
      </c>
      <c r="AQ636" s="796">
        <v>56</v>
      </c>
      <c r="AR636" s="800">
        <v>0</v>
      </c>
      <c r="AS636" s="792">
        <v>167</v>
      </c>
      <c r="AT636" s="792">
        <v>50</v>
      </c>
      <c r="AU636" s="792">
        <v>165</v>
      </c>
      <c r="AV636" s="796">
        <v>56</v>
      </c>
      <c r="AW636" s="800">
        <v>0</v>
      </c>
      <c r="AX636" s="792">
        <v>167</v>
      </c>
      <c r="AY636" s="792">
        <v>50</v>
      </c>
      <c r="AZ636" s="792">
        <v>165</v>
      </c>
      <c r="BA636" s="796">
        <v>56</v>
      </c>
      <c r="BB636" s="800">
        <v>0</v>
      </c>
      <c r="BC636" s="792">
        <v>167</v>
      </c>
      <c r="BD636" s="792">
        <v>50</v>
      </c>
      <c r="BE636" s="792">
        <v>165</v>
      </c>
      <c r="BF636" s="796">
        <v>56</v>
      </c>
    </row>
    <row r="637" spans="3:58" ht="22.5">
      <c r="C637" s="664" t="s">
        <v>22</v>
      </c>
      <c r="D637" s="701">
        <v>0</v>
      </c>
      <c r="E637" s="695">
        <v>18</v>
      </c>
      <c r="F637" s="698">
        <v>3</v>
      </c>
      <c r="G637" s="698">
        <v>18</v>
      </c>
      <c r="H637" s="702">
        <v>2</v>
      </c>
      <c r="I637" s="701">
        <v>0</v>
      </c>
      <c r="J637" s="695">
        <v>18</v>
      </c>
      <c r="K637" s="698">
        <v>3</v>
      </c>
      <c r="L637" s="698">
        <v>18</v>
      </c>
      <c r="M637" s="702">
        <v>2</v>
      </c>
      <c r="N637" s="701">
        <v>0</v>
      </c>
      <c r="O637" s="695">
        <v>18</v>
      </c>
      <c r="P637" s="698">
        <v>3</v>
      </c>
      <c r="Q637" s="698">
        <v>18</v>
      </c>
      <c r="R637" s="702">
        <v>2</v>
      </c>
      <c r="S637" s="701">
        <v>0</v>
      </c>
      <c r="T637" s="698">
        <v>18</v>
      </c>
      <c r="U637" s="698">
        <v>3</v>
      </c>
      <c r="V637" s="698">
        <v>18</v>
      </c>
      <c r="W637" s="702">
        <v>2</v>
      </c>
      <c r="X637" s="701">
        <v>0</v>
      </c>
      <c r="Y637" s="698">
        <v>18</v>
      </c>
      <c r="Z637" s="698">
        <v>3</v>
      </c>
      <c r="AA637" s="698">
        <v>18</v>
      </c>
      <c r="AB637" s="702">
        <v>2</v>
      </c>
      <c r="AC637" s="800">
        <v>0</v>
      </c>
      <c r="AD637" s="792">
        <v>18</v>
      </c>
      <c r="AE637" s="792">
        <v>3</v>
      </c>
      <c r="AF637" s="792">
        <v>18</v>
      </c>
      <c r="AG637" s="796">
        <v>2</v>
      </c>
      <c r="AH637" s="800">
        <v>0</v>
      </c>
      <c r="AI637" s="792">
        <v>18</v>
      </c>
      <c r="AJ637" s="792">
        <v>3</v>
      </c>
      <c r="AK637" s="792">
        <v>18</v>
      </c>
      <c r="AL637" s="796">
        <v>2</v>
      </c>
      <c r="AM637" s="800">
        <v>0</v>
      </c>
      <c r="AN637" s="792">
        <v>18</v>
      </c>
      <c r="AO637" s="792">
        <v>3</v>
      </c>
      <c r="AP637" s="792">
        <v>18</v>
      </c>
      <c r="AQ637" s="796">
        <v>2</v>
      </c>
      <c r="AR637" s="800">
        <v>0</v>
      </c>
      <c r="AS637" s="792">
        <v>18</v>
      </c>
      <c r="AT637" s="792">
        <v>3</v>
      </c>
      <c r="AU637" s="792">
        <v>18</v>
      </c>
      <c r="AV637" s="796">
        <v>2</v>
      </c>
      <c r="AW637" s="800">
        <v>0</v>
      </c>
      <c r="AX637" s="792">
        <v>18</v>
      </c>
      <c r="AY637" s="792">
        <v>3</v>
      </c>
      <c r="AZ637" s="792">
        <v>18</v>
      </c>
      <c r="BA637" s="796">
        <v>2</v>
      </c>
      <c r="BB637" s="800">
        <v>0</v>
      </c>
      <c r="BC637" s="792">
        <v>18</v>
      </c>
      <c r="BD637" s="792">
        <v>3</v>
      </c>
      <c r="BE637" s="792">
        <v>18</v>
      </c>
      <c r="BF637" s="796">
        <v>2</v>
      </c>
    </row>
    <row r="638" spans="3:58">
      <c r="C638" s="664" t="s">
        <v>23</v>
      </c>
      <c r="D638" s="701">
        <v>0</v>
      </c>
      <c r="E638" s="695">
        <v>16</v>
      </c>
      <c r="F638" s="698">
        <v>4</v>
      </c>
      <c r="G638" s="671">
        <v>0</v>
      </c>
      <c r="H638" s="702"/>
      <c r="I638" s="701">
        <v>0</v>
      </c>
      <c r="J638" s="695">
        <v>16</v>
      </c>
      <c r="K638" s="698">
        <v>4</v>
      </c>
      <c r="L638" s="671">
        <v>0</v>
      </c>
      <c r="M638" s="702"/>
      <c r="N638" s="701">
        <v>0</v>
      </c>
      <c r="O638" s="695">
        <v>16</v>
      </c>
      <c r="P638" s="698">
        <v>5</v>
      </c>
      <c r="Q638" s="671">
        <v>0</v>
      </c>
      <c r="R638" s="702"/>
      <c r="S638" s="701">
        <v>0</v>
      </c>
      <c r="T638" s="671">
        <v>16</v>
      </c>
      <c r="U638" s="671">
        <v>5</v>
      </c>
      <c r="V638" s="671">
        <v>0</v>
      </c>
      <c r="W638" s="702"/>
      <c r="X638" s="701">
        <v>0</v>
      </c>
      <c r="Y638" s="671">
        <v>16</v>
      </c>
      <c r="Z638" s="671">
        <v>5</v>
      </c>
      <c r="AA638" s="671">
        <v>0</v>
      </c>
      <c r="AB638" s="702"/>
      <c r="AC638" s="800">
        <v>0</v>
      </c>
      <c r="AD638" s="793">
        <v>16</v>
      </c>
      <c r="AE638" s="793">
        <v>5</v>
      </c>
      <c r="AF638" s="793">
        <v>0</v>
      </c>
      <c r="AG638" s="796">
        <v>0</v>
      </c>
      <c r="AH638" s="800">
        <v>0</v>
      </c>
      <c r="AI638" s="793">
        <v>16</v>
      </c>
      <c r="AJ638" s="793">
        <v>5</v>
      </c>
      <c r="AK638" s="793">
        <v>0</v>
      </c>
      <c r="AL638" s="796">
        <v>0</v>
      </c>
      <c r="AM638" s="800">
        <v>0</v>
      </c>
      <c r="AN638" s="793">
        <v>16</v>
      </c>
      <c r="AO638" s="793">
        <v>5</v>
      </c>
      <c r="AP638" s="793">
        <v>0</v>
      </c>
      <c r="AQ638" s="796">
        <v>0</v>
      </c>
      <c r="AR638" s="800">
        <v>0</v>
      </c>
      <c r="AS638" s="793">
        <v>16</v>
      </c>
      <c r="AT638" s="793">
        <v>5</v>
      </c>
      <c r="AU638" s="793">
        <v>0</v>
      </c>
      <c r="AV638" s="796">
        <v>0</v>
      </c>
      <c r="AW638" s="800">
        <v>0</v>
      </c>
      <c r="AX638" s="793">
        <v>16</v>
      </c>
      <c r="AY638" s="793">
        <v>5</v>
      </c>
      <c r="AZ638" s="793">
        <v>0</v>
      </c>
      <c r="BA638" s="796">
        <v>0</v>
      </c>
      <c r="BB638" s="800">
        <v>0</v>
      </c>
      <c r="BC638" s="793">
        <v>16</v>
      </c>
      <c r="BD638" s="793">
        <v>5</v>
      </c>
      <c r="BE638" s="793">
        <v>0</v>
      </c>
      <c r="BF638" s="796">
        <v>0</v>
      </c>
    </row>
    <row r="639" spans="3:58">
      <c r="C639" s="664" t="s">
        <v>24</v>
      </c>
      <c r="D639" s="701">
        <v>0</v>
      </c>
      <c r="E639" s="695">
        <v>24</v>
      </c>
      <c r="F639" s="698">
        <v>11</v>
      </c>
      <c r="G639" s="698">
        <v>2</v>
      </c>
      <c r="H639" s="702"/>
      <c r="I639" s="701">
        <v>0</v>
      </c>
      <c r="J639" s="695">
        <v>24</v>
      </c>
      <c r="K639" s="698">
        <v>11</v>
      </c>
      <c r="L639" s="698">
        <v>2</v>
      </c>
      <c r="M639" s="702"/>
      <c r="N639" s="701">
        <v>0</v>
      </c>
      <c r="O639" s="695">
        <v>24</v>
      </c>
      <c r="P639" s="698">
        <v>11</v>
      </c>
      <c r="Q639" s="698">
        <v>2</v>
      </c>
      <c r="R639" s="702"/>
      <c r="S639" s="701">
        <v>0</v>
      </c>
      <c r="T639" s="698">
        <v>24</v>
      </c>
      <c r="U639" s="698">
        <v>11</v>
      </c>
      <c r="V639" s="698">
        <v>2</v>
      </c>
      <c r="W639" s="702"/>
      <c r="X639" s="701">
        <v>0</v>
      </c>
      <c r="Y639" s="698">
        <v>24</v>
      </c>
      <c r="Z639" s="698">
        <v>11</v>
      </c>
      <c r="AA639" s="698">
        <v>2</v>
      </c>
      <c r="AB639" s="702"/>
      <c r="AC639" s="800">
        <v>0</v>
      </c>
      <c r="AD639" s="792">
        <v>24</v>
      </c>
      <c r="AE639" s="792">
        <v>11</v>
      </c>
      <c r="AF639" s="792">
        <v>2</v>
      </c>
      <c r="AG639" s="796">
        <v>0</v>
      </c>
      <c r="AH639" s="800">
        <v>0</v>
      </c>
      <c r="AI639" s="792">
        <v>24</v>
      </c>
      <c r="AJ639" s="792">
        <v>11</v>
      </c>
      <c r="AK639" s="792">
        <v>2</v>
      </c>
      <c r="AL639" s="796">
        <v>0</v>
      </c>
      <c r="AM639" s="800">
        <v>0</v>
      </c>
      <c r="AN639" s="792">
        <v>24</v>
      </c>
      <c r="AO639" s="792">
        <v>11</v>
      </c>
      <c r="AP639" s="792">
        <v>2</v>
      </c>
      <c r="AQ639" s="796">
        <v>0</v>
      </c>
      <c r="AR639" s="800">
        <v>0</v>
      </c>
      <c r="AS639" s="792">
        <v>24</v>
      </c>
      <c r="AT639" s="792">
        <v>11</v>
      </c>
      <c r="AU639" s="792">
        <v>2</v>
      </c>
      <c r="AV639" s="796">
        <v>0</v>
      </c>
      <c r="AW639" s="800">
        <v>0</v>
      </c>
      <c r="AX639" s="792">
        <v>24</v>
      </c>
      <c r="AY639" s="792">
        <v>11</v>
      </c>
      <c r="AZ639" s="792">
        <v>2</v>
      </c>
      <c r="BA639" s="796">
        <v>0</v>
      </c>
      <c r="BB639" s="800">
        <v>0</v>
      </c>
      <c r="BC639" s="792">
        <v>24</v>
      </c>
      <c r="BD639" s="792">
        <v>11</v>
      </c>
      <c r="BE639" s="792">
        <v>2</v>
      </c>
      <c r="BF639" s="796">
        <v>0</v>
      </c>
    </row>
    <row r="640" spans="3:58">
      <c r="C640" s="664" t="s">
        <v>25</v>
      </c>
      <c r="D640" s="701">
        <v>0</v>
      </c>
      <c r="E640" s="695">
        <v>10</v>
      </c>
      <c r="F640" s="698">
        <v>4</v>
      </c>
      <c r="G640" s="671">
        <v>0</v>
      </c>
      <c r="H640" s="702"/>
      <c r="I640" s="701">
        <v>0</v>
      </c>
      <c r="J640" s="695">
        <v>10</v>
      </c>
      <c r="K640" s="698">
        <v>4</v>
      </c>
      <c r="L640" s="671">
        <v>0</v>
      </c>
      <c r="M640" s="702"/>
      <c r="N640" s="701">
        <v>0</v>
      </c>
      <c r="O640" s="695">
        <v>11</v>
      </c>
      <c r="P640" s="698">
        <v>4</v>
      </c>
      <c r="Q640" s="671">
        <v>0</v>
      </c>
      <c r="R640" s="702"/>
      <c r="S640" s="701">
        <v>0</v>
      </c>
      <c r="T640" s="671">
        <v>11</v>
      </c>
      <c r="U640" s="671">
        <v>4</v>
      </c>
      <c r="V640" s="671">
        <v>0</v>
      </c>
      <c r="W640" s="702"/>
      <c r="X640" s="701">
        <v>0</v>
      </c>
      <c r="Y640" s="671">
        <v>11</v>
      </c>
      <c r="Z640" s="671">
        <v>4</v>
      </c>
      <c r="AA640" s="671">
        <v>0</v>
      </c>
      <c r="AB640" s="702"/>
      <c r="AC640" s="800">
        <v>0</v>
      </c>
      <c r="AD640" s="793">
        <v>11</v>
      </c>
      <c r="AE640" s="793">
        <v>4</v>
      </c>
      <c r="AF640" s="793">
        <v>0</v>
      </c>
      <c r="AG640" s="796">
        <v>0</v>
      </c>
      <c r="AH640" s="800">
        <v>0</v>
      </c>
      <c r="AI640" s="793">
        <v>11</v>
      </c>
      <c r="AJ640" s="793">
        <v>4</v>
      </c>
      <c r="AK640" s="793">
        <v>0</v>
      </c>
      <c r="AL640" s="796">
        <v>0</v>
      </c>
      <c r="AM640" s="800">
        <v>0</v>
      </c>
      <c r="AN640" s="793">
        <v>11</v>
      </c>
      <c r="AO640" s="793">
        <v>4</v>
      </c>
      <c r="AP640" s="793">
        <v>0</v>
      </c>
      <c r="AQ640" s="796">
        <v>0</v>
      </c>
      <c r="AR640" s="800">
        <v>0</v>
      </c>
      <c r="AS640" s="793">
        <v>11</v>
      </c>
      <c r="AT640" s="793">
        <v>4</v>
      </c>
      <c r="AU640" s="793">
        <v>0</v>
      </c>
      <c r="AV640" s="796">
        <v>0</v>
      </c>
      <c r="AW640" s="800">
        <v>0</v>
      </c>
      <c r="AX640" s="793">
        <v>11</v>
      </c>
      <c r="AY640" s="793">
        <v>4</v>
      </c>
      <c r="AZ640" s="793">
        <v>0</v>
      </c>
      <c r="BA640" s="796">
        <v>0</v>
      </c>
      <c r="BB640" s="800">
        <v>0</v>
      </c>
      <c r="BC640" s="793">
        <v>11</v>
      </c>
      <c r="BD640" s="793">
        <v>4</v>
      </c>
      <c r="BE640" s="793">
        <v>0</v>
      </c>
      <c r="BF640" s="796">
        <v>0</v>
      </c>
    </row>
    <row r="641" spans="3:58">
      <c r="C641" s="664" t="s">
        <v>26</v>
      </c>
      <c r="D641" s="701">
        <v>0</v>
      </c>
      <c r="E641" s="695">
        <v>505</v>
      </c>
      <c r="F641" s="698">
        <v>181</v>
      </c>
      <c r="G641" s="698">
        <v>296</v>
      </c>
      <c r="H641" s="702">
        <v>12</v>
      </c>
      <c r="I641" s="701">
        <v>0</v>
      </c>
      <c r="J641" s="695">
        <v>505</v>
      </c>
      <c r="K641" s="698">
        <v>181</v>
      </c>
      <c r="L641" s="698">
        <v>296</v>
      </c>
      <c r="M641" s="702">
        <v>12</v>
      </c>
      <c r="N641" s="701">
        <v>0</v>
      </c>
      <c r="O641" s="695">
        <v>506</v>
      </c>
      <c r="P641" s="698">
        <v>182</v>
      </c>
      <c r="Q641" s="698">
        <v>296</v>
      </c>
      <c r="R641" s="702">
        <v>12</v>
      </c>
      <c r="S641" s="701">
        <v>0</v>
      </c>
      <c r="T641" s="698">
        <v>506</v>
      </c>
      <c r="U641" s="698">
        <v>182</v>
      </c>
      <c r="V641" s="698">
        <v>296</v>
      </c>
      <c r="W641" s="702">
        <v>12</v>
      </c>
      <c r="X641" s="701">
        <v>0</v>
      </c>
      <c r="Y641" s="698">
        <v>506</v>
      </c>
      <c r="Z641" s="698">
        <v>182</v>
      </c>
      <c r="AA641" s="698">
        <v>296</v>
      </c>
      <c r="AB641" s="702">
        <v>12</v>
      </c>
      <c r="AC641" s="800">
        <v>0</v>
      </c>
      <c r="AD641" s="792">
        <v>506</v>
      </c>
      <c r="AE641" s="792">
        <v>182</v>
      </c>
      <c r="AF641" s="792">
        <v>296</v>
      </c>
      <c r="AG641" s="796">
        <v>12</v>
      </c>
      <c r="AH641" s="800">
        <v>0</v>
      </c>
      <c r="AI641" s="792">
        <v>506</v>
      </c>
      <c r="AJ641" s="792">
        <v>182</v>
      </c>
      <c r="AK641" s="792">
        <v>296</v>
      </c>
      <c r="AL641" s="796">
        <v>12</v>
      </c>
      <c r="AM641" s="800">
        <v>0</v>
      </c>
      <c r="AN641" s="792">
        <v>506</v>
      </c>
      <c r="AO641" s="792">
        <v>182</v>
      </c>
      <c r="AP641" s="792">
        <v>296</v>
      </c>
      <c r="AQ641" s="796">
        <v>12</v>
      </c>
      <c r="AR641" s="800">
        <v>0</v>
      </c>
      <c r="AS641" s="792">
        <v>506</v>
      </c>
      <c r="AT641" s="792">
        <v>182</v>
      </c>
      <c r="AU641" s="792">
        <v>296</v>
      </c>
      <c r="AV641" s="796">
        <v>12</v>
      </c>
      <c r="AW641" s="800">
        <v>0</v>
      </c>
      <c r="AX641" s="792">
        <v>506</v>
      </c>
      <c r="AY641" s="792">
        <v>182</v>
      </c>
      <c r="AZ641" s="792">
        <v>296</v>
      </c>
      <c r="BA641" s="796">
        <v>12</v>
      </c>
      <c r="BB641" s="800">
        <v>0</v>
      </c>
      <c r="BC641" s="792">
        <v>506</v>
      </c>
      <c r="BD641" s="792">
        <v>182</v>
      </c>
      <c r="BE641" s="792">
        <v>296</v>
      </c>
      <c r="BF641" s="796">
        <v>12</v>
      </c>
    </row>
    <row r="642" spans="3:58">
      <c r="C642" s="664" t="s">
        <v>39</v>
      </c>
      <c r="D642" s="701">
        <v>0</v>
      </c>
      <c r="E642" s="695">
        <v>57</v>
      </c>
      <c r="F642" s="698">
        <v>29</v>
      </c>
      <c r="G642" s="698">
        <v>64</v>
      </c>
      <c r="H642" s="702">
        <v>18</v>
      </c>
      <c r="I642" s="701">
        <v>0</v>
      </c>
      <c r="J642" s="695">
        <v>59</v>
      </c>
      <c r="K642" s="698">
        <v>36</v>
      </c>
      <c r="L642" s="698">
        <v>65</v>
      </c>
      <c r="M642" s="702">
        <v>18</v>
      </c>
      <c r="N642" s="701">
        <v>0</v>
      </c>
      <c r="O642" s="695">
        <v>59</v>
      </c>
      <c r="P642" s="698">
        <v>36</v>
      </c>
      <c r="Q642" s="698">
        <v>65</v>
      </c>
      <c r="R642" s="702">
        <v>18</v>
      </c>
      <c r="S642" s="701">
        <v>0</v>
      </c>
      <c r="T642" s="698">
        <v>59</v>
      </c>
      <c r="U642" s="698">
        <v>36</v>
      </c>
      <c r="V642" s="698">
        <v>65</v>
      </c>
      <c r="W642" s="702">
        <v>19</v>
      </c>
      <c r="X642" s="701">
        <v>0</v>
      </c>
      <c r="Y642" s="698">
        <v>59</v>
      </c>
      <c r="Z642" s="698">
        <v>36</v>
      </c>
      <c r="AA642" s="698">
        <v>66</v>
      </c>
      <c r="AB642" s="702">
        <v>19</v>
      </c>
      <c r="AC642" s="800">
        <v>0</v>
      </c>
      <c r="AD642" s="792">
        <v>59</v>
      </c>
      <c r="AE642" s="792">
        <v>36</v>
      </c>
      <c r="AF642" s="792">
        <v>65</v>
      </c>
      <c r="AG642" s="796">
        <v>19</v>
      </c>
      <c r="AH642" s="800">
        <v>0</v>
      </c>
      <c r="AI642" s="792">
        <v>59</v>
      </c>
      <c r="AJ642" s="792">
        <v>36</v>
      </c>
      <c r="AK642" s="792">
        <v>65</v>
      </c>
      <c r="AL642" s="796">
        <v>19</v>
      </c>
      <c r="AM642" s="800">
        <v>0</v>
      </c>
      <c r="AN642" s="792">
        <v>59</v>
      </c>
      <c r="AO642" s="792">
        <v>36</v>
      </c>
      <c r="AP642" s="792">
        <v>65</v>
      </c>
      <c r="AQ642" s="796">
        <v>19</v>
      </c>
      <c r="AR642" s="800">
        <v>0</v>
      </c>
      <c r="AS642" s="792">
        <v>59</v>
      </c>
      <c r="AT642" s="792">
        <v>36</v>
      </c>
      <c r="AU642" s="792">
        <v>65</v>
      </c>
      <c r="AV642" s="796">
        <v>19</v>
      </c>
      <c r="AW642" s="800">
        <v>0</v>
      </c>
      <c r="AX642" s="792">
        <v>59</v>
      </c>
      <c r="AY642" s="792">
        <v>36</v>
      </c>
      <c r="AZ642" s="792">
        <v>65</v>
      </c>
      <c r="BA642" s="796">
        <v>19</v>
      </c>
      <c r="BB642" s="800">
        <v>0</v>
      </c>
      <c r="BC642" s="792">
        <v>59</v>
      </c>
      <c r="BD642" s="792">
        <v>36</v>
      </c>
      <c r="BE642" s="792">
        <v>66</v>
      </c>
      <c r="BF642" s="796">
        <v>30</v>
      </c>
    </row>
    <row r="643" spans="3:58" ht="33.75">
      <c r="C643" s="664" t="s">
        <v>1192</v>
      </c>
      <c r="D643" s="701">
        <v>0</v>
      </c>
      <c r="E643" s="695">
        <v>51</v>
      </c>
      <c r="F643" s="698">
        <v>20</v>
      </c>
      <c r="G643" s="698">
        <v>24</v>
      </c>
      <c r="H643" s="702"/>
      <c r="I643" s="701">
        <v>0</v>
      </c>
      <c r="J643" s="695">
        <v>51</v>
      </c>
      <c r="K643" s="698">
        <v>20</v>
      </c>
      <c r="L643" s="698">
        <v>24</v>
      </c>
      <c r="M643" s="702"/>
      <c r="N643" s="701">
        <v>0</v>
      </c>
      <c r="O643" s="695">
        <v>51</v>
      </c>
      <c r="P643" s="698">
        <v>20</v>
      </c>
      <c r="Q643" s="698">
        <v>24</v>
      </c>
      <c r="R643" s="702"/>
      <c r="S643" s="701">
        <v>0</v>
      </c>
      <c r="T643" s="698">
        <v>51</v>
      </c>
      <c r="U643" s="698">
        <v>20</v>
      </c>
      <c r="V643" s="698">
        <v>23</v>
      </c>
      <c r="W643" s="702"/>
      <c r="X643" s="701">
        <v>0</v>
      </c>
      <c r="Y643" s="698">
        <v>51</v>
      </c>
      <c r="Z643" s="698">
        <v>20</v>
      </c>
      <c r="AA643" s="698">
        <v>23</v>
      </c>
      <c r="AB643" s="702"/>
      <c r="AC643" s="800">
        <v>0</v>
      </c>
      <c r="AD643" s="792">
        <v>51</v>
      </c>
      <c r="AE643" s="792">
        <v>20</v>
      </c>
      <c r="AF643" s="792">
        <v>23</v>
      </c>
      <c r="AG643" s="796">
        <v>0</v>
      </c>
      <c r="AH643" s="800">
        <v>0</v>
      </c>
      <c r="AI643" s="792">
        <v>51</v>
      </c>
      <c r="AJ643" s="792">
        <v>20</v>
      </c>
      <c r="AK643" s="792">
        <v>23</v>
      </c>
      <c r="AL643" s="796">
        <v>0</v>
      </c>
      <c r="AM643" s="800">
        <v>0</v>
      </c>
      <c r="AN643" s="792">
        <v>51</v>
      </c>
      <c r="AO643" s="792">
        <v>20</v>
      </c>
      <c r="AP643" s="792">
        <v>23</v>
      </c>
      <c r="AQ643" s="796">
        <v>0</v>
      </c>
      <c r="AR643" s="800">
        <v>0</v>
      </c>
      <c r="AS643" s="792">
        <v>51</v>
      </c>
      <c r="AT643" s="792">
        <v>20</v>
      </c>
      <c r="AU643" s="792">
        <v>23</v>
      </c>
      <c r="AV643" s="796">
        <v>0</v>
      </c>
      <c r="AW643" s="800">
        <v>0</v>
      </c>
      <c r="AX643" s="792">
        <v>51</v>
      </c>
      <c r="AY643" s="792">
        <v>20</v>
      </c>
      <c r="AZ643" s="792">
        <v>23</v>
      </c>
      <c r="BA643" s="796">
        <v>0</v>
      </c>
      <c r="BB643" s="800">
        <v>0</v>
      </c>
      <c r="BC643" s="792">
        <v>51</v>
      </c>
      <c r="BD643" s="792">
        <v>20</v>
      </c>
      <c r="BE643" s="792">
        <v>23</v>
      </c>
      <c r="BF643" s="796">
        <v>0</v>
      </c>
    </row>
    <row r="644" spans="3:58">
      <c r="C644" s="664" t="s">
        <v>27</v>
      </c>
      <c r="D644" s="701">
        <v>0</v>
      </c>
      <c r="E644" s="695">
        <v>31</v>
      </c>
      <c r="F644" s="698">
        <v>13</v>
      </c>
      <c r="G644" s="671">
        <v>0</v>
      </c>
      <c r="H644" s="702"/>
      <c r="I644" s="701">
        <v>0</v>
      </c>
      <c r="J644" s="695">
        <v>31</v>
      </c>
      <c r="K644" s="698">
        <v>13</v>
      </c>
      <c r="L644" s="671">
        <v>0</v>
      </c>
      <c r="M644" s="702"/>
      <c r="N644" s="701">
        <v>0</v>
      </c>
      <c r="O644" s="695">
        <v>31</v>
      </c>
      <c r="P644" s="698">
        <v>13</v>
      </c>
      <c r="Q644" s="671">
        <v>0</v>
      </c>
      <c r="R644" s="702"/>
      <c r="S644" s="701">
        <v>0</v>
      </c>
      <c r="T644" s="671">
        <v>31</v>
      </c>
      <c r="U644" s="671">
        <v>13</v>
      </c>
      <c r="V644" s="671">
        <v>1</v>
      </c>
      <c r="W644" s="702"/>
      <c r="X644" s="701">
        <v>0</v>
      </c>
      <c r="Y644" s="671">
        <v>31</v>
      </c>
      <c r="Z644" s="671">
        <v>13</v>
      </c>
      <c r="AA644" s="671">
        <v>1</v>
      </c>
      <c r="AB644" s="702"/>
      <c r="AC644" s="800">
        <v>0</v>
      </c>
      <c r="AD644" s="793">
        <v>31</v>
      </c>
      <c r="AE644" s="793">
        <v>13</v>
      </c>
      <c r="AF644" s="793">
        <v>1</v>
      </c>
      <c r="AG644" s="796">
        <v>0</v>
      </c>
      <c r="AH644" s="800">
        <v>0</v>
      </c>
      <c r="AI644" s="793">
        <v>31</v>
      </c>
      <c r="AJ644" s="793">
        <v>13</v>
      </c>
      <c r="AK644" s="793">
        <v>1</v>
      </c>
      <c r="AL644" s="796">
        <v>0</v>
      </c>
      <c r="AM644" s="800">
        <v>0</v>
      </c>
      <c r="AN644" s="793">
        <v>31</v>
      </c>
      <c r="AO644" s="793">
        <v>13</v>
      </c>
      <c r="AP644" s="793">
        <v>1</v>
      </c>
      <c r="AQ644" s="796">
        <v>0</v>
      </c>
      <c r="AR644" s="800">
        <v>0</v>
      </c>
      <c r="AS644" s="793">
        <v>31</v>
      </c>
      <c r="AT644" s="793">
        <v>13</v>
      </c>
      <c r="AU644" s="793">
        <v>1</v>
      </c>
      <c r="AV644" s="796">
        <v>0</v>
      </c>
      <c r="AW644" s="800">
        <v>0</v>
      </c>
      <c r="AX644" s="793">
        <v>31</v>
      </c>
      <c r="AY644" s="793">
        <v>13</v>
      </c>
      <c r="AZ644" s="793">
        <v>1</v>
      </c>
      <c r="BA644" s="796">
        <v>0</v>
      </c>
      <c r="BB644" s="800">
        <v>0</v>
      </c>
      <c r="BC644" s="793">
        <v>31</v>
      </c>
      <c r="BD644" s="793">
        <v>13</v>
      </c>
      <c r="BE644" s="793">
        <v>1</v>
      </c>
      <c r="BF644" s="796">
        <v>0</v>
      </c>
    </row>
    <row r="645" spans="3:58">
      <c r="C645" s="664" t="s">
        <v>28</v>
      </c>
      <c r="D645" s="701">
        <v>0</v>
      </c>
      <c r="E645" s="695">
        <v>73</v>
      </c>
      <c r="F645" s="698">
        <v>21</v>
      </c>
      <c r="G645" s="698">
        <v>35</v>
      </c>
      <c r="H645" s="702"/>
      <c r="I645" s="701">
        <v>0</v>
      </c>
      <c r="J645" s="695">
        <v>73</v>
      </c>
      <c r="K645" s="698">
        <v>21</v>
      </c>
      <c r="L645" s="698">
        <v>35</v>
      </c>
      <c r="M645" s="702"/>
      <c r="N645" s="701">
        <v>0</v>
      </c>
      <c r="O645" s="695">
        <v>73</v>
      </c>
      <c r="P645" s="698">
        <v>21</v>
      </c>
      <c r="Q645" s="698">
        <v>35</v>
      </c>
      <c r="R645" s="702"/>
      <c r="S645" s="701">
        <v>0</v>
      </c>
      <c r="T645" s="698">
        <v>73</v>
      </c>
      <c r="U645" s="698">
        <v>21</v>
      </c>
      <c r="V645" s="698">
        <v>35</v>
      </c>
      <c r="W645" s="702"/>
      <c r="X645" s="701">
        <v>0</v>
      </c>
      <c r="Y645" s="698">
        <v>73</v>
      </c>
      <c r="Z645" s="698">
        <v>21</v>
      </c>
      <c r="AA645" s="698">
        <v>35</v>
      </c>
      <c r="AB645" s="702"/>
      <c r="AC645" s="800">
        <v>0</v>
      </c>
      <c r="AD645" s="792">
        <v>73</v>
      </c>
      <c r="AE645" s="792">
        <v>21</v>
      </c>
      <c r="AF645" s="792">
        <v>35</v>
      </c>
      <c r="AG645" s="796">
        <v>0</v>
      </c>
      <c r="AH645" s="800">
        <v>0</v>
      </c>
      <c r="AI645" s="792">
        <v>73</v>
      </c>
      <c r="AJ645" s="792">
        <v>21</v>
      </c>
      <c r="AK645" s="792">
        <v>35</v>
      </c>
      <c r="AL645" s="796">
        <v>0</v>
      </c>
      <c r="AM645" s="800">
        <v>0</v>
      </c>
      <c r="AN645" s="792">
        <v>73</v>
      </c>
      <c r="AO645" s="792">
        <v>21</v>
      </c>
      <c r="AP645" s="792">
        <v>35</v>
      </c>
      <c r="AQ645" s="796">
        <v>0</v>
      </c>
      <c r="AR645" s="800">
        <v>0</v>
      </c>
      <c r="AS645" s="792">
        <v>73</v>
      </c>
      <c r="AT645" s="792">
        <v>21</v>
      </c>
      <c r="AU645" s="792">
        <v>35</v>
      </c>
      <c r="AV645" s="796">
        <v>0</v>
      </c>
      <c r="AW645" s="800">
        <v>0</v>
      </c>
      <c r="AX645" s="792">
        <v>73</v>
      </c>
      <c r="AY645" s="792">
        <v>21</v>
      </c>
      <c r="AZ645" s="792">
        <v>35</v>
      </c>
      <c r="BA645" s="796">
        <v>0</v>
      </c>
      <c r="BB645" s="800">
        <v>0</v>
      </c>
      <c r="BC645" s="792">
        <v>73</v>
      </c>
      <c r="BD645" s="792">
        <v>21</v>
      </c>
      <c r="BE645" s="792">
        <v>35</v>
      </c>
      <c r="BF645" s="796">
        <v>0</v>
      </c>
    </row>
    <row r="646" spans="3:58" ht="22.5">
      <c r="C646" s="664" t="s">
        <v>29</v>
      </c>
      <c r="D646" s="701">
        <v>0</v>
      </c>
      <c r="E646" s="696">
        <v>16</v>
      </c>
      <c r="F646" s="667">
        <v>5</v>
      </c>
      <c r="G646" s="698">
        <v>2</v>
      </c>
      <c r="H646" s="668"/>
      <c r="I646" s="701">
        <v>0</v>
      </c>
      <c r="J646" s="696">
        <v>16</v>
      </c>
      <c r="K646" s="667">
        <v>5</v>
      </c>
      <c r="L646" s="698">
        <v>2</v>
      </c>
      <c r="M646" s="668"/>
      <c r="N646" s="701">
        <v>0</v>
      </c>
      <c r="O646" s="696">
        <v>16</v>
      </c>
      <c r="P646" s="667">
        <v>5</v>
      </c>
      <c r="Q646" s="698">
        <v>2</v>
      </c>
      <c r="R646" s="668"/>
      <c r="S646" s="701">
        <v>0</v>
      </c>
      <c r="T646" s="698">
        <v>16</v>
      </c>
      <c r="U646" s="698">
        <v>5</v>
      </c>
      <c r="V646" s="698">
        <v>2</v>
      </c>
      <c r="W646" s="668"/>
      <c r="X646" s="701">
        <v>0</v>
      </c>
      <c r="Y646" s="698">
        <v>16</v>
      </c>
      <c r="Z646" s="698">
        <v>5</v>
      </c>
      <c r="AA646" s="698">
        <v>2</v>
      </c>
      <c r="AB646" s="668"/>
      <c r="AC646" s="800">
        <v>0</v>
      </c>
      <c r="AD646" s="792">
        <v>16</v>
      </c>
      <c r="AE646" s="792">
        <v>5</v>
      </c>
      <c r="AF646" s="792">
        <v>2</v>
      </c>
      <c r="AG646" s="797">
        <v>0</v>
      </c>
      <c r="AH646" s="800">
        <v>0</v>
      </c>
      <c r="AI646" s="792">
        <v>16</v>
      </c>
      <c r="AJ646" s="792">
        <v>5</v>
      </c>
      <c r="AK646" s="792">
        <v>2</v>
      </c>
      <c r="AL646" s="797">
        <v>0</v>
      </c>
      <c r="AM646" s="800">
        <v>0</v>
      </c>
      <c r="AN646" s="792">
        <v>16</v>
      </c>
      <c r="AO646" s="792">
        <v>5</v>
      </c>
      <c r="AP646" s="792">
        <v>2</v>
      </c>
      <c r="AQ646" s="797">
        <v>0</v>
      </c>
      <c r="AR646" s="800">
        <v>0</v>
      </c>
      <c r="AS646" s="792">
        <v>16</v>
      </c>
      <c r="AT646" s="792">
        <v>5</v>
      </c>
      <c r="AU646" s="792">
        <v>2</v>
      </c>
      <c r="AV646" s="797">
        <v>0</v>
      </c>
      <c r="AW646" s="800">
        <v>0</v>
      </c>
      <c r="AX646" s="792">
        <v>16</v>
      </c>
      <c r="AY646" s="792">
        <v>5</v>
      </c>
      <c r="AZ646" s="792">
        <v>2</v>
      </c>
      <c r="BA646" s="797">
        <v>0</v>
      </c>
      <c r="BB646" s="800">
        <v>0</v>
      </c>
      <c r="BC646" s="792">
        <v>16</v>
      </c>
      <c r="BD646" s="792">
        <v>5</v>
      </c>
      <c r="BE646" s="792">
        <v>2</v>
      </c>
      <c r="BF646" s="797">
        <v>0</v>
      </c>
    </row>
    <row r="647" spans="3:58" ht="23.25" thickBot="1">
      <c r="C647" s="238" t="s">
        <v>1127</v>
      </c>
      <c r="D647" s="703">
        <v>0</v>
      </c>
      <c r="E647" s="697">
        <v>1</v>
      </c>
      <c r="F647" s="704">
        <v>0</v>
      </c>
      <c r="G647" s="704">
        <v>0</v>
      </c>
      <c r="H647" s="705"/>
      <c r="I647" s="703">
        <v>0</v>
      </c>
      <c r="J647" s="697">
        <v>1</v>
      </c>
      <c r="K647" s="704">
        <v>0</v>
      </c>
      <c r="L647" s="704">
        <v>0</v>
      </c>
      <c r="M647" s="705"/>
      <c r="N647" s="703">
        <v>0</v>
      </c>
      <c r="O647" s="697">
        <v>1</v>
      </c>
      <c r="P647" s="704">
        <v>0</v>
      </c>
      <c r="Q647" s="704">
        <v>0</v>
      </c>
      <c r="R647" s="705"/>
      <c r="S647" s="703">
        <v>0</v>
      </c>
      <c r="T647" s="704">
        <v>1</v>
      </c>
      <c r="U647" s="704">
        <v>0</v>
      </c>
      <c r="V647" s="704">
        <v>0</v>
      </c>
      <c r="W647" s="705"/>
      <c r="X647" s="703">
        <v>0</v>
      </c>
      <c r="Y647" s="704">
        <v>1</v>
      </c>
      <c r="Z647" s="704">
        <v>0</v>
      </c>
      <c r="AA647" s="704">
        <v>0</v>
      </c>
      <c r="AB647" s="705"/>
      <c r="AC647" s="801">
        <v>0</v>
      </c>
      <c r="AD647" s="794">
        <v>1</v>
      </c>
      <c r="AE647" s="794">
        <v>0</v>
      </c>
      <c r="AF647" s="794">
        <v>0</v>
      </c>
      <c r="AG647" s="798">
        <v>0</v>
      </c>
      <c r="AH647" s="801">
        <v>0</v>
      </c>
      <c r="AI647" s="794">
        <v>1</v>
      </c>
      <c r="AJ647" s="794">
        <v>0</v>
      </c>
      <c r="AK647" s="794">
        <v>0</v>
      </c>
      <c r="AL647" s="798">
        <v>0</v>
      </c>
      <c r="AM647" s="801">
        <v>0</v>
      </c>
      <c r="AN647" s="794">
        <v>1</v>
      </c>
      <c r="AO647" s="794">
        <v>0</v>
      </c>
      <c r="AP647" s="794">
        <v>0</v>
      </c>
      <c r="AQ647" s="798">
        <v>0</v>
      </c>
      <c r="AR647" s="801">
        <v>0</v>
      </c>
      <c r="AS647" s="794">
        <v>1</v>
      </c>
      <c r="AT647" s="794">
        <v>0</v>
      </c>
      <c r="AU647" s="794">
        <v>0</v>
      </c>
      <c r="AV647" s="798">
        <v>0</v>
      </c>
      <c r="AW647" s="801">
        <v>0</v>
      </c>
      <c r="AX647" s="794">
        <v>1</v>
      </c>
      <c r="AY647" s="794">
        <v>0</v>
      </c>
      <c r="AZ647" s="794">
        <v>0</v>
      </c>
      <c r="BA647" s="798">
        <v>0</v>
      </c>
      <c r="BB647" s="801">
        <v>0</v>
      </c>
      <c r="BC647" s="794">
        <v>1</v>
      </c>
      <c r="BD647" s="794">
        <v>0</v>
      </c>
      <c r="BE647" s="794">
        <v>0</v>
      </c>
      <c r="BF647" s="798">
        <v>0</v>
      </c>
    </row>
    <row r="648" spans="3:58">
      <c r="D648" s="733">
        <f>SUM(D623:D647)</f>
        <v>0</v>
      </c>
      <c r="E648" s="733">
        <f t="shared" ref="E648:AQ648" si="12">SUM(E623:E647)</f>
        <v>1826</v>
      </c>
      <c r="F648" s="733">
        <f t="shared" si="12"/>
        <v>785</v>
      </c>
      <c r="G648" s="733">
        <f t="shared" si="12"/>
        <v>1098</v>
      </c>
      <c r="H648" s="733">
        <f t="shared" si="12"/>
        <v>273</v>
      </c>
      <c r="I648" s="733">
        <f t="shared" si="12"/>
        <v>0</v>
      </c>
      <c r="J648" s="733">
        <f t="shared" si="12"/>
        <v>1832</v>
      </c>
      <c r="K648" s="733">
        <f t="shared" si="12"/>
        <v>793</v>
      </c>
      <c r="L648" s="733">
        <f t="shared" si="12"/>
        <v>1105</v>
      </c>
      <c r="M648" s="733">
        <f t="shared" si="12"/>
        <v>317</v>
      </c>
      <c r="N648" s="733">
        <f t="shared" si="12"/>
        <v>0</v>
      </c>
      <c r="O648" s="733">
        <f t="shared" si="12"/>
        <v>1836</v>
      </c>
      <c r="P648" s="733">
        <f t="shared" si="12"/>
        <v>796</v>
      </c>
      <c r="Q648" s="733">
        <f t="shared" si="12"/>
        <v>1107</v>
      </c>
      <c r="R648" s="733">
        <f t="shared" si="12"/>
        <v>317</v>
      </c>
      <c r="S648" s="733">
        <f t="shared" si="12"/>
        <v>0</v>
      </c>
      <c r="T648" s="733">
        <f t="shared" si="12"/>
        <v>1836</v>
      </c>
      <c r="U648" s="733">
        <f t="shared" si="12"/>
        <v>796</v>
      </c>
      <c r="V648" s="733">
        <f t="shared" si="12"/>
        <v>1107</v>
      </c>
      <c r="W648" s="733">
        <f t="shared" si="12"/>
        <v>350</v>
      </c>
      <c r="X648" s="733">
        <f t="shared" si="12"/>
        <v>0</v>
      </c>
      <c r="Y648" s="733">
        <f t="shared" si="12"/>
        <v>1838</v>
      </c>
      <c r="Z648" s="733">
        <f t="shared" si="12"/>
        <v>798</v>
      </c>
      <c r="AA648" s="733">
        <f t="shared" si="12"/>
        <v>1108</v>
      </c>
      <c r="AB648" s="733">
        <f t="shared" si="12"/>
        <v>361</v>
      </c>
      <c r="AC648" s="733">
        <f t="shared" si="12"/>
        <v>0</v>
      </c>
      <c r="AD648" s="733">
        <f t="shared" si="12"/>
        <v>1836</v>
      </c>
      <c r="AE648" s="733">
        <f t="shared" si="12"/>
        <v>798</v>
      </c>
      <c r="AF648" s="733">
        <f t="shared" si="12"/>
        <v>1106</v>
      </c>
      <c r="AG648" s="733">
        <f t="shared" si="12"/>
        <v>361</v>
      </c>
      <c r="AH648" s="733">
        <f t="shared" si="12"/>
        <v>0</v>
      </c>
      <c r="AI648" s="733">
        <f t="shared" si="12"/>
        <v>1836</v>
      </c>
      <c r="AJ648" s="733">
        <f t="shared" si="12"/>
        <v>798</v>
      </c>
      <c r="AK648" s="733">
        <f t="shared" si="12"/>
        <v>1106</v>
      </c>
      <c r="AL648" s="733">
        <f t="shared" si="12"/>
        <v>361</v>
      </c>
      <c r="AM648" s="733">
        <f t="shared" si="12"/>
        <v>0</v>
      </c>
      <c r="AN648" s="733">
        <f t="shared" si="12"/>
        <v>1836</v>
      </c>
      <c r="AO648" s="733">
        <f t="shared" si="12"/>
        <v>798</v>
      </c>
      <c r="AP648" s="733">
        <f t="shared" si="12"/>
        <v>1106</v>
      </c>
      <c r="AQ648" s="733">
        <f t="shared" si="12"/>
        <v>361</v>
      </c>
      <c r="AR648" s="733">
        <f>+SUM(AR623:AR647)</f>
        <v>0</v>
      </c>
      <c r="AS648" s="733">
        <f t="shared" ref="AS648:BA648" si="13">+SUM(AS623:AS647)</f>
        <v>1836</v>
      </c>
      <c r="AT648" s="733">
        <f t="shared" si="13"/>
        <v>798</v>
      </c>
      <c r="AU648" s="733">
        <f t="shared" si="13"/>
        <v>1106</v>
      </c>
      <c r="AV648" s="733">
        <f t="shared" si="13"/>
        <v>361</v>
      </c>
      <c r="AW648" s="733">
        <f>+SUM(AW623:AW647)</f>
        <v>0</v>
      </c>
      <c r="AX648" s="733">
        <f t="shared" si="13"/>
        <v>1836</v>
      </c>
      <c r="AY648" s="733">
        <f t="shared" si="13"/>
        <v>798</v>
      </c>
      <c r="AZ648" s="733">
        <f t="shared" si="13"/>
        <v>1106</v>
      </c>
      <c r="BA648" s="733">
        <f t="shared" si="13"/>
        <v>361</v>
      </c>
      <c r="BB648" s="733">
        <f>+SUM(BB623:BB647)</f>
        <v>0</v>
      </c>
      <c r="BC648" s="733">
        <f t="shared" ref="BC648:BF648" si="14">+SUM(BC623:BC647)</f>
        <v>1836</v>
      </c>
      <c r="BD648" s="733">
        <f t="shared" si="14"/>
        <v>798</v>
      </c>
      <c r="BE648" s="733">
        <f t="shared" si="14"/>
        <v>1107</v>
      </c>
      <c r="BF648" s="733">
        <f t="shared" si="14"/>
        <v>372</v>
      </c>
    </row>
    <row r="649" spans="3:58">
      <c r="BB649" s="837"/>
      <c r="BC649" s="837"/>
      <c r="BD649" s="837"/>
      <c r="BE649" s="837"/>
      <c r="BF649" s="837"/>
    </row>
  </sheetData>
  <mergeCells count="35">
    <mergeCell ref="AV563:AZ563"/>
    <mergeCell ref="D592:H592"/>
    <mergeCell ref="I592:M592"/>
    <mergeCell ref="N592:R592"/>
    <mergeCell ref="S592:W592"/>
    <mergeCell ref="X592:AB592"/>
    <mergeCell ref="AC592:AG592"/>
    <mergeCell ref="AH592:AL592"/>
    <mergeCell ref="AM592:AQ592"/>
    <mergeCell ref="AR592:AV592"/>
    <mergeCell ref="AW592:BA592"/>
    <mergeCell ref="D563:G563"/>
    <mergeCell ref="H563:K563"/>
    <mergeCell ref="AC621:AG621"/>
    <mergeCell ref="AH621:AL621"/>
    <mergeCell ref="AM621:AQ621"/>
    <mergeCell ref="BB621:BF621"/>
    <mergeCell ref="BG592:BK592"/>
    <mergeCell ref="BB592:BF592"/>
    <mergeCell ref="D621:H621"/>
    <mergeCell ref="AW621:BA621"/>
    <mergeCell ref="AR563:AU563"/>
    <mergeCell ref="T563:W563"/>
    <mergeCell ref="X563:AA563"/>
    <mergeCell ref="AB563:AE563"/>
    <mergeCell ref="AF563:AI563"/>
    <mergeCell ref="AJ563:AM563"/>
    <mergeCell ref="AR621:AV621"/>
    <mergeCell ref="I621:M621"/>
    <mergeCell ref="L563:O563"/>
    <mergeCell ref="P563:S563"/>
    <mergeCell ref="AN563:AQ563"/>
    <mergeCell ref="N621:R621"/>
    <mergeCell ref="S621:W621"/>
    <mergeCell ref="X621:AB621"/>
  </mergeCells>
  <phoneticPr fontId="82" type="noConversion"/>
  <pageMargins left="0.7" right="0.7" top="0.75" bottom="0.75" header="0.3" footer="0.3"/>
  <pageSetup paperSize="9" orientation="portrait" horizontalDpi="4294967292" verticalDpi="429496729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opLeftCell="A25" workbookViewId="0">
      <selection activeCell="C41" sqref="C41"/>
    </sheetView>
  </sheetViews>
  <sheetFormatPr baseColWidth="10" defaultRowHeight="12.75"/>
  <sheetData>
    <row r="1" spans="1:19" ht="15">
      <c r="A1" s="787" t="s">
        <v>1164</v>
      </c>
      <c r="B1" s="649" t="s">
        <v>1142</v>
      </c>
      <c r="C1" s="649"/>
      <c r="D1" s="649"/>
      <c r="E1" s="649"/>
      <c r="F1" s="649"/>
      <c r="G1" s="649"/>
      <c r="H1" s="649"/>
      <c r="I1" s="649"/>
      <c r="J1" s="649"/>
      <c r="K1" s="649"/>
      <c r="L1" s="649"/>
      <c r="M1" s="649"/>
      <c r="N1" s="649"/>
      <c r="O1" s="649"/>
      <c r="P1" s="649"/>
      <c r="Q1" s="649"/>
      <c r="R1" s="649"/>
      <c r="S1" s="649"/>
    </row>
    <row r="2" spans="1:19">
      <c r="A2" s="469">
        <v>1</v>
      </c>
      <c r="B2" s="647" t="s">
        <v>1143</v>
      </c>
      <c r="C2" s="647"/>
      <c r="D2" s="647"/>
      <c r="E2" s="647"/>
      <c r="F2" s="647"/>
      <c r="G2" s="647"/>
      <c r="H2" s="647"/>
      <c r="I2" s="647"/>
      <c r="J2" s="647"/>
      <c r="K2" s="647"/>
      <c r="L2" s="647"/>
      <c r="M2" s="647"/>
      <c r="N2" s="647"/>
      <c r="O2" s="647"/>
      <c r="P2" s="647"/>
      <c r="Q2" s="647"/>
      <c r="R2" s="647"/>
      <c r="S2" s="647"/>
    </row>
    <row r="3" spans="1:19">
      <c r="A3" s="469">
        <v>2</v>
      </c>
      <c r="B3" s="647" t="s">
        <v>1144</v>
      </c>
      <c r="C3" s="647"/>
      <c r="D3" s="647"/>
      <c r="E3" s="647"/>
      <c r="F3" s="647"/>
      <c r="G3" s="647"/>
      <c r="H3" s="647"/>
      <c r="I3" s="647"/>
      <c r="J3" s="647"/>
      <c r="K3" s="647"/>
      <c r="L3" s="647"/>
      <c r="M3" s="647"/>
      <c r="N3" s="647"/>
      <c r="O3" s="647"/>
      <c r="P3" s="647"/>
      <c r="Q3" s="647"/>
      <c r="R3" s="647"/>
      <c r="S3" s="647"/>
    </row>
    <row r="4" spans="1:19">
      <c r="A4" s="469">
        <v>3</v>
      </c>
      <c r="B4" s="647" t="s">
        <v>1145</v>
      </c>
      <c r="C4" s="647"/>
      <c r="D4" s="647"/>
      <c r="E4" s="647"/>
      <c r="F4" s="647"/>
      <c r="G4" s="647"/>
      <c r="H4" s="647"/>
      <c r="I4" s="647"/>
      <c r="J4" s="647"/>
      <c r="K4" s="647"/>
      <c r="L4" s="647"/>
      <c r="M4" s="647"/>
      <c r="N4" s="647"/>
      <c r="O4" s="647"/>
      <c r="P4" s="647"/>
      <c r="Q4" s="647"/>
      <c r="R4" s="647"/>
      <c r="S4" s="647"/>
    </row>
    <row r="5" spans="1:19">
      <c r="A5" s="469">
        <v>4</v>
      </c>
      <c r="B5" s="647" t="s">
        <v>1146</v>
      </c>
      <c r="C5" s="647"/>
      <c r="D5" s="647"/>
      <c r="E5" s="647"/>
      <c r="F5" s="647"/>
      <c r="G5" s="647"/>
      <c r="H5" s="647"/>
      <c r="I5" s="647"/>
      <c r="J5" s="647"/>
      <c r="K5" s="647"/>
      <c r="L5" s="647"/>
      <c r="M5" s="647"/>
      <c r="N5" s="647"/>
      <c r="O5" s="647"/>
      <c r="P5" s="647"/>
      <c r="Q5" s="647"/>
      <c r="R5" s="647"/>
      <c r="S5" s="647"/>
    </row>
    <row r="6" spans="1:19">
      <c r="A6" s="469">
        <v>5</v>
      </c>
      <c r="B6" s="647" t="s">
        <v>1147</v>
      </c>
      <c r="C6" s="647"/>
      <c r="D6" s="647"/>
      <c r="E6" s="647"/>
      <c r="F6" s="647"/>
      <c r="G6" s="647"/>
      <c r="H6" s="647"/>
      <c r="I6" s="647"/>
      <c r="J6" s="647"/>
      <c r="K6" s="647"/>
      <c r="L6" s="647"/>
      <c r="M6" s="647"/>
      <c r="N6" s="647"/>
      <c r="O6" s="647"/>
      <c r="P6" s="647"/>
      <c r="Q6" s="647"/>
      <c r="R6" s="647"/>
      <c r="S6" s="647"/>
    </row>
    <row r="7" spans="1:19">
      <c r="A7" s="469">
        <v>6</v>
      </c>
      <c r="B7" s="647" t="s">
        <v>1148</v>
      </c>
      <c r="C7" s="647"/>
      <c r="D7" s="647"/>
      <c r="E7" s="647"/>
      <c r="F7" s="647"/>
      <c r="G7" s="647"/>
      <c r="H7" s="647"/>
      <c r="I7" s="647"/>
      <c r="J7" s="647"/>
      <c r="K7" s="647"/>
      <c r="L7" s="647"/>
      <c r="M7" s="647"/>
      <c r="N7" s="647"/>
      <c r="O7" s="647"/>
      <c r="P7" s="647"/>
      <c r="Q7" s="647"/>
      <c r="R7" s="647"/>
      <c r="S7" s="647"/>
    </row>
    <row r="8" spans="1:19">
      <c r="A8" s="469">
        <v>7</v>
      </c>
      <c r="B8" s="647" t="s">
        <v>1149</v>
      </c>
      <c r="C8" s="647"/>
      <c r="D8" s="647"/>
      <c r="E8" s="647"/>
      <c r="F8" s="647"/>
      <c r="G8" s="647"/>
      <c r="H8" s="647"/>
      <c r="I8" s="647"/>
      <c r="J8" s="647"/>
      <c r="K8" s="647"/>
      <c r="L8" s="647"/>
      <c r="M8" s="647"/>
      <c r="N8" s="647"/>
      <c r="O8" s="647"/>
      <c r="P8" s="647"/>
      <c r="Q8" s="647"/>
      <c r="R8" s="647"/>
      <c r="S8" s="647"/>
    </row>
    <row r="9" spans="1:19">
      <c r="A9" s="469">
        <v>8</v>
      </c>
      <c r="B9" s="647" t="s">
        <v>1150</v>
      </c>
      <c r="C9" s="647"/>
      <c r="D9" s="647"/>
      <c r="E9" s="647"/>
      <c r="F9" s="647"/>
      <c r="G9" s="647"/>
      <c r="H9" s="647"/>
      <c r="I9" s="647"/>
      <c r="J9" s="647"/>
      <c r="K9" s="647"/>
      <c r="L9" s="647"/>
      <c r="M9" s="647"/>
      <c r="N9" s="647"/>
      <c r="O9" s="647"/>
      <c r="P9" s="647"/>
      <c r="Q9" s="647"/>
      <c r="R9" s="647"/>
      <c r="S9" s="647"/>
    </row>
    <row r="10" spans="1:19">
      <c r="A10" s="469">
        <v>9</v>
      </c>
      <c r="B10" s="647" t="s">
        <v>1151</v>
      </c>
      <c r="C10" s="647"/>
      <c r="D10" s="647"/>
      <c r="E10" s="647"/>
      <c r="F10" s="647"/>
      <c r="G10" s="647"/>
      <c r="H10" s="647"/>
      <c r="I10" s="647"/>
      <c r="J10" s="647"/>
      <c r="K10" s="647"/>
      <c r="L10" s="647"/>
      <c r="M10" s="647"/>
      <c r="N10" s="647"/>
      <c r="O10" s="647"/>
      <c r="P10" s="647"/>
      <c r="Q10" s="647"/>
      <c r="R10" s="647"/>
      <c r="S10" s="647"/>
    </row>
    <row r="11" spans="1:19">
      <c r="A11" s="469">
        <v>10</v>
      </c>
      <c r="B11" s="647" t="s">
        <v>1152</v>
      </c>
      <c r="C11" s="647"/>
      <c r="D11" s="647"/>
      <c r="E11" s="647"/>
      <c r="F11" s="647"/>
      <c r="G11" s="647"/>
      <c r="H11" s="647"/>
      <c r="I11" s="647"/>
      <c r="J11" s="647"/>
      <c r="K11" s="647"/>
      <c r="L11" s="647"/>
      <c r="M11" s="647"/>
      <c r="N11" s="647"/>
      <c r="O11" s="647"/>
      <c r="P11" s="647"/>
      <c r="Q11" s="647"/>
      <c r="R11" s="647"/>
      <c r="S11" s="647"/>
    </row>
    <row r="12" spans="1:19">
      <c r="A12" s="469">
        <v>11</v>
      </c>
      <c r="B12" s="647" t="s">
        <v>1153</v>
      </c>
      <c r="C12" s="647"/>
      <c r="D12" s="647"/>
      <c r="E12" s="647"/>
      <c r="F12" s="647"/>
      <c r="G12" s="647"/>
      <c r="H12" s="647"/>
      <c r="I12" s="647"/>
      <c r="J12" s="647"/>
      <c r="K12" s="647"/>
      <c r="L12" s="647"/>
      <c r="M12" s="647"/>
      <c r="N12" s="647"/>
      <c r="O12" s="647"/>
      <c r="P12" s="647"/>
      <c r="Q12" s="647"/>
      <c r="R12" s="647"/>
      <c r="S12" s="647"/>
    </row>
    <row r="13" spans="1:19">
      <c r="A13" s="469">
        <v>12</v>
      </c>
      <c r="B13" s="647" t="s">
        <v>1154</v>
      </c>
      <c r="C13" s="647"/>
      <c r="D13" s="647"/>
      <c r="E13" s="647"/>
      <c r="F13" s="647"/>
      <c r="G13" s="647"/>
      <c r="H13" s="647"/>
      <c r="I13" s="647"/>
      <c r="J13" s="647"/>
      <c r="K13" s="647"/>
      <c r="L13" s="647"/>
      <c r="M13" s="647"/>
      <c r="N13" s="647"/>
      <c r="O13" s="647"/>
      <c r="P13" s="647"/>
      <c r="Q13" s="647"/>
      <c r="R13" s="647"/>
      <c r="S13" s="647"/>
    </row>
    <row r="14" spans="1:19">
      <c r="A14" s="469">
        <v>13</v>
      </c>
      <c r="B14" s="647" t="s">
        <v>1155</v>
      </c>
      <c r="C14" s="647"/>
      <c r="D14" s="647"/>
      <c r="E14" s="647"/>
      <c r="F14" s="647"/>
      <c r="G14" s="647"/>
      <c r="H14" s="647"/>
      <c r="I14" s="647"/>
      <c r="J14" s="647"/>
      <c r="K14" s="647"/>
      <c r="L14" s="647"/>
      <c r="M14" s="647"/>
      <c r="N14" s="647"/>
      <c r="O14" s="647"/>
      <c r="P14" s="647"/>
      <c r="Q14" s="647"/>
      <c r="R14" s="647"/>
      <c r="S14" s="647"/>
    </row>
    <row r="15" spans="1:19">
      <c r="A15" s="469">
        <v>14</v>
      </c>
      <c r="B15" s="647" t="s">
        <v>1156</v>
      </c>
      <c r="C15" s="647"/>
      <c r="D15" s="647"/>
      <c r="E15" s="647"/>
      <c r="F15" s="647"/>
      <c r="G15" s="647"/>
      <c r="H15" s="647"/>
      <c r="I15" s="647"/>
      <c r="J15" s="647"/>
      <c r="K15" s="647"/>
      <c r="L15" s="647"/>
      <c r="M15" s="647"/>
      <c r="N15" s="647"/>
      <c r="O15" s="647"/>
      <c r="P15" s="647"/>
      <c r="Q15" s="647"/>
      <c r="R15" s="647"/>
      <c r="S15" s="647"/>
    </row>
    <row r="16" spans="1:19">
      <c r="A16" s="469">
        <v>15</v>
      </c>
      <c r="B16" s="647" t="s">
        <v>1166</v>
      </c>
      <c r="C16" s="647"/>
      <c r="D16" s="647"/>
      <c r="E16" s="647"/>
      <c r="F16" s="647"/>
      <c r="G16" s="647"/>
      <c r="H16" s="647"/>
      <c r="I16" s="647"/>
      <c r="J16" s="647"/>
      <c r="K16" s="647"/>
      <c r="L16" s="647"/>
      <c r="M16" s="647"/>
      <c r="N16" s="647"/>
      <c r="O16" s="647"/>
      <c r="P16" s="647"/>
      <c r="Q16" s="647"/>
      <c r="R16" s="647"/>
      <c r="S16" s="647"/>
    </row>
    <row r="17" spans="1:19">
      <c r="A17" s="469">
        <v>16</v>
      </c>
      <c r="B17" s="647" t="s">
        <v>1167</v>
      </c>
      <c r="C17" s="647"/>
      <c r="D17" s="647"/>
      <c r="E17" s="647"/>
      <c r="F17" s="647"/>
      <c r="G17" s="647"/>
      <c r="H17" s="647"/>
      <c r="I17" s="647"/>
      <c r="J17" s="647"/>
      <c r="K17" s="647"/>
      <c r="L17" s="647"/>
      <c r="M17" s="647"/>
      <c r="N17" s="647"/>
      <c r="O17" s="647"/>
      <c r="P17" s="647"/>
      <c r="Q17" s="647"/>
      <c r="R17" s="647"/>
      <c r="S17" s="647"/>
    </row>
    <row r="18" spans="1:19">
      <c r="A18" s="469">
        <v>17</v>
      </c>
      <c r="B18" s="647" t="s">
        <v>1168</v>
      </c>
      <c r="C18" s="647"/>
      <c r="D18" s="647"/>
      <c r="E18" s="647"/>
      <c r="F18" s="647"/>
      <c r="G18" s="647"/>
      <c r="H18" s="647"/>
      <c r="I18" s="647"/>
      <c r="J18" s="647"/>
      <c r="K18" s="647"/>
      <c r="L18" s="647"/>
      <c r="M18" s="647"/>
      <c r="N18" s="647"/>
      <c r="O18" s="647"/>
      <c r="P18" s="647"/>
      <c r="Q18" s="647"/>
      <c r="R18" s="647"/>
      <c r="S18" s="647"/>
    </row>
    <row r="19" spans="1:19">
      <c r="A19" s="469">
        <v>18</v>
      </c>
      <c r="B19" s="647" t="s">
        <v>1169</v>
      </c>
      <c r="C19" s="647"/>
      <c r="D19" s="647"/>
      <c r="E19" s="647"/>
      <c r="F19" s="647"/>
      <c r="G19" s="647"/>
      <c r="H19" s="647"/>
      <c r="I19" s="647"/>
      <c r="J19" s="647"/>
      <c r="K19" s="647"/>
      <c r="L19" s="647"/>
      <c r="M19" s="647"/>
      <c r="N19" s="647"/>
      <c r="O19" s="647"/>
      <c r="P19" s="647"/>
      <c r="Q19" s="647"/>
      <c r="R19" s="647"/>
      <c r="S19" s="647"/>
    </row>
    <row r="20" spans="1:19">
      <c r="A20" s="469">
        <v>19</v>
      </c>
      <c r="B20" s="647" t="s">
        <v>1170</v>
      </c>
      <c r="C20" s="647"/>
      <c r="D20" s="647"/>
      <c r="E20" s="647"/>
      <c r="F20" s="647"/>
      <c r="G20" s="647"/>
      <c r="H20" s="647"/>
      <c r="I20" s="647"/>
      <c r="J20" s="647"/>
      <c r="K20" s="647"/>
      <c r="L20" s="647"/>
      <c r="M20" s="647"/>
      <c r="N20" s="647"/>
      <c r="O20" s="647"/>
      <c r="P20" s="647"/>
      <c r="Q20" s="647"/>
      <c r="R20" s="647"/>
      <c r="S20" s="647"/>
    </row>
    <row r="21" spans="1:19">
      <c r="A21" s="469"/>
      <c r="B21" s="541"/>
      <c r="C21" s="541"/>
      <c r="D21" s="541"/>
      <c r="E21" s="541"/>
      <c r="F21" s="541"/>
      <c r="G21" s="541"/>
      <c r="H21" s="541"/>
      <c r="I21" s="541"/>
      <c r="J21" s="541"/>
      <c r="K21" s="541"/>
      <c r="L21" s="541"/>
      <c r="M21" s="541"/>
      <c r="N21" s="541"/>
      <c r="O21" s="541"/>
      <c r="P21" s="541"/>
      <c r="Q21" s="541"/>
      <c r="R21" s="541"/>
      <c r="S21" s="541"/>
    </row>
    <row r="22" spans="1:19" ht="15">
      <c r="B22" s="649" t="s">
        <v>1157</v>
      </c>
      <c r="C22" s="649"/>
      <c r="D22" s="649"/>
      <c r="E22" s="649"/>
      <c r="F22" s="649"/>
      <c r="G22" s="649"/>
      <c r="H22" s="649"/>
      <c r="I22" s="649"/>
      <c r="J22" s="649"/>
      <c r="K22" s="649"/>
      <c r="L22" s="649"/>
      <c r="M22" s="649"/>
      <c r="N22" s="649"/>
      <c r="O22" s="649"/>
      <c r="P22" s="649"/>
      <c r="Q22" s="649"/>
      <c r="R22" s="649"/>
      <c r="S22" s="649"/>
    </row>
    <row r="23" spans="1:19">
      <c r="A23" s="469">
        <v>20</v>
      </c>
      <c r="B23" s="647" t="s">
        <v>1158</v>
      </c>
      <c r="C23" s="647"/>
      <c r="D23" s="647"/>
      <c r="E23" s="647"/>
      <c r="F23" s="647"/>
      <c r="G23" s="647"/>
      <c r="H23" s="647"/>
      <c r="I23" s="647"/>
      <c r="J23" s="647"/>
      <c r="K23" s="647"/>
      <c r="L23" s="647"/>
      <c r="M23" s="647"/>
      <c r="N23" s="647"/>
      <c r="O23" s="647"/>
      <c r="P23" s="647"/>
      <c r="Q23" s="647"/>
      <c r="R23" s="647"/>
      <c r="S23" s="647"/>
    </row>
    <row r="24" spans="1:19" ht="28.5" customHeight="1">
      <c r="A24" s="469">
        <v>21</v>
      </c>
      <c r="B24" s="846" t="s">
        <v>1159</v>
      </c>
      <c r="C24" s="846"/>
      <c r="D24" s="846"/>
      <c r="E24" s="846"/>
      <c r="F24" s="846"/>
      <c r="G24" s="846"/>
      <c r="H24" s="846"/>
      <c r="I24" s="846"/>
      <c r="J24" s="846"/>
      <c r="K24" s="846"/>
      <c r="L24" s="846"/>
      <c r="M24" s="846"/>
      <c r="N24" s="846"/>
      <c r="O24" s="846"/>
      <c r="P24" s="846"/>
      <c r="Q24" s="648"/>
      <c r="R24" s="648"/>
      <c r="S24" s="648"/>
    </row>
    <row r="25" spans="1:19" ht="28.5" customHeight="1">
      <c r="A25" s="469">
        <v>22</v>
      </c>
      <c r="B25" s="846" t="s">
        <v>1160</v>
      </c>
      <c r="C25" s="846"/>
      <c r="D25" s="846"/>
      <c r="E25" s="846"/>
      <c r="F25" s="846"/>
      <c r="G25" s="846"/>
      <c r="H25" s="846"/>
      <c r="I25" s="846"/>
      <c r="J25" s="846"/>
      <c r="K25" s="846"/>
      <c r="L25" s="846"/>
      <c r="M25" s="846"/>
      <c r="N25" s="846"/>
      <c r="O25" s="846"/>
      <c r="P25" s="846"/>
      <c r="Q25" s="648"/>
      <c r="R25" s="648"/>
      <c r="S25" s="648"/>
    </row>
    <row r="26" spans="1:19" ht="27" customHeight="1">
      <c r="A26" s="469">
        <v>23</v>
      </c>
      <c r="B26" s="846" t="s">
        <v>1161</v>
      </c>
      <c r="C26" s="846"/>
      <c r="D26" s="846"/>
      <c r="E26" s="846"/>
      <c r="F26" s="846"/>
      <c r="G26" s="846"/>
      <c r="H26" s="846"/>
      <c r="I26" s="846"/>
      <c r="J26" s="846"/>
      <c r="K26" s="846"/>
      <c r="L26" s="846"/>
      <c r="M26" s="846"/>
      <c r="N26" s="846"/>
      <c r="O26" s="846"/>
      <c r="P26" s="846"/>
      <c r="Q26" s="648"/>
      <c r="R26" s="648"/>
      <c r="S26" s="648"/>
    </row>
    <row r="27" spans="1:19" ht="26.25" customHeight="1">
      <c r="A27" s="469">
        <v>24</v>
      </c>
      <c r="B27" s="846" t="s">
        <v>1171</v>
      </c>
      <c r="C27" s="846"/>
      <c r="D27" s="846"/>
      <c r="E27" s="846"/>
      <c r="F27" s="846"/>
      <c r="G27" s="846"/>
      <c r="H27" s="846"/>
      <c r="I27" s="846"/>
      <c r="J27" s="846"/>
      <c r="K27" s="846"/>
      <c r="L27" s="846"/>
      <c r="M27" s="846"/>
      <c r="N27" s="846"/>
      <c r="O27" s="846"/>
      <c r="P27" s="846"/>
      <c r="Q27" s="648"/>
      <c r="R27" s="648"/>
      <c r="S27" s="648"/>
    </row>
    <row r="28" spans="1:19">
      <c r="B28" s="541"/>
      <c r="C28" s="541"/>
      <c r="D28" s="541"/>
      <c r="E28" s="541"/>
      <c r="F28" s="542"/>
      <c r="G28" s="541"/>
      <c r="H28" s="541"/>
      <c r="I28" s="541"/>
      <c r="J28" s="541"/>
      <c r="K28" s="541"/>
      <c r="L28" s="541"/>
      <c r="M28" s="541"/>
      <c r="N28" s="541"/>
      <c r="O28" s="541"/>
      <c r="P28" s="541"/>
      <c r="Q28" s="541"/>
      <c r="R28" s="541"/>
      <c r="S28" s="541"/>
    </row>
    <row r="29" spans="1:19" ht="15">
      <c r="B29" s="649" t="s">
        <v>1172</v>
      </c>
      <c r="C29" s="649"/>
      <c r="D29" s="649"/>
      <c r="E29" s="649"/>
      <c r="F29" s="649"/>
      <c r="G29" s="649"/>
      <c r="H29" s="649"/>
      <c r="I29" s="649"/>
      <c r="J29" s="649"/>
      <c r="K29" s="649"/>
      <c r="L29" s="649"/>
      <c r="M29" s="649"/>
      <c r="N29" s="649"/>
      <c r="O29" s="649"/>
      <c r="P29" s="649"/>
      <c r="Q29" s="649"/>
      <c r="R29" s="649"/>
      <c r="S29" s="649"/>
    </row>
    <row r="30" spans="1:19">
      <c r="A30" s="469">
        <v>25</v>
      </c>
      <c r="B30" s="647" t="s">
        <v>1173</v>
      </c>
      <c r="C30" s="647"/>
      <c r="D30" s="647"/>
      <c r="E30" s="647"/>
      <c r="F30" s="647"/>
      <c r="G30" s="647"/>
      <c r="H30" s="647"/>
      <c r="I30" s="647"/>
      <c r="J30" s="647"/>
      <c r="K30" s="647"/>
      <c r="L30" s="647"/>
      <c r="M30" s="647"/>
      <c r="N30" s="647"/>
      <c r="O30" s="647"/>
      <c r="P30" s="647"/>
      <c r="Q30" s="647"/>
      <c r="R30" s="647"/>
      <c r="S30" s="647"/>
    </row>
    <row r="31" spans="1:19">
      <c r="A31" s="469">
        <v>26</v>
      </c>
      <c r="B31" s="647" t="s">
        <v>1174</v>
      </c>
      <c r="C31" s="647"/>
      <c r="D31" s="647"/>
      <c r="E31" s="647"/>
      <c r="F31" s="647"/>
      <c r="G31" s="647"/>
      <c r="H31" s="647"/>
      <c r="I31" s="647"/>
      <c r="J31" s="647"/>
      <c r="K31" s="647"/>
      <c r="L31" s="647"/>
      <c r="M31" s="647"/>
      <c r="N31" s="647"/>
      <c r="O31" s="647"/>
      <c r="P31" s="647"/>
      <c r="Q31" s="647"/>
      <c r="R31" s="647"/>
      <c r="S31" s="647"/>
    </row>
    <row r="32" spans="1:19">
      <c r="A32" s="469">
        <v>27</v>
      </c>
      <c r="B32" s="647" t="s">
        <v>1175</v>
      </c>
      <c r="C32" s="647"/>
      <c r="D32" s="647"/>
      <c r="E32" s="647"/>
      <c r="F32" s="647"/>
      <c r="G32" s="647"/>
      <c r="H32" s="647"/>
      <c r="I32" s="647"/>
      <c r="J32" s="647"/>
      <c r="K32" s="647"/>
      <c r="L32" s="647"/>
      <c r="M32" s="647"/>
      <c r="N32" s="647"/>
      <c r="O32" s="647"/>
      <c r="P32" s="647"/>
      <c r="Q32" s="647"/>
      <c r="R32" s="647"/>
      <c r="S32" s="647"/>
    </row>
    <row r="33" spans="1:19">
      <c r="A33" s="469">
        <v>28</v>
      </c>
      <c r="B33" s="647" t="s">
        <v>1176</v>
      </c>
      <c r="C33" s="647"/>
      <c r="D33" s="647"/>
      <c r="E33" s="647"/>
      <c r="F33" s="647"/>
      <c r="G33" s="647"/>
      <c r="H33" s="647"/>
      <c r="I33" s="647"/>
      <c r="J33" s="647"/>
      <c r="K33" s="647"/>
      <c r="L33" s="647"/>
      <c r="M33" s="647"/>
      <c r="N33" s="647"/>
      <c r="O33" s="647"/>
      <c r="P33" s="647"/>
      <c r="Q33" s="647"/>
      <c r="R33" s="647"/>
      <c r="S33" s="647"/>
    </row>
    <row r="35" spans="1:19">
      <c r="B35" s="834" t="s">
        <v>1194</v>
      </c>
    </row>
    <row r="36" spans="1:19" ht="69" customHeight="1">
      <c r="A36" s="469">
        <v>29</v>
      </c>
      <c r="B36" s="853" t="s">
        <v>1193</v>
      </c>
      <c r="C36" s="853"/>
      <c r="D36" s="853"/>
      <c r="E36" s="853"/>
      <c r="F36" s="853"/>
      <c r="G36" s="853"/>
      <c r="H36" s="853"/>
      <c r="I36" s="853"/>
      <c r="J36" s="853"/>
      <c r="K36" s="853"/>
      <c r="L36" s="853"/>
      <c r="M36" s="853"/>
      <c r="N36" s="853"/>
      <c r="O36" s="853"/>
      <c r="P36" s="853"/>
    </row>
  </sheetData>
  <mergeCells count="5">
    <mergeCell ref="B24:P24"/>
    <mergeCell ref="B25:P25"/>
    <mergeCell ref="B26:P26"/>
    <mergeCell ref="B27:P27"/>
    <mergeCell ref="B36:P3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65"/>
  <sheetViews>
    <sheetView tabSelected="1" zoomScale="106" zoomScaleNormal="106" workbookViewId="0">
      <pane xSplit="4" ySplit="13" topLeftCell="E1047" activePane="bottomRight" state="frozen"/>
      <selection pane="topRight" activeCell="E1" sqref="E1"/>
      <selection pane="bottomLeft" activeCell="A14" sqref="A14"/>
      <selection pane="bottomRight" activeCell="C1057" sqref="C1057"/>
    </sheetView>
  </sheetViews>
  <sheetFormatPr baseColWidth="10" defaultRowHeight="12.75"/>
  <cols>
    <col min="1" max="2" width="11.42578125" style="647"/>
    <col min="3" max="3" width="26.28515625" style="647" customWidth="1"/>
    <col min="4" max="4" width="11.85546875" style="647" customWidth="1"/>
    <col min="5" max="5" width="9.7109375" style="647" customWidth="1"/>
    <col min="6" max="6" width="7.85546875" style="647" customWidth="1"/>
    <col min="7" max="7" width="7.28515625" style="647" customWidth="1"/>
    <col min="8" max="8" width="5.7109375" style="647" customWidth="1"/>
    <col min="9" max="9" width="5.28515625" style="647" customWidth="1"/>
    <col min="10" max="10" width="5.7109375" style="647" customWidth="1"/>
    <col min="11" max="11" width="8.42578125" style="647" customWidth="1"/>
    <col min="12" max="12" width="6.140625" style="647" customWidth="1"/>
    <col min="13" max="13" width="5.85546875" style="647" customWidth="1"/>
    <col min="14" max="14" width="8.28515625" style="647" customWidth="1"/>
    <col min="15" max="15" width="5.140625" style="647" customWidth="1"/>
    <col min="16" max="16" width="13.85546875" style="647" customWidth="1"/>
    <col min="17" max="18" width="6.5703125" style="647" customWidth="1"/>
    <col min="19" max="19" width="7" style="647" customWidth="1"/>
    <col min="20" max="20" width="8.28515625" style="647" customWidth="1"/>
    <col min="21" max="21" width="5.28515625" style="647" customWidth="1"/>
    <col min="22" max="24" width="11.42578125" style="647" customWidth="1"/>
    <col min="25" max="16384" width="11.42578125" style="647"/>
  </cols>
  <sheetData>
    <row r="1" spans="1:21">
      <c r="A1" s="520"/>
      <c r="B1" s="521"/>
      <c r="C1" s="521"/>
      <c r="D1" s="521"/>
      <c r="E1" s="521"/>
      <c r="F1" s="521"/>
      <c r="G1" s="521"/>
      <c r="H1" s="521"/>
      <c r="I1" s="521"/>
      <c r="J1" s="521"/>
      <c r="K1" s="521"/>
      <c r="L1" s="521"/>
      <c r="M1" s="521"/>
      <c r="N1" s="521"/>
      <c r="O1" s="521"/>
      <c r="P1" s="521"/>
      <c r="Q1" s="521"/>
      <c r="R1" s="521"/>
      <c r="S1" s="521"/>
      <c r="T1" s="521"/>
      <c r="U1" s="543"/>
    </row>
    <row r="2" spans="1:21" ht="18">
      <c r="A2" s="522" t="s">
        <v>86</v>
      </c>
      <c r="B2" s="523"/>
      <c r="C2" s="523"/>
      <c r="D2" s="523"/>
      <c r="E2" s="523"/>
      <c r="F2" s="523"/>
      <c r="G2" s="523"/>
      <c r="H2" s="523"/>
      <c r="I2" s="523"/>
      <c r="J2" s="523"/>
      <c r="K2" s="523"/>
      <c r="L2" s="523"/>
      <c r="M2" s="523"/>
      <c r="N2" s="523"/>
      <c r="O2" s="523"/>
      <c r="P2" s="523"/>
      <c r="Q2" s="523"/>
      <c r="R2" s="523"/>
      <c r="S2" s="523"/>
      <c r="T2" s="523"/>
      <c r="U2" s="544"/>
    </row>
    <row r="3" spans="1:21">
      <c r="A3" s="524"/>
      <c r="B3" s="525"/>
      <c r="C3" s="525"/>
      <c r="D3" s="525"/>
      <c r="E3" s="525"/>
      <c r="F3" s="525"/>
      <c r="G3" s="525"/>
      <c r="H3" s="525"/>
      <c r="I3" s="525"/>
      <c r="J3" s="525"/>
      <c r="K3" s="525"/>
      <c r="L3" s="525"/>
      <c r="M3" s="525"/>
      <c r="N3" s="525"/>
      <c r="O3" s="525"/>
      <c r="P3" s="525"/>
      <c r="Q3" s="525"/>
      <c r="R3" s="525"/>
      <c r="S3" s="525"/>
      <c r="T3" s="525"/>
      <c r="U3" s="545"/>
    </row>
    <row r="4" spans="1:21" ht="14.25">
      <c r="A4" s="526" t="s">
        <v>96</v>
      </c>
      <c r="B4" s="527"/>
      <c r="C4" s="527"/>
      <c r="D4" s="527"/>
      <c r="E4" s="527"/>
      <c r="F4" s="527"/>
      <c r="G4" s="527"/>
      <c r="H4" s="527"/>
      <c r="I4" s="527"/>
      <c r="J4" s="527"/>
      <c r="K4" s="527"/>
      <c r="L4" s="527"/>
      <c r="M4" s="527"/>
      <c r="N4" s="527"/>
      <c r="O4" s="527"/>
      <c r="P4" s="527"/>
      <c r="Q4" s="527"/>
      <c r="R4" s="527"/>
      <c r="S4" s="527"/>
      <c r="T4" s="527"/>
      <c r="U4" s="546"/>
    </row>
    <row r="5" spans="1:21" ht="13.5" thickBot="1">
      <c r="A5" s="528"/>
      <c r="B5" s="527"/>
      <c r="C5" s="527"/>
      <c r="D5" s="527"/>
      <c r="E5" s="527"/>
      <c r="F5" s="527"/>
      <c r="G5" s="527"/>
      <c r="H5" s="527"/>
      <c r="I5" s="527"/>
      <c r="J5" s="527"/>
      <c r="K5" s="527"/>
      <c r="L5" s="527"/>
      <c r="M5" s="527"/>
      <c r="N5" s="527"/>
      <c r="O5" s="527"/>
      <c r="P5" s="527"/>
      <c r="Q5" s="527"/>
      <c r="R5" s="527"/>
      <c r="S5" s="527"/>
      <c r="T5" s="527"/>
      <c r="U5" s="546"/>
    </row>
    <row r="6" spans="1:21" ht="14.25">
      <c r="A6" s="529" t="s">
        <v>85</v>
      </c>
      <c r="B6" s="530"/>
      <c r="C6" s="530"/>
      <c r="D6" s="530"/>
      <c r="E6" s="530"/>
      <c r="F6" s="530"/>
      <c r="G6" s="530"/>
      <c r="H6" s="530"/>
      <c r="I6" s="530"/>
      <c r="J6" s="530"/>
      <c r="K6" s="530"/>
      <c r="L6" s="530"/>
      <c r="M6" s="530"/>
      <c r="N6" s="530"/>
      <c r="O6" s="530"/>
      <c r="P6" s="530"/>
      <c r="Q6" s="530"/>
      <c r="R6" s="530"/>
      <c r="S6" s="530"/>
      <c r="T6" s="530"/>
      <c r="U6" s="547"/>
    </row>
    <row r="7" spans="1:21" ht="14.25">
      <c r="A7" s="531" t="str">
        <f>Índice!C7</f>
        <v>Fecha de publicación: Diciembre 2022</v>
      </c>
      <c r="B7" s="532"/>
      <c r="C7" s="532"/>
      <c r="D7" s="532"/>
      <c r="E7" s="532"/>
      <c r="F7" s="532"/>
      <c r="G7" s="532"/>
      <c r="H7" s="532"/>
      <c r="I7" s="532"/>
      <c r="J7" s="532"/>
      <c r="K7" s="532"/>
      <c r="L7" s="532"/>
      <c r="M7" s="532"/>
      <c r="N7" s="532"/>
      <c r="O7" s="532"/>
      <c r="P7" s="532"/>
      <c r="Q7" s="532"/>
      <c r="R7" s="532"/>
      <c r="S7" s="532"/>
      <c r="T7" s="532"/>
      <c r="U7" s="548"/>
    </row>
    <row r="8" spans="1:21" ht="15" thickBot="1">
      <c r="A8" s="533" t="str">
        <f>Índice!C8</f>
        <v>Fecha de Corte: Noviembre 2022</v>
      </c>
      <c r="B8" s="534"/>
      <c r="C8" s="534"/>
      <c r="D8" s="534"/>
      <c r="E8" s="534"/>
      <c r="F8" s="534"/>
      <c r="G8" s="534"/>
      <c r="H8" s="534"/>
      <c r="I8" s="534"/>
      <c r="J8" s="534"/>
      <c r="K8" s="534"/>
      <c r="L8" s="534"/>
      <c r="M8" s="534"/>
      <c r="N8" s="534"/>
      <c r="O8" s="534"/>
      <c r="P8" s="534"/>
      <c r="Q8" s="534"/>
      <c r="R8" s="534"/>
      <c r="S8" s="534"/>
      <c r="T8" s="534"/>
      <c r="U8" s="549"/>
    </row>
    <row r="9" spans="1:21" ht="15" thickBot="1">
      <c r="A9" s="213"/>
      <c r="B9" s="214"/>
      <c r="C9" s="214"/>
      <c r="D9" s="214"/>
      <c r="H9" s="212"/>
      <c r="J9" s="212"/>
    </row>
    <row r="10" spans="1:21" ht="13.5" thickBot="1">
      <c r="A10" s="680" t="s">
        <v>69</v>
      </c>
      <c r="B10" s="680" t="s">
        <v>97</v>
      </c>
      <c r="C10" s="680" t="s">
        <v>98</v>
      </c>
      <c r="D10" s="681" t="s">
        <v>1133</v>
      </c>
      <c r="E10" s="854">
        <v>44866</v>
      </c>
      <c r="F10" s="839"/>
      <c r="G10" s="839"/>
      <c r="H10" s="839"/>
      <c r="I10" s="839"/>
      <c r="J10" s="839"/>
      <c r="K10" s="839"/>
      <c r="L10" s="839"/>
      <c r="M10" s="839"/>
      <c r="N10" s="839"/>
      <c r="O10" s="839"/>
      <c r="P10" s="839"/>
      <c r="Q10" s="839"/>
      <c r="R10" s="839"/>
      <c r="S10" s="839"/>
      <c r="T10" s="839"/>
      <c r="U10" s="855"/>
    </row>
    <row r="11" spans="1:21" ht="13.5" thickBot="1">
      <c r="A11" s="682"/>
      <c r="B11" s="682"/>
      <c r="C11" s="682"/>
      <c r="D11" s="683"/>
      <c r="E11" s="856" t="s">
        <v>99</v>
      </c>
      <c r="F11" s="857"/>
      <c r="G11" s="857"/>
      <c r="H11" s="857"/>
      <c r="I11" s="857"/>
      <c r="J11" s="857"/>
      <c r="K11" s="858"/>
      <c r="L11" s="859" t="s">
        <v>1195</v>
      </c>
      <c r="M11" s="857"/>
      <c r="N11" s="857"/>
      <c r="O11" s="857"/>
      <c r="P11" s="857"/>
      <c r="Q11" s="858"/>
      <c r="R11" s="860" t="s">
        <v>1196</v>
      </c>
      <c r="S11" s="861"/>
      <c r="T11" s="861"/>
      <c r="U11" s="862"/>
    </row>
    <row r="12" spans="1:21" ht="33.75">
      <c r="A12" s="680" t="s">
        <v>69</v>
      </c>
      <c r="B12" s="680" t="s">
        <v>97</v>
      </c>
      <c r="C12" s="680" t="s">
        <v>98</v>
      </c>
      <c r="D12" s="681" t="s">
        <v>1133</v>
      </c>
      <c r="E12" s="272" t="s">
        <v>2</v>
      </c>
      <c r="F12" s="272" t="s">
        <v>3</v>
      </c>
      <c r="G12" s="272" t="s">
        <v>51</v>
      </c>
      <c r="H12" s="272" t="s">
        <v>66</v>
      </c>
      <c r="I12" s="272" t="s">
        <v>1134</v>
      </c>
      <c r="J12" s="272" t="s">
        <v>1135</v>
      </c>
      <c r="K12" s="272" t="s">
        <v>68</v>
      </c>
      <c r="L12" s="470" t="s">
        <v>2</v>
      </c>
      <c r="M12" s="470" t="s">
        <v>3</v>
      </c>
      <c r="N12" s="470" t="s">
        <v>51</v>
      </c>
      <c r="O12" s="470" t="s">
        <v>66</v>
      </c>
      <c r="P12" s="470" t="s">
        <v>1134</v>
      </c>
      <c r="Q12" s="470" t="s">
        <v>68</v>
      </c>
      <c r="R12" s="471" t="s">
        <v>66</v>
      </c>
      <c r="S12" s="471" t="s">
        <v>1131</v>
      </c>
      <c r="T12" s="471" t="s">
        <v>1139</v>
      </c>
      <c r="U12" s="471" t="s">
        <v>68</v>
      </c>
    </row>
    <row r="13" spans="1:21" ht="12.75" customHeight="1">
      <c r="A13" s="215" t="s">
        <v>100</v>
      </c>
      <c r="B13" s="215" t="s">
        <v>177</v>
      </c>
      <c r="C13" s="215" t="s">
        <v>177</v>
      </c>
      <c r="D13" s="215">
        <v>11550</v>
      </c>
      <c r="E13" s="788">
        <v>2</v>
      </c>
      <c r="F13" s="788">
        <v>0</v>
      </c>
      <c r="G13" s="788">
        <v>3</v>
      </c>
      <c r="H13" s="819">
        <v>0</v>
      </c>
      <c r="I13" s="788">
        <v>0</v>
      </c>
      <c r="J13" s="788">
        <v>3</v>
      </c>
      <c r="K13" s="788">
        <v>3</v>
      </c>
      <c r="L13" s="788">
        <v>2</v>
      </c>
      <c r="M13" s="788">
        <v>0</v>
      </c>
      <c r="N13" s="819">
        <v>1</v>
      </c>
      <c r="O13" s="788">
        <v>1</v>
      </c>
      <c r="P13" s="788">
        <v>0</v>
      </c>
      <c r="Q13" s="788">
        <v>0</v>
      </c>
      <c r="R13" s="788">
        <v>1</v>
      </c>
      <c r="S13" s="788">
        <v>1</v>
      </c>
      <c r="T13" s="788">
        <v>0</v>
      </c>
      <c r="U13" s="788">
        <v>0</v>
      </c>
    </row>
    <row r="14" spans="1:21" ht="12.75" customHeight="1">
      <c r="A14" s="215" t="s">
        <v>100</v>
      </c>
      <c r="B14" s="215" t="s">
        <v>166</v>
      </c>
      <c r="C14" s="215" t="s">
        <v>166</v>
      </c>
      <c r="D14" s="215">
        <v>11150</v>
      </c>
      <c r="E14" s="788">
        <v>0</v>
      </c>
      <c r="F14" s="788">
        <v>0</v>
      </c>
      <c r="G14" s="788">
        <v>0</v>
      </c>
      <c r="H14" s="819">
        <v>0</v>
      </c>
      <c r="I14" s="788">
        <v>0</v>
      </c>
      <c r="J14" s="788">
        <v>0</v>
      </c>
      <c r="K14" s="788">
        <v>0</v>
      </c>
      <c r="L14" s="788">
        <v>0</v>
      </c>
      <c r="M14" s="788">
        <v>0</v>
      </c>
      <c r="N14" s="819">
        <v>0</v>
      </c>
      <c r="O14" s="788">
        <v>0</v>
      </c>
      <c r="P14" s="788">
        <v>0</v>
      </c>
      <c r="Q14" s="788">
        <v>0</v>
      </c>
      <c r="R14" s="788">
        <v>1</v>
      </c>
      <c r="S14" s="788">
        <v>1</v>
      </c>
      <c r="T14" s="788">
        <v>0</v>
      </c>
      <c r="U14" s="788">
        <v>0</v>
      </c>
    </row>
    <row r="15" spans="1:21" ht="12.75" customHeight="1">
      <c r="A15" s="215" t="s">
        <v>100</v>
      </c>
      <c r="B15" s="215" t="s">
        <v>166</v>
      </c>
      <c r="C15" s="215" t="s">
        <v>168</v>
      </c>
      <c r="D15" s="215">
        <v>11152</v>
      </c>
      <c r="E15" s="788">
        <v>0</v>
      </c>
      <c r="F15" s="788">
        <v>0</v>
      </c>
      <c r="G15" s="788">
        <v>0</v>
      </c>
      <c r="H15" s="819">
        <v>0</v>
      </c>
      <c r="I15" s="788">
        <v>0</v>
      </c>
      <c r="J15" s="788">
        <v>0</v>
      </c>
      <c r="K15" s="788">
        <v>0</v>
      </c>
      <c r="L15" s="788">
        <v>0</v>
      </c>
      <c r="M15" s="788">
        <v>0</v>
      </c>
      <c r="N15" s="819">
        <v>0</v>
      </c>
      <c r="O15" s="788">
        <v>0</v>
      </c>
      <c r="P15" s="788">
        <v>0</v>
      </c>
      <c r="Q15" s="788">
        <v>0</v>
      </c>
      <c r="R15" s="788">
        <v>0</v>
      </c>
      <c r="S15" s="788">
        <v>0</v>
      </c>
      <c r="T15" s="788">
        <v>0</v>
      </c>
      <c r="U15" s="788">
        <v>0</v>
      </c>
    </row>
    <row r="16" spans="1:21" ht="12.75" customHeight="1">
      <c r="A16" s="215" t="s">
        <v>100</v>
      </c>
      <c r="B16" s="215" t="s">
        <v>166</v>
      </c>
      <c r="C16" s="215" t="s">
        <v>169</v>
      </c>
      <c r="D16" s="215">
        <v>11153</v>
      </c>
      <c r="E16" s="788">
        <v>0</v>
      </c>
      <c r="F16" s="788">
        <v>0</v>
      </c>
      <c r="G16" s="788">
        <v>0</v>
      </c>
      <c r="H16" s="819">
        <v>0</v>
      </c>
      <c r="I16" s="788">
        <v>0</v>
      </c>
      <c r="J16" s="788">
        <v>0</v>
      </c>
      <c r="K16" s="788">
        <v>0</v>
      </c>
      <c r="L16" s="788">
        <v>0</v>
      </c>
      <c r="M16" s="788">
        <v>0</v>
      </c>
      <c r="N16" s="819">
        <v>0</v>
      </c>
      <c r="O16" s="788">
        <v>0</v>
      </c>
      <c r="P16" s="788">
        <v>0</v>
      </c>
      <c r="Q16" s="788">
        <v>0</v>
      </c>
      <c r="R16" s="788">
        <v>0</v>
      </c>
      <c r="S16" s="788">
        <v>0</v>
      </c>
      <c r="T16" s="788">
        <v>0</v>
      </c>
      <c r="U16" s="788">
        <v>0</v>
      </c>
    </row>
    <row r="17" spans="1:21" ht="12.75" customHeight="1">
      <c r="A17" s="215" t="s">
        <v>100</v>
      </c>
      <c r="B17" s="215" t="s">
        <v>166</v>
      </c>
      <c r="C17" s="215" t="s">
        <v>167</v>
      </c>
      <c r="D17" s="215">
        <v>11151</v>
      </c>
      <c r="E17" s="788">
        <v>0</v>
      </c>
      <c r="F17" s="788">
        <v>0</v>
      </c>
      <c r="G17" s="788">
        <v>0</v>
      </c>
      <c r="H17" s="819">
        <v>0</v>
      </c>
      <c r="I17" s="788">
        <v>0</v>
      </c>
      <c r="J17" s="788">
        <v>0</v>
      </c>
      <c r="K17" s="788">
        <v>0</v>
      </c>
      <c r="L17" s="788">
        <v>0</v>
      </c>
      <c r="M17" s="788">
        <v>0</v>
      </c>
      <c r="N17" s="819">
        <v>0</v>
      </c>
      <c r="O17" s="788">
        <v>0</v>
      </c>
      <c r="P17" s="788">
        <v>0</v>
      </c>
      <c r="Q17" s="788">
        <v>0</v>
      </c>
      <c r="R17" s="788">
        <v>0</v>
      </c>
      <c r="S17" s="788">
        <v>0</v>
      </c>
      <c r="T17" s="788">
        <v>0</v>
      </c>
      <c r="U17" s="788">
        <v>0</v>
      </c>
    </row>
    <row r="18" spans="1:21" ht="12.75" customHeight="1">
      <c r="A18" s="215" t="s">
        <v>100</v>
      </c>
      <c r="B18" s="215" t="s">
        <v>166</v>
      </c>
      <c r="C18" s="246" t="s">
        <v>170</v>
      </c>
      <c r="D18" s="246">
        <v>11154</v>
      </c>
      <c r="E18" s="788">
        <v>0</v>
      </c>
      <c r="F18" s="788">
        <v>0</v>
      </c>
      <c r="G18" s="788">
        <v>0</v>
      </c>
      <c r="H18" s="819">
        <v>0</v>
      </c>
      <c r="I18" s="788">
        <v>0</v>
      </c>
      <c r="J18" s="788">
        <v>0</v>
      </c>
      <c r="K18" s="788">
        <v>0</v>
      </c>
      <c r="L18" s="788">
        <v>1</v>
      </c>
      <c r="M18" s="788">
        <v>0</v>
      </c>
      <c r="N18" s="819">
        <v>1</v>
      </c>
      <c r="O18" s="788">
        <v>0</v>
      </c>
      <c r="P18" s="788">
        <v>0</v>
      </c>
      <c r="Q18" s="788">
        <v>0</v>
      </c>
      <c r="R18" s="788">
        <v>0</v>
      </c>
      <c r="S18" s="788">
        <v>0</v>
      </c>
      <c r="T18" s="788">
        <v>0</v>
      </c>
      <c r="U18" s="788">
        <v>0</v>
      </c>
    </row>
    <row r="19" spans="1:21" ht="12.75" customHeight="1">
      <c r="A19" s="215" t="s">
        <v>100</v>
      </c>
      <c r="B19" s="215" t="s">
        <v>101</v>
      </c>
      <c r="C19" s="215" t="s">
        <v>102</v>
      </c>
      <c r="D19" s="215">
        <v>10151</v>
      </c>
      <c r="E19" s="788">
        <v>2</v>
      </c>
      <c r="F19" s="788">
        <v>0</v>
      </c>
      <c r="G19" s="788">
        <v>3</v>
      </c>
      <c r="H19" s="819">
        <v>0</v>
      </c>
      <c r="I19" s="788">
        <v>0</v>
      </c>
      <c r="J19" s="788">
        <v>3</v>
      </c>
      <c r="K19" s="788">
        <v>3</v>
      </c>
      <c r="L19" s="788">
        <v>1</v>
      </c>
      <c r="M19" s="788">
        <v>0</v>
      </c>
      <c r="N19" s="819">
        <v>2</v>
      </c>
      <c r="O19" s="788">
        <v>0</v>
      </c>
      <c r="P19" s="788">
        <v>0</v>
      </c>
      <c r="Q19" s="788">
        <v>2</v>
      </c>
      <c r="R19" s="788">
        <v>2</v>
      </c>
      <c r="S19" s="788">
        <v>2</v>
      </c>
      <c r="T19" s="788">
        <v>0</v>
      </c>
      <c r="U19" s="788">
        <v>0</v>
      </c>
    </row>
    <row r="20" spans="1:21" ht="12.75" customHeight="1">
      <c r="A20" s="215" t="s">
        <v>100</v>
      </c>
      <c r="B20" s="215" t="s">
        <v>101</v>
      </c>
      <c r="C20" s="215" t="s">
        <v>104</v>
      </c>
      <c r="D20" s="215">
        <v>10153</v>
      </c>
      <c r="E20" s="788">
        <v>0</v>
      </c>
      <c r="F20" s="788">
        <v>0</v>
      </c>
      <c r="G20" s="788">
        <v>0</v>
      </c>
      <c r="H20" s="819">
        <v>0</v>
      </c>
      <c r="I20" s="788">
        <v>0</v>
      </c>
      <c r="J20" s="788">
        <v>0</v>
      </c>
      <c r="K20" s="788">
        <v>0</v>
      </c>
      <c r="L20" s="788">
        <v>0</v>
      </c>
      <c r="M20" s="788">
        <v>0</v>
      </c>
      <c r="N20" s="819">
        <v>0</v>
      </c>
      <c r="O20" s="788">
        <v>0</v>
      </c>
      <c r="P20" s="788">
        <v>0</v>
      </c>
      <c r="Q20" s="788">
        <v>0</v>
      </c>
      <c r="R20" s="788">
        <v>0</v>
      </c>
      <c r="S20" s="788">
        <v>0</v>
      </c>
      <c r="T20" s="788">
        <v>0</v>
      </c>
      <c r="U20" s="788">
        <v>0</v>
      </c>
    </row>
    <row r="21" spans="1:21" ht="12.75" customHeight="1">
      <c r="A21" s="215" t="s">
        <v>100</v>
      </c>
      <c r="B21" s="215" t="s">
        <v>101</v>
      </c>
      <c r="C21" s="215" t="s">
        <v>105</v>
      </c>
      <c r="D21" s="215">
        <v>10154</v>
      </c>
      <c r="E21" s="788">
        <v>0</v>
      </c>
      <c r="F21" s="788">
        <v>0</v>
      </c>
      <c r="G21" s="788">
        <v>1</v>
      </c>
      <c r="H21" s="819">
        <v>0</v>
      </c>
      <c r="I21" s="788">
        <v>0</v>
      </c>
      <c r="J21" s="788">
        <v>1</v>
      </c>
      <c r="K21" s="788">
        <v>0</v>
      </c>
      <c r="L21" s="788">
        <v>0</v>
      </c>
      <c r="M21" s="788">
        <v>0</v>
      </c>
      <c r="N21" s="819">
        <v>0</v>
      </c>
      <c r="O21" s="788">
        <v>0</v>
      </c>
      <c r="P21" s="788">
        <v>0</v>
      </c>
      <c r="Q21" s="788">
        <v>0</v>
      </c>
      <c r="R21" s="788">
        <v>0</v>
      </c>
      <c r="S21" s="788">
        <v>0</v>
      </c>
      <c r="T21" s="788">
        <v>0</v>
      </c>
      <c r="U21" s="788">
        <v>0</v>
      </c>
    </row>
    <row r="22" spans="1:21" ht="12.75" customHeight="1">
      <c r="A22" s="215" t="s">
        <v>100</v>
      </c>
      <c r="B22" s="215" t="s">
        <v>101</v>
      </c>
      <c r="C22" s="215" t="s">
        <v>106</v>
      </c>
      <c r="D22" s="215">
        <v>10155</v>
      </c>
      <c r="E22" s="788">
        <v>0</v>
      </c>
      <c r="F22" s="788">
        <v>0</v>
      </c>
      <c r="G22" s="788">
        <v>0</v>
      </c>
      <c r="H22" s="819">
        <v>0</v>
      </c>
      <c r="I22" s="788">
        <v>0</v>
      </c>
      <c r="J22" s="788">
        <v>0</v>
      </c>
      <c r="K22" s="788">
        <v>0</v>
      </c>
      <c r="L22" s="788">
        <v>0</v>
      </c>
      <c r="M22" s="788">
        <v>0</v>
      </c>
      <c r="N22" s="819">
        <v>0</v>
      </c>
      <c r="O22" s="788">
        <v>0</v>
      </c>
      <c r="P22" s="788">
        <v>0</v>
      </c>
      <c r="Q22" s="788">
        <v>0</v>
      </c>
      <c r="R22" s="788">
        <v>0</v>
      </c>
      <c r="S22" s="788">
        <v>0</v>
      </c>
      <c r="T22" s="788">
        <v>0</v>
      </c>
      <c r="U22" s="788">
        <v>0</v>
      </c>
    </row>
    <row r="23" spans="1:21" ht="12.75" customHeight="1">
      <c r="A23" s="215" t="s">
        <v>100</v>
      </c>
      <c r="B23" s="215" t="s">
        <v>101</v>
      </c>
      <c r="C23" s="215" t="s">
        <v>101</v>
      </c>
      <c r="D23" s="215">
        <v>10150</v>
      </c>
      <c r="E23" s="788">
        <v>36</v>
      </c>
      <c r="F23" s="788">
        <v>0</v>
      </c>
      <c r="G23" s="788">
        <v>58</v>
      </c>
      <c r="H23" s="819">
        <v>3</v>
      </c>
      <c r="I23" s="788">
        <v>0</v>
      </c>
      <c r="J23" s="788">
        <v>58</v>
      </c>
      <c r="K23" s="788">
        <v>53</v>
      </c>
      <c r="L23" s="788">
        <v>31</v>
      </c>
      <c r="M23" s="788">
        <v>0</v>
      </c>
      <c r="N23" s="819">
        <v>68</v>
      </c>
      <c r="O23" s="788">
        <v>0</v>
      </c>
      <c r="P23" s="788">
        <v>0</v>
      </c>
      <c r="Q23" s="788">
        <v>66</v>
      </c>
      <c r="R23" s="788">
        <v>36</v>
      </c>
      <c r="S23" s="788">
        <v>26</v>
      </c>
      <c r="T23" s="788">
        <v>24</v>
      </c>
      <c r="U23" s="788">
        <v>0</v>
      </c>
    </row>
    <row r="24" spans="1:21" ht="12.75" customHeight="1">
      <c r="A24" s="215" t="s">
        <v>100</v>
      </c>
      <c r="B24" s="215" t="s">
        <v>101</v>
      </c>
      <c r="C24" s="215" t="s">
        <v>103</v>
      </c>
      <c r="D24" s="215">
        <v>10152</v>
      </c>
      <c r="E24" s="788">
        <v>2</v>
      </c>
      <c r="F24" s="788">
        <v>0</v>
      </c>
      <c r="G24" s="788">
        <v>2</v>
      </c>
      <c r="H24" s="819">
        <v>1</v>
      </c>
      <c r="I24" s="788">
        <v>0</v>
      </c>
      <c r="J24" s="788">
        <v>1</v>
      </c>
      <c r="K24" s="788">
        <v>0</v>
      </c>
      <c r="L24" s="788">
        <v>1</v>
      </c>
      <c r="M24" s="788">
        <v>0</v>
      </c>
      <c r="N24" s="819">
        <v>0</v>
      </c>
      <c r="O24" s="788">
        <v>0</v>
      </c>
      <c r="P24" s="788">
        <v>0</v>
      </c>
      <c r="Q24" s="788">
        <v>0</v>
      </c>
      <c r="R24" s="788">
        <v>1</v>
      </c>
      <c r="S24" s="788">
        <v>0</v>
      </c>
      <c r="T24" s="788">
        <v>0</v>
      </c>
      <c r="U24" s="788">
        <v>0</v>
      </c>
    </row>
    <row r="25" spans="1:21" ht="12.75" customHeight="1">
      <c r="A25" s="215" t="s">
        <v>100</v>
      </c>
      <c r="B25" s="215" t="s">
        <v>101</v>
      </c>
      <c r="C25" s="215" t="s">
        <v>107</v>
      </c>
      <c r="D25" s="215">
        <v>10156</v>
      </c>
      <c r="E25" s="788">
        <v>2</v>
      </c>
      <c r="F25" s="788">
        <v>0</v>
      </c>
      <c r="G25" s="788">
        <v>2</v>
      </c>
      <c r="H25" s="819">
        <v>1</v>
      </c>
      <c r="I25" s="788">
        <v>0</v>
      </c>
      <c r="J25" s="788">
        <v>2</v>
      </c>
      <c r="K25" s="788">
        <v>2</v>
      </c>
      <c r="L25" s="788">
        <v>1</v>
      </c>
      <c r="M25" s="788">
        <v>0</v>
      </c>
      <c r="N25" s="819">
        <v>1</v>
      </c>
      <c r="O25" s="788">
        <v>0</v>
      </c>
      <c r="P25" s="788">
        <v>0</v>
      </c>
      <c r="Q25" s="788">
        <v>1</v>
      </c>
      <c r="R25" s="788">
        <v>1</v>
      </c>
      <c r="S25" s="788">
        <v>1</v>
      </c>
      <c r="T25" s="788">
        <v>0</v>
      </c>
      <c r="U25" s="788">
        <v>0</v>
      </c>
    </row>
    <row r="26" spans="1:21" ht="12.75" customHeight="1">
      <c r="A26" s="215" t="s">
        <v>100</v>
      </c>
      <c r="B26" s="215" t="s">
        <v>101</v>
      </c>
      <c r="C26" s="215" t="s">
        <v>108</v>
      </c>
      <c r="D26" s="215">
        <v>10157</v>
      </c>
      <c r="E26" s="788">
        <v>2</v>
      </c>
      <c r="F26" s="788">
        <v>0</v>
      </c>
      <c r="G26" s="788">
        <v>1</v>
      </c>
      <c r="H26" s="819">
        <v>0</v>
      </c>
      <c r="I26" s="788">
        <v>0</v>
      </c>
      <c r="J26" s="788">
        <v>1</v>
      </c>
      <c r="K26" s="788">
        <v>0</v>
      </c>
      <c r="L26" s="788">
        <v>3</v>
      </c>
      <c r="M26" s="788">
        <v>0</v>
      </c>
      <c r="N26" s="819">
        <v>1</v>
      </c>
      <c r="O26" s="788">
        <v>0</v>
      </c>
      <c r="P26" s="788">
        <v>0</v>
      </c>
      <c r="Q26" s="788">
        <v>0</v>
      </c>
      <c r="R26" s="788">
        <v>0</v>
      </c>
      <c r="S26" s="788">
        <v>0</v>
      </c>
      <c r="T26" s="788">
        <v>0</v>
      </c>
      <c r="U26" s="788">
        <v>0</v>
      </c>
    </row>
    <row r="27" spans="1:21" ht="12.75" customHeight="1">
      <c r="A27" s="215" t="s">
        <v>100</v>
      </c>
      <c r="B27" s="215" t="s">
        <v>101</v>
      </c>
      <c r="C27" s="215" t="s">
        <v>109</v>
      </c>
      <c r="D27" s="215">
        <v>10158</v>
      </c>
      <c r="E27" s="788">
        <v>0</v>
      </c>
      <c r="F27" s="788">
        <v>0</v>
      </c>
      <c r="G27" s="788">
        <v>0</v>
      </c>
      <c r="H27" s="819">
        <v>0</v>
      </c>
      <c r="I27" s="788">
        <v>0</v>
      </c>
      <c r="J27" s="788">
        <v>0</v>
      </c>
      <c r="K27" s="788">
        <v>0</v>
      </c>
      <c r="L27" s="788">
        <v>0</v>
      </c>
      <c r="M27" s="788">
        <v>0</v>
      </c>
      <c r="N27" s="819">
        <v>0</v>
      </c>
      <c r="O27" s="788">
        <v>0</v>
      </c>
      <c r="P27" s="788">
        <v>0</v>
      </c>
      <c r="Q27" s="788">
        <v>0</v>
      </c>
      <c r="R27" s="788">
        <v>0</v>
      </c>
      <c r="S27" s="788">
        <v>0</v>
      </c>
      <c r="T27" s="788">
        <v>0</v>
      </c>
      <c r="U27" s="788">
        <v>0</v>
      </c>
    </row>
    <row r="28" spans="1:21" ht="12.75" customHeight="1">
      <c r="A28" s="215" t="s">
        <v>100</v>
      </c>
      <c r="B28" s="215" t="s">
        <v>101</v>
      </c>
      <c r="C28" s="215" t="s">
        <v>110</v>
      </c>
      <c r="D28" s="215">
        <v>10159</v>
      </c>
      <c r="E28" s="788">
        <v>0</v>
      </c>
      <c r="F28" s="788">
        <v>0</v>
      </c>
      <c r="G28" s="788">
        <v>1</v>
      </c>
      <c r="H28" s="819">
        <v>0</v>
      </c>
      <c r="I28" s="788">
        <v>0</v>
      </c>
      <c r="J28" s="788">
        <v>0</v>
      </c>
      <c r="K28" s="788">
        <v>0</v>
      </c>
      <c r="L28" s="788">
        <v>0</v>
      </c>
      <c r="M28" s="788">
        <v>0</v>
      </c>
      <c r="N28" s="819">
        <v>0</v>
      </c>
      <c r="O28" s="788">
        <v>0</v>
      </c>
      <c r="P28" s="788">
        <v>0</v>
      </c>
      <c r="Q28" s="788">
        <v>0</v>
      </c>
      <c r="R28" s="788">
        <v>0</v>
      </c>
      <c r="S28" s="788">
        <v>0</v>
      </c>
      <c r="T28" s="788">
        <v>0</v>
      </c>
      <c r="U28" s="788">
        <v>0</v>
      </c>
    </row>
    <row r="29" spans="1:21" ht="12.75" customHeight="1">
      <c r="A29" s="215" t="s">
        <v>100</v>
      </c>
      <c r="B29" s="215" t="s">
        <v>101</v>
      </c>
      <c r="C29" s="215" t="s">
        <v>111</v>
      </c>
      <c r="D29" s="215">
        <v>10160</v>
      </c>
      <c r="E29" s="788">
        <v>0</v>
      </c>
      <c r="F29" s="788">
        <v>0</v>
      </c>
      <c r="G29" s="788">
        <v>0</v>
      </c>
      <c r="H29" s="819">
        <v>0</v>
      </c>
      <c r="I29" s="788">
        <v>0</v>
      </c>
      <c r="J29" s="788">
        <v>0</v>
      </c>
      <c r="K29" s="788">
        <v>0</v>
      </c>
      <c r="L29" s="788">
        <v>0</v>
      </c>
      <c r="M29" s="788">
        <v>0</v>
      </c>
      <c r="N29" s="819">
        <v>0</v>
      </c>
      <c r="O29" s="788">
        <v>0</v>
      </c>
      <c r="P29" s="788">
        <v>0</v>
      </c>
      <c r="Q29" s="788">
        <v>0</v>
      </c>
      <c r="R29" s="788">
        <v>0</v>
      </c>
      <c r="S29" s="788">
        <v>0</v>
      </c>
      <c r="T29" s="788">
        <v>0</v>
      </c>
      <c r="U29" s="788">
        <v>0</v>
      </c>
    </row>
    <row r="30" spans="1:21" ht="12.75" customHeight="1">
      <c r="A30" s="215" t="s">
        <v>100</v>
      </c>
      <c r="B30" s="215" t="s">
        <v>101</v>
      </c>
      <c r="C30" s="215" t="s">
        <v>112</v>
      </c>
      <c r="D30" s="215">
        <v>10161</v>
      </c>
      <c r="E30" s="788">
        <v>1</v>
      </c>
      <c r="F30" s="788">
        <v>0</v>
      </c>
      <c r="G30" s="788">
        <v>1</v>
      </c>
      <c r="H30" s="819">
        <v>0</v>
      </c>
      <c r="I30" s="788">
        <v>0</v>
      </c>
      <c r="J30" s="788">
        <v>1</v>
      </c>
      <c r="K30" s="788">
        <v>0</v>
      </c>
      <c r="L30" s="788">
        <v>0</v>
      </c>
      <c r="M30" s="788">
        <v>0</v>
      </c>
      <c r="N30" s="819">
        <v>0</v>
      </c>
      <c r="O30" s="788">
        <v>0</v>
      </c>
      <c r="P30" s="788">
        <v>0</v>
      </c>
      <c r="Q30" s="788">
        <v>0</v>
      </c>
      <c r="R30" s="788">
        <v>0</v>
      </c>
      <c r="S30" s="788">
        <v>0</v>
      </c>
      <c r="T30" s="788">
        <v>0</v>
      </c>
      <c r="U30" s="788">
        <v>0</v>
      </c>
    </row>
    <row r="31" spans="1:21" ht="12.75" customHeight="1">
      <c r="A31" s="215" t="s">
        <v>100</v>
      </c>
      <c r="B31" s="215" t="s">
        <v>101</v>
      </c>
      <c r="C31" s="215" t="s">
        <v>113</v>
      </c>
      <c r="D31" s="215">
        <v>10162</v>
      </c>
      <c r="E31" s="788">
        <v>3</v>
      </c>
      <c r="F31" s="788">
        <v>0</v>
      </c>
      <c r="G31" s="788">
        <v>2</v>
      </c>
      <c r="H31" s="819">
        <v>0</v>
      </c>
      <c r="I31" s="788">
        <v>0</v>
      </c>
      <c r="J31" s="788">
        <v>3</v>
      </c>
      <c r="K31" s="788">
        <v>1</v>
      </c>
      <c r="L31" s="788">
        <v>0</v>
      </c>
      <c r="M31" s="788">
        <v>0</v>
      </c>
      <c r="N31" s="819">
        <v>3</v>
      </c>
      <c r="O31" s="788">
        <v>1</v>
      </c>
      <c r="P31" s="788">
        <v>0</v>
      </c>
      <c r="Q31" s="788">
        <v>3</v>
      </c>
      <c r="R31" s="788">
        <v>2</v>
      </c>
      <c r="S31" s="788">
        <v>2</v>
      </c>
      <c r="T31" s="788">
        <v>0</v>
      </c>
      <c r="U31" s="788">
        <v>0</v>
      </c>
    </row>
    <row r="32" spans="1:21" ht="12.75" customHeight="1">
      <c r="A32" s="215" t="s">
        <v>100</v>
      </c>
      <c r="B32" s="215" t="s">
        <v>101</v>
      </c>
      <c r="C32" s="215" t="s">
        <v>114</v>
      </c>
      <c r="D32" s="215">
        <v>10163</v>
      </c>
      <c r="E32" s="788">
        <v>2</v>
      </c>
      <c r="F32" s="788">
        <v>0</v>
      </c>
      <c r="G32" s="788">
        <v>2</v>
      </c>
      <c r="H32" s="819">
        <v>0</v>
      </c>
      <c r="I32" s="788">
        <v>0</v>
      </c>
      <c r="J32" s="788">
        <v>2</v>
      </c>
      <c r="K32" s="788">
        <v>2</v>
      </c>
      <c r="L32" s="788">
        <v>1</v>
      </c>
      <c r="M32" s="788">
        <v>0</v>
      </c>
      <c r="N32" s="819">
        <v>1</v>
      </c>
      <c r="O32" s="788">
        <v>0</v>
      </c>
      <c r="P32" s="788">
        <v>0</v>
      </c>
      <c r="Q32" s="788">
        <v>1</v>
      </c>
      <c r="R32" s="788">
        <v>1</v>
      </c>
      <c r="S32" s="788">
        <v>2</v>
      </c>
      <c r="T32" s="788">
        <v>0</v>
      </c>
      <c r="U32" s="788">
        <v>0</v>
      </c>
    </row>
    <row r="33" spans="1:21" ht="12.75" customHeight="1">
      <c r="A33" s="215" t="s">
        <v>100</v>
      </c>
      <c r="B33" s="215" t="s">
        <v>101</v>
      </c>
      <c r="C33" s="215" t="s">
        <v>115</v>
      </c>
      <c r="D33" s="215">
        <v>10164</v>
      </c>
      <c r="E33" s="788">
        <v>1</v>
      </c>
      <c r="F33" s="788">
        <v>0</v>
      </c>
      <c r="G33" s="788">
        <v>1</v>
      </c>
      <c r="H33" s="819">
        <v>0</v>
      </c>
      <c r="I33" s="788">
        <v>0</v>
      </c>
      <c r="J33" s="788">
        <v>1</v>
      </c>
      <c r="K33" s="788">
        <v>0</v>
      </c>
      <c r="L33" s="788">
        <v>1</v>
      </c>
      <c r="M33" s="788">
        <v>0</v>
      </c>
      <c r="N33" s="819">
        <v>0</v>
      </c>
      <c r="O33" s="788">
        <v>0</v>
      </c>
      <c r="P33" s="788">
        <v>0</v>
      </c>
      <c r="Q33" s="788">
        <v>0</v>
      </c>
      <c r="R33" s="788">
        <v>1</v>
      </c>
      <c r="S33" s="788">
        <v>0</v>
      </c>
      <c r="T33" s="788">
        <v>0</v>
      </c>
      <c r="U33" s="788">
        <v>0</v>
      </c>
    </row>
    <row r="34" spans="1:21" ht="12.75" customHeight="1">
      <c r="A34" s="215" t="s">
        <v>100</v>
      </c>
      <c r="B34" s="215" t="s">
        <v>101</v>
      </c>
      <c r="C34" s="215" t="s">
        <v>116</v>
      </c>
      <c r="D34" s="215">
        <v>10165</v>
      </c>
      <c r="E34" s="788">
        <v>0</v>
      </c>
      <c r="F34" s="788">
        <v>0</v>
      </c>
      <c r="G34" s="788">
        <v>1</v>
      </c>
      <c r="H34" s="819">
        <v>0</v>
      </c>
      <c r="I34" s="788">
        <v>0</v>
      </c>
      <c r="J34" s="788">
        <v>1</v>
      </c>
      <c r="K34" s="788">
        <v>0</v>
      </c>
      <c r="L34" s="788">
        <v>1</v>
      </c>
      <c r="M34" s="788">
        <v>0</v>
      </c>
      <c r="N34" s="819">
        <v>0</v>
      </c>
      <c r="O34" s="788">
        <v>0</v>
      </c>
      <c r="P34" s="788">
        <v>0</v>
      </c>
      <c r="Q34" s="788">
        <v>0</v>
      </c>
      <c r="R34" s="788">
        <v>0</v>
      </c>
      <c r="S34" s="788">
        <v>0</v>
      </c>
      <c r="T34" s="788">
        <v>0</v>
      </c>
      <c r="U34" s="788">
        <v>0</v>
      </c>
    </row>
    <row r="35" spans="1:21" ht="12.75" customHeight="1">
      <c r="A35" s="215" t="s">
        <v>100</v>
      </c>
      <c r="B35" s="215" t="s">
        <v>101</v>
      </c>
      <c r="C35" s="215" t="s">
        <v>117</v>
      </c>
      <c r="D35" s="215">
        <v>10166</v>
      </c>
      <c r="E35" s="788">
        <v>1</v>
      </c>
      <c r="F35" s="788">
        <v>0</v>
      </c>
      <c r="G35" s="788">
        <v>2</v>
      </c>
      <c r="H35" s="819">
        <v>0</v>
      </c>
      <c r="I35" s="788">
        <v>0</v>
      </c>
      <c r="J35" s="788">
        <v>1</v>
      </c>
      <c r="K35" s="788">
        <v>1</v>
      </c>
      <c r="L35" s="788">
        <v>1</v>
      </c>
      <c r="M35" s="788">
        <v>0</v>
      </c>
      <c r="N35" s="819">
        <v>1</v>
      </c>
      <c r="O35" s="788">
        <v>0</v>
      </c>
      <c r="P35" s="788">
        <v>0</v>
      </c>
      <c r="Q35" s="788">
        <v>1</v>
      </c>
      <c r="R35" s="788">
        <v>1</v>
      </c>
      <c r="S35" s="788">
        <v>1</v>
      </c>
      <c r="T35" s="788">
        <v>0</v>
      </c>
      <c r="U35" s="788">
        <v>0</v>
      </c>
    </row>
    <row r="36" spans="1:21" ht="12.75" customHeight="1">
      <c r="A36" s="215" t="s">
        <v>100</v>
      </c>
      <c r="B36" s="215" t="s">
        <v>101</v>
      </c>
      <c r="C36" s="215" t="s">
        <v>118</v>
      </c>
      <c r="D36" s="215">
        <v>10167</v>
      </c>
      <c r="E36" s="788">
        <v>1</v>
      </c>
      <c r="F36" s="788">
        <v>0</v>
      </c>
      <c r="G36" s="788">
        <v>2</v>
      </c>
      <c r="H36" s="819">
        <v>0</v>
      </c>
      <c r="I36" s="788">
        <v>0</v>
      </c>
      <c r="J36" s="788">
        <v>2</v>
      </c>
      <c r="K36" s="788">
        <v>2</v>
      </c>
      <c r="L36" s="788">
        <v>0</v>
      </c>
      <c r="M36" s="788">
        <v>0</v>
      </c>
      <c r="N36" s="819">
        <v>0</v>
      </c>
      <c r="O36" s="788">
        <v>0</v>
      </c>
      <c r="P36" s="788">
        <v>0</v>
      </c>
      <c r="Q36" s="788">
        <v>0</v>
      </c>
      <c r="R36" s="788">
        <v>2</v>
      </c>
      <c r="S36" s="788">
        <v>1</v>
      </c>
      <c r="T36" s="788">
        <v>0</v>
      </c>
      <c r="U36" s="788">
        <v>0</v>
      </c>
    </row>
    <row r="37" spans="1:21" ht="12.75" customHeight="1">
      <c r="A37" s="215" t="s">
        <v>100</v>
      </c>
      <c r="B37" s="215" t="s">
        <v>101</v>
      </c>
      <c r="C37" s="215" t="s">
        <v>119</v>
      </c>
      <c r="D37" s="215">
        <v>10168</v>
      </c>
      <c r="E37" s="788">
        <v>1</v>
      </c>
      <c r="F37" s="788">
        <v>0</v>
      </c>
      <c r="G37" s="788">
        <v>1</v>
      </c>
      <c r="H37" s="819">
        <v>0</v>
      </c>
      <c r="I37" s="788">
        <v>0</v>
      </c>
      <c r="J37" s="788">
        <v>2</v>
      </c>
      <c r="K37" s="788">
        <v>0</v>
      </c>
      <c r="L37" s="788">
        <v>1</v>
      </c>
      <c r="M37" s="788">
        <v>0</v>
      </c>
      <c r="N37" s="819">
        <v>0</v>
      </c>
      <c r="O37" s="788">
        <v>0</v>
      </c>
      <c r="P37" s="788">
        <v>0</v>
      </c>
      <c r="Q37" s="788">
        <v>0</v>
      </c>
      <c r="R37" s="788">
        <v>1</v>
      </c>
      <c r="S37" s="788">
        <v>1</v>
      </c>
      <c r="T37" s="788">
        <v>0</v>
      </c>
      <c r="U37" s="788">
        <v>0</v>
      </c>
    </row>
    <row r="38" spans="1:21" ht="12.75" customHeight="1">
      <c r="A38" s="215" t="s">
        <v>100</v>
      </c>
      <c r="B38" s="215" t="s">
        <v>101</v>
      </c>
      <c r="C38" s="215" t="s">
        <v>120</v>
      </c>
      <c r="D38" s="215">
        <v>10169</v>
      </c>
      <c r="E38" s="788">
        <v>1</v>
      </c>
      <c r="F38" s="788">
        <v>0</v>
      </c>
      <c r="G38" s="788">
        <v>2</v>
      </c>
      <c r="H38" s="819">
        <v>0</v>
      </c>
      <c r="I38" s="788">
        <v>0</v>
      </c>
      <c r="J38" s="788">
        <v>2</v>
      </c>
      <c r="K38" s="788">
        <v>1</v>
      </c>
      <c r="L38" s="788">
        <v>1</v>
      </c>
      <c r="M38" s="788">
        <v>0</v>
      </c>
      <c r="N38" s="819">
        <v>2</v>
      </c>
      <c r="O38" s="788">
        <v>0</v>
      </c>
      <c r="P38" s="788">
        <v>0</v>
      </c>
      <c r="Q38" s="788">
        <v>1</v>
      </c>
      <c r="R38" s="788">
        <v>0</v>
      </c>
      <c r="S38" s="788">
        <v>0</v>
      </c>
      <c r="T38" s="788">
        <v>0</v>
      </c>
      <c r="U38" s="788">
        <v>0</v>
      </c>
    </row>
    <row r="39" spans="1:21" ht="12.75" customHeight="1">
      <c r="A39" s="215" t="s">
        <v>100</v>
      </c>
      <c r="B39" s="215" t="s">
        <v>101</v>
      </c>
      <c r="C39" s="215" t="s">
        <v>121</v>
      </c>
      <c r="D39" s="215">
        <v>10170</v>
      </c>
      <c r="E39" s="788">
        <v>2</v>
      </c>
      <c r="F39" s="788">
        <v>0</v>
      </c>
      <c r="G39" s="788">
        <v>2</v>
      </c>
      <c r="H39" s="819">
        <v>0</v>
      </c>
      <c r="I39" s="788">
        <v>0</v>
      </c>
      <c r="J39" s="788">
        <v>2</v>
      </c>
      <c r="K39" s="788">
        <v>1</v>
      </c>
      <c r="L39" s="788">
        <v>0</v>
      </c>
      <c r="M39" s="788">
        <v>0</v>
      </c>
      <c r="N39" s="819">
        <v>0</v>
      </c>
      <c r="O39" s="788">
        <v>0</v>
      </c>
      <c r="P39" s="788">
        <v>0</v>
      </c>
      <c r="Q39" s="788">
        <v>0</v>
      </c>
      <c r="R39" s="788">
        <v>2</v>
      </c>
      <c r="S39" s="788">
        <v>2</v>
      </c>
      <c r="T39" s="788">
        <v>0</v>
      </c>
      <c r="U39" s="788">
        <v>0</v>
      </c>
    </row>
    <row r="40" spans="1:21" ht="12.75" customHeight="1">
      <c r="A40" s="215" t="s">
        <v>100</v>
      </c>
      <c r="B40" s="215" t="s">
        <v>101</v>
      </c>
      <c r="C40" s="215" t="s">
        <v>122</v>
      </c>
      <c r="D40" s="215">
        <v>10171</v>
      </c>
      <c r="E40" s="788">
        <v>1</v>
      </c>
      <c r="F40" s="788">
        <v>0</v>
      </c>
      <c r="G40" s="788">
        <v>1</v>
      </c>
      <c r="H40" s="819">
        <v>0</v>
      </c>
      <c r="I40" s="788">
        <v>0</v>
      </c>
      <c r="J40" s="788">
        <v>1</v>
      </c>
      <c r="K40" s="788">
        <v>0</v>
      </c>
      <c r="L40" s="788">
        <v>0</v>
      </c>
      <c r="M40" s="788">
        <v>0</v>
      </c>
      <c r="N40" s="819">
        <v>0</v>
      </c>
      <c r="O40" s="788">
        <v>0</v>
      </c>
      <c r="P40" s="788">
        <v>0</v>
      </c>
      <c r="Q40" s="788">
        <v>0</v>
      </c>
      <c r="R40" s="788">
        <v>0</v>
      </c>
      <c r="S40" s="788">
        <v>0</v>
      </c>
      <c r="T40" s="788">
        <v>0</v>
      </c>
      <c r="U40" s="788">
        <v>0</v>
      </c>
    </row>
    <row r="41" spans="1:21" ht="12.75" customHeight="1">
      <c r="A41" s="215" t="s">
        <v>100</v>
      </c>
      <c r="B41" s="215" t="s">
        <v>171</v>
      </c>
      <c r="C41" s="215" t="s">
        <v>171</v>
      </c>
      <c r="D41" s="215">
        <v>11250</v>
      </c>
      <c r="E41" s="788">
        <v>0</v>
      </c>
      <c r="F41" s="788">
        <v>0</v>
      </c>
      <c r="G41" s="788">
        <v>1</v>
      </c>
      <c r="H41" s="819">
        <v>0</v>
      </c>
      <c r="I41" s="788">
        <v>0</v>
      </c>
      <c r="J41" s="788">
        <v>0</v>
      </c>
      <c r="K41" s="788">
        <v>1</v>
      </c>
      <c r="L41" s="788">
        <v>1</v>
      </c>
      <c r="M41" s="788">
        <v>0</v>
      </c>
      <c r="N41" s="819">
        <v>1</v>
      </c>
      <c r="O41" s="788">
        <v>0</v>
      </c>
      <c r="P41" s="788">
        <v>0</v>
      </c>
      <c r="Q41" s="788">
        <v>0</v>
      </c>
      <c r="R41" s="788">
        <v>0</v>
      </c>
      <c r="S41" s="788">
        <v>0</v>
      </c>
      <c r="T41" s="788">
        <v>0</v>
      </c>
      <c r="U41" s="788">
        <v>0</v>
      </c>
    </row>
    <row r="42" spans="1:21" ht="12.75" customHeight="1">
      <c r="A42" s="215" t="s">
        <v>100</v>
      </c>
      <c r="B42" s="215" t="s">
        <v>171</v>
      </c>
      <c r="C42" s="215" t="s">
        <v>172</v>
      </c>
      <c r="D42" s="215">
        <v>11253</v>
      </c>
      <c r="E42" s="788">
        <v>0</v>
      </c>
      <c r="F42" s="788">
        <v>0</v>
      </c>
      <c r="G42" s="788">
        <v>0</v>
      </c>
      <c r="H42" s="819">
        <v>0</v>
      </c>
      <c r="I42" s="788">
        <v>0</v>
      </c>
      <c r="J42" s="788">
        <v>0</v>
      </c>
      <c r="K42" s="788">
        <v>0</v>
      </c>
      <c r="L42" s="788">
        <v>0</v>
      </c>
      <c r="M42" s="788">
        <v>0</v>
      </c>
      <c r="N42" s="819">
        <v>0</v>
      </c>
      <c r="O42" s="788">
        <v>0</v>
      </c>
      <c r="P42" s="788">
        <v>0</v>
      </c>
      <c r="Q42" s="788">
        <v>0</v>
      </c>
      <c r="R42" s="788">
        <v>0</v>
      </c>
      <c r="S42" s="788">
        <v>0</v>
      </c>
      <c r="T42" s="788">
        <v>0</v>
      </c>
      <c r="U42" s="788">
        <v>0</v>
      </c>
    </row>
    <row r="43" spans="1:21" ht="12.75" customHeight="1">
      <c r="A43" s="215" t="s">
        <v>100</v>
      </c>
      <c r="B43" s="215" t="s">
        <v>123</v>
      </c>
      <c r="C43" s="215" t="s">
        <v>124</v>
      </c>
      <c r="D43" s="215">
        <v>10251</v>
      </c>
      <c r="E43" s="788">
        <v>1</v>
      </c>
      <c r="F43" s="788">
        <v>0</v>
      </c>
      <c r="G43" s="788">
        <v>2</v>
      </c>
      <c r="H43" s="819">
        <v>0</v>
      </c>
      <c r="I43" s="788">
        <v>0</v>
      </c>
      <c r="J43" s="788">
        <v>2</v>
      </c>
      <c r="K43" s="788">
        <v>0</v>
      </c>
      <c r="L43" s="788">
        <v>0</v>
      </c>
      <c r="M43" s="788">
        <v>0</v>
      </c>
      <c r="N43" s="819">
        <v>1</v>
      </c>
      <c r="O43" s="788">
        <v>0</v>
      </c>
      <c r="P43" s="788">
        <v>0</v>
      </c>
      <c r="Q43" s="788">
        <v>0</v>
      </c>
      <c r="R43" s="788">
        <v>0</v>
      </c>
      <c r="S43" s="788">
        <v>0</v>
      </c>
      <c r="T43" s="788">
        <v>0</v>
      </c>
      <c r="U43" s="788">
        <v>0</v>
      </c>
    </row>
    <row r="44" spans="1:21" ht="12.75" customHeight="1">
      <c r="A44" s="215" t="s">
        <v>100</v>
      </c>
      <c r="B44" s="215" t="s">
        <v>123</v>
      </c>
      <c r="C44" s="215" t="s">
        <v>123</v>
      </c>
      <c r="D44" s="215">
        <v>10250</v>
      </c>
      <c r="E44" s="788">
        <v>1</v>
      </c>
      <c r="F44" s="788">
        <v>0</v>
      </c>
      <c r="G44" s="788">
        <v>0</v>
      </c>
      <c r="H44" s="819">
        <v>0</v>
      </c>
      <c r="I44" s="788">
        <v>0</v>
      </c>
      <c r="J44" s="788">
        <v>0</v>
      </c>
      <c r="K44" s="788">
        <v>0</v>
      </c>
      <c r="L44" s="788">
        <v>2</v>
      </c>
      <c r="M44" s="788">
        <v>0</v>
      </c>
      <c r="N44" s="819">
        <v>2</v>
      </c>
      <c r="O44" s="788">
        <v>0</v>
      </c>
      <c r="P44" s="788">
        <v>1</v>
      </c>
      <c r="Q44" s="788">
        <v>0</v>
      </c>
      <c r="R44" s="788">
        <v>1</v>
      </c>
      <c r="S44" s="788">
        <v>1</v>
      </c>
      <c r="T44" s="788">
        <v>0</v>
      </c>
      <c r="U44" s="788">
        <v>0</v>
      </c>
    </row>
    <row r="45" spans="1:21" ht="12.75" customHeight="1">
      <c r="A45" s="215" t="s">
        <v>100</v>
      </c>
      <c r="B45" s="215" t="s">
        <v>123</v>
      </c>
      <c r="C45" s="215" t="s">
        <v>125</v>
      </c>
      <c r="D45" s="215">
        <v>10252</v>
      </c>
      <c r="E45" s="788">
        <v>0</v>
      </c>
      <c r="F45" s="788">
        <v>0</v>
      </c>
      <c r="G45" s="788">
        <v>0</v>
      </c>
      <c r="H45" s="819">
        <v>0</v>
      </c>
      <c r="I45" s="788">
        <v>0</v>
      </c>
      <c r="J45" s="788">
        <v>0</v>
      </c>
      <c r="K45" s="788">
        <v>0</v>
      </c>
      <c r="L45" s="788">
        <v>0</v>
      </c>
      <c r="M45" s="788">
        <v>0</v>
      </c>
      <c r="N45" s="819">
        <v>0</v>
      </c>
      <c r="O45" s="788">
        <v>0</v>
      </c>
      <c r="P45" s="788">
        <v>0</v>
      </c>
      <c r="Q45" s="788">
        <v>0</v>
      </c>
      <c r="R45" s="788">
        <v>0</v>
      </c>
      <c r="S45" s="788">
        <v>0</v>
      </c>
      <c r="T45" s="788">
        <v>0</v>
      </c>
      <c r="U45" s="788">
        <v>0</v>
      </c>
    </row>
    <row r="46" spans="1:21" ht="12.75" customHeight="1">
      <c r="A46" s="215" t="s">
        <v>100</v>
      </c>
      <c r="B46" s="215" t="s">
        <v>176</v>
      </c>
      <c r="C46" s="215" t="s">
        <v>176</v>
      </c>
      <c r="D46" s="215">
        <v>11450</v>
      </c>
      <c r="E46" s="788">
        <v>1</v>
      </c>
      <c r="F46" s="788">
        <v>0</v>
      </c>
      <c r="G46" s="788">
        <v>0</v>
      </c>
      <c r="H46" s="819">
        <v>0</v>
      </c>
      <c r="I46" s="788">
        <v>0</v>
      </c>
      <c r="J46" s="788">
        <v>0</v>
      </c>
      <c r="K46" s="788">
        <v>0</v>
      </c>
      <c r="L46" s="788">
        <v>0</v>
      </c>
      <c r="M46" s="788">
        <v>0</v>
      </c>
      <c r="N46" s="819">
        <v>0</v>
      </c>
      <c r="O46" s="788">
        <v>0</v>
      </c>
      <c r="P46" s="788">
        <v>0</v>
      </c>
      <c r="Q46" s="788">
        <v>0</v>
      </c>
      <c r="R46" s="788">
        <v>1</v>
      </c>
      <c r="S46" s="788">
        <v>0</v>
      </c>
      <c r="T46" s="788">
        <v>0</v>
      </c>
      <c r="U46" s="788">
        <v>0</v>
      </c>
    </row>
    <row r="47" spans="1:21" ht="12.75" customHeight="1">
      <c r="A47" s="215" t="s">
        <v>100</v>
      </c>
      <c r="B47" s="215" t="s">
        <v>126</v>
      </c>
      <c r="C47" s="215" t="s">
        <v>127</v>
      </c>
      <c r="D47" s="215">
        <v>10352</v>
      </c>
      <c r="E47" s="788">
        <v>0</v>
      </c>
      <c r="F47" s="788">
        <v>0</v>
      </c>
      <c r="G47" s="788">
        <v>0</v>
      </c>
      <c r="H47" s="819">
        <v>0</v>
      </c>
      <c r="I47" s="788">
        <v>0</v>
      </c>
      <c r="J47" s="788">
        <v>0</v>
      </c>
      <c r="K47" s="788">
        <v>0</v>
      </c>
      <c r="L47" s="788">
        <v>0</v>
      </c>
      <c r="M47" s="788">
        <v>0</v>
      </c>
      <c r="N47" s="819">
        <v>0</v>
      </c>
      <c r="O47" s="788">
        <v>0</v>
      </c>
      <c r="P47" s="788">
        <v>0</v>
      </c>
      <c r="Q47" s="788">
        <v>0</v>
      </c>
      <c r="R47" s="788">
        <v>0</v>
      </c>
      <c r="S47" s="788">
        <v>0</v>
      </c>
      <c r="T47" s="788">
        <v>0</v>
      </c>
      <c r="U47" s="788">
        <v>0</v>
      </c>
    </row>
    <row r="48" spans="1:21" ht="12.75" customHeight="1">
      <c r="A48" s="215" t="s">
        <v>100</v>
      </c>
      <c r="B48" s="215" t="s">
        <v>126</v>
      </c>
      <c r="C48" s="215" t="s">
        <v>126</v>
      </c>
      <c r="D48" s="215">
        <v>10350</v>
      </c>
      <c r="E48" s="788">
        <v>1</v>
      </c>
      <c r="F48" s="788">
        <v>0</v>
      </c>
      <c r="G48" s="788">
        <v>3</v>
      </c>
      <c r="H48" s="819">
        <v>0</v>
      </c>
      <c r="I48" s="788">
        <v>0</v>
      </c>
      <c r="J48" s="788">
        <v>2</v>
      </c>
      <c r="K48" s="788">
        <v>2</v>
      </c>
      <c r="L48" s="788">
        <v>3</v>
      </c>
      <c r="M48" s="788">
        <v>0</v>
      </c>
      <c r="N48" s="819">
        <v>2</v>
      </c>
      <c r="O48" s="788">
        <v>2</v>
      </c>
      <c r="P48" s="788">
        <v>0</v>
      </c>
      <c r="Q48" s="788">
        <v>2</v>
      </c>
      <c r="R48" s="788">
        <v>2</v>
      </c>
      <c r="S48" s="788">
        <v>1</v>
      </c>
      <c r="T48" s="788">
        <v>0</v>
      </c>
      <c r="U48" s="788">
        <v>0</v>
      </c>
    </row>
    <row r="49" spans="1:21" ht="12.75" customHeight="1">
      <c r="A49" s="215" t="s">
        <v>100</v>
      </c>
      <c r="B49" s="215" t="s">
        <v>126</v>
      </c>
      <c r="C49" s="215" t="s">
        <v>128</v>
      </c>
      <c r="D49" s="215">
        <v>10353</v>
      </c>
      <c r="E49" s="788">
        <v>0</v>
      </c>
      <c r="F49" s="788">
        <v>0</v>
      </c>
      <c r="G49" s="788">
        <v>0</v>
      </c>
      <c r="H49" s="819">
        <v>0</v>
      </c>
      <c r="I49" s="788">
        <v>0</v>
      </c>
      <c r="J49" s="788">
        <v>0</v>
      </c>
      <c r="K49" s="788">
        <v>0</v>
      </c>
      <c r="L49" s="788">
        <v>1</v>
      </c>
      <c r="M49" s="788">
        <v>0</v>
      </c>
      <c r="N49" s="819">
        <v>0</v>
      </c>
      <c r="O49" s="788">
        <v>0</v>
      </c>
      <c r="P49" s="788">
        <v>0</v>
      </c>
      <c r="Q49" s="788">
        <v>0</v>
      </c>
      <c r="R49" s="788">
        <v>0</v>
      </c>
      <c r="S49" s="788">
        <v>0</v>
      </c>
      <c r="T49" s="788">
        <v>0</v>
      </c>
      <c r="U49" s="788">
        <v>0</v>
      </c>
    </row>
    <row r="50" spans="1:21" ht="12.75" customHeight="1">
      <c r="A50" s="215" t="s">
        <v>100</v>
      </c>
      <c r="B50" s="215" t="s">
        <v>126</v>
      </c>
      <c r="C50" s="215" t="s">
        <v>133</v>
      </c>
      <c r="D50" s="215">
        <v>10359</v>
      </c>
      <c r="E50" s="788">
        <v>1</v>
      </c>
      <c r="F50" s="788">
        <v>0</v>
      </c>
      <c r="G50" s="788">
        <v>1</v>
      </c>
      <c r="H50" s="819">
        <v>0</v>
      </c>
      <c r="I50" s="788">
        <v>0</v>
      </c>
      <c r="J50" s="788">
        <v>1</v>
      </c>
      <c r="K50" s="788">
        <v>1</v>
      </c>
      <c r="L50" s="788">
        <v>0</v>
      </c>
      <c r="M50" s="788">
        <v>0</v>
      </c>
      <c r="N50" s="819">
        <v>0</v>
      </c>
      <c r="O50" s="788">
        <v>0</v>
      </c>
      <c r="P50" s="788">
        <v>0</v>
      </c>
      <c r="Q50" s="788">
        <v>0</v>
      </c>
      <c r="R50" s="788">
        <v>0</v>
      </c>
      <c r="S50" s="788">
        <v>0</v>
      </c>
      <c r="T50" s="788">
        <v>0</v>
      </c>
      <c r="U50" s="788">
        <v>0</v>
      </c>
    </row>
    <row r="51" spans="1:21" ht="12.75" customHeight="1">
      <c r="A51" s="215" t="s">
        <v>100</v>
      </c>
      <c r="B51" s="215" t="s">
        <v>126</v>
      </c>
      <c r="C51" s="215" t="s">
        <v>129</v>
      </c>
      <c r="D51" s="215">
        <v>10354</v>
      </c>
      <c r="E51" s="788">
        <v>0</v>
      </c>
      <c r="F51" s="788">
        <v>0</v>
      </c>
      <c r="G51" s="788">
        <v>1</v>
      </c>
      <c r="H51" s="819">
        <v>0</v>
      </c>
      <c r="I51" s="788">
        <v>0</v>
      </c>
      <c r="J51" s="788">
        <v>0</v>
      </c>
      <c r="K51" s="788">
        <v>0</v>
      </c>
      <c r="L51" s="788">
        <v>0</v>
      </c>
      <c r="M51" s="788">
        <v>0</v>
      </c>
      <c r="N51" s="819">
        <v>0</v>
      </c>
      <c r="O51" s="788">
        <v>0</v>
      </c>
      <c r="P51" s="788">
        <v>0</v>
      </c>
      <c r="Q51" s="788">
        <v>0</v>
      </c>
      <c r="R51" s="788">
        <v>0</v>
      </c>
      <c r="S51" s="788">
        <v>0</v>
      </c>
      <c r="T51" s="788">
        <v>0</v>
      </c>
      <c r="U51" s="788">
        <v>0</v>
      </c>
    </row>
    <row r="52" spans="1:21" ht="12.75" customHeight="1">
      <c r="A52" s="215" t="s">
        <v>100</v>
      </c>
      <c r="B52" s="215" t="s">
        <v>126</v>
      </c>
      <c r="C52" s="215" t="s">
        <v>130</v>
      </c>
      <c r="D52" s="215">
        <v>10356</v>
      </c>
      <c r="E52" s="788">
        <v>0</v>
      </c>
      <c r="F52" s="788">
        <v>0</v>
      </c>
      <c r="G52" s="788">
        <v>0</v>
      </c>
      <c r="H52" s="819">
        <v>0</v>
      </c>
      <c r="I52" s="788">
        <v>0</v>
      </c>
      <c r="J52" s="788">
        <v>0</v>
      </c>
      <c r="K52" s="788">
        <v>0</v>
      </c>
      <c r="L52" s="788">
        <v>0</v>
      </c>
      <c r="M52" s="788">
        <v>0</v>
      </c>
      <c r="N52" s="819">
        <v>0</v>
      </c>
      <c r="O52" s="788">
        <v>0</v>
      </c>
      <c r="P52" s="788">
        <v>0</v>
      </c>
      <c r="Q52" s="788">
        <v>0</v>
      </c>
      <c r="R52" s="788">
        <v>0</v>
      </c>
      <c r="S52" s="788">
        <v>0</v>
      </c>
      <c r="T52" s="788">
        <v>0</v>
      </c>
      <c r="U52" s="788">
        <v>0</v>
      </c>
    </row>
    <row r="53" spans="1:21" ht="12.75" customHeight="1">
      <c r="A53" s="215" t="s">
        <v>100</v>
      </c>
      <c r="B53" s="215" t="s">
        <v>126</v>
      </c>
      <c r="C53" s="215" t="s">
        <v>131</v>
      </c>
      <c r="D53" s="215">
        <v>10357</v>
      </c>
      <c r="E53" s="788">
        <v>1</v>
      </c>
      <c r="F53" s="788">
        <v>0</v>
      </c>
      <c r="G53" s="788">
        <v>1</v>
      </c>
      <c r="H53" s="819">
        <v>0</v>
      </c>
      <c r="I53" s="788">
        <v>0</v>
      </c>
      <c r="J53" s="788">
        <v>1</v>
      </c>
      <c r="K53" s="788">
        <v>1</v>
      </c>
      <c r="L53" s="788">
        <v>0</v>
      </c>
      <c r="M53" s="788">
        <v>0</v>
      </c>
      <c r="N53" s="819">
        <v>0</v>
      </c>
      <c r="O53" s="788">
        <v>0</v>
      </c>
      <c r="P53" s="788">
        <v>0</v>
      </c>
      <c r="Q53" s="788">
        <v>0</v>
      </c>
      <c r="R53" s="788">
        <v>0</v>
      </c>
      <c r="S53" s="788">
        <v>0</v>
      </c>
      <c r="T53" s="788">
        <v>0</v>
      </c>
      <c r="U53" s="788">
        <v>0</v>
      </c>
    </row>
    <row r="54" spans="1:21" ht="12.75" customHeight="1">
      <c r="A54" s="215" t="s">
        <v>100</v>
      </c>
      <c r="B54" s="215" t="s">
        <v>126</v>
      </c>
      <c r="C54" s="215" t="s">
        <v>134</v>
      </c>
      <c r="D54" s="215">
        <v>10360</v>
      </c>
      <c r="E54" s="788">
        <v>0</v>
      </c>
      <c r="F54" s="788">
        <v>0</v>
      </c>
      <c r="G54" s="788">
        <v>0</v>
      </c>
      <c r="H54" s="819">
        <v>0</v>
      </c>
      <c r="I54" s="788">
        <v>0</v>
      </c>
      <c r="J54" s="788">
        <v>0</v>
      </c>
      <c r="K54" s="788">
        <v>0</v>
      </c>
      <c r="L54" s="788">
        <v>0</v>
      </c>
      <c r="M54" s="788">
        <v>0</v>
      </c>
      <c r="N54" s="819">
        <v>0</v>
      </c>
      <c r="O54" s="788">
        <v>0</v>
      </c>
      <c r="P54" s="788">
        <v>0</v>
      </c>
      <c r="Q54" s="788">
        <v>0</v>
      </c>
      <c r="R54" s="788">
        <v>0</v>
      </c>
      <c r="S54" s="788">
        <v>0</v>
      </c>
      <c r="T54" s="788">
        <v>0</v>
      </c>
      <c r="U54" s="788">
        <v>0</v>
      </c>
    </row>
    <row r="55" spans="1:21" ht="12.75" customHeight="1">
      <c r="A55" s="215" t="s">
        <v>100</v>
      </c>
      <c r="B55" s="215" t="s">
        <v>126</v>
      </c>
      <c r="C55" s="215" t="s">
        <v>132</v>
      </c>
      <c r="D55" s="215">
        <v>10358</v>
      </c>
      <c r="E55" s="788">
        <v>0</v>
      </c>
      <c r="F55" s="788">
        <v>0</v>
      </c>
      <c r="G55" s="788">
        <v>0</v>
      </c>
      <c r="H55" s="819">
        <v>0</v>
      </c>
      <c r="I55" s="788">
        <v>0</v>
      </c>
      <c r="J55" s="788">
        <v>0</v>
      </c>
      <c r="K55" s="788">
        <v>0</v>
      </c>
      <c r="L55" s="788">
        <v>0</v>
      </c>
      <c r="M55" s="788">
        <v>0</v>
      </c>
      <c r="N55" s="819">
        <v>1</v>
      </c>
      <c r="O55" s="788">
        <v>0</v>
      </c>
      <c r="P55" s="788">
        <v>0</v>
      </c>
      <c r="Q55" s="788">
        <v>0</v>
      </c>
      <c r="R55" s="788">
        <v>0</v>
      </c>
      <c r="S55" s="788">
        <v>0</v>
      </c>
      <c r="T55" s="788">
        <v>0</v>
      </c>
      <c r="U55" s="788">
        <v>0</v>
      </c>
    </row>
    <row r="56" spans="1:21" ht="12.75" customHeight="1">
      <c r="A56" s="215" t="s">
        <v>100</v>
      </c>
      <c r="B56" s="215" t="s">
        <v>135</v>
      </c>
      <c r="C56" s="215" t="s">
        <v>136</v>
      </c>
      <c r="D56" s="215">
        <v>10451</v>
      </c>
      <c r="E56" s="788">
        <v>0</v>
      </c>
      <c r="F56" s="788">
        <v>0</v>
      </c>
      <c r="G56" s="788">
        <v>0</v>
      </c>
      <c r="H56" s="819">
        <v>0</v>
      </c>
      <c r="I56" s="788">
        <v>0</v>
      </c>
      <c r="J56" s="788">
        <v>0</v>
      </c>
      <c r="K56" s="788">
        <v>0</v>
      </c>
      <c r="L56" s="788">
        <v>0</v>
      </c>
      <c r="M56" s="788">
        <v>0</v>
      </c>
      <c r="N56" s="819">
        <v>0</v>
      </c>
      <c r="O56" s="788">
        <v>0</v>
      </c>
      <c r="P56" s="788">
        <v>0</v>
      </c>
      <c r="Q56" s="788">
        <v>0</v>
      </c>
      <c r="R56" s="788">
        <v>0</v>
      </c>
      <c r="S56" s="788">
        <v>0</v>
      </c>
      <c r="T56" s="788">
        <v>0</v>
      </c>
      <c r="U56" s="788">
        <v>0</v>
      </c>
    </row>
    <row r="57" spans="1:21" ht="12.75" customHeight="1">
      <c r="A57" s="215" t="s">
        <v>100</v>
      </c>
      <c r="B57" s="215" t="s">
        <v>135</v>
      </c>
      <c r="C57" s="215" t="s">
        <v>137</v>
      </c>
      <c r="D57" s="215">
        <v>10452</v>
      </c>
      <c r="E57" s="788">
        <v>0</v>
      </c>
      <c r="F57" s="788">
        <v>0</v>
      </c>
      <c r="G57" s="788">
        <v>0</v>
      </c>
      <c r="H57" s="819">
        <v>0</v>
      </c>
      <c r="I57" s="788">
        <v>0</v>
      </c>
      <c r="J57" s="788">
        <v>0</v>
      </c>
      <c r="K57" s="788">
        <v>0</v>
      </c>
      <c r="L57" s="788">
        <v>0</v>
      </c>
      <c r="M57" s="788">
        <v>0</v>
      </c>
      <c r="N57" s="819">
        <v>0</v>
      </c>
      <c r="O57" s="788">
        <v>0</v>
      </c>
      <c r="P57" s="788">
        <v>0</v>
      </c>
      <c r="Q57" s="788">
        <v>0</v>
      </c>
      <c r="R57" s="788">
        <v>0</v>
      </c>
      <c r="S57" s="788">
        <v>0</v>
      </c>
      <c r="T57" s="788">
        <v>0</v>
      </c>
      <c r="U57" s="788">
        <v>0</v>
      </c>
    </row>
    <row r="58" spans="1:21" ht="12.75" customHeight="1">
      <c r="A58" s="215" t="s">
        <v>100</v>
      </c>
      <c r="B58" s="215" t="s">
        <v>135</v>
      </c>
      <c r="C58" s="215" t="s">
        <v>138</v>
      </c>
      <c r="D58" s="215">
        <v>10453</v>
      </c>
      <c r="E58" s="788">
        <v>2</v>
      </c>
      <c r="F58" s="788">
        <v>0</v>
      </c>
      <c r="G58" s="788">
        <v>2</v>
      </c>
      <c r="H58" s="819">
        <v>1</v>
      </c>
      <c r="I58" s="788">
        <v>0</v>
      </c>
      <c r="J58" s="788">
        <v>2</v>
      </c>
      <c r="K58" s="788">
        <v>0</v>
      </c>
      <c r="L58" s="788">
        <v>0</v>
      </c>
      <c r="M58" s="788">
        <v>0</v>
      </c>
      <c r="N58" s="819">
        <v>0</v>
      </c>
      <c r="O58" s="788">
        <v>0</v>
      </c>
      <c r="P58" s="788">
        <v>0</v>
      </c>
      <c r="Q58" s="788">
        <v>0</v>
      </c>
      <c r="R58" s="788">
        <v>0</v>
      </c>
      <c r="S58" s="788">
        <v>0</v>
      </c>
      <c r="T58" s="788">
        <v>0</v>
      </c>
      <c r="U58" s="788">
        <v>0</v>
      </c>
    </row>
    <row r="59" spans="1:21" ht="12.75" customHeight="1">
      <c r="A59" s="215" t="s">
        <v>100</v>
      </c>
      <c r="B59" s="215" t="s">
        <v>135</v>
      </c>
      <c r="C59" s="215" t="s">
        <v>135</v>
      </c>
      <c r="D59" s="215">
        <v>10450</v>
      </c>
      <c r="E59" s="788">
        <v>2</v>
      </c>
      <c r="F59" s="788">
        <v>0</v>
      </c>
      <c r="G59" s="788">
        <v>1</v>
      </c>
      <c r="H59" s="819">
        <v>1</v>
      </c>
      <c r="I59" s="788">
        <v>0</v>
      </c>
      <c r="J59" s="788">
        <v>1</v>
      </c>
      <c r="K59" s="788">
        <v>0</v>
      </c>
      <c r="L59" s="788">
        <v>2</v>
      </c>
      <c r="M59" s="788">
        <v>0</v>
      </c>
      <c r="N59" s="819">
        <v>1</v>
      </c>
      <c r="O59" s="788">
        <v>0</v>
      </c>
      <c r="P59" s="788">
        <v>0</v>
      </c>
      <c r="Q59" s="788">
        <v>0</v>
      </c>
      <c r="R59" s="788">
        <v>1</v>
      </c>
      <c r="S59" s="788">
        <v>0</v>
      </c>
      <c r="T59" s="788">
        <v>0</v>
      </c>
      <c r="U59" s="788">
        <v>0</v>
      </c>
    </row>
    <row r="60" spans="1:21" ht="12.75" customHeight="1">
      <c r="A60" s="215" t="s">
        <v>100</v>
      </c>
      <c r="B60" s="215" t="s">
        <v>163</v>
      </c>
      <c r="C60" s="215" t="s">
        <v>164</v>
      </c>
      <c r="D60" s="215">
        <v>11050</v>
      </c>
      <c r="E60" s="788">
        <v>1</v>
      </c>
      <c r="F60" s="788">
        <v>0</v>
      </c>
      <c r="G60" s="788">
        <v>0</v>
      </c>
      <c r="H60" s="819">
        <v>0</v>
      </c>
      <c r="I60" s="788">
        <v>0</v>
      </c>
      <c r="J60" s="788">
        <v>0</v>
      </c>
      <c r="K60" s="788">
        <v>0</v>
      </c>
      <c r="L60" s="788">
        <v>1</v>
      </c>
      <c r="M60" s="788">
        <v>0</v>
      </c>
      <c r="N60" s="819">
        <v>1</v>
      </c>
      <c r="O60" s="788">
        <v>0</v>
      </c>
      <c r="P60" s="788">
        <v>0</v>
      </c>
      <c r="Q60" s="788">
        <v>0</v>
      </c>
      <c r="R60" s="788">
        <v>1</v>
      </c>
      <c r="S60" s="788">
        <v>0</v>
      </c>
      <c r="T60" s="788">
        <v>0</v>
      </c>
      <c r="U60" s="788">
        <v>0</v>
      </c>
    </row>
    <row r="61" spans="1:21" ht="12.75" customHeight="1">
      <c r="A61" s="215" t="s">
        <v>100</v>
      </c>
      <c r="B61" s="215" t="s">
        <v>163</v>
      </c>
      <c r="C61" s="215" t="s">
        <v>165</v>
      </c>
      <c r="D61" s="215">
        <v>11051</v>
      </c>
      <c r="E61" s="788">
        <v>0</v>
      </c>
      <c r="F61" s="788">
        <v>0</v>
      </c>
      <c r="G61" s="788">
        <v>0</v>
      </c>
      <c r="H61" s="819">
        <v>0</v>
      </c>
      <c r="I61" s="788">
        <v>0</v>
      </c>
      <c r="J61" s="788">
        <v>0</v>
      </c>
      <c r="K61" s="788">
        <v>0</v>
      </c>
      <c r="L61" s="788">
        <v>1</v>
      </c>
      <c r="M61" s="788">
        <v>0</v>
      </c>
      <c r="N61" s="819">
        <v>1</v>
      </c>
      <c r="O61" s="788">
        <v>0</v>
      </c>
      <c r="P61" s="788">
        <v>0</v>
      </c>
      <c r="Q61" s="788">
        <v>0</v>
      </c>
      <c r="R61" s="788">
        <v>0</v>
      </c>
      <c r="S61" s="788">
        <v>0</v>
      </c>
      <c r="T61" s="788">
        <v>0</v>
      </c>
      <c r="U61" s="788">
        <v>0</v>
      </c>
    </row>
    <row r="62" spans="1:21" ht="12.75" customHeight="1">
      <c r="A62" s="215" t="s">
        <v>100</v>
      </c>
      <c r="B62" s="215" t="s">
        <v>139</v>
      </c>
      <c r="C62" s="215" t="s">
        <v>140</v>
      </c>
      <c r="D62" s="215">
        <v>10552</v>
      </c>
      <c r="E62" s="788">
        <v>1</v>
      </c>
      <c r="F62" s="788">
        <v>0</v>
      </c>
      <c r="G62" s="788">
        <v>1</v>
      </c>
      <c r="H62" s="819">
        <v>0</v>
      </c>
      <c r="I62" s="788">
        <v>0</v>
      </c>
      <c r="J62" s="788">
        <v>1</v>
      </c>
      <c r="K62" s="788">
        <v>1</v>
      </c>
      <c r="L62" s="788">
        <v>0</v>
      </c>
      <c r="M62" s="788">
        <v>0</v>
      </c>
      <c r="N62" s="819">
        <v>0</v>
      </c>
      <c r="O62" s="788">
        <v>0</v>
      </c>
      <c r="P62" s="788">
        <v>0</v>
      </c>
      <c r="Q62" s="788">
        <v>0</v>
      </c>
      <c r="R62" s="788">
        <v>0</v>
      </c>
      <c r="S62" s="788">
        <v>0</v>
      </c>
      <c r="T62" s="788">
        <v>0</v>
      </c>
      <c r="U62" s="788">
        <v>0</v>
      </c>
    </row>
    <row r="63" spans="1:21" ht="12.75" customHeight="1">
      <c r="A63" s="215" t="s">
        <v>100</v>
      </c>
      <c r="B63" s="215" t="s">
        <v>139</v>
      </c>
      <c r="C63" s="215" t="s">
        <v>141</v>
      </c>
      <c r="D63" s="215">
        <v>10553</v>
      </c>
      <c r="E63" s="788">
        <v>1</v>
      </c>
      <c r="F63" s="788">
        <v>0</v>
      </c>
      <c r="G63" s="788">
        <v>1</v>
      </c>
      <c r="H63" s="819">
        <v>0</v>
      </c>
      <c r="I63" s="788">
        <v>0</v>
      </c>
      <c r="J63" s="788">
        <v>1</v>
      </c>
      <c r="K63" s="788">
        <v>2</v>
      </c>
      <c r="L63" s="788">
        <v>1</v>
      </c>
      <c r="M63" s="788">
        <v>0</v>
      </c>
      <c r="N63" s="819">
        <v>1</v>
      </c>
      <c r="O63" s="788">
        <v>1</v>
      </c>
      <c r="P63" s="788">
        <v>0</v>
      </c>
      <c r="Q63" s="788">
        <v>0</v>
      </c>
      <c r="R63" s="788">
        <v>1</v>
      </c>
      <c r="S63" s="788">
        <v>0</v>
      </c>
      <c r="T63" s="788">
        <v>0</v>
      </c>
      <c r="U63" s="788">
        <v>0</v>
      </c>
    </row>
    <row r="64" spans="1:21" ht="12.75" customHeight="1">
      <c r="A64" s="215" t="s">
        <v>100</v>
      </c>
      <c r="B64" s="215" t="s">
        <v>139</v>
      </c>
      <c r="C64" s="215" t="s">
        <v>146</v>
      </c>
      <c r="D64" s="215">
        <v>10562</v>
      </c>
      <c r="E64" s="788">
        <v>0</v>
      </c>
      <c r="F64" s="788">
        <v>0</v>
      </c>
      <c r="G64" s="788">
        <v>0</v>
      </c>
      <c r="H64" s="819">
        <v>0</v>
      </c>
      <c r="I64" s="788">
        <v>0</v>
      </c>
      <c r="J64" s="788">
        <v>0</v>
      </c>
      <c r="K64" s="788">
        <v>0</v>
      </c>
      <c r="L64" s="788">
        <v>0</v>
      </c>
      <c r="M64" s="788">
        <v>0</v>
      </c>
      <c r="N64" s="819">
        <v>0</v>
      </c>
      <c r="O64" s="788">
        <v>0</v>
      </c>
      <c r="P64" s="788">
        <v>0</v>
      </c>
      <c r="Q64" s="788">
        <v>0</v>
      </c>
      <c r="R64" s="788">
        <v>0</v>
      </c>
      <c r="S64" s="788">
        <v>0</v>
      </c>
      <c r="T64" s="788">
        <v>0</v>
      </c>
      <c r="U64" s="788">
        <v>0</v>
      </c>
    </row>
    <row r="65" spans="1:21" ht="12.75" customHeight="1">
      <c r="A65" s="215" t="s">
        <v>100</v>
      </c>
      <c r="B65" s="215" t="s">
        <v>139</v>
      </c>
      <c r="C65" s="215" t="s">
        <v>142</v>
      </c>
      <c r="D65" s="215">
        <v>10554</v>
      </c>
      <c r="E65" s="788">
        <v>2</v>
      </c>
      <c r="F65" s="788">
        <v>0</v>
      </c>
      <c r="G65" s="788">
        <v>0</v>
      </c>
      <c r="H65" s="819">
        <v>0</v>
      </c>
      <c r="I65" s="788">
        <v>0</v>
      </c>
      <c r="J65" s="788">
        <v>0</v>
      </c>
      <c r="K65" s="788">
        <v>0</v>
      </c>
      <c r="L65" s="788">
        <v>0</v>
      </c>
      <c r="M65" s="788">
        <v>0</v>
      </c>
      <c r="N65" s="819">
        <v>0</v>
      </c>
      <c r="O65" s="788">
        <v>0</v>
      </c>
      <c r="P65" s="788">
        <v>0</v>
      </c>
      <c r="Q65" s="788">
        <v>0</v>
      </c>
      <c r="R65" s="788">
        <v>0</v>
      </c>
      <c r="S65" s="788">
        <v>0</v>
      </c>
      <c r="T65" s="788">
        <v>0</v>
      </c>
      <c r="U65" s="788">
        <v>0</v>
      </c>
    </row>
    <row r="66" spans="1:21" ht="12.75" customHeight="1">
      <c r="A66" s="215" t="s">
        <v>100</v>
      </c>
      <c r="B66" s="215" t="s">
        <v>139</v>
      </c>
      <c r="C66" s="215" t="s">
        <v>143</v>
      </c>
      <c r="D66" s="215">
        <v>10556</v>
      </c>
      <c r="E66" s="788">
        <v>0</v>
      </c>
      <c r="F66" s="788">
        <v>0</v>
      </c>
      <c r="G66" s="788">
        <v>0</v>
      </c>
      <c r="H66" s="819">
        <v>0</v>
      </c>
      <c r="I66" s="788">
        <v>0</v>
      </c>
      <c r="J66" s="788">
        <v>0</v>
      </c>
      <c r="K66" s="788">
        <v>0</v>
      </c>
      <c r="L66" s="788">
        <v>0</v>
      </c>
      <c r="M66" s="788">
        <v>0</v>
      </c>
      <c r="N66" s="819">
        <v>0</v>
      </c>
      <c r="O66" s="788">
        <v>0</v>
      </c>
      <c r="P66" s="788">
        <v>0</v>
      </c>
      <c r="Q66" s="788">
        <v>0</v>
      </c>
      <c r="R66" s="788">
        <v>0</v>
      </c>
      <c r="S66" s="788">
        <v>0</v>
      </c>
      <c r="T66" s="788">
        <v>0</v>
      </c>
      <c r="U66" s="788">
        <v>0</v>
      </c>
    </row>
    <row r="67" spans="1:21" ht="12.75" customHeight="1">
      <c r="A67" s="215" t="s">
        <v>100</v>
      </c>
      <c r="B67" s="215" t="s">
        <v>139</v>
      </c>
      <c r="C67" s="215" t="s">
        <v>139</v>
      </c>
      <c r="D67" s="215">
        <v>10550</v>
      </c>
      <c r="E67" s="788">
        <v>0</v>
      </c>
      <c r="F67" s="788">
        <v>0</v>
      </c>
      <c r="G67" s="788">
        <v>1</v>
      </c>
      <c r="H67" s="819">
        <v>0</v>
      </c>
      <c r="I67" s="788">
        <v>0</v>
      </c>
      <c r="J67" s="788">
        <v>1</v>
      </c>
      <c r="K67" s="788">
        <v>1</v>
      </c>
      <c r="L67" s="788">
        <v>0</v>
      </c>
      <c r="M67" s="788">
        <v>0</v>
      </c>
      <c r="N67" s="819">
        <v>0</v>
      </c>
      <c r="O67" s="788">
        <v>0</v>
      </c>
      <c r="P67" s="788">
        <v>0</v>
      </c>
      <c r="Q67" s="788">
        <v>0</v>
      </c>
      <c r="R67" s="788">
        <v>1</v>
      </c>
      <c r="S67" s="788">
        <v>1</v>
      </c>
      <c r="T67" s="788">
        <v>0</v>
      </c>
      <c r="U67" s="788">
        <v>0</v>
      </c>
    </row>
    <row r="68" spans="1:21" ht="12.75" customHeight="1">
      <c r="A68" s="215" t="s">
        <v>100</v>
      </c>
      <c r="B68" s="215" t="s">
        <v>139</v>
      </c>
      <c r="C68" s="215" t="s">
        <v>144</v>
      </c>
      <c r="D68" s="215">
        <v>10559</v>
      </c>
      <c r="E68" s="788">
        <v>1</v>
      </c>
      <c r="F68" s="788">
        <v>0</v>
      </c>
      <c r="G68" s="788">
        <v>1</v>
      </c>
      <c r="H68" s="819">
        <v>0</v>
      </c>
      <c r="I68" s="788">
        <v>0</v>
      </c>
      <c r="J68" s="788">
        <v>1</v>
      </c>
      <c r="K68" s="788">
        <v>0</v>
      </c>
      <c r="L68" s="788">
        <v>0</v>
      </c>
      <c r="M68" s="788">
        <v>0</v>
      </c>
      <c r="N68" s="819">
        <v>0</v>
      </c>
      <c r="O68" s="788">
        <v>0</v>
      </c>
      <c r="P68" s="788">
        <v>0</v>
      </c>
      <c r="Q68" s="788">
        <v>0</v>
      </c>
      <c r="R68" s="788">
        <v>0</v>
      </c>
      <c r="S68" s="788">
        <v>0</v>
      </c>
      <c r="T68" s="788">
        <v>0</v>
      </c>
      <c r="U68" s="788">
        <v>0</v>
      </c>
    </row>
    <row r="69" spans="1:21" ht="12.75" customHeight="1">
      <c r="A69" s="215" t="s">
        <v>100</v>
      </c>
      <c r="B69" s="215" t="s">
        <v>139</v>
      </c>
      <c r="C69" s="215" t="s">
        <v>145</v>
      </c>
      <c r="D69" s="215">
        <v>10561</v>
      </c>
      <c r="E69" s="788">
        <v>0</v>
      </c>
      <c r="F69" s="788">
        <v>0</v>
      </c>
      <c r="G69" s="788">
        <v>0</v>
      </c>
      <c r="H69" s="819">
        <v>0</v>
      </c>
      <c r="I69" s="788">
        <v>0</v>
      </c>
      <c r="J69" s="788">
        <v>0</v>
      </c>
      <c r="K69" s="788">
        <v>0</v>
      </c>
      <c r="L69" s="788">
        <v>0</v>
      </c>
      <c r="M69" s="788">
        <v>0</v>
      </c>
      <c r="N69" s="819">
        <v>0</v>
      </c>
      <c r="O69" s="788">
        <v>0</v>
      </c>
      <c r="P69" s="788">
        <v>0</v>
      </c>
      <c r="Q69" s="788">
        <v>0</v>
      </c>
      <c r="R69" s="788">
        <v>0</v>
      </c>
      <c r="S69" s="788">
        <v>0</v>
      </c>
      <c r="T69" s="788">
        <v>0</v>
      </c>
      <c r="U69" s="788">
        <v>0</v>
      </c>
    </row>
    <row r="70" spans="1:21" ht="12.75" customHeight="1">
      <c r="A70" s="215" t="s">
        <v>100</v>
      </c>
      <c r="B70" s="215" t="s">
        <v>147</v>
      </c>
      <c r="C70" s="215" t="s">
        <v>147</v>
      </c>
      <c r="D70" s="215">
        <v>10650</v>
      </c>
      <c r="E70" s="788">
        <v>2</v>
      </c>
      <c r="F70" s="788">
        <v>0</v>
      </c>
      <c r="G70" s="788">
        <v>1</v>
      </c>
      <c r="H70" s="819">
        <v>1</v>
      </c>
      <c r="I70" s="788">
        <v>0</v>
      </c>
      <c r="J70" s="788">
        <v>1</v>
      </c>
      <c r="K70" s="788">
        <v>0</v>
      </c>
      <c r="L70" s="788">
        <v>0</v>
      </c>
      <c r="M70" s="788">
        <v>0</v>
      </c>
      <c r="N70" s="819">
        <v>0</v>
      </c>
      <c r="O70" s="788">
        <v>0</v>
      </c>
      <c r="P70" s="788">
        <v>0</v>
      </c>
      <c r="Q70" s="788">
        <v>0</v>
      </c>
      <c r="R70" s="788">
        <v>2</v>
      </c>
      <c r="S70" s="788">
        <v>0</v>
      </c>
      <c r="T70" s="788">
        <v>0</v>
      </c>
      <c r="U70" s="788">
        <v>0</v>
      </c>
    </row>
    <row r="71" spans="1:21" ht="12.75" customHeight="1">
      <c r="A71" s="215" t="s">
        <v>100</v>
      </c>
      <c r="B71" s="215" t="s">
        <v>147</v>
      </c>
      <c r="C71" s="215" t="s">
        <v>148</v>
      </c>
      <c r="D71" s="215">
        <v>10652</v>
      </c>
      <c r="E71" s="788">
        <v>0</v>
      </c>
      <c r="F71" s="788">
        <v>0</v>
      </c>
      <c r="G71" s="788">
        <v>0</v>
      </c>
      <c r="H71" s="819">
        <v>0</v>
      </c>
      <c r="I71" s="788">
        <v>0</v>
      </c>
      <c r="J71" s="788">
        <v>0</v>
      </c>
      <c r="K71" s="788">
        <v>0</v>
      </c>
      <c r="L71" s="788">
        <v>0</v>
      </c>
      <c r="M71" s="788">
        <v>0</v>
      </c>
      <c r="N71" s="819">
        <v>0</v>
      </c>
      <c r="O71" s="788">
        <v>0</v>
      </c>
      <c r="P71" s="788">
        <v>0</v>
      </c>
      <c r="Q71" s="788">
        <v>0</v>
      </c>
      <c r="R71" s="788">
        <v>0</v>
      </c>
      <c r="S71" s="788">
        <v>0</v>
      </c>
      <c r="T71" s="788">
        <v>0</v>
      </c>
      <c r="U71" s="788">
        <v>0</v>
      </c>
    </row>
    <row r="72" spans="1:21" ht="12.75" customHeight="1">
      <c r="A72" s="215" t="s">
        <v>100</v>
      </c>
      <c r="B72" s="215" t="s">
        <v>149</v>
      </c>
      <c r="C72" s="215" t="s">
        <v>150</v>
      </c>
      <c r="D72" s="215">
        <v>10751</v>
      </c>
      <c r="E72" s="788">
        <v>0</v>
      </c>
      <c r="F72" s="788">
        <v>0</v>
      </c>
      <c r="G72" s="788">
        <v>0</v>
      </c>
      <c r="H72" s="819">
        <v>0</v>
      </c>
      <c r="I72" s="788">
        <v>0</v>
      </c>
      <c r="J72" s="788">
        <v>0</v>
      </c>
      <c r="K72" s="788">
        <v>0</v>
      </c>
      <c r="L72" s="788">
        <v>0</v>
      </c>
      <c r="M72" s="788">
        <v>0</v>
      </c>
      <c r="N72" s="819">
        <v>0</v>
      </c>
      <c r="O72" s="788">
        <v>0</v>
      </c>
      <c r="P72" s="788">
        <v>0</v>
      </c>
      <c r="Q72" s="788">
        <v>0</v>
      </c>
      <c r="R72" s="788">
        <v>0</v>
      </c>
      <c r="S72" s="788">
        <v>0</v>
      </c>
      <c r="T72" s="788">
        <v>0</v>
      </c>
      <c r="U72" s="788">
        <v>0</v>
      </c>
    </row>
    <row r="73" spans="1:21" ht="12.75" customHeight="1">
      <c r="A73" s="215" t="s">
        <v>100</v>
      </c>
      <c r="B73" s="215" t="s">
        <v>149</v>
      </c>
      <c r="C73" s="215" t="s">
        <v>149</v>
      </c>
      <c r="D73" s="215">
        <v>10750</v>
      </c>
      <c r="E73" s="788">
        <v>1</v>
      </c>
      <c r="F73" s="788">
        <v>0</v>
      </c>
      <c r="G73" s="788">
        <v>1</v>
      </c>
      <c r="H73" s="819">
        <v>0</v>
      </c>
      <c r="I73" s="788">
        <v>0</v>
      </c>
      <c r="J73" s="788">
        <v>1</v>
      </c>
      <c r="K73" s="788">
        <v>0</v>
      </c>
      <c r="L73" s="788">
        <v>0</v>
      </c>
      <c r="M73" s="788">
        <v>0</v>
      </c>
      <c r="N73" s="819">
        <v>0</v>
      </c>
      <c r="O73" s="788">
        <v>0</v>
      </c>
      <c r="P73" s="788">
        <v>0</v>
      </c>
      <c r="Q73" s="788">
        <v>0</v>
      </c>
      <c r="R73" s="788">
        <v>1</v>
      </c>
      <c r="S73" s="788">
        <v>0</v>
      </c>
      <c r="T73" s="788">
        <v>0</v>
      </c>
      <c r="U73" s="788">
        <v>0</v>
      </c>
    </row>
    <row r="74" spans="1:21" ht="12.75" customHeight="1">
      <c r="A74" s="215" t="s">
        <v>100</v>
      </c>
      <c r="B74" s="215" t="s">
        <v>151</v>
      </c>
      <c r="C74" s="215" t="s">
        <v>153</v>
      </c>
      <c r="D74" s="215">
        <v>10851</v>
      </c>
      <c r="E74" s="788">
        <v>0</v>
      </c>
      <c r="F74" s="788">
        <v>0</v>
      </c>
      <c r="G74" s="788">
        <v>1</v>
      </c>
      <c r="H74" s="819">
        <v>0</v>
      </c>
      <c r="I74" s="788">
        <v>0</v>
      </c>
      <c r="J74" s="788">
        <v>1</v>
      </c>
      <c r="K74" s="788">
        <v>1</v>
      </c>
      <c r="L74" s="788">
        <v>1</v>
      </c>
      <c r="M74" s="788">
        <v>0</v>
      </c>
      <c r="N74" s="819">
        <v>1</v>
      </c>
      <c r="O74" s="788">
        <v>1</v>
      </c>
      <c r="P74" s="788">
        <v>0</v>
      </c>
      <c r="Q74" s="788">
        <v>1</v>
      </c>
      <c r="R74" s="788">
        <v>1</v>
      </c>
      <c r="S74" s="788">
        <v>1</v>
      </c>
      <c r="T74" s="788">
        <v>1</v>
      </c>
      <c r="U74" s="788">
        <v>0</v>
      </c>
    </row>
    <row r="75" spans="1:21" ht="12.75" customHeight="1">
      <c r="A75" s="215" t="s">
        <v>100</v>
      </c>
      <c r="B75" s="215" t="s">
        <v>151</v>
      </c>
      <c r="C75" s="215" t="s">
        <v>155</v>
      </c>
      <c r="D75" s="215">
        <v>10854</v>
      </c>
      <c r="E75" s="788">
        <v>0</v>
      </c>
      <c r="F75" s="788">
        <v>0</v>
      </c>
      <c r="G75" s="788">
        <v>0</v>
      </c>
      <c r="H75" s="819">
        <v>0</v>
      </c>
      <c r="I75" s="788">
        <v>0</v>
      </c>
      <c r="J75" s="788">
        <v>0</v>
      </c>
      <c r="K75" s="788">
        <v>0</v>
      </c>
      <c r="L75" s="788">
        <v>0</v>
      </c>
      <c r="M75" s="788">
        <v>0</v>
      </c>
      <c r="N75" s="819">
        <v>0</v>
      </c>
      <c r="O75" s="788">
        <v>0</v>
      </c>
      <c r="P75" s="788">
        <v>0</v>
      </c>
      <c r="Q75" s="788">
        <v>0</v>
      </c>
      <c r="R75" s="788">
        <v>0</v>
      </c>
      <c r="S75" s="788">
        <v>0</v>
      </c>
      <c r="T75" s="788">
        <v>0</v>
      </c>
      <c r="U75" s="788">
        <v>0</v>
      </c>
    </row>
    <row r="76" spans="1:21" ht="12.75" customHeight="1">
      <c r="A76" s="215" t="s">
        <v>100</v>
      </c>
      <c r="B76" s="215" t="s">
        <v>151</v>
      </c>
      <c r="C76" s="215" t="s">
        <v>152</v>
      </c>
      <c r="D76" s="215">
        <v>10850</v>
      </c>
      <c r="E76" s="788">
        <v>1</v>
      </c>
      <c r="F76" s="788">
        <v>0</v>
      </c>
      <c r="G76" s="788">
        <v>1</v>
      </c>
      <c r="H76" s="819">
        <v>0</v>
      </c>
      <c r="I76" s="788">
        <v>0</v>
      </c>
      <c r="J76" s="788">
        <v>1</v>
      </c>
      <c r="K76" s="788">
        <v>2</v>
      </c>
      <c r="L76" s="788">
        <v>1</v>
      </c>
      <c r="M76" s="788">
        <v>0</v>
      </c>
      <c r="N76" s="819">
        <v>1</v>
      </c>
      <c r="O76" s="788">
        <v>0</v>
      </c>
      <c r="P76" s="788">
        <v>0</v>
      </c>
      <c r="Q76" s="788">
        <v>0</v>
      </c>
      <c r="R76" s="788">
        <v>1</v>
      </c>
      <c r="S76" s="788">
        <v>0</v>
      </c>
      <c r="T76" s="788">
        <v>0</v>
      </c>
      <c r="U76" s="788">
        <v>0</v>
      </c>
    </row>
    <row r="77" spans="1:21" ht="12.75" customHeight="1">
      <c r="A77" s="215" t="s">
        <v>100</v>
      </c>
      <c r="B77" s="215" t="s">
        <v>151</v>
      </c>
      <c r="C77" s="215" t="s">
        <v>154</v>
      </c>
      <c r="D77" s="215">
        <v>10853</v>
      </c>
      <c r="E77" s="788">
        <v>0</v>
      </c>
      <c r="F77" s="788">
        <v>0</v>
      </c>
      <c r="G77" s="788">
        <v>0</v>
      </c>
      <c r="H77" s="819">
        <v>0</v>
      </c>
      <c r="I77" s="788">
        <v>0</v>
      </c>
      <c r="J77" s="788">
        <v>0</v>
      </c>
      <c r="K77" s="788">
        <v>0</v>
      </c>
      <c r="L77" s="788">
        <v>0</v>
      </c>
      <c r="M77" s="788">
        <v>0</v>
      </c>
      <c r="N77" s="819">
        <v>0</v>
      </c>
      <c r="O77" s="788">
        <v>0</v>
      </c>
      <c r="P77" s="788">
        <v>0</v>
      </c>
      <c r="Q77" s="788">
        <v>0</v>
      </c>
      <c r="R77" s="788">
        <v>0</v>
      </c>
      <c r="S77" s="788">
        <v>0</v>
      </c>
      <c r="T77" s="788">
        <v>0</v>
      </c>
      <c r="U77" s="788">
        <v>0</v>
      </c>
    </row>
    <row r="78" spans="1:21" ht="12.75" customHeight="1">
      <c r="A78" s="215" t="s">
        <v>100</v>
      </c>
      <c r="B78" s="215" t="s">
        <v>151</v>
      </c>
      <c r="C78" s="215" t="s">
        <v>178</v>
      </c>
      <c r="D78" s="215">
        <v>10852</v>
      </c>
      <c r="E78" s="788">
        <v>0</v>
      </c>
      <c r="F78" s="788">
        <v>0</v>
      </c>
      <c r="G78" s="788">
        <v>0</v>
      </c>
      <c r="H78" s="819">
        <v>0</v>
      </c>
      <c r="I78" s="788">
        <v>0</v>
      </c>
      <c r="J78" s="788">
        <v>0</v>
      </c>
      <c r="K78" s="788">
        <v>0</v>
      </c>
      <c r="L78" s="788">
        <v>0</v>
      </c>
      <c r="M78" s="788">
        <v>0</v>
      </c>
      <c r="N78" s="819">
        <v>0</v>
      </c>
      <c r="O78" s="788">
        <v>0</v>
      </c>
      <c r="P78" s="788">
        <v>0</v>
      </c>
      <c r="Q78" s="788">
        <v>0</v>
      </c>
      <c r="R78" s="788">
        <v>0</v>
      </c>
      <c r="S78" s="788">
        <v>0</v>
      </c>
      <c r="T78" s="788">
        <v>0</v>
      </c>
      <c r="U78" s="788">
        <v>0</v>
      </c>
    </row>
    <row r="79" spans="1:21" ht="12.75" customHeight="1">
      <c r="A79" s="215" t="s">
        <v>100</v>
      </c>
      <c r="B79" s="215" t="s">
        <v>173</v>
      </c>
      <c r="C79" s="215" t="s">
        <v>174</v>
      </c>
      <c r="D79" s="215">
        <v>11351</v>
      </c>
      <c r="E79" s="788">
        <v>0</v>
      </c>
      <c r="F79" s="788">
        <v>0</v>
      </c>
      <c r="G79" s="788">
        <v>0</v>
      </c>
      <c r="H79" s="819">
        <v>0</v>
      </c>
      <c r="I79" s="788">
        <v>0</v>
      </c>
      <c r="J79" s="788">
        <v>0</v>
      </c>
      <c r="K79" s="788">
        <v>0</v>
      </c>
      <c r="L79" s="788">
        <v>2</v>
      </c>
      <c r="M79" s="788">
        <v>0</v>
      </c>
      <c r="N79" s="819">
        <v>0</v>
      </c>
      <c r="O79" s="788">
        <v>0</v>
      </c>
      <c r="P79" s="788">
        <v>0</v>
      </c>
      <c r="Q79" s="788">
        <v>0</v>
      </c>
      <c r="R79" s="788">
        <v>0</v>
      </c>
      <c r="S79" s="788">
        <v>0</v>
      </c>
      <c r="T79" s="788">
        <v>0</v>
      </c>
      <c r="U79" s="788">
        <v>0</v>
      </c>
    </row>
    <row r="80" spans="1:21" ht="12.75" customHeight="1">
      <c r="A80" s="215" t="s">
        <v>100</v>
      </c>
      <c r="B80" s="215" t="s">
        <v>173</v>
      </c>
      <c r="C80" s="215" t="s">
        <v>175</v>
      </c>
      <c r="D80" s="215">
        <v>11352</v>
      </c>
      <c r="E80" s="788">
        <v>0</v>
      </c>
      <c r="F80" s="788">
        <v>0</v>
      </c>
      <c r="G80" s="788">
        <v>1</v>
      </c>
      <c r="H80" s="819">
        <v>0</v>
      </c>
      <c r="I80" s="788">
        <v>0</v>
      </c>
      <c r="J80" s="788">
        <v>0</v>
      </c>
      <c r="K80" s="788">
        <v>1</v>
      </c>
      <c r="L80" s="788">
        <v>0</v>
      </c>
      <c r="M80" s="788">
        <v>0</v>
      </c>
      <c r="N80" s="819">
        <v>0</v>
      </c>
      <c r="O80" s="788">
        <v>0</v>
      </c>
      <c r="P80" s="788">
        <v>0</v>
      </c>
      <c r="Q80" s="788">
        <v>0</v>
      </c>
      <c r="R80" s="788">
        <v>0</v>
      </c>
      <c r="S80" s="788">
        <v>0</v>
      </c>
      <c r="T80" s="788">
        <v>0</v>
      </c>
      <c r="U80" s="788">
        <v>0</v>
      </c>
    </row>
    <row r="81" spans="1:21" ht="12.75" customHeight="1">
      <c r="A81" s="215" t="s">
        <v>100</v>
      </c>
      <c r="B81" s="215" t="s">
        <v>173</v>
      </c>
      <c r="C81" s="215" t="s">
        <v>173</v>
      </c>
      <c r="D81" s="215">
        <v>11350</v>
      </c>
      <c r="E81" s="788">
        <v>0</v>
      </c>
      <c r="F81" s="788">
        <v>0</v>
      </c>
      <c r="G81" s="788">
        <v>0</v>
      </c>
      <c r="H81" s="819">
        <v>0</v>
      </c>
      <c r="I81" s="788">
        <v>0</v>
      </c>
      <c r="J81" s="788">
        <v>0</v>
      </c>
      <c r="K81" s="788">
        <v>0</v>
      </c>
      <c r="L81" s="788">
        <v>0</v>
      </c>
      <c r="M81" s="788">
        <v>0</v>
      </c>
      <c r="N81" s="819">
        <v>0</v>
      </c>
      <c r="O81" s="788">
        <v>0</v>
      </c>
      <c r="P81" s="788">
        <v>0</v>
      </c>
      <c r="Q81" s="788">
        <v>0</v>
      </c>
      <c r="R81" s="788">
        <v>1</v>
      </c>
      <c r="S81" s="788">
        <v>0</v>
      </c>
      <c r="T81" s="788">
        <v>0</v>
      </c>
      <c r="U81" s="788">
        <v>0</v>
      </c>
    </row>
    <row r="82" spans="1:21" ht="12.75" customHeight="1">
      <c r="A82" s="215" t="s">
        <v>100</v>
      </c>
      <c r="B82" s="215" t="s">
        <v>156</v>
      </c>
      <c r="C82" s="215" t="s">
        <v>157</v>
      </c>
      <c r="D82" s="215">
        <v>10951</v>
      </c>
      <c r="E82" s="788">
        <v>1</v>
      </c>
      <c r="F82" s="788">
        <v>0</v>
      </c>
      <c r="G82" s="788">
        <v>1</v>
      </c>
      <c r="H82" s="819">
        <v>0</v>
      </c>
      <c r="I82" s="788">
        <v>0</v>
      </c>
      <c r="J82" s="788">
        <v>1</v>
      </c>
      <c r="K82" s="788">
        <v>1</v>
      </c>
      <c r="L82" s="788">
        <v>1</v>
      </c>
      <c r="M82" s="788">
        <v>0</v>
      </c>
      <c r="N82" s="819">
        <v>1</v>
      </c>
      <c r="O82" s="788">
        <v>0</v>
      </c>
      <c r="P82" s="788">
        <v>0</v>
      </c>
      <c r="Q82" s="788">
        <v>0</v>
      </c>
      <c r="R82" s="788">
        <v>0</v>
      </c>
      <c r="S82" s="788">
        <v>0</v>
      </c>
      <c r="T82" s="788">
        <v>0</v>
      </c>
      <c r="U82" s="788">
        <v>0</v>
      </c>
    </row>
    <row r="83" spans="1:21" ht="12.75" customHeight="1">
      <c r="A83" s="215" t="s">
        <v>100</v>
      </c>
      <c r="B83" s="215" t="s">
        <v>156</v>
      </c>
      <c r="C83" s="215" t="s">
        <v>158</v>
      </c>
      <c r="D83" s="215">
        <v>10952</v>
      </c>
      <c r="E83" s="788">
        <v>1</v>
      </c>
      <c r="F83" s="788">
        <v>0</v>
      </c>
      <c r="G83" s="788">
        <v>1</v>
      </c>
      <c r="H83" s="819">
        <v>0</v>
      </c>
      <c r="I83" s="788">
        <v>0</v>
      </c>
      <c r="J83" s="788">
        <v>1</v>
      </c>
      <c r="K83" s="788">
        <v>0</v>
      </c>
      <c r="L83" s="788">
        <v>1</v>
      </c>
      <c r="M83" s="788">
        <v>0</v>
      </c>
      <c r="N83" s="819">
        <v>0</v>
      </c>
      <c r="O83" s="788">
        <v>0</v>
      </c>
      <c r="P83" s="788">
        <v>0</v>
      </c>
      <c r="Q83" s="788">
        <v>0</v>
      </c>
      <c r="R83" s="788">
        <v>0</v>
      </c>
      <c r="S83" s="788">
        <v>0</v>
      </c>
      <c r="T83" s="788">
        <v>0</v>
      </c>
      <c r="U83" s="788">
        <v>0</v>
      </c>
    </row>
    <row r="84" spans="1:21" ht="12.75" customHeight="1">
      <c r="A84" s="215" t="s">
        <v>100</v>
      </c>
      <c r="B84" s="215" t="s">
        <v>156</v>
      </c>
      <c r="C84" s="215" t="s">
        <v>159</v>
      </c>
      <c r="D84" s="215">
        <v>10953</v>
      </c>
      <c r="E84" s="788">
        <v>0</v>
      </c>
      <c r="F84" s="788">
        <v>0</v>
      </c>
      <c r="G84" s="788">
        <v>0</v>
      </c>
      <c r="H84" s="819">
        <v>0</v>
      </c>
      <c r="I84" s="788">
        <v>0</v>
      </c>
      <c r="J84" s="788">
        <v>0</v>
      </c>
      <c r="K84" s="788">
        <v>0</v>
      </c>
      <c r="L84" s="788">
        <v>0</v>
      </c>
      <c r="M84" s="788">
        <v>0</v>
      </c>
      <c r="N84" s="819">
        <v>0</v>
      </c>
      <c r="O84" s="788">
        <v>0</v>
      </c>
      <c r="P84" s="788">
        <v>0</v>
      </c>
      <c r="Q84" s="788">
        <v>0</v>
      </c>
      <c r="R84" s="788">
        <v>0</v>
      </c>
      <c r="S84" s="788">
        <v>0</v>
      </c>
      <c r="T84" s="788">
        <v>0</v>
      </c>
      <c r="U84" s="788">
        <v>0</v>
      </c>
    </row>
    <row r="85" spans="1:21" ht="12.75" customHeight="1">
      <c r="A85" s="215" t="s">
        <v>100</v>
      </c>
      <c r="B85" s="215" t="s">
        <v>156</v>
      </c>
      <c r="C85" s="215" t="s">
        <v>160</v>
      </c>
      <c r="D85" s="215">
        <v>10954</v>
      </c>
      <c r="E85" s="788">
        <v>0</v>
      </c>
      <c r="F85" s="788">
        <v>0</v>
      </c>
      <c r="G85" s="788">
        <v>0</v>
      </c>
      <c r="H85" s="819">
        <v>0</v>
      </c>
      <c r="I85" s="788">
        <v>0</v>
      </c>
      <c r="J85" s="788">
        <v>0</v>
      </c>
      <c r="K85" s="788">
        <v>0</v>
      </c>
      <c r="L85" s="788">
        <v>0</v>
      </c>
      <c r="M85" s="788">
        <v>0</v>
      </c>
      <c r="N85" s="819">
        <v>1</v>
      </c>
      <c r="O85" s="788">
        <v>0</v>
      </c>
      <c r="P85" s="788">
        <v>0</v>
      </c>
      <c r="Q85" s="788">
        <v>0</v>
      </c>
      <c r="R85" s="788">
        <v>0</v>
      </c>
      <c r="S85" s="788">
        <v>0</v>
      </c>
      <c r="T85" s="788">
        <v>0</v>
      </c>
      <c r="U85" s="788">
        <v>0</v>
      </c>
    </row>
    <row r="86" spans="1:21" ht="12.75" customHeight="1">
      <c r="A86" s="215" t="s">
        <v>100</v>
      </c>
      <c r="B86" s="215" t="s">
        <v>156</v>
      </c>
      <c r="C86" s="215" t="s">
        <v>161</v>
      </c>
      <c r="D86" s="215">
        <v>10955</v>
      </c>
      <c r="E86" s="788">
        <v>1</v>
      </c>
      <c r="F86" s="788">
        <v>0</v>
      </c>
      <c r="G86" s="788">
        <v>1</v>
      </c>
      <c r="H86" s="819">
        <v>0</v>
      </c>
      <c r="I86" s="788">
        <v>0</v>
      </c>
      <c r="J86" s="788">
        <v>1</v>
      </c>
      <c r="K86" s="788">
        <v>0</v>
      </c>
      <c r="L86" s="788">
        <v>0</v>
      </c>
      <c r="M86" s="788">
        <v>0</v>
      </c>
      <c r="N86" s="819">
        <v>0</v>
      </c>
      <c r="O86" s="788">
        <v>0</v>
      </c>
      <c r="P86" s="788">
        <v>0</v>
      </c>
      <c r="Q86" s="788">
        <v>0</v>
      </c>
      <c r="R86" s="788">
        <v>0</v>
      </c>
      <c r="S86" s="788">
        <v>0</v>
      </c>
      <c r="T86" s="788">
        <v>0</v>
      </c>
      <c r="U86" s="788">
        <v>0</v>
      </c>
    </row>
    <row r="87" spans="1:21" ht="12.75" customHeight="1">
      <c r="A87" s="215" t="s">
        <v>100</v>
      </c>
      <c r="B87" s="215" t="s">
        <v>156</v>
      </c>
      <c r="C87" s="215" t="s">
        <v>162</v>
      </c>
      <c r="D87" s="215">
        <v>10956</v>
      </c>
      <c r="E87" s="788">
        <v>0</v>
      </c>
      <c r="F87" s="788">
        <v>0</v>
      </c>
      <c r="G87" s="788">
        <v>0</v>
      </c>
      <c r="H87" s="819">
        <v>0</v>
      </c>
      <c r="I87" s="788">
        <v>0</v>
      </c>
      <c r="J87" s="788">
        <v>0</v>
      </c>
      <c r="K87" s="788">
        <v>0</v>
      </c>
      <c r="L87" s="788">
        <v>0</v>
      </c>
      <c r="M87" s="788">
        <v>0</v>
      </c>
      <c r="N87" s="819">
        <v>0</v>
      </c>
      <c r="O87" s="788">
        <v>0</v>
      </c>
      <c r="P87" s="788">
        <v>0</v>
      </c>
      <c r="Q87" s="788">
        <v>0</v>
      </c>
      <c r="R87" s="788">
        <v>0</v>
      </c>
      <c r="S87" s="788">
        <v>0</v>
      </c>
      <c r="T87" s="788">
        <v>0</v>
      </c>
      <c r="U87" s="788">
        <v>0</v>
      </c>
    </row>
    <row r="88" spans="1:21" ht="12.75" customHeight="1">
      <c r="A88" s="215" t="s">
        <v>100</v>
      </c>
      <c r="B88" s="215" t="s">
        <v>156</v>
      </c>
      <c r="C88" s="215" t="s">
        <v>156</v>
      </c>
      <c r="D88" s="215">
        <v>10950</v>
      </c>
      <c r="E88" s="788">
        <v>1</v>
      </c>
      <c r="F88" s="788">
        <v>0</v>
      </c>
      <c r="G88" s="788">
        <v>1</v>
      </c>
      <c r="H88" s="819">
        <v>0</v>
      </c>
      <c r="I88" s="788">
        <v>0</v>
      </c>
      <c r="J88" s="788">
        <v>1</v>
      </c>
      <c r="K88" s="788">
        <v>1</v>
      </c>
      <c r="L88" s="788">
        <v>0</v>
      </c>
      <c r="M88" s="788">
        <v>0</v>
      </c>
      <c r="N88" s="819">
        <v>0</v>
      </c>
      <c r="O88" s="788">
        <v>0</v>
      </c>
      <c r="P88" s="788">
        <v>0</v>
      </c>
      <c r="Q88" s="788">
        <v>0</v>
      </c>
      <c r="R88" s="788">
        <v>1</v>
      </c>
      <c r="S88" s="788">
        <v>1</v>
      </c>
      <c r="T88" s="788">
        <v>0</v>
      </c>
      <c r="U88" s="788">
        <v>0</v>
      </c>
    </row>
    <row r="89" spans="1:21" ht="12.75" customHeight="1">
      <c r="A89" s="216" t="s">
        <v>179</v>
      </c>
      <c r="B89" s="216" t="s">
        <v>204</v>
      </c>
      <c r="C89" s="216" t="s">
        <v>204</v>
      </c>
      <c r="D89" s="216">
        <v>20650</v>
      </c>
      <c r="E89" s="788">
        <v>1</v>
      </c>
      <c r="F89" s="788">
        <v>0</v>
      </c>
      <c r="G89" s="788">
        <v>1</v>
      </c>
      <c r="H89" s="819">
        <v>0</v>
      </c>
      <c r="I89" s="788">
        <v>0</v>
      </c>
      <c r="J89" s="788">
        <v>1</v>
      </c>
      <c r="K89" s="788">
        <v>1</v>
      </c>
      <c r="L89" s="788">
        <v>1</v>
      </c>
      <c r="M89" s="788">
        <v>0</v>
      </c>
      <c r="N89" s="819">
        <v>1</v>
      </c>
      <c r="O89" s="788">
        <v>1</v>
      </c>
      <c r="P89" s="788">
        <v>0</v>
      </c>
      <c r="Q89" s="788">
        <v>0</v>
      </c>
      <c r="R89" s="788">
        <v>1</v>
      </c>
      <c r="S89" s="788">
        <v>0</v>
      </c>
      <c r="T89" s="788">
        <v>1</v>
      </c>
      <c r="U89" s="788">
        <v>0</v>
      </c>
    </row>
    <row r="90" spans="1:21" ht="12.75" customHeight="1">
      <c r="A90" s="216" t="s">
        <v>179</v>
      </c>
      <c r="B90" s="216" t="s">
        <v>189</v>
      </c>
      <c r="C90" s="216" t="s">
        <v>189</v>
      </c>
      <c r="D90" s="216">
        <v>20250</v>
      </c>
      <c r="E90" s="788">
        <v>2</v>
      </c>
      <c r="F90" s="788">
        <v>0</v>
      </c>
      <c r="G90" s="788">
        <v>1</v>
      </c>
      <c r="H90" s="819">
        <v>0</v>
      </c>
      <c r="I90" s="788">
        <v>0</v>
      </c>
      <c r="J90" s="788">
        <v>1</v>
      </c>
      <c r="K90" s="788">
        <v>1</v>
      </c>
      <c r="L90" s="788">
        <v>1</v>
      </c>
      <c r="M90" s="788">
        <v>0</v>
      </c>
      <c r="N90" s="819">
        <v>1</v>
      </c>
      <c r="O90" s="788">
        <v>0</v>
      </c>
      <c r="P90" s="788">
        <v>0</v>
      </c>
      <c r="Q90" s="788">
        <v>0</v>
      </c>
      <c r="R90" s="788">
        <v>1</v>
      </c>
      <c r="S90" s="788">
        <v>0</v>
      </c>
      <c r="T90" s="788">
        <v>1</v>
      </c>
      <c r="U90" s="788">
        <v>0</v>
      </c>
    </row>
    <row r="91" spans="1:21" ht="12.75" customHeight="1">
      <c r="A91" s="216" t="s">
        <v>179</v>
      </c>
      <c r="B91" s="216" t="s">
        <v>189</v>
      </c>
      <c r="C91" s="216" t="s">
        <v>190</v>
      </c>
      <c r="D91" s="216">
        <v>20251</v>
      </c>
      <c r="E91" s="788">
        <v>1</v>
      </c>
      <c r="F91" s="788">
        <v>0</v>
      </c>
      <c r="G91" s="788">
        <v>0</v>
      </c>
      <c r="H91" s="819">
        <v>0</v>
      </c>
      <c r="I91" s="788">
        <v>0</v>
      </c>
      <c r="J91" s="788">
        <v>0</v>
      </c>
      <c r="K91" s="788">
        <v>0</v>
      </c>
      <c r="L91" s="788">
        <v>0</v>
      </c>
      <c r="M91" s="788">
        <v>0</v>
      </c>
      <c r="N91" s="819">
        <v>0</v>
      </c>
      <c r="O91" s="788">
        <v>0</v>
      </c>
      <c r="P91" s="788">
        <v>0</v>
      </c>
      <c r="Q91" s="788">
        <v>0</v>
      </c>
      <c r="R91" s="788">
        <v>0</v>
      </c>
      <c r="S91" s="788">
        <v>0</v>
      </c>
      <c r="T91" s="788">
        <v>0</v>
      </c>
      <c r="U91" s="788">
        <v>0</v>
      </c>
    </row>
    <row r="92" spans="1:21" ht="12.75" customHeight="1">
      <c r="A92" s="216" t="s">
        <v>179</v>
      </c>
      <c r="B92" s="216" t="s">
        <v>191</v>
      </c>
      <c r="C92" s="216" t="s">
        <v>193</v>
      </c>
      <c r="D92" s="216">
        <v>20351</v>
      </c>
      <c r="E92" s="788">
        <v>0</v>
      </c>
      <c r="F92" s="788">
        <v>0</v>
      </c>
      <c r="G92" s="788">
        <v>0</v>
      </c>
      <c r="H92" s="819">
        <v>0</v>
      </c>
      <c r="I92" s="788">
        <v>0</v>
      </c>
      <c r="J92" s="788">
        <v>0</v>
      </c>
      <c r="K92" s="788">
        <v>0</v>
      </c>
      <c r="L92" s="788">
        <v>0</v>
      </c>
      <c r="M92" s="788">
        <v>0</v>
      </c>
      <c r="N92" s="819">
        <v>0</v>
      </c>
      <c r="O92" s="788">
        <v>0</v>
      </c>
      <c r="P92" s="788">
        <v>0</v>
      </c>
      <c r="Q92" s="788">
        <v>0</v>
      </c>
      <c r="R92" s="788">
        <v>0</v>
      </c>
      <c r="S92" s="788">
        <v>0</v>
      </c>
      <c r="T92" s="788">
        <v>0</v>
      </c>
      <c r="U92" s="788">
        <v>0</v>
      </c>
    </row>
    <row r="93" spans="1:21" ht="12.75" customHeight="1">
      <c r="A93" s="216" t="s">
        <v>179</v>
      </c>
      <c r="B93" s="216" t="s">
        <v>191</v>
      </c>
      <c r="C93" s="216" t="s">
        <v>194</v>
      </c>
      <c r="D93" s="216">
        <v>20353</v>
      </c>
      <c r="E93" s="788">
        <v>0</v>
      </c>
      <c r="F93" s="788">
        <v>0</v>
      </c>
      <c r="G93" s="788">
        <v>0</v>
      </c>
      <c r="H93" s="819">
        <v>0</v>
      </c>
      <c r="I93" s="788">
        <v>0</v>
      </c>
      <c r="J93" s="788">
        <v>0</v>
      </c>
      <c r="K93" s="788">
        <v>0</v>
      </c>
      <c r="L93" s="788">
        <v>0</v>
      </c>
      <c r="M93" s="788">
        <v>0</v>
      </c>
      <c r="N93" s="819">
        <v>0</v>
      </c>
      <c r="O93" s="788">
        <v>0</v>
      </c>
      <c r="P93" s="788">
        <v>0</v>
      </c>
      <c r="Q93" s="788">
        <v>0</v>
      </c>
      <c r="R93" s="788">
        <v>1</v>
      </c>
      <c r="S93" s="788">
        <v>0</v>
      </c>
      <c r="T93" s="788">
        <v>1</v>
      </c>
      <c r="U93" s="788">
        <v>0</v>
      </c>
    </row>
    <row r="94" spans="1:21" ht="12.75" customHeight="1">
      <c r="A94" s="216" t="s">
        <v>179</v>
      </c>
      <c r="B94" s="216" t="s">
        <v>191</v>
      </c>
      <c r="C94" s="216" t="s">
        <v>192</v>
      </c>
      <c r="D94" s="216">
        <v>20350</v>
      </c>
      <c r="E94" s="788">
        <v>1</v>
      </c>
      <c r="F94" s="788">
        <v>0</v>
      </c>
      <c r="G94" s="788">
        <v>2</v>
      </c>
      <c r="H94" s="819">
        <v>0</v>
      </c>
      <c r="I94" s="788">
        <v>0</v>
      </c>
      <c r="J94" s="788">
        <v>2</v>
      </c>
      <c r="K94" s="788">
        <v>2</v>
      </c>
      <c r="L94" s="788">
        <v>1</v>
      </c>
      <c r="M94" s="788">
        <v>0</v>
      </c>
      <c r="N94" s="819">
        <v>1</v>
      </c>
      <c r="O94" s="788">
        <v>0</v>
      </c>
      <c r="P94" s="788">
        <v>1</v>
      </c>
      <c r="Q94" s="788">
        <v>0</v>
      </c>
      <c r="R94" s="788">
        <v>1</v>
      </c>
      <c r="S94" s="788">
        <v>0</v>
      </c>
      <c r="T94" s="788">
        <v>1</v>
      </c>
      <c r="U94" s="788">
        <v>0</v>
      </c>
    </row>
    <row r="95" spans="1:21" ht="12.75" customHeight="1">
      <c r="A95" s="216" t="s">
        <v>179</v>
      </c>
      <c r="B95" s="216" t="s">
        <v>191</v>
      </c>
      <c r="C95" s="216" t="s">
        <v>195</v>
      </c>
      <c r="D95" s="216">
        <v>20354</v>
      </c>
      <c r="E95" s="788">
        <v>1</v>
      </c>
      <c r="F95" s="788">
        <v>0</v>
      </c>
      <c r="G95" s="788">
        <v>1</v>
      </c>
      <c r="H95" s="819">
        <v>0</v>
      </c>
      <c r="I95" s="788">
        <v>0</v>
      </c>
      <c r="J95" s="788">
        <v>1</v>
      </c>
      <c r="K95" s="788">
        <v>0</v>
      </c>
      <c r="L95" s="788">
        <v>0</v>
      </c>
      <c r="M95" s="788">
        <v>0</v>
      </c>
      <c r="N95" s="819">
        <v>0</v>
      </c>
      <c r="O95" s="788">
        <v>0</v>
      </c>
      <c r="P95" s="788">
        <v>0</v>
      </c>
      <c r="Q95" s="788">
        <v>0</v>
      </c>
      <c r="R95" s="788">
        <v>0</v>
      </c>
      <c r="S95" s="788">
        <v>0</v>
      </c>
      <c r="T95" s="788">
        <v>0</v>
      </c>
      <c r="U95" s="788">
        <v>0</v>
      </c>
    </row>
    <row r="96" spans="1:21" ht="12.75" customHeight="1">
      <c r="A96" s="216" t="s">
        <v>179</v>
      </c>
      <c r="B96" s="216" t="s">
        <v>191</v>
      </c>
      <c r="C96" s="216" t="s">
        <v>196</v>
      </c>
      <c r="D96" s="216">
        <v>20355</v>
      </c>
      <c r="E96" s="788">
        <v>0</v>
      </c>
      <c r="F96" s="788">
        <v>0</v>
      </c>
      <c r="G96" s="788">
        <v>0</v>
      </c>
      <c r="H96" s="819">
        <v>0</v>
      </c>
      <c r="I96" s="788">
        <v>0</v>
      </c>
      <c r="J96" s="788">
        <v>0</v>
      </c>
      <c r="K96" s="788">
        <v>0</v>
      </c>
      <c r="L96" s="788">
        <v>0</v>
      </c>
      <c r="M96" s="788">
        <v>0</v>
      </c>
      <c r="N96" s="819">
        <v>1</v>
      </c>
      <c r="O96" s="788">
        <v>0</v>
      </c>
      <c r="P96" s="788">
        <v>0</v>
      </c>
      <c r="Q96" s="788">
        <v>0</v>
      </c>
      <c r="R96" s="788">
        <v>0</v>
      </c>
      <c r="S96" s="788">
        <v>0</v>
      </c>
      <c r="T96" s="788">
        <v>0</v>
      </c>
      <c r="U96" s="788">
        <v>0</v>
      </c>
    </row>
    <row r="97" spans="1:21" ht="12.75" customHeight="1">
      <c r="A97" s="216" t="s">
        <v>179</v>
      </c>
      <c r="B97" s="216" t="s">
        <v>197</v>
      </c>
      <c r="C97" s="216" t="s">
        <v>197</v>
      </c>
      <c r="D97" s="216">
        <v>20450</v>
      </c>
      <c r="E97" s="788">
        <v>1</v>
      </c>
      <c r="F97" s="788">
        <v>0</v>
      </c>
      <c r="G97" s="788">
        <v>1</v>
      </c>
      <c r="H97" s="819">
        <v>0</v>
      </c>
      <c r="I97" s="788">
        <v>0</v>
      </c>
      <c r="J97" s="788">
        <v>1</v>
      </c>
      <c r="K97" s="788">
        <v>1</v>
      </c>
      <c r="L97" s="788">
        <v>1</v>
      </c>
      <c r="M97" s="788">
        <v>0</v>
      </c>
      <c r="N97" s="819">
        <v>1</v>
      </c>
      <c r="O97" s="788">
        <v>0</v>
      </c>
      <c r="P97" s="788">
        <v>0</v>
      </c>
      <c r="Q97" s="788">
        <v>0</v>
      </c>
      <c r="R97" s="788">
        <v>1</v>
      </c>
      <c r="S97" s="788">
        <v>0</v>
      </c>
      <c r="T97" s="788">
        <v>1</v>
      </c>
      <c r="U97" s="788">
        <v>0</v>
      </c>
    </row>
    <row r="98" spans="1:21" ht="12.75" customHeight="1">
      <c r="A98" s="216" t="s">
        <v>179</v>
      </c>
      <c r="B98" s="216" t="s">
        <v>180</v>
      </c>
      <c r="C98" s="216" t="s">
        <v>181</v>
      </c>
      <c r="D98" s="216">
        <v>20151</v>
      </c>
      <c r="E98" s="788">
        <v>0</v>
      </c>
      <c r="F98" s="788">
        <v>0</v>
      </c>
      <c r="G98" s="788">
        <v>0</v>
      </c>
      <c r="H98" s="819">
        <v>0</v>
      </c>
      <c r="I98" s="788">
        <v>0</v>
      </c>
      <c r="J98" s="788">
        <v>0</v>
      </c>
      <c r="K98" s="788">
        <v>0</v>
      </c>
      <c r="L98" s="788">
        <v>0</v>
      </c>
      <c r="M98" s="788">
        <v>0</v>
      </c>
      <c r="N98" s="819">
        <v>0</v>
      </c>
      <c r="O98" s="788">
        <v>0</v>
      </c>
      <c r="P98" s="788">
        <v>0</v>
      </c>
      <c r="Q98" s="788">
        <v>0</v>
      </c>
      <c r="R98" s="788">
        <v>1</v>
      </c>
      <c r="S98" s="788">
        <v>1</v>
      </c>
      <c r="T98" s="788">
        <v>1</v>
      </c>
      <c r="U98" s="788">
        <v>0</v>
      </c>
    </row>
    <row r="99" spans="1:21" ht="12.75" customHeight="1">
      <c r="A99" s="216" t="s">
        <v>179</v>
      </c>
      <c r="B99" s="216" t="s">
        <v>180</v>
      </c>
      <c r="C99" s="216" t="s">
        <v>180</v>
      </c>
      <c r="D99" s="216">
        <v>20150</v>
      </c>
      <c r="E99" s="788">
        <v>6</v>
      </c>
      <c r="F99" s="788">
        <v>0</v>
      </c>
      <c r="G99" s="788">
        <v>8</v>
      </c>
      <c r="H99" s="819">
        <v>0</v>
      </c>
      <c r="I99" s="788">
        <v>0</v>
      </c>
      <c r="J99" s="788">
        <v>8</v>
      </c>
      <c r="K99" s="788">
        <v>7</v>
      </c>
      <c r="L99" s="788">
        <v>2</v>
      </c>
      <c r="M99" s="788">
        <v>0</v>
      </c>
      <c r="N99" s="819">
        <v>3</v>
      </c>
      <c r="O99" s="788">
        <v>0</v>
      </c>
      <c r="P99" s="788">
        <v>0</v>
      </c>
      <c r="Q99" s="788">
        <v>2</v>
      </c>
      <c r="R99" s="788">
        <v>5</v>
      </c>
      <c r="S99" s="788">
        <v>3</v>
      </c>
      <c r="T99" s="788">
        <v>6</v>
      </c>
      <c r="U99" s="788">
        <v>2</v>
      </c>
    </row>
    <row r="100" spans="1:21" ht="12.75" customHeight="1">
      <c r="A100" s="216" t="s">
        <v>179</v>
      </c>
      <c r="B100" s="216" t="s">
        <v>180</v>
      </c>
      <c r="C100" s="216" t="s">
        <v>182</v>
      </c>
      <c r="D100" s="216">
        <v>20153</v>
      </c>
      <c r="E100" s="788">
        <v>0</v>
      </c>
      <c r="F100" s="788">
        <v>0</v>
      </c>
      <c r="G100" s="788">
        <v>0</v>
      </c>
      <c r="H100" s="819">
        <v>0</v>
      </c>
      <c r="I100" s="788">
        <v>0</v>
      </c>
      <c r="J100" s="788">
        <v>0</v>
      </c>
      <c r="K100" s="788">
        <v>0</v>
      </c>
      <c r="L100" s="788">
        <v>0</v>
      </c>
      <c r="M100" s="788">
        <v>0</v>
      </c>
      <c r="N100" s="819">
        <v>1</v>
      </c>
      <c r="O100" s="788">
        <v>0</v>
      </c>
      <c r="P100" s="788">
        <v>0</v>
      </c>
      <c r="Q100" s="788">
        <v>0</v>
      </c>
      <c r="R100" s="788">
        <v>0</v>
      </c>
      <c r="S100" s="788">
        <v>0</v>
      </c>
      <c r="T100" s="788">
        <v>0</v>
      </c>
      <c r="U100" s="788">
        <v>0</v>
      </c>
    </row>
    <row r="101" spans="1:21" ht="12.75" customHeight="1">
      <c r="A101" s="216" t="s">
        <v>179</v>
      </c>
      <c r="B101" s="216" t="s">
        <v>180</v>
      </c>
      <c r="C101" s="216" t="s">
        <v>183</v>
      </c>
      <c r="D101" s="216">
        <v>20155</v>
      </c>
      <c r="E101" s="788">
        <v>1</v>
      </c>
      <c r="F101" s="788">
        <v>0</v>
      </c>
      <c r="G101" s="788">
        <v>1</v>
      </c>
      <c r="H101" s="819">
        <v>0</v>
      </c>
      <c r="I101" s="788">
        <v>0</v>
      </c>
      <c r="J101" s="788">
        <v>1</v>
      </c>
      <c r="K101" s="788">
        <v>0</v>
      </c>
      <c r="L101" s="788">
        <v>1</v>
      </c>
      <c r="M101" s="788">
        <v>0</v>
      </c>
      <c r="N101" s="819">
        <v>1</v>
      </c>
      <c r="O101" s="788">
        <v>0</v>
      </c>
      <c r="P101" s="788">
        <v>0</v>
      </c>
      <c r="Q101" s="788">
        <v>0</v>
      </c>
      <c r="R101" s="788">
        <v>1</v>
      </c>
      <c r="S101" s="788">
        <v>0</v>
      </c>
      <c r="T101" s="788">
        <v>1</v>
      </c>
      <c r="U101" s="788">
        <v>0</v>
      </c>
    </row>
    <row r="102" spans="1:21" ht="12.75" customHeight="1">
      <c r="A102" s="216" t="s">
        <v>179</v>
      </c>
      <c r="B102" s="216" t="s">
        <v>180</v>
      </c>
      <c r="C102" s="216" t="s">
        <v>184</v>
      </c>
      <c r="D102" s="216">
        <v>20156</v>
      </c>
      <c r="E102" s="788">
        <v>0</v>
      </c>
      <c r="F102" s="788">
        <v>0</v>
      </c>
      <c r="G102" s="788">
        <v>0</v>
      </c>
      <c r="H102" s="819">
        <v>0</v>
      </c>
      <c r="I102" s="788">
        <v>0</v>
      </c>
      <c r="J102" s="788">
        <v>0</v>
      </c>
      <c r="K102" s="788">
        <v>0</v>
      </c>
      <c r="L102" s="788">
        <v>0</v>
      </c>
      <c r="M102" s="788">
        <v>0</v>
      </c>
      <c r="N102" s="819">
        <v>0</v>
      </c>
      <c r="O102" s="788">
        <v>0</v>
      </c>
      <c r="P102" s="788">
        <v>0</v>
      </c>
      <c r="Q102" s="788">
        <v>0</v>
      </c>
      <c r="R102" s="788">
        <v>0</v>
      </c>
      <c r="S102" s="788">
        <v>0</v>
      </c>
      <c r="T102" s="788">
        <v>0</v>
      </c>
      <c r="U102" s="788">
        <v>0</v>
      </c>
    </row>
    <row r="103" spans="1:21" ht="12.75" customHeight="1">
      <c r="A103" s="216" t="s">
        <v>179</v>
      </c>
      <c r="B103" s="216" t="s">
        <v>180</v>
      </c>
      <c r="C103" s="216" t="s">
        <v>188</v>
      </c>
      <c r="D103" s="216">
        <v>20160</v>
      </c>
      <c r="E103" s="788">
        <v>1</v>
      </c>
      <c r="F103" s="788">
        <v>0</v>
      </c>
      <c r="G103" s="788">
        <v>1</v>
      </c>
      <c r="H103" s="819">
        <v>0</v>
      </c>
      <c r="I103" s="788">
        <v>0</v>
      </c>
      <c r="J103" s="788">
        <v>1</v>
      </c>
      <c r="K103" s="788">
        <v>1</v>
      </c>
      <c r="L103" s="788">
        <v>1</v>
      </c>
      <c r="M103" s="788">
        <v>0</v>
      </c>
      <c r="N103" s="819">
        <v>1</v>
      </c>
      <c r="O103" s="788">
        <v>1</v>
      </c>
      <c r="P103" s="788">
        <v>0</v>
      </c>
      <c r="Q103" s="788">
        <v>1</v>
      </c>
      <c r="R103" s="788">
        <v>1</v>
      </c>
      <c r="S103" s="788">
        <v>0</v>
      </c>
      <c r="T103" s="788">
        <v>1</v>
      </c>
      <c r="U103" s="788">
        <v>0</v>
      </c>
    </row>
    <row r="104" spans="1:21" ht="12.75" customHeight="1">
      <c r="A104" s="216" t="s">
        <v>179</v>
      </c>
      <c r="B104" s="216" t="s">
        <v>180</v>
      </c>
      <c r="C104" s="216" t="s">
        <v>185</v>
      </c>
      <c r="D104" s="216">
        <v>20157</v>
      </c>
      <c r="E104" s="788">
        <v>0</v>
      </c>
      <c r="F104" s="788">
        <v>0</v>
      </c>
      <c r="G104" s="788">
        <v>1</v>
      </c>
      <c r="H104" s="819">
        <v>0</v>
      </c>
      <c r="I104" s="788">
        <v>0</v>
      </c>
      <c r="J104" s="788">
        <v>1</v>
      </c>
      <c r="K104" s="788">
        <v>0</v>
      </c>
      <c r="L104" s="788">
        <v>0</v>
      </c>
      <c r="M104" s="788">
        <v>0</v>
      </c>
      <c r="N104" s="819">
        <v>1</v>
      </c>
      <c r="O104" s="788">
        <v>0</v>
      </c>
      <c r="P104" s="788">
        <v>0</v>
      </c>
      <c r="Q104" s="788">
        <v>0</v>
      </c>
      <c r="R104" s="788">
        <v>0</v>
      </c>
      <c r="S104" s="788">
        <v>0</v>
      </c>
      <c r="T104" s="788">
        <v>0</v>
      </c>
      <c r="U104" s="788">
        <v>0</v>
      </c>
    </row>
    <row r="105" spans="1:21" ht="12.75" customHeight="1">
      <c r="A105" s="216" t="s">
        <v>179</v>
      </c>
      <c r="B105" s="216" t="s">
        <v>180</v>
      </c>
      <c r="C105" s="216" t="s">
        <v>186</v>
      </c>
      <c r="D105" s="216">
        <v>20158</v>
      </c>
      <c r="E105" s="788">
        <v>0</v>
      </c>
      <c r="F105" s="788">
        <v>0</v>
      </c>
      <c r="G105" s="788">
        <v>0</v>
      </c>
      <c r="H105" s="819">
        <v>0</v>
      </c>
      <c r="I105" s="788">
        <v>0</v>
      </c>
      <c r="J105" s="788">
        <v>0</v>
      </c>
      <c r="K105" s="788">
        <v>0</v>
      </c>
      <c r="L105" s="788">
        <v>0</v>
      </c>
      <c r="M105" s="788">
        <v>0</v>
      </c>
      <c r="N105" s="819">
        <v>0</v>
      </c>
      <c r="O105" s="788">
        <v>0</v>
      </c>
      <c r="P105" s="788">
        <v>0</v>
      </c>
      <c r="Q105" s="788">
        <v>0</v>
      </c>
      <c r="R105" s="788">
        <v>0</v>
      </c>
      <c r="S105" s="788">
        <v>0</v>
      </c>
      <c r="T105" s="788">
        <v>0</v>
      </c>
      <c r="U105" s="788">
        <v>0</v>
      </c>
    </row>
    <row r="106" spans="1:21" ht="12.75" customHeight="1">
      <c r="A106" s="216" t="s">
        <v>179</v>
      </c>
      <c r="B106" s="216" t="s">
        <v>180</v>
      </c>
      <c r="C106" s="216" t="s">
        <v>187</v>
      </c>
      <c r="D106" s="216">
        <v>20159</v>
      </c>
      <c r="E106" s="788">
        <v>1</v>
      </c>
      <c r="F106" s="788">
        <v>0</v>
      </c>
      <c r="G106" s="788">
        <v>1</v>
      </c>
      <c r="H106" s="819">
        <v>0</v>
      </c>
      <c r="I106" s="788">
        <v>0</v>
      </c>
      <c r="J106" s="788">
        <v>1</v>
      </c>
      <c r="K106" s="788">
        <v>0</v>
      </c>
      <c r="L106" s="788">
        <v>1</v>
      </c>
      <c r="M106" s="788">
        <v>0</v>
      </c>
      <c r="N106" s="819">
        <v>0</v>
      </c>
      <c r="O106" s="788">
        <v>0</v>
      </c>
      <c r="P106" s="788">
        <v>0</v>
      </c>
      <c r="Q106" s="788">
        <v>0</v>
      </c>
      <c r="R106" s="788">
        <v>1</v>
      </c>
      <c r="S106" s="788">
        <v>0</v>
      </c>
      <c r="T106" s="788">
        <v>1</v>
      </c>
      <c r="U106" s="788">
        <v>0</v>
      </c>
    </row>
    <row r="107" spans="1:21" ht="12.75" customHeight="1">
      <c r="A107" s="216" t="s">
        <v>179</v>
      </c>
      <c r="B107" s="216" t="s">
        <v>205</v>
      </c>
      <c r="C107" s="216" t="s">
        <v>205</v>
      </c>
      <c r="D107" s="216">
        <v>20750</v>
      </c>
      <c r="E107" s="788">
        <v>1</v>
      </c>
      <c r="F107" s="788">
        <v>0</v>
      </c>
      <c r="G107" s="788">
        <v>1</v>
      </c>
      <c r="H107" s="819">
        <v>0</v>
      </c>
      <c r="I107" s="788">
        <v>0</v>
      </c>
      <c r="J107" s="788">
        <v>1</v>
      </c>
      <c r="K107" s="788">
        <v>1</v>
      </c>
      <c r="L107" s="788">
        <v>1</v>
      </c>
      <c r="M107" s="788">
        <v>0</v>
      </c>
      <c r="N107" s="819">
        <v>1</v>
      </c>
      <c r="O107" s="788">
        <v>0</v>
      </c>
      <c r="P107" s="788">
        <v>1</v>
      </c>
      <c r="Q107" s="788">
        <v>0</v>
      </c>
      <c r="R107" s="788">
        <v>1</v>
      </c>
      <c r="S107" s="788">
        <v>0</v>
      </c>
      <c r="T107" s="788">
        <v>1</v>
      </c>
      <c r="U107" s="788">
        <v>0</v>
      </c>
    </row>
    <row r="108" spans="1:21" ht="12.75" customHeight="1">
      <c r="A108" s="216" t="s">
        <v>179</v>
      </c>
      <c r="B108" s="216" t="s">
        <v>198</v>
      </c>
      <c r="C108" s="216" t="s">
        <v>199</v>
      </c>
      <c r="D108" s="216">
        <v>20551</v>
      </c>
      <c r="E108" s="788">
        <v>1</v>
      </c>
      <c r="F108" s="788">
        <v>0</v>
      </c>
      <c r="G108" s="788">
        <v>1</v>
      </c>
      <c r="H108" s="819">
        <v>0</v>
      </c>
      <c r="I108" s="788">
        <v>0</v>
      </c>
      <c r="J108" s="788">
        <v>1</v>
      </c>
      <c r="K108" s="788">
        <v>1</v>
      </c>
      <c r="L108" s="788">
        <v>0</v>
      </c>
      <c r="M108" s="788">
        <v>0</v>
      </c>
      <c r="N108" s="819">
        <v>0</v>
      </c>
      <c r="O108" s="788">
        <v>0</v>
      </c>
      <c r="P108" s="788">
        <v>0</v>
      </c>
      <c r="Q108" s="788">
        <v>0</v>
      </c>
      <c r="R108" s="788">
        <v>1</v>
      </c>
      <c r="S108" s="788">
        <v>0</v>
      </c>
      <c r="T108" s="788">
        <v>1</v>
      </c>
      <c r="U108" s="788">
        <v>0</v>
      </c>
    </row>
    <row r="109" spans="1:21" ht="12.75" customHeight="1">
      <c r="A109" s="216" t="s">
        <v>179</v>
      </c>
      <c r="B109" s="216" t="s">
        <v>198</v>
      </c>
      <c r="C109" s="216" t="s">
        <v>200</v>
      </c>
      <c r="D109" s="216">
        <v>20552</v>
      </c>
      <c r="E109" s="788">
        <v>0</v>
      </c>
      <c r="F109" s="788">
        <v>0</v>
      </c>
      <c r="G109" s="788">
        <v>1</v>
      </c>
      <c r="H109" s="819">
        <v>0</v>
      </c>
      <c r="I109" s="788">
        <v>0</v>
      </c>
      <c r="J109" s="788">
        <v>0</v>
      </c>
      <c r="K109" s="788">
        <v>0</v>
      </c>
      <c r="L109" s="788">
        <v>0</v>
      </c>
      <c r="M109" s="788">
        <v>0</v>
      </c>
      <c r="N109" s="819">
        <v>0</v>
      </c>
      <c r="O109" s="788">
        <v>0</v>
      </c>
      <c r="P109" s="788">
        <v>0</v>
      </c>
      <c r="Q109" s="788">
        <v>0</v>
      </c>
      <c r="R109" s="788">
        <v>0</v>
      </c>
      <c r="S109" s="788">
        <v>0</v>
      </c>
      <c r="T109" s="788">
        <v>0</v>
      </c>
      <c r="U109" s="788">
        <v>0</v>
      </c>
    </row>
    <row r="110" spans="1:21" ht="12.75" customHeight="1">
      <c r="A110" s="216" t="s">
        <v>179</v>
      </c>
      <c r="B110" s="216" t="s">
        <v>198</v>
      </c>
      <c r="C110" s="216" t="s">
        <v>201</v>
      </c>
      <c r="D110" s="216">
        <v>20553</v>
      </c>
      <c r="E110" s="788">
        <v>0</v>
      </c>
      <c r="F110" s="788">
        <v>0</v>
      </c>
      <c r="G110" s="788">
        <v>0</v>
      </c>
      <c r="H110" s="819">
        <v>0</v>
      </c>
      <c r="I110" s="788">
        <v>0</v>
      </c>
      <c r="J110" s="788">
        <v>0</v>
      </c>
      <c r="K110" s="788">
        <v>0</v>
      </c>
      <c r="L110" s="788">
        <v>0</v>
      </c>
      <c r="M110" s="788">
        <v>0</v>
      </c>
      <c r="N110" s="819">
        <v>0</v>
      </c>
      <c r="O110" s="788">
        <v>0</v>
      </c>
      <c r="P110" s="788">
        <v>0</v>
      </c>
      <c r="Q110" s="788">
        <v>0</v>
      </c>
      <c r="R110" s="788">
        <v>0</v>
      </c>
      <c r="S110" s="788">
        <v>0</v>
      </c>
      <c r="T110" s="788">
        <v>0</v>
      </c>
      <c r="U110" s="788">
        <v>0</v>
      </c>
    </row>
    <row r="111" spans="1:21" ht="12.75" customHeight="1">
      <c r="A111" s="216" t="s">
        <v>179</v>
      </c>
      <c r="B111" s="216" t="s">
        <v>198</v>
      </c>
      <c r="C111" s="216" t="s">
        <v>198</v>
      </c>
      <c r="D111" s="216">
        <v>20550</v>
      </c>
      <c r="E111" s="788">
        <v>1</v>
      </c>
      <c r="F111" s="788">
        <v>0</v>
      </c>
      <c r="G111" s="788">
        <v>1</v>
      </c>
      <c r="H111" s="819">
        <v>0</v>
      </c>
      <c r="I111" s="788">
        <v>0</v>
      </c>
      <c r="J111" s="788">
        <v>1</v>
      </c>
      <c r="K111" s="788">
        <v>1</v>
      </c>
      <c r="L111" s="788">
        <v>0</v>
      </c>
      <c r="M111" s="788">
        <v>0</v>
      </c>
      <c r="N111" s="819">
        <v>0</v>
      </c>
      <c r="O111" s="788">
        <v>0</v>
      </c>
      <c r="P111" s="788">
        <v>0</v>
      </c>
      <c r="Q111" s="788">
        <v>0</v>
      </c>
      <c r="R111" s="788">
        <v>1</v>
      </c>
      <c r="S111" s="788">
        <v>0</v>
      </c>
      <c r="T111" s="788">
        <v>1</v>
      </c>
      <c r="U111" s="788">
        <v>0</v>
      </c>
    </row>
    <row r="112" spans="1:21" ht="12.75" customHeight="1">
      <c r="A112" s="216" t="s">
        <v>179</v>
      </c>
      <c r="B112" s="216" t="s">
        <v>198</v>
      </c>
      <c r="C112" s="216" t="s">
        <v>202</v>
      </c>
      <c r="D112" s="216">
        <v>20554</v>
      </c>
      <c r="E112" s="788">
        <v>1</v>
      </c>
      <c r="F112" s="788">
        <v>0</v>
      </c>
      <c r="G112" s="788">
        <v>1</v>
      </c>
      <c r="H112" s="819">
        <v>0</v>
      </c>
      <c r="I112" s="788">
        <v>0</v>
      </c>
      <c r="J112" s="788">
        <v>1</v>
      </c>
      <c r="K112" s="788">
        <v>1</v>
      </c>
      <c r="L112" s="788">
        <v>1</v>
      </c>
      <c r="M112" s="788">
        <v>0</v>
      </c>
      <c r="N112" s="819">
        <v>1</v>
      </c>
      <c r="O112" s="788">
        <v>0</v>
      </c>
      <c r="P112" s="788">
        <v>0</v>
      </c>
      <c r="Q112" s="788">
        <v>0</v>
      </c>
      <c r="R112" s="788">
        <v>1</v>
      </c>
      <c r="S112" s="788">
        <v>0</v>
      </c>
      <c r="T112" s="788">
        <v>1</v>
      </c>
      <c r="U112" s="788">
        <v>0</v>
      </c>
    </row>
    <row r="113" spans="1:21" ht="12.75" customHeight="1">
      <c r="A113" s="216" t="s">
        <v>179</v>
      </c>
      <c r="B113" s="216" t="s">
        <v>198</v>
      </c>
      <c r="C113" s="216" t="s">
        <v>172</v>
      </c>
      <c r="D113" s="216">
        <v>20556</v>
      </c>
      <c r="E113" s="788">
        <v>1</v>
      </c>
      <c r="F113" s="788">
        <v>0</v>
      </c>
      <c r="G113" s="788">
        <v>1</v>
      </c>
      <c r="H113" s="819">
        <v>0</v>
      </c>
      <c r="I113" s="788">
        <v>0</v>
      </c>
      <c r="J113" s="788">
        <v>1</v>
      </c>
      <c r="K113" s="788">
        <v>1</v>
      </c>
      <c r="L113" s="788">
        <v>0</v>
      </c>
      <c r="M113" s="788">
        <v>0</v>
      </c>
      <c r="N113" s="819">
        <v>0</v>
      </c>
      <c r="O113" s="788">
        <v>0</v>
      </c>
      <c r="P113" s="788">
        <v>0</v>
      </c>
      <c r="Q113" s="788">
        <v>0</v>
      </c>
      <c r="R113" s="788">
        <v>0</v>
      </c>
      <c r="S113" s="788">
        <v>0</v>
      </c>
      <c r="T113" s="788">
        <v>0</v>
      </c>
      <c r="U113" s="788">
        <v>0</v>
      </c>
    </row>
    <row r="114" spans="1:21" ht="12.75" customHeight="1">
      <c r="A114" s="216" t="s">
        <v>179</v>
      </c>
      <c r="B114" s="216" t="s">
        <v>198</v>
      </c>
      <c r="C114" s="216" t="s">
        <v>203</v>
      </c>
      <c r="D114" s="216">
        <v>20555</v>
      </c>
      <c r="E114" s="788">
        <v>0</v>
      </c>
      <c r="F114" s="788">
        <v>0</v>
      </c>
      <c r="G114" s="788">
        <v>0</v>
      </c>
      <c r="H114" s="819">
        <v>0</v>
      </c>
      <c r="I114" s="788">
        <v>0</v>
      </c>
      <c r="J114" s="788">
        <v>0</v>
      </c>
      <c r="K114" s="788">
        <v>0</v>
      </c>
      <c r="L114" s="788">
        <v>1</v>
      </c>
      <c r="M114" s="788">
        <v>0</v>
      </c>
      <c r="N114" s="819">
        <v>1</v>
      </c>
      <c r="O114" s="788">
        <v>0</v>
      </c>
      <c r="P114" s="788">
        <v>1</v>
      </c>
      <c r="Q114" s="788">
        <v>0</v>
      </c>
      <c r="R114" s="788">
        <v>0</v>
      </c>
      <c r="S114" s="788">
        <v>0</v>
      </c>
      <c r="T114" s="788">
        <v>0</v>
      </c>
      <c r="U114" s="788">
        <v>0</v>
      </c>
    </row>
    <row r="115" spans="1:21" ht="12.75" customHeight="1">
      <c r="A115" s="223" t="s">
        <v>206</v>
      </c>
      <c r="B115" s="223" t="s">
        <v>207</v>
      </c>
      <c r="C115" s="223" t="s">
        <v>207</v>
      </c>
      <c r="D115" s="223">
        <v>30150</v>
      </c>
      <c r="E115" s="788">
        <v>2</v>
      </c>
      <c r="F115" s="788">
        <v>0</v>
      </c>
      <c r="G115" s="788">
        <v>5</v>
      </c>
      <c r="H115" s="819">
        <v>0</v>
      </c>
      <c r="I115" s="788">
        <v>0</v>
      </c>
      <c r="J115" s="788">
        <v>5</v>
      </c>
      <c r="K115" s="788">
        <v>2</v>
      </c>
      <c r="L115" s="788">
        <v>4</v>
      </c>
      <c r="M115" s="788">
        <v>0</v>
      </c>
      <c r="N115" s="819">
        <v>8</v>
      </c>
      <c r="O115" s="788">
        <v>5</v>
      </c>
      <c r="P115" s="788">
        <v>0</v>
      </c>
      <c r="Q115" s="788">
        <v>7</v>
      </c>
      <c r="R115" s="788">
        <v>3</v>
      </c>
      <c r="S115" s="788">
        <v>5</v>
      </c>
      <c r="T115" s="788">
        <v>1</v>
      </c>
      <c r="U115" s="788">
        <v>0</v>
      </c>
    </row>
    <row r="116" spans="1:21" ht="12.75" customHeight="1">
      <c r="A116" s="223" t="s">
        <v>206</v>
      </c>
      <c r="B116" s="223" t="s">
        <v>207</v>
      </c>
      <c r="C116" s="223" t="s">
        <v>208</v>
      </c>
      <c r="D116" s="223">
        <v>30151</v>
      </c>
      <c r="E116" s="788">
        <v>0</v>
      </c>
      <c r="F116" s="788">
        <v>0</v>
      </c>
      <c r="G116" s="788">
        <v>0</v>
      </c>
      <c r="H116" s="819">
        <v>0</v>
      </c>
      <c r="I116" s="788">
        <v>0</v>
      </c>
      <c r="J116" s="788">
        <v>0</v>
      </c>
      <c r="K116" s="788">
        <v>0</v>
      </c>
      <c r="L116" s="788">
        <v>0</v>
      </c>
      <c r="M116" s="788">
        <v>0</v>
      </c>
      <c r="N116" s="819">
        <v>0</v>
      </c>
      <c r="O116" s="788">
        <v>0</v>
      </c>
      <c r="P116" s="788">
        <v>0</v>
      </c>
      <c r="Q116" s="788">
        <v>0</v>
      </c>
      <c r="R116" s="788">
        <v>0</v>
      </c>
      <c r="S116" s="788">
        <v>0</v>
      </c>
      <c r="T116" s="788">
        <v>0</v>
      </c>
      <c r="U116" s="788">
        <v>0</v>
      </c>
    </row>
    <row r="117" spans="1:21" ht="12.75" customHeight="1">
      <c r="A117" s="223" t="s">
        <v>206</v>
      </c>
      <c r="B117" s="223" t="s">
        <v>207</v>
      </c>
      <c r="C117" s="223" t="s">
        <v>209</v>
      </c>
      <c r="D117" s="223">
        <v>30153</v>
      </c>
      <c r="E117" s="788">
        <v>0</v>
      </c>
      <c r="F117" s="788">
        <v>0</v>
      </c>
      <c r="G117" s="788">
        <v>0</v>
      </c>
      <c r="H117" s="819">
        <v>0</v>
      </c>
      <c r="I117" s="788">
        <v>0</v>
      </c>
      <c r="J117" s="788">
        <v>0</v>
      </c>
      <c r="K117" s="788">
        <v>0</v>
      </c>
      <c r="L117" s="788">
        <v>0</v>
      </c>
      <c r="M117" s="788">
        <v>0</v>
      </c>
      <c r="N117" s="819">
        <v>0</v>
      </c>
      <c r="O117" s="788">
        <v>0</v>
      </c>
      <c r="P117" s="788">
        <v>0</v>
      </c>
      <c r="Q117" s="788">
        <v>0</v>
      </c>
      <c r="R117" s="788">
        <v>0</v>
      </c>
      <c r="S117" s="788">
        <v>0</v>
      </c>
      <c r="T117" s="788">
        <v>0</v>
      </c>
      <c r="U117" s="788">
        <v>0</v>
      </c>
    </row>
    <row r="118" spans="1:21" ht="12.75" customHeight="1">
      <c r="A118" s="223" t="s">
        <v>206</v>
      </c>
      <c r="B118" s="223" t="s">
        <v>207</v>
      </c>
      <c r="C118" s="223" t="s">
        <v>210</v>
      </c>
      <c r="D118" s="223">
        <v>30154</v>
      </c>
      <c r="E118" s="788">
        <v>0</v>
      </c>
      <c r="F118" s="788">
        <v>0</v>
      </c>
      <c r="G118" s="788">
        <v>1</v>
      </c>
      <c r="H118" s="819">
        <v>0</v>
      </c>
      <c r="I118" s="788">
        <v>0</v>
      </c>
      <c r="J118" s="788">
        <v>1</v>
      </c>
      <c r="K118" s="788">
        <v>0</v>
      </c>
      <c r="L118" s="788">
        <v>0</v>
      </c>
      <c r="M118" s="788">
        <v>0</v>
      </c>
      <c r="N118" s="819">
        <v>0</v>
      </c>
      <c r="O118" s="788">
        <v>0</v>
      </c>
      <c r="P118" s="788">
        <v>0</v>
      </c>
      <c r="Q118" s="788">
        <v>0</v>
      </c>
      <c r="R118" s="788">
        <v>1</v>
      </c>
      <c r="S118" s="788">
        <v>1</v>
      </c>
      <c r="T118" s="788">
        <v>0</v>
      </c>
      <c r="U118" s="788">
        <v>0</v>
      </c>
    </row>
    <row r="119" spans="1:21" ht="12.75" customHeight="1">
      <c r="A119" s="223" t="s">
        <v>206</v>
      </c>
      <c r="B119" s="223" t="s">
        <v>207</v>
      </c>
      <c r="C119" s="223" t="s">
        <v>211</v>
      </c>
      <c r="D119" s="223">
        <v>30155</v>
      </c>
      <c r="E119" s="788">
        <v>1</v>
      </c>
      <c r="F119" s="788">
        <v>0</v>
      </c>
      <c r="G119" s="788">
        <v>1</v>
      </c>
      <c r="H119" s="819">
        <v>0</v>
      </c>
      <c r="I119" s="788">
        <v>0</v>
      </c>
      <c r="J119" s="788">
        <v>1</v>
      </c>
      <c r="K119" s="788">
        <v>0</v>
      </c>
      <c r="L119" s="788">
        <v>1</v>
      </c>
      <c r="M119" s="788">
        <v>0</v>
      </c>
      <c r="N119" s="819">
        <v>1</v>
      </c>
      <c r="O119" s="788">
        <v>0</v>
      </c>
      <c r="P119" s="788">
        <v>0</v>
      </c>
      <c r="Q119" s="788">
        <v>1</v>
      </c>
      <c r="R119" s="788">
        <v>1</v>
      </c>
      <c r="S119" s="788">
        <v>0</v>
      </c>
      <c r="T119" s="788">
        <v>0</v>
      </c>
      <c r="U119" s="788">
        <v>0</v>
      </c>
    </row>
    <row r="120" spans="1:21" ht="12.75" customHeight="1">
      <c r="A120" s="223" t="s">
        <v>206</v>
      </c>
      <c r="B120" s="223" t="s">
        <v>207</v>
      </c>
      <c r="C120" s="223" t="s">
        <v>212</v>
      </c>
      <c r="D120" s="223">
        <v>30156</v>
      </c>
      <c r="E120" s="788">
        <v>0</v>
      </c>
      <c r="F120" s="788">
        <v>0</v>
      </c>
      <c r="G120" s="788">
        <v>0</v>
      </c>
      <c r="H120" s="819">
        <v>0</v>
      </c>
      <c r="I120" s="788">
        <v>0</v>
      </c>
      <c r="J120" s="788">
        <v>0</v>
      </c>
      <c r="K120" s="788">
        <v>0</v>
      </c>
      <c r="L120" s="788">
        <v>0</v>
      </c>
      <c r="M120" s="788">
        <v>0</v>
      </c>
      <c r="N120" s="819">
        <v>0</v>
      </c>
      <c r="O120" s="788">
        <v>0</v>
      </c>
      <c r="P120" s="788">
        <v>0</v>
      </c>
      <c r="Q120" s="788">
        <v>0</v>
      </c>
      <c r="R120" s="788">
        <v>0</v>
      </c>
      <c r="S120" s="788">
        <v>0</v>
      </c>
      <c r="T120" s="788">
        <v>0</v>
      </c>
      <c r="U120" s="788">
        <v>0</v>
      </c>
    </row>
    <row r="121" spans="1:21" ht="12.75" customHeight="1">
      <c r="A121" s="223" t="s">
        <v>206</v>
      </c>
      <c r="B121" s="223" t="s">
        <v>207</v>
      </c>
      <c r="C121" s="223" t="s">
        <v>213</v>
      </c>
      <c r="D121" s="223">
        <v>30157</v>
      </c>
      <c r="E121" s="788">
        <v>1</v>
      </c>
      <c r="F121" s="788">
        <v>0</v>
      </c>
      <c r="G121" s="788">
        <v>0</v>
      </c>
      <c r="H121" s="819">
        <v>0</v>
      </c>
      <c r="I121" s="788">
        <v>0</v>
      </c>
      <c r="J121" s="788">
        <v>0</v>
      </c>
      <c r="K121" s="788">
        <v>0</v>
      </c>
      <c r="L121" s="788">
        <v>0</v>
      </c>
      <c r="M121" s="788">
        <v>0</v>
      </c>
      <c r="N121" s="819">
        <v>0</v>
      </c>
      <c r="O121" s="788">
        <v>0</v>
      </c>
      <c r="P121" s="788">
        <v>0</v>
      </c>
      <c r="Q121" s="788">
        <v>0</v>
      </c>
      <c r="R121" s="788">
        <v>0</v>
      </c>
      <c r="S121" s="788">
        <v>0</v>
      </c>
      <c r="T121" s="788">
        <v>0</v>
      </c>
      <c r="U121" s="788">
        <v>0</v>
      </c>
    </row>
    <row r="122" spans="1:21" ht="12.75" customHeight="1">
      <c r="A122" s="223" t="s">
        <v>206</v>
      </c>
      <c r="B122" s="223" t="s">
        <v>207</v>
      </c>
      <c r="C122" s="223" t="s">
        <v>198</v>
      </c>
      <c r="D122" s="223">
        <v>30158</v>
      </c>
      <c r="E122" s="788">
        <v>0</v>
      </c>
      <c r="F122" s="788">
        <v>0</v>
      </c>
      <c r="G122" s="788">
        <v>1</v>
      </c>
      <c r="H122" s="819">
        <v>0</v>
      </c>
      <c r="I122" s="788">
        <v>0</v>
      </c>
      <c r="J122" s="788">
        <v>1</v>
      </c>
      <c r="K122" s="788">
        <v>1</v>
      </c>
      <c r="L122" s="788">
        <v>0</v>
      </c>
      <c r="M122" s="788">
        <v>0</v>
      </c>
      <c r="N122" s="819">
        <v>1</v>
      </c>
      <c r="O122" s="788">
        <v>0</v>
      </c>
      <c r="P122" s="788">
        <v>0</v>
      </c>
      <c r="Q122" s="788">
        <v>0</v>
      </c>
      <c r="R122" s="788">
        <v>0</v>
      </c>
      <c r="S122" s="788">
        <v>0</v>
      </c>
      <c r="T122" s="788">
        <v>0</v>
      </c>
      <c r="U122" s="788">
        <v>0</v>
      </c>
    </row>
    <row r="123" spans="1:21" ht="12.75" customHeight="1">
      <c r="A123" s="223" t="s">
        <v>206</v>
      </c>
      <c r="B123" s="223" t="s">
        <v>207</v>
      </c>
      <c r="C123" s="223" t="s">
        <v>214</v>
      </c>
      <c r="D123" s="223">
        <v>30160</v>
      </c>
      <c r="E123" s="788">
        <v>0</v>
      </c>
      <c r="F123" s="788">
        <v>0</v>
      </c>
      <c r="G123" s="788">
        <v>0</v>
      </c>
      <c r="H123" s="819">
        <v>0</v>
      </c>
      <c r="I123" s="788">
        <v>0</v>
      </c>
      <c r="J123" s="788">
        <v>0</v>
      </c>
      <c r="K123" s="788">
        <v>0</v>
      </c>
      <c r="L123" s="788">
        <v>0</v>
      </c>
      <c r="M123" s="788">
        <v>0</v>
      </c>
      <c r="N123" s="819">
        <v>0</v>
      </c>
      <c r="O123" s="788">
        <v>0</v>
      </c>
      <c r="P123" s="788">
        <v>0</v>
      </c>
      <c r="Q123" s="788">
        <v>0</v>
      </c>
      <c r="R123" s="788">
        <v>0</v>
      </c>
      <c r="S123" s="788">
        <v>0</v>
      </c>
      <c r="T123" s="788">
        <v>0</v>
      </c>
      <c r="U123" s="788">
        <v>0</v>
      </c>
    </row>
    <row r="124" spans="1:21" ht="12.75" customHeight="1">
      <c r="A124" s="223" t="s">
        <v>206</v>
      </c>
      <c r="B124" s="223" t="s">
        <v>215</v>
      </c>
      <c r="C124" s="223" t="s">
        <v>215</v>
      </c>
      <c r="D124" s="223">
        <v>30250</v>
      </c>
      <c r="E124" s="788">
        <v>2</v>
      </c>
      <c r="F124" s="788">
        <v>0</v>
      </c>
      <c r="G124" s="788">
        <v>2</v>
      </c>
      <c r="H124" s="819">
        <v>0</v>
      </c>
      <c r="I124" s="788">
        <v>0</v>
      </c>
      <c r="J124" s="788">
        <v>1</v>
      </c>
      <c r="K124" s="788">
        <v>2</v>
      </c>
      <c r="L124" s="788">
        <v>2</v>
      </c>
      <c r="M124" s="788">
        <v>0</v>
      </c>
      <c r="N124" s="819">
        <v>2</v>
      </c>
      <c r="O124" s="788">
        <v>2</v>
      </c>
      <c r="P124" s="788">
        <v>0</v>
      </c>
      <c r="Q124" s="788">
        <v>2</v>
      </c>
      <c r="R124" s="788">
        <v>1</v>
      </c>
      <c r="S124" s="788">
        <v>1</v>
      </c>
      <c r="T124" s="788">
        <v>0</v>
      </c>
      <c r="U124" s="788">
        <v>0</v>
      </c>
    </row>
    <row r="125" spans="1:21" ht="12.75" customHeight="1">
      <c r="A125" s="223" t="s">
        <v>206</v>
      </c>
      <c r="B125" s="223" t="s">
        <v>215</v>
      </c>
      <c r="C125" s="223" t="s">
        <v>219</v>
      </c>
      <c r="D125" s="223">
        <v>30254</v>
      </c>
      <c r="E125" s="788">
        <v>0</v>
      </c>
      <c r="F125" s="788">
        <v>0</v>
      </c>
      <c r="G125" s="788">
        <v>0</v>
      </c>
      <c r="H125" s="819">
        <v>0</v>
      </c>
      <c r="I125" s="788">
        <v>0</v>
      </c>
      <c r="J125" s="788">
        <v>0</v>
      </c>
      <c r="K125" s="788">
        <v>0</v>
      </c>
      <c r="L125" s="788">
        <v>0</v>
      </c>
      <c r="M125" s="788">
        <v>0</v>
      </c>
      <c r="N125" s="819">
        <v>0</v>
      </c>
      <c r="O125" s="788">
        <v>0</v>
      </c>
      <c r="P125" s="788">
        <v>0</v>
      </c>
      <c r="Q125" s="788">
        <v>0</v>
      </c>
      <c r="R125" s="788">
        <v>0</v>
      </c>
      <c r="S125" s="788">
        <v>0</v>
      </c>
      <c r="T125" s="788">
        <v>0</v>
      </c>
      <c r="U125" s="788">
        <v>0</v>
      </c>
    </row>
    <row r="126" spans="1:21" ht="12.75" customHeight="1">
      <c r="A126" s="223" t="s">
        <v>206</v>
      </c>
      <c r="B126" s="223" t="s">
        <v>215</v>
      </c>
      <c r="C126" s="223" t="s">
        <v>216</v>
      </c>
      <c r="D126" s="223">
        <v>30251</v>
      </c>
      <c r="E126" s="788">
        <v>0</v>
      </c>
      <c r="F126" s="788">
        <v>0</v>
      </c>
      <c r="G126" s="788">
        <v>0</v>
      </c>
      <c r="H126" s="819">
        <v>0</v>
      </c>
      <c r="I126" s="788">
        <v>0</v>
      </c>
      <c r="J126" s="788">
        <v>0</v>
      </c>
      <c r="K126" s="788">
        <v>0</v>
      </c>
      <c r="L126" s="788">
        <v>1</v>
      </c>
      <c r="M126" s="788">
        <v>0</v>
      </c>
      <c r="N126" s="819">
        <v>1</v>
      </c>
      <c r="O126" s="788">
        <v>0</v>
      </c>
      <c r="P126" s="788">
        <v>1</v>
      </c>
      <c r="Q126" s="788">
        <v>0</v>
      </c>
      <c r="R126" s="788">
        <v>1</v>
      </c>
      <c r="S126" s="788">
        <v>1</v>
      </c>
      <c r="T126" s="788">
        <v>0</v>
      </c>
      <c r="U126" s="788">
        <v>0</v>
      </c>
    </row>
    <row r="127" spans="1:21" ht="12.75" customHeight="1">
      <c r="A127" s="223" t="s">
        <v>206</v>
      </c>
      <c r="B127" s="223" t="s">
        <v>215</v>
      </c>
      <c r="C127" s="223" t="s">
        <v>217</v>
      </c>
      <c r="D127" s="223">
        <v>30252</v>
      </c>
      <c r="E127" s="788">
        <v>0</v>
      </c>
      <c r="F127" s="788">
        <v>0</v>
      </c>
      <c r="G127" s="788">
        <v>0</v>
      </c>
      <c r="H127" s="819">
        <v>0</v>
      </c>
      <c r="I127" s="788">
        <v>0</v>
      </c>
      <c r="J127" s="788">
        <v>0</v>
      </c>
      <c r="K127" s="788">
        <v>0</v>
      </c>
      <c r="L127" s="788">
        <v>0</v>
      </c>
      <c r="M127" s="788">
        <v>0</v>
      </c>
      <c r="N127" s="819">
        <v>0</v>
      </c>
      <c r="O127" s="788">
        <v>0</v>
      </c>
      <c r="P127" s="788">
        <v>0</v>
      </c>
      <c r="Q127" s="788">
        <v>0</v>
      </c>
      <c r="R127" s="788">
        <v>0</v>
      </c>
      <c r="S127" s="788">
        <v>0</v>
      </c>
      <c r="T127" s="788">
        <v>0</v>
      </c>
      <c r="U127" s="788">
        <v>0</v>
      </c>
    </row>
    <row r="128" spans="1:21" ht="12.75" customHeight="1">
      <c r="A128" s="223" t="s">
        <v>206</v>
      </c>
      <c r="B128" s="223" t="s">
        <v>215</v>
      </c>
      <c r="C128" s="223" t="s">
        <v>218</v>
      </c>
      <c r="D128" s="223">
        <v>30253</v>
      </c>
      <c r="E128" s="788">
        <v>0</v>
      </c>
      <c r="F128" s="788">
        <v>0</v>
      </c>
      <c r="G128" s="788">
        <v>0</v>
      </c>
      <c r="H128" s="819">
        <v>0</v>
      </c>
      <c r="I128" s="788">
        <v>0</v>
      </c>
      <c r="J128" s="788">
        <v>0</v>
      </c>
      <c r="K128" s="788">
        <v>0</v>
      </c>
      <c r="L128" s="788">
        <v>0</v>
      </c>
      <c r="M128" s="788">
        <v>0</v>
      </c>
      <c r="N128" s="819">
        <v>0</v>
      </c>
      <c r="O128" s="788">
        <v>0</v>
      </c>
      <c r="P128" s="788">
        <v>0</v>
      </c>
      <c r="Q128" s="788">
        <v>0</v>
      </c>
      <c r="R128" s="788">
        <v>0</v>
      </c>
      <c r="S128" s="788">
        <v>0</v>
      </c>
      <c r="T128" s="788">
        <v>0</v>
      </c>
      <c r="U128" s="788">
        <v>0</v>
      </c>
    </row>
    <row r="129" spans="1:21" ht="12.75" customHeight="1">
      <c r="A129" s="223" t="s">
        <v>206</v>
      </c>
      <c r="B129" s="223" t="s">
        <v>206</v>
      </c>
      <c r="C129" s="223" t="s">
        <v>206</v>
      </c>
      <c r="D129" s="223">
        <v>30350</v>
      </c>
      <c r="E129" s="788">
        <v>0</v>
      </c>
      <c r="F129" s="788">
        <v>0</v>
      </c>
      <c r="G129" s="788">
        <v>0</v>
      </c>
      <c r="H129" s="819">
        <v>0</v>
      </c>
      <c r="I129" s="788">
        <v>0</v>
      </c>
      <c r="J129" s="788">
        <v>0</v>
      </c>
      <c r="K129" s="788">
        <v>0</v>
      </c>
      <c r="L129" s="788">
        <v>0</v>
      </c>
      <c r="M129" s="788">
        <v>0</v>
      </c>
      <c r="N129" s="819">
        <v>0</v>
      </c>
      <c r="O129" s="788">
        <v>0</v>
      </c>
      <c r="P129" s="788">
        <v>0</v>
      </c>
      <c r="Q129" s="788">
        <v>0</v>
      </c>
      <c r="R129" s="788">
        <v>0</v>
      </c>
      <c r="S129" s="788">
        <v>0</v>
      </c>
      <c r="T129" s="788">
        <v>0</v>
      </c>
      <c r="U129" s="788">
        <v>0</v>
      </c>
    </row>
    <row r="130" spans="1:21" ht="12.75" customHeight="1">
      <c r="A130" s="223" t="s">
        <v>206</v>
      </c>
      <c r="B130" s="223" t="s">
        <v>206</v>
      </c>
      <c r="C130" s="223" t="s">
        <v>220</v>
      </c>
      <c r="D130" s="223">
        <v>30351</v>
      </c>
      <c r="E130" s="788">
        <v>1</v>
      </c>
      <c r="F130" s="788">
        <v>0</v>
      </c>
      <c r="G130" s="788">
        <v>1</v>
      </c>
      <c r="H130" s="819">
        <v>0</v>
      </c>
      <c r="I130" s="788">
        <v>0</v>
      </c>
      <c r="J130" s="788">
        <v>1</v>
      </c>
      <c r="K130" s="788">
        <v>0</v>
      </c>
      <c r="L130" s="788">
        <v>0</v>
      </c>
      <c r="M130" s="788">
        <v>0</v>
      </c>
      <c r="N130" s="819">
        <v>0</v>
      </c>
      <c r="O130" s="788">
        <v>0</v>
      </c>
      <c r="P130" s="788">
        <v>0</v>
      </c>
      <c r="Q130" s="788">
        <v>0</v>
      </c>
      <c r="R130" s="788">
        <v>0</v>
      </c>
      <c r="S130" s="788">
        <v>0</v>
      </c>
      <c r="T130" s="788">
        <v>0</v>
      </c>
      <c r="U130" s="788">
        <v>0</v>
      </c>
    </row>
    <row r="131" spans="1:21" ht="12.75" customHeight="1">
      <c r="A131" s="223" t="s">
        <v>206</v>
      </c>
      <c r="B131" s="223" t="s">
        <v>206</v>
      </c>
      <c r="C131" s="223" t="s">
        <v>221</v>
      </c>
      <c r="D131" s="223">
        <v>30352</v>
      </c>
      <c r="E131" s="788">
        <v>0</v>
      </c>
      <c r="F131" s="788">
        <v>0</v>
      </c>
      <c r="G131" s="788">
        <v>0</v>
      </c>
      <c r="H131" s="819">
        <v>0</v>
      </c>
      <c r="I131" s="788">
        <v>0</v>
      </c>
      <c r="J131" s="788">
        <v>0</v>
      </c>
      <c r="K131" s="788">
        <v>0</v>
      </c>
      <c r="L131" s="788">
        <v>1</v>
      </c>
      <c r="M131" s="788">
        <v>0</v>
      </c>
      <c r="N131" s="819">
        <v>0</v>
      </c>
      <c r="O131" s="788">
        <v>0</v>
      </c>
      <c r="P131" s="788">
        <v>0</v>
      </c>
      <c r="Q131" s="788">
        <v>0</v>
      </c>
      <c r="R131" s="788">
        <v>0</v>
      </c>
      <c r="S131" s="788">
        <v>0</v>
      </c>
      <c r="T131" s="788">
        <v>0</v>
      </c>
      <c r="U131" s="788">
        <v>0</v>
      </c>
    </row>
    <row r="132" spans="1:21" ht="12.75" customHeight="1">
      <c r="A132" s="223" t="s">
        <v>206</v>
      </c>
      <c r="B132" s="223" t="s">
        <v>206</v>
      </c>
      <c r="C132" s="223" t="s">
        <v>230</v>
      </c>
      <c r="D132" s="223">
        <v>30363</v>
      </c>
      <c r="E132" s="788">
        <v>2</v>
      </c>
      <c r="F132" s="788">
        <v>0</v>
      </c>
      <c r="G132" s="788">
        <v>1</v>
      </c>
      <c r="H132" s="819">
        <v>0</v>
      </c>
      <c r="I132" s="788">
        <v>0</v>
      </c>
      <c r="J132" s="788">
        <v>1</v>
      </c>
      <c r="K132" s="788">
        <v>0</v>
      </c>
      <c r="L132" s="788">
        <v>1</v>
      </c>
      <c r="M132" s="788">
        <v>0</v>
      </c>
      <c r="N132" s="819">
        <v>1</v>
      </c>
      <c r="O132" s="788">
        <v>1</v>
      </c>
      <c r="P132" s="788">
        <v>0</v>
      </c>
      <c r="Q132" s="788">
        <v>0</v>
      </c>
      <c r="R132" s="788">
        <v>0</v>
      </c>
      <c r="S132" s="788">
        <v>0</v>
      </c>
      <c r="T132" s="788">
        <v>0</v>
      </c>
      <c r="U132" s="788">
        <v>0</v>
      </c>
    </row>
    <row r="133" spans="1:21" ht="12.75" customHeight="1">
      <c r="A133" s="223" t="s">
        <v>206</v>
      </c>
      <c r="B133" s="223" t="s">
        <v>206</v>
      </c>
      <c r="C133" s="223" t="s">
        <v>222</v>
      </c>
      <c r="D133" s="223">
        <v>30353</v>
      </c>
      <c r="E133" s="788">
        <v>0</v>
      </c>
      <c r="F133" s="788">
        <v>0</v>
      </c>
      <c r="G133" s="788">
        <v>1</v>
      </c>
      <c r="H133" s="819">
        <v>0</v>
      </c>
      <c r="I133" s="788">
        <v>0</v>
      </c>
      <c r="J133" s="788">
        <v>0</v>
      </c>
      <c r="K133" s="788">
        <v>1</v>
      </c>
      <c r="L133" s="788">
        <v>1</v>
      </c>
      <c r="M133" s="788">
        <v>0</v>
      </c>
      <c r="N133" s="819">
        <v>1</v>
      </c>
      <c r="O133" s="788">
        <v>0</v>
      </c>
      <c r="P133" s="788">
        <v>0</v>
      </c>
      <c r="Q133" s="788">
        <v>0</v>
      </c>
      <c r="R133" s="788">
        <v>0</v>
      </c>
      <c r="S133" s="788">
        <v>0</v>
      </c>
      <c r="T133" s="788">
        <v>0</v>
      </c>
      <c r="U133" s="788">
        <v>0</v>
      </c>
    </row>
    <row r="134" spans="1:21" ht="12.75" customHeight="1">
      <c r="A134" s="223" t="s">
        <v>206</v>
      </c>
      <c r="B134" s="223" t="s">
        <v>206</v>
      </c>
      <c r="C134" s="223" t="s">
        <v>223</v>
      </c>
      <c r="D134" s="223">
        <v>30354</v>
      </c>
      <c r="E134" s="788">
        <v>0</v>
      </c>
      <c r="F134" s="788">
        <v>0</v>
      </c>
      <c r="G134" s="788">
        <v>0</v>
      </c>
      <c r="H134" s="819">
        <v>0</v>
      </c>
      <c r="I134" s="788">
        <v>0</v>
      </c>
      <c r="J134" s="788">
        <v>0</v>
      </c>
      <c r="K134" s="788">
        <v>0</v>
      </c>
      <c r="L134" s="788">
        <v>0</v>
      </c>
      <c r="M134" s="788">
        <v>0</v>
      </c>
      <c r="N134" s="819">
        <v>0</v>
      </c>
      <c r="O134" s="788">
        <v>0</v>
      </c>
      <c r="P134" s="788">
        <v>0</v>
      </c>
      <c r="Q134" s="788">
        <v>0</v>
      </c>
      <c r="R134" s="788">
        <v>0</v>
      </c>
      <c r="S134" s="788">
        <v>0</v>
      </c>
      <c r="T134" s="788">
        <v>0</v>
      </c>
      <c r="U134" s="788">
        <v>0</v>
      </c>
    </row>
    <row r="135" spans="1:21" ht="12.75" customHeight="1">
      <c r="A135" s="223" t="s">
        <v>206</v>
      </c>
      <c r="B135" s="223" t="s">
        <v>206</v>
      </c>
      <c r="C135" s="223" t="s">
        <v>224</v>
      </c>
      <c r="D135" s="223">
        <v>30355</v>
      </c>
      <c r="E135" s="788">
        <v>1</v>
      </c>
      <c r="F135" s="788">
        <v>0</v>
      </c>
      <c r="G135" s="788">
        <v>1</v>
      </c>
      <c r="H135" s="819">
        <v>0</v>
      </c>
      <c r="I135" s="788">
        <v>0</v>
      </c>
      <c r="J135" s="788">
        <v>1</v>
      </c>
      <c r="K135" s="788">
        <v>1</v>
      </c>
      <c r="L135" s="788">
        <v>1</v>
      </c>
      <c r="M135" s="788">
        <v>0</v>
      </c>
      <c r="N135" s="819">
        <v>1</v>
      </c>
      <c r="O135" s="788">
        <v>1</v>
      </c>
      <c r="P135" s="788">
        <v>0</v>
      </c>
      <c r="Q135" s="788">
        <v>1</v>
      </c>
      <c r="R135" s="788">
        <v>2</v>
      </c>
      <c r="S135" s="788">
        <v>1</v>
      </c>
      <c r="T135" s="788">
        <v>0</v>
      </c>
      <c r="U135" s="788">
        <v>0</v>
      </c>
    </row>
    <row r="136" spans="1:21" ht="12.75" customHeight="1">
      <c r="A136" s="223" t="s">
        <v>206</v>
      </c>
      <c r="B136" s="223" t="s">
        <v>206</v>
      </c>
      <c r="C136" s="223" t="s">
        <v>225</v>
      </c>
      <c r="D136" s="223">
        <v>30356</v>
      </c>
      <c r="E136" s="788">
        <v>0</v>
      </c>
      <c r="F136" s="788">
        <v>0</v>
      </c>
      <c r="G136" s="788">
        <v>0</v>
      </c>
      <c r="H136" s="819">
        <v>0</v>
      </c>
      <c r="I136" s="788">
        <v>0</v>
      </c>
      <c r="J136" s="788">
        <v>0</v>
      </c>
      <c r="K136" s="788">
        <v>0</v>
      </c>
      <c r="L136" s="788">
        <v>1</v>
      </c>
      <c r="M136" s="788">
        <v>0</v>
      </c>
      <c r="N136" s="819">
        <v>1</v>
      </c>
      <c r="O136" s="788">
        <v>1</v>
      </c>
      <c r="P136" s="788">
        <v>0</v>
      </c>
      <c r="Q136" s="788">
        <v>0</v>
      </c>
      <c r="R136" s="788">
        <v>1</v>
      </c>
      <c r="S136" s="788">
        <v>1</v>
      </c>
      <c r="T136" s="788">
        <v>0</v>
      </c>
      <c r="U136" s="788">
        <v>0</v>
      </c>
    </row>
    <row r="137" spans="1:21" ht="12.75" customHeight="1">
      <c r="A137" s="223" t="s">
        <v>206</v>
      </c>
      <c r="B137" s="223" t="s">
        <v>206</v>
      </c>
      <c r="C137" s="223" t="s">
        <v>226</v>
      </c>
      <c r="D137" s="223">
        <v>30357</v>
      </c>
      <c r="E137" s="788">
        <v>0</v>
      </c>
      <c r="F137" s="788">
        <v>0</v>
      </c>
      <c r="G137" s="788">
        <v>0</v>
      </c>
      <c r="H137" s="819">
        <v>0</v>
      </c>
      <c r="I137" s="788">
        <v>0</v>
      </c>
      <c r="J137" s="788">
        <v>0</v>
      </c>
      <c r="K137" s="788">
        <v>0</v>
      </c>
      <c r="L137" s="788">
        <v>0</v>
      </c>
      <c r="M137" s="788">
        <v>0</v>
      </c>
      <c r="N137" s="819">
        <v>0</v>
      </c>
      <c r="O137" s="788">
        <v>0</v>
      </c>
      <c r="P137" s="788">
        <v>0</v>
      </c>
      <c r="Q137" s="788">
        <v>0</v>
      </c>
      <c r="R137" s="788">
        <v>0</v>
      </c>
      <c r="S137" s="788">
        <v>0</v>
      </c>
      <c r="T137" s="788">
        <v>0</v>
      </c>
      <c r="U137" s="788">
        <v>0</v>
      </c>
    </row>
    <row r="138" spans="1:21" ht="12.75" customHeight="1">
      <c r="A138" s="223" t="s">
        <v>206</v>
      </c>
      <c r="B138" s="223" t="s">
        <v>206</v>
      </c>
      <c r="C138" s="223" t="s">
        <v>227</v>
      </c>
      <c r="D138" s="223">
        <v>30358</v>
      </c>
      <c r="E138" s="788">
        <v>0</v>
      </c>
      <c r="F138" s="788">
        <v>0</v>
      </c>
      <c r="G138" s="788">
        <v>0</v>
      </c>
      <c r="H138" s="819">
        <v>0</v>
      </c>
      <c r="I138" s="788">
        <v>0</v>
      </c>
      <c r="J138" s="788">
        <v>0</v>
      </c>
      <c r="K138" s="788">
        <v>0</v>
      </c>
      <c r="L138" s="788">
        <v>0</v>
      </c>
      <c r="M138" s="788">
        <v>0</v>
      </c>
      <c r="N138" s="819">
        <v>0</v>
      </c>
      <c r="O138" s="788">
        <v>0</v>
      </c>
      <c r="P138" s="788">
        <v>0</v>
      </c>
      <c r="Q138" s="788">
        <v>0</v>
      </c>
      <c r="R138" s="788">
        <v>0</v>
      </c>
      <c r="S138" s="788">
        <v>0</v>
      </c>
      <c r="T138" s="788">
        <v>0</v>
      </c>
      <c r="U138" s="788">
        <v>0</v>
      </c>
    </row>
    <row r="139" spans="1:21" ht="12.75" customHeight="1">
      <c r="A139" s="223" t="s">
        <v>206</v>
      </c>
      <c r="B139" s="223" t="s">
        <v>206</v>
      </c>
      <c r="C139" s="223" t="s">
        <v>229</v>
      </c>
      <c r="D139" s="223">
        <v>30362</v>
      </c>
      <c r="E139" s="788">
        <v>0</v>
      </c>
      <c r="F139" s="788">
        <v>0</v>
      </c>
      <c r="G139" s="788">
        <v>0</v>
      </c>
      <c r="H139" s="819">
        <v>0</v>
      </c>
      <c r="I139" s="788">
        <v>0</v>
      </c>
      <c r="J139" s="788">
        <v>0</v>
      </c>
      <c r="K139" s="788">
        <v>0</v>
      </c>
      <c r="L139" s="788">
        <v>0</v>
      </c>
      <c r="M139" s="788">
        <v>0</v>
      </c>
      <c r="N139" s="819">
        <v>0</v>
      </c>
      <c r="O139" s="788">
        <v>0</v>
      </c>
      <c r="P139" s="788">
        <v>0</v>
      </c>
      <c r="Q139" s="788">
        <v>0</v>
      </c>
      <c r="R139" s="788">
        <v>0</v>
      </c>
      <c r="S139" s="788">
        <v>0</v>
      </c>
      <c r="T139" s="788">
        <v>0</v>
      </c>
      <c r="U139" s="788">
        <v>0</v>
      </c>
    </row>
    <row r="140" spans="1:21" ht="12.75" customHeight="1">
      <c r="A140" s="223" t="s">
        <v>206</v>
      </c>
      <c r="B140" s="223" t="s">
        <v>206</v>
      </c>
      <c r="C140" s="223" t="s">
        <v>228</v>
      </c>
      <c r="D140" s="223">
        <v>30361</v>
      </c>
      <c r="E140" s="788">
        <v>0</v>
      </c>
      <c r="F140" s="788">
        <v>0</v>
      </c>
      <c r="G140" s="788">
        <v>0</v>
      </c>
      <c r="H140" s="819">
        <v>0</v>
      </c>
      <c r="I140" s="788">
        <v>0</v>
      </c>
      <c r="J140" s="788">
        <v>0</v>
      </c>
      <c r="K140" s="788">
        <v>0</v>
      </c>
      <c r="L140" s="788">
        <v>1</v>
      </c>
      <c r="M140" s="788">
        <v>0</v>
      </c>
      <c r="N140" s="819">
        <v>1</v>
      </c>
      <c r="O140" s="788">
        <v>0</v>
      </c>
      <c r="P140" s="788">
        <v>0</v>
      </c>
      <c r="Q140" s="788">
        <v>0</v>
      </c>
      <c r="R140" s="788">
        <v>0</v>
      </c>
      <c r="S140" s="788">
        <v>0</v>
      </c>
      <c r="T140" s="788">
        <v>0</v>
      </c>
      <c r="U140" s="788">
        <v>0</v>
      </c>
    </row>
    <row r="141" spans="1:21" ht="12.75" customHeight="1">
      <c r="A141" s="223" t="s">
        <v>206</v>
      </c>
      <c r="B141" s="223" t="s">
        <v>235</v>
      </c>
      <c r="C141" s="223" t="s">
        <v>235</v>
      </c>
      <c r="D141" s="223">
        <v>30650</v>
      </c>
      <c r="E141" s="788">
        <v>1</v>
      </c>
      <c r="F141" s="788">
        <v>0</v>
      </c>
      <c r="G141" s="788">
        <v>1</v>
      </c>
      <c r="H141" s="819">
        <v>0</v>
      </c>
      <c r="I141" s="788">
        <v>0</v>
      </c>
      <c r="J141" s="788">
        <v>1</v>
      </c>
      <c r="K141" s="788">
        <v>0</v>
      </c>
      <c r="L141" s="788">
        <v>0</v>
      </c>
      <c r="M141" s="788">
        <v>0</v>
      </c>
      <c r="N141" s="819">
        <v>1</v>
      </c>
      <c r="O141" s="788">
        <v>0</v>
      </c>
      <c r="P141" s="788">
        <v>0</v>
      </c>
      <c r="Q141" s="788">
        <v>0</v>
      </c>
      <c r="R141" s="788">
        <v>1</v>
      </c>
      <c r="S141" s="788">
        <v>0</v>
      </c>
      <c r="T141" s="788">
        <v>0</v>
      </c>
      <c r="U141" s="788">
        <v>0</v>
      </c>
    </row>
    <row r="142" spans="1:21" ht="12.75" customHeight="1">
      <c r="A142" s="223" t="s">
        <v>206</v>
      </c>
      <c r="B142" s="223" t="s">
        <v>235</v>
      </c>
      <c r="C142" s="223" t="s">
        <v>236</v>
      </c>
      <c r="D142" s="223">
        <v>30651</v>
      </c>
      <c r="E142" s="788">
        <v>1</v>
      </c>
      <c r="F142" s="788">
        <v>0</v>
      </c>
      <c r="G142" s="788">
        <v>1</v>
      </c>
      <c r="H142" s="819">
        <v>0</v>
      </c>
      <c r="I142" s="788">
        <v>0</v>
      </c>
      <c r="J142" s="788">
        <v>1</v>
      </c>
      <c r="K142" s="788">
        <v>0</v>
      </c>
      <c r="L142" s="788">
        <v>1</v>
      </c>
      <c r="M142" s="788">
        <v>0</v>
      </c>
      <c r="N142" s="819">
        <v>0</v>
      </c>
      <c r="O142" s="788">
        <v>0</v>
      </c>
      <c r="P142" s="788">
        <v>0</v>
      </c>
      <c r="Q142" s="788">
        <v>0</v>
      </c>
      <c r="R142" s="788">
        <v>0</v>
      </c>
      <c r="S142" s="788">
        <v>0</v>
      </c>
      <c r="T142" s="788">
        <v>0</v>
      </c>
      <c r="U142" s="788">
        <v>0</v>
      </c>
    </row>
    <row r="143" spans="1:21" ht="12.75" customHeight="1">
      <c r="A143" s="223" t="s">
        <v>206</v>
      </c>
      <c r="B143" s="223" t="s">
        <v>234</v>
      </c>
      <c r="C143" s="223" t="s">
        <v>234</v>
      </c>
      <c r="D143" s="223">
        <v>30550</v>
      </c>
      <c r="E143" s="788">
        <v>1</v>
      </c>
      <c r="F143" s="788">
        <v>0</v>
      </c>
      <c r="G143" s="788">
        <v>3</v>
      </c>
      <c r="H143" s="819">
        <v>0</v>
      </c>
      <c r="I143" s="788">
        <v>0</v>
      </c>
      <c r="J143" s="788">
        <v>3</v>
      </c>
      <c r="K143" s="788">
        <v>1</v>
      </c>
      <c r="L143" s="788">
        <v>1</v>
      </c>
      <c r="M143" s="788">
        <v>0</v>
      </c>
      <c r="N143" s="819">
        <v>1</v>
      </c>
      <c r="O143" s="788">
        <v>1</v>
      </c>
      <c r="P143" s="788">
        <v>0</v>
      </c>
      <c r="Q143" s="788">
        <v>1</v>
      </c>
      <c r="R143" s="788">
        <v>1</v>
      </c>
      <c r="S143" s="788">
        <v>1</v>
      </c>
      <c r="T143" s="788">
        <v>0</v>
      </c>
      <c r="U143" s="788">
        <v>0</v>
      </c>
    </row>
    <row r="144" spans="1:21" ht="12.75" customHeight="1">
      <c r="A144" s="223" t="s">
        <v>206</v>
      </c>
      <c r="B144" s="223" t="s">
        <v>231</v>
      </c>
      <c r="C144" s="223" t="s">
        <v>231</v>
      </c>
      <c r="D144" s="223">
        <v>30450</v>
      </c>
      <c r="E144" s="788">
        <v>4</v>
      </c>
      <c r="F144" s="788">
        <v>0</v>
      </c>
      <c r="G144" s="788">
        <v>5</v>
      </c>
      <c r="H144" s="819">
        <v>0</v>
      </c>
      <c r="I144" s="788">
        <v>0</v>
      </c>
      <c r="J144" s="788">
        <v>5</v>
      </c>
      <c r="K144" s="788">
        <v>5</v>
      </c>
      <c r="L144" s="788">
        <v>1</v>
      </c>
      <c r="M144" s="788">
        <v>0</v>
      </c>
      <c r="N144" s="819">
        <v>1</v>
      </c>
      <c r="O144" s="788">
        <v>1</v>
      </c>
      <c r="P144" s="788">
        <v>0</v>
      </c>
      <c r="Q144" s="788">
        <v>0</v>
      </c>
      <c r="R144" s="788">
        <v>2</v>
      </c>
      <c r="S144" s="788">
        <v>1</v>
      </c>
      <c r="T144" s="788">
        <v>0</v>
      </c>
      <c r="U144" s="788">
        <v>0</v>
      </c>
    </row>
    <row r="145" spans="1:21" ht="12.75" customHeight="1">
      <c r="A145" s="223" t="s">
        <v>206</v>
      </c>
      <c r="B145" s="223" t="s">
        <v>231</v>
      </c>
      <c r="C145" s="223" t="s">
        <v>232</v>
      </c>
      <c r="D145" s="223">
        <v>30451</v>
      </c>
      <c r="E145" s="788">
        <v>0</v>
      </c>
      <c r="F145" s="788">
        <v>0</v>
      </c>
      <c r="G145" s="788">
        <v>0</v>
      </c>
      <c r="H145" s="819">
        <v>0</v>
      </c>
      <c r="I145" s="788">
        <v>0</v>
      </c>
      <c r="J145" s="788">
        <v>0</v>
      </c>
      <c r="K145" s="788">
        <v>0</v>
      </c>
      <c r="L145" s="788">
        <v>0</v>
      </c>
      <c r="M145" s="788">
        <v>0</v>
      </c>
      <c r="N145" s="819">
        <v>0</v>
      </c>
      <c r="O145" s="788">
        <v>0</v>
      </c>
      <c r="P145" s="788">
        <v>0</v>
      </c>
      <c r="Q145" s="788">
        <v>0</v>
      </c>
      <c r="R145" s="788">
        <v>0</v>
      </c>
      <c r="S145" s="788">
        <v>0</v>
      </c>
      <c r="T145" s="788">
        <v>0</v>
      </c>
      <c r="U145" s="788">
        <v>0</v>
      </c>
    </row>
    <row r="146" spans="1:21" ht="12.75" customHeight="1">
      <c r="A146" s="223" t="s">
        <v>206</v>
      </c>
      <c r="B146" s="223" t="s">
        <v>231</v>
      </c>
      <c r="C146" s="223" t="s">
        <v>233</v>
      </c>
      <c r="D146" s="223">
        <v>30452</v>
      </c>
      <c r="E146" s="788">
        <v>1</v>
      </c>
      <c r="F146" s="788">
        <v>0</v>
      </c>
      <c r="G146" s="788">
        <v>1</v>
      </c>
      <c r="H146" s="819">
        <v>0</v>
      </c>
      <c r="I146" s="788">
        <v>0</v>
      </c>
      <c r="J146" s="788">
        <v>1</v>
      </c>
      <c r="K146" s="788">
        <v>1</v>
      </c>
      <c r="L146" s="788">
        <v>1</v>
      </c>
      <c r="M146" s="788">
        <v>0</v>
      </c>
      <c r="N146" s="819">
        <v>1</v>
      </c>
      <c r="O146" s="788">
        <v>0</v>
      </c>
      <c r="P146" s="788">
        <v>0</v>
      </c>
      <c r="Q146" s="788">
        <v>0</v>
      </c>
      <c r="R146" s="788">
        <v>1</v>
      </c>
      <c r="S146" s="788">
        <v>1</v>
      </c>
      <c r="T146" s="788">
        <v>0</v>
      </c>
      <c r="U146" s="788">
        <v>0</v>
      </c>
    </row>
    <row r="147" spans="1:21" ht="12.75" customHeight="1">
      <c r="A147" s="223" t="s">
        <v>206</v>
      </c>
      <c r="B147" s="223" t="s">
        <v>237</v>
      </c>
      <c r="C147" s="223" t="s">
        <v>237</v>
      </c>
      <c r="D147" s="223">
        <v>30750</v>
      </c>
      <c r="E147" s="788">
        <v>1</v>
      </c>
      <c r="F147" s="788">
        <v>0</v>
      </c>
      <c r="G147" s="788">
        <v>1</v>
      </c>
      <c r="H147" s="819">
        <v>0</v>
      </c>
      <c r="I147" s="788">
        <v>0</v>
      </c>
      <c r="J147" s="788">
        <v>1</v>
      </c>
      <c r="K147" s="788">
        <v>1</v>
      </c>
      <c r="L147" s="788">
        <v>3</v>
      </c>
      <c r="M147" s="788">
        <v>0</v>
      </c>
      <c r="N147" s="819">
        <v>2</v>
      </c>
      <c r="O147" s="788">
        <v>0</v>
      </c>
      <c r="P147" s="788">
        <v>0</v>
      </c>
      <c r="Q147" s="788">
        <v>0</v>
      </c>
      <c r="R147" s="788">
        <v>1</v>
      </c>
      <c r="S147" s="788">
        <v>0</v>
      </c>
      <c r="T147" s="788">
        <v>0</v>
      </c>
      <c r="U147" s="788">
        <v>0</v>
      </c>
    </row>
    <row r="148" spans="1:21" ht="12.75" customHeight="1">
      <c r="A148" s="217" t="s">
        <v>238</v>
      </c>
      <c r="B148" s="217" t="s">
        <v>179</v>
      </c>
      <c r="C148" s="217" t="s">
        <v>179</v>
      </c>
      <c r="D148" s="217">
        <v>40250</v>
      </c>
      <c r="E148" s="788">
        <v>2</v>
      </c>
      <c r="F148" s="788">
        <v>0</v>
      </c>
      <c r="G148" s="788">
        <v>2</v>
      </c>
      <c r="H148" s="819">
        <v>0</v>
      </c>
      <c r="I148" s="788">
        <v>0</v>
      </c>
      <c r="J148" s="788">
        <v>2</v>
      </c>
      <c r="K148" s="788">
        <v>1</v>
      </c>
      <c r="L148" s="788">
        <v>1</v>
      </c>
      <c r="M148" s="788">
        <v>0</v>
      </c>
      <c r="N148" s="819">
        <v>1</v>
      </c>
      <c r="O148" s="788">
        <v>1</v>
      </c>
      <c r="P148" s="788">
        <v>1</v>
      </c>
      <c r="Q148" s="788">
        <v>0</v>
      </c>
      <c r="R148" s="788">
        <v>1</v>
      </c>
      <c r="S148" s="788">
        <v>0</v>
      </c>
      <c r="T148" s="788">
        <v>0</v>
      </c>
      <c r="U148" s="788">
        <v>0</v>
      </c>
    </row>
    <row r="149" spans="1:21" ht="12.75" customHeight="1">
      <c r="A149" s="217" t="s">
        <v>238</v>
      </c>
      <c r="B149" s="217" t="s">
        <v>179</v>
      </c>
      <c r="C149" s="217" t="s">
        <v>249</v>
      </c>
      <c r="D149" s="217">
        <v>40251</v>
      </c>
      <c r="E149" s="788">
        <v>0</v>
      </c>
      <c r="F149" s="788">
        <v>0</v>
      </c>
      <c r="G149" s="788">
        <v>0</v>
      </c>
      <c r="H149" s="819">
        <v>0</v>
      </c>
      <c r="I149" s="788">
        <v>0</v>
      </c>
      <c r="J149" s="788">
        <v>0</v>
      </c>
      <c r="K149" s="788">
        <v>0</v>
      </c>
      <c r="L149" s="788">
        <v>0</v>
      </c>
      <c r="M149" s="788">
        <v>0</v>
      </c>
      <c r="N149" s="819">
        <v>0</v>
      </c>
      <c r="O149" s="788">
        <v>0</v>
      </c>
      <c r="P149" s="788">
        <v>0</v>
      </c>
      <c r="Q149" s="788">
        <v>0</v>
      </c>
      <c r="R149" s="788">
        <v>0</v>
      </c>
      <c r="S149" s="788">
        <v>0</v>
      </c>
      <c r="T149" s="788">
        <v>0</v>
      </c>
      <c r="U149" s="788">
        <v>0</v>
      </c>
    </row>
    <row r="150" spans="1:21" ht="12.75" customHeight="1">
      <c r="A150" s="217" t="s">
        <v>238</v>
      </c>
      <c r="B150" s="217" t="s">
        <v>179</v>
      </c>
      <c r="C150" s="217" t="s">
        <v>250</v>
      </c>
      <c r="D150" s="217">
        <v>40252</v>
      </c>
      <c r="E150" s="788">
        <v>2</v>
      </c>
      <c r="F150" s="788">
        <v>0</v>
      </c>
      <c r="G150" s="788">
        <v>2</v>
      </c>
      <c r="H150" s="819">
        <v>0</v>
      </c>
      <c r="I150" s="788">
        <v>0</v>
      </c>
      <c r="J150" s="788">
        <v>2</v>
      </c>
      <c r="K150" s="788">
        <v>1</v>
      </c>
      <c r="L150" s="788">
        <v>1</v>
      </c>
      <c r="M150" s="788">
        <v>0</v>
      </c>
      <c r="N150" s="819">
        <v>1</v>
      </c>
      <c r="O150" s="788">
        <v>0</v>
      </c>
      <c r="P150" s="788">
        <v>1</v>
      </c>
      <c r="Q150" s="788">
        <v>0</v>
      </c>
      <c r="R150" s="788">
        <v>1</v>
      </c>
      <c r="S150" s="788">
        <v>1</v>
      </c>
      <c r="T150" s="788">
        <v>0</v>
      </c>
      <c r="U150" s="788">
        <v>0</v>
      </c>
    </row>
    <row r="151" spans="1:21" ht="12.75" customHeight="1">
      <c r="A151" s="217" t="s">
        <v>238</v>
      </c>
      <c r="B151" s="217" t="s">
        <v>179</v>
      </c>
      <c r="C151" s="217" t="s">
        <v>251</v>
      </c>
      <c r="D151" s="217">
        <v>40253</v>
      </c>
      <c r="E151" s="788">
        <v>0</v>
      </c>
      <c r="F151" s="788">
        <v>0</v>
      </c>
      <c r="G151" s="788">
        <v>0</v>
      </c>
      <c r="H151" s="819">
        <v>0</v>
      </c>
      <c r="I151" s="788">
        <v>0</v>
      </c>
      <c r="J151" s="788">
        <v>0</v>
      </c>
      <c r="K151" s="788">
        <v>0</v>
      </c>
      <c r="L151" s="788">
        <v>0</v>
      </c>
      <c r="M151" s="788">
        <v>0</v>
      </c>
      <c r="N151" s="819">
        <v>0</v>
      </c>
      <c r="O151" s="788">
        <v>0</v>
      </c>
      <c r="P151" s="788">
        <v>0</v>
      </c>
      <c r="Q151" s="788">
        <v>0</v>
      </c>
      <c r="R151" s="788">
        <v>0</v>
      </c>
      <c r="S151" s="788">
        <v>0</v>
      </c>
      <c r="T151" s="788">
        <v>0</v>
      </c>
      <c r="U151" s="788">
        <v>0</v>
      </c>
    </row>
    <row r="152" spans="1:21" ht="12.75" customHeight="1">
      <c r="A152" s="217" t="s">
        <v>238</v>
      </c>
      <c r="B152" s="217" t="s">
        <v>179</v>
      </c>
      <c r="C152" s="217" t="s">
        <v>253</v>
      </c>
      <c r="D152" s="217">
        <v>40255</v>
      </c>
      <c r="E152" s="788">
        <v>0</v>
      </c>
      <c r="F152" s="788">
        <v>0</v>
      </c>
      <c r="G152" s="788">
        <v>0</v>
      </c>
      <c r="H152" s="819">
        <v>0</v>
      </c>
      <c r="I152" s="788">
        <v>0</v>
      </c>
      <c r="J152" s="788">
        <v>0</v>
      </c>
      <c r="K152" s="788">
        <v>0</v>
      </c>
      <c r="L152" s="788">
        <v>0</v>
      </c>
      <c r="M152" s="788">
        <v>0</v>
      </c>
      <c r="N152" s="819">
        <v>0</v>
      </c>
      <c r="O152" s="788">
        <v>0</v>
      </c>
      <c r="P152" s="788">
        <v>0</v>
      </c>
      <c r="Q152" s="788">
        <v>0</v>
      </c>
      <c r="R152" s="788">
        <v>0</v>
      </c>
      <c r="S152" s="788">
        <v>0</v>
      </c>
      <c r="T152" s="788">
        <v>0</v>
      </c>
      <c r="U152" s="788">
        <v>0</v>
      </c>
    </row>
    <row r="153" spans="1:21" ht="12.75" customHeight="1">
      <c r="A153" s="217" t="s">
        <v>238</v>
      </c>
      <c r="B153" s="217" t="s">
        <v>179</v>
      </c>
      <c r="C153" s="217" t="s">
        <v>252</v>
      </c>
      <c r="D153" s="217">
        <v>40254</v>
      </c>
      <c r="E153" s="788">
        <v>0</v>
      </c>
      <c r="F153" s="788">
        <v>0</v>
      </c>
      <c r="G153" s="788">
        <v>0</v>
      </c>
      <c r="H153" s="819">
        <v>0</v>
      </c>
      <c r="I153" s="788">
        <v>0</v>
      </c>
      <c r="J153" s="788">
        <v>0</v>
      </c>
      <c r="K153" s="788">
        <v>0</v>
      </c>
      <c r="L153" s="788">
        <v>0</v>
      </c>
      <c r="M153" s="788">
        <v>0</v>
      </c>
      <c r="N153" s="819">
        <v>0</v>
      </c>
      <c r="O153" s="788">
        <v>0</v>
      </c>
      <c r="P153" s="788">
        <v>0</v>
      </c>
      <c r="Q153" s="788">
        <v>0</v>
      </c>
      <c r="R153" s="788">
        <v>0</v>
      </c>
      <c r="S153" s="788">
        <v>0</v>
      </c>
      <c r="T153" s="788">
        <v>0</v>
      </c>
      <c r="U153" s="788">
        <v>0</v>
      </c>
    </row>
    <row r="154" spans="1:21" ht="12.75" customHeight="1">
      <c r="A154" s="217" t="s">
        <v>238</v>
      </c>
      <c r="B154" s="217" t="s">
        <v>254</v>
      </c>
      <c r="C154" s="217" t="s">
        <v>255</v>
      </c>
      <c r="D154" s="217">
        <v>40350</v>
      </c>
      <c r="E154" s="788">
        <v>1</v>
      </c>
      <c r="F154" s="788">
        <v>0</v>
      </c>
      <c r="G154" s="788">
        <v>1</v>
      </c>
      <c r="H154" s="819">
        <v>0</v>
      </c>
      <c r="I154" s="788">
        <v>0</v>
      </c>
      <c r="J154" s="788">
        <v>1</v>
      </c>
      <c r="K154" s="788">
        <v>1</v>
      </c>
      <c r="L154" s="788">
        <v>1</v>
      </c>
      <c r="M154" s="788">
        <v>0</v>
      </c>
      <c r="N154" s="819">
        <v>1</v>
      </c>
      <c r="O154" s="788">
        <v>0</v>
      </c>
      <c r="P154" s="788">
        <v>1</v>
      </c>
      <c r="Q154" s="788">
        <v>0</v>
      </c>
      <c r="R154" s="788">
        <v>1</v>
      </c>
      <c r="S154" s="788">
        <v>1</v>
      </c>
      <c r="T154" s="788">
        <v>0</v>
      </c>
      <c r="U154" s="788">
        <v>0</v>
      </c>
    </row>
    <row r="155" spans="1:21" ht="12.75" customHeight="1">
      <c r="A155" s="217" t="s">
        <v>238</v>
      </c>
      <c r="B155" s="217" t="s">
        <v>254</v>
      </c>
      <c r="C155" s="217" t="s">
        <v>256</v>
      </c>
      <c r="D155" s="217">
        <v>40351</v>
      </c>
      <c r="E155" s="788">
        <v>0</v>
      </c>
      <c r="F155" s="788">
        <v>0</v>
      </c>
      <c r="G155" s="788">
        <v>0</v>
      </c>
      <c r="H155" s="819">
        <v>0</v>
      </c>
      <c r="I155" s="788">
        <v>0</v>
      </c>
      <c r="J155" s="788">
        <v>0</v>
      </c>
      <c r="K155" s="788">
        <v>0</v>
      </c>
      <c r="L155" s="788">
        <v>0</v>
      </c>
      <c r="M155" s="788">
        <v>0</v>
      </c>
      <c r="N155" s="819">
        <v>0</v>
      </c>
      <c r="O155" s="788">
        <v>0</v>
      </c>
      <c r="P155" s="788">
        <v>0</v>
      </c>
      <c r="Q155" s="788">
        <v>0</v>
      </c>
      <c r="R155" s="788">
        <v>0</v>
      </c>
      <c r="S155" s="788">
        <v>0</v>
      </c>
      <c r="T155" s="788">
        <v>0</v>
      </c>
      <c r="U155" s="788">
        <v>0</v>
      </c>
    </row>
    <row r="156" spans="1:21" ht="12.75" customHeight="1">
      <c r="A156" s="217" t="s">
        <v>238</v>
      </c>
      <c r="B156" s="217" t="s">
        <v>254</v>
      </c>
      <c r="C156" s="217" t="s">
        <v>257</v>
      </c>
      <c r="D156" s="217">
        <v>40352</v>
      </c>
      <c r="E156" s="788">
        <v>1</v>
      </c>
      <c r="F156" s="788">
        <v>0</v>
      </c>
      <c r="G156" s="788">
        <v>1</v>
      </c>
      <c r="H156" s="819">
        <v>0</v>
      </c>
      <c r="I156" s="788">
        <v>0</v>
      </c>
      <c r="J156" s="788">
        <v>1</v>
      </c>
      <c r="K156" s="788">
        <v>0</v>
      </c>
      <c r="L156" s="788">
        <v>1</v>
      </c>
      <c r="M156" s="788">
        <v>0</v>
      </c>
      <c r="N156" s="819">
        <v>0</v>
      </c>
      <c r="O156" s="788">
        <v>0</v>
      </c>
      <c r="P156" s="788">
        <v>0</v>
      </c>
      <c r="Q156" s="788">
        <v>0</v>
      </c>
      <c r="R156" s="788">
        <v>0</v>
      </c>
      <c r="S156" s="788">
        <v>0</v>
      </c>
      <c r="T156" s="788">
        <v>0</v>
      </c>
      <c r="U156" s="788">
        <v>0</v>
      </c>
    </row>
    <row r="157" spans="1:21" ht="12.75" customHeight="1">
      <c r="A157" s="217" t="s">
        <v>238</v>
      </c>
      <c r="B157" s="217" t="s">
        <v>254</v>
      </c>
      <c r="C157" s="217" t="s">
        <v>258</v>
      </c>
      <c r="D157" s="217">
        <v>40353</v>
      </c>
      <c r="E157" s="788">
        <v>1</v>
      </c>
      <c r="F157" s="788">
        <v>0</v>
      </c>
      <c r="G157" s="788">
        <v>1</v>
      </c>
      <c r="H157" s="819">
        <v>0</v>
      </c>
      <c r="I157" s="788">
        <v>0</v>
      </c>
      <c r="J157" s="788">
        <v>1</v>
      </c>
      <c r="K157" s="788">
        <v>0</v>
      </c>
      <c r="L157" s="788">
        <v>0</v>
      </c>
      <c r="M157" s="788">
        <v>0</v>
      </c>
      <c r="N157" s="819">
        <v>0</v>
      </c>
      <c r="O157" s="788">
        <v>0</v>
      </c>
      <c r="P157" s="788">
        <v>0</v>
      </c>
      <c r="Q157" s="788">
        <v>0</v>
      </c>
      <c r="R157" s="788">
        <v>0</v>
      </c>
      <c r="S157" s="788">
        <v>0</v>
      </c>
      <c r="T157" s="788">
        <v>0</v>
      </c>
      <c r="U157" s="788">
        <v>0</v>
      </c>
    </row>
    <row r="158" spans="1:21" ht="12.75" customHeight="1">
      <c r="A158" s="217" t="s">
        <v>238</v>
      </c>
      <c r="B158" s="217" t="s">
        <v>259</v>
      </c>
      <c r="C158" s="217" t="s">
        <v>261</v>
      </c>
      <c r="D158" s="217">
        <v>40451</v>
      </c>
      <c r="E158" s="788">
        <v>2</v>
      </c>
      <c r="F158" s="788">
        <v>0</v>
      </c>
      <c r="G158" s="788">
        <v>2</v>
      </c>
      <c r="H158" s="819">
        <v>0</v>
      </c>
      <c r="I158" s="788">
        <v>0</v>
      </c>
      <c r="J158" s="788">
        <v>2</v>
      </c>
      <c r="K158" s="788">
        <v>0</v>
      </c>
      <c r="L158" s="788">
        <v>0</v>
      </c>
      <c r="M158" s="788">
        <v>0</v>
      </c>
      <c r="N158" s="819">
        <v>0</v>
      </c>
      <c r="O158" s="788">
        <v>0</v>
      </c>
      <c r="P158" s="788">
        <v>0</v>
      </c>
      <c r="Q158" s="788">
        <v>0</v>
      </c>
      <c r="R158" s="788">
        <v>0</v>
      </c>
      <c r="S158" s="788">
        <v>0</v>
      </c>
      <c r="T158" s="788">
        <v>0</v>
      </c>
      <c r="U158" s="788">
        <v>0</v>
      </c>
    </row>
    <row r="159" spans="1:21" ht="12.75" customHeight="1">
      <c r="A159" s="217" t="s">
        <v>238</v>
      </c>
      <c r="B159" s="217" t="s">
        <v>259</v>
      </c>
      <c r="C159" s="217" t="s">
        <v>262</v>
      </c>
      <c r="D159" s="217">
        <v>40452</v>
      </c>
      <c r="E159" s="788">
        <v>3</v>
      </c>
      <c r="F159" s="788">
        <v>0</v>
      </c>
      <c r="G159" s="788">
        <v>3</v>
      </c>
      <c r="H159" s="819">
        <v>0</v>
      </c>
      <c r="I159" s="788">
        <v>0</v>
      </c>
      <c r="J159" s="788">
        <v>3</v>
      </c>
      <c r="K159" s="788">
        <v>0</v>
      </c>
      <c r="L159" s="788">
        <v>0</v>
      </c>
      <c r="M159" s="788">
        <v>0</v>
      </c>
      <c r="N159" s="819">
        <v>0</v>
      </c>
      <c r="O159" s="788">
        <v>0</v>
      </c>
      <c r="P159" s="788">
        <v>0</v>
      </c>
      <c r="Q159" s="788">
        <v>0</v>
      </c>
      <c r="R159" s="788">
        <v>1</v>
      </c>
      <c r="S159" s="788">
        <v>0</v>
      </c>
      <c r="T159" s="788">
        <v>0</v>
      </c>
      <c r="U159" s="788">
        <v>0</v>
      </c>
    </row>
    <row r="160" spans="1:21" ht="12.75" customHeight="1">
      <c r="A160" s="217" t="s">
        <v>238</v>
      </c>
      <c r="B160" s="217" t="s">
        <v>259</v>
      </c>
      <c r="C160" s="217" t="s">
        <v>263</v>
      </c>
      <c r="D160" s="217">
        <v>40453</v>
      </c>
      <c r="E160" s="788">
        <v>0</v>
      </c>
      <c r="F160" s="788">
        <v>0</v>
      </c>
      <c r="G160" s="788">
        <v>0</v>
      </c>
      <c r="H160" s="819">
        <v>0</v>
      </c>
      <c r="I160" s="788">
        <v>0</v>
      </c>
      <c r="J160" s="788">
        <v>0</v>
      </c>
      <c r="K160" s="788">
        <v>0</v>
      </c>
      <c r="L160" s="788">
        <v>1</v>
      </c>
      <c r="M160" s="788">
        <v>0</v>
      </c>
      <c r="N160" s="819">
        <v>0</v>
      </c>
      <c r="O160" s="788">
        <v>0</v>
      </c>
      <c r="P160" s="788">
        <v>0</v>
      </c>
      <c r="Q160" s="788">
        <v>0</v>
      </c>
      <c r="R160" s="788">
        <v>0</v>
      </c>
      <c r="S160" s="788">
        <v>0</v>
      </c>
      <c r="T160" s="788">
        <v>0</v>
      </c>
      <c r="U160" s="788">
        <v>0</v>
      </c>
    </row>
    <row r="161" spans="1:21" ht="12.75" customHeight="1">
      <c r="A161" s="217" t="s">
        <v>238</v>
      </c>
      <c r="B161" s="217" t="s">
        <v>259</v>
      </c>
      <c r="C161" s="217" t="s">
        <v>260</v>
      </c>
      <c r="D161" s="217">
        <v>40450</v>
      </c>
      <c r="E161" s="788">
        <v>1</v>
      </c>
      <c r="F161" s="788">
        <v>0</v>
      </c>
      <c r="G161" s="788">
        <v>1</v>
      </c>
      <c r="H161" s="819">
        <v>0</v>
      </c>
      <c r="I161" s="788">
        <v>0</v>
      </c>
      <c r="J161" s="788">
        <v>1</v>
      </c>
      <c r="K161" s="788">
        <v>0</v>
      </c>
      <c r="L161" s="788">
        <v>2</v>
      </c>
      <c r="M161" s="788">
        <v>0</v>
      </c>
      <c r="N161" s="819">
        <v>1</v>
      </c>
      <c r="O161" s="788">
        <v>0</v>
      </c>
      <c r="P161" s="788">
        <v>1</v>
      </c>
      <c r="Q161" s="788">
        <v>0</v>
      </c>
      <c r="R161" s="788">
        <v>1</v>
      </c>
      <c r="S161" s="788">
        <v>0</v>
      </c>
      <c r="T161" s="788">
        <v>0</v>
      </c>
      <c r="U161" s="788">
        <v>0</v>
      </c>
    </row>
    <row r="162" spans="1:21" ht="12.75" customHeight="1">
      <c r="A162" s="217" t="s">
        <v>238</v>
      </c>
      <c r="B162" s="217" t="s">
        <v>264</v>
      </c>
      <c r="C162" s="217" t="s">
        <v>267</v>
      </c>
      <c r="D162" s="217">
        <v>40552</v>
      </c>
      <c r="E162" s="788">
        <v>0</v>
      </c>
      <c r="F162" s="788">
        <v>0</v>
      </c>
      <c r="G162" s="788">
        <v>0</v>
      </c>
      <c r="H162" s="819">
        <v>0</v>
      </c>
      <c r="I162" s="788">
        <v>0</v>
      </c>
      <c r="J162" s="788">
        <v>0</v>
      </c>
      <c r="K162" s="788">
        <v>0</v>
      </c>
      <c r="L162" s="788">
        <v>0</v>
      </c>
      <c r="M162" s="788">
        <v>0</v>
      </c>
      <c r="N162" s="819">
        <v>0</v>
      </c>
      <c r="O162" s="788">
        <v>0</v>
      </c>
      <c r="P162" s="788">
        <v>0</v>
      </c>
      <c r="Q162" s="788">
        <v>0</v>
      </c>
      <c r="R162" s="788">
        <v>0</v>
      </c>
      <c r="S162" s="788">
        <v>0</v>
      </c>
      <c r="T162" s="788">
        <v>0</v>
      </c>
      <c r="U162" s="788">
        <v>0</v>
      </c>
    </row>
    <row r="163" spans="1:21" ht="12.75" customHeight="1">
      <c r="A163" s="217" t="s">
        <v>238</v>
      </c>
      <c r="B163" s="217" t="s">
        <v>264</v>
      </c>
      <c r="C163" s="217" t="s">
        <v>266</v>
      </c>
      <c r="D163" s="217">
        <v>40551</v>
      </c>
      <c r="E163" s="788">
        <v>1</v>
      </c>
      <c r="F163" s="788">
        <v>0</v>
      </c>
      <c r="G163" s="788">
        <v>1</v>
      </c>
      <c r="H163" s="819">
        <v>0</v>
      </c>
      <c r="I163" s="788">
        <v>0</v>
      </c>
      <c r="J163" s="788">
        <v>1</v>
      </c>
      <c r="K163" s="788">
        <v>0</v>
      </c>
      <c r="L163" s="788">
        <v>1</v>
      </c>
      <c r="M163" s="788">
        <v>0</v>
      </c>
      <c r="N163" s="819">
        <v>1</v>
      </c>
      <c r="O163" s="788">
        <v>1</v>
      </c>
      <c r="P163" s="788">
        <v>1</v>
      </c>
      <c r="Q163" s="788">
        <v>0</v>
      </c>
      <c r="R163" s="788">
        <v>0</v>
      </c>
      <c r="S163" s="788">
        <v>0</v>
      </c>
      <c r="T163" s="788">
        <v>0</v>
      </c>
      <c r="U163" s="788">
        <v>0</v>
      </c>
    </row>
    <row r="164" spans="1:21" ht="12.75" customHeight="1">
      <c r="A164" s="217" t="s">
        <v>238</v>
      </c>
      <c r="B164" s="217" t="s">
        <v>264</v>
      </c>
      <c r="C164" s="217" t="s">
        <v>268</v>
      </c>
      <c r="D164" s="217">
        <v>40553</v>
      </c>
      <c r="E164" s="788">
        <v>0</v>
      </c>
      <c r="F164" s="788">
        <v>0</v>
      </c>
      <c r="G164" s="788">
        <v>0</v>
      </c>
      <c r="H164" s="819">
        <v>0</v>
      </c>
      <c r="I164" s="788">
        <v>0</v>
      </c>
      <c r="J164" s="788">
        <v>0</v>
      </c>
      <c r="K164" s="788">
        <v>0</v>
      </c>
      <c r="L164" s="788">
        <v>0</v>
      </c>
      <c r="M164" s="788">
        <v>0</v>
      </c>
      <c r="N164" s="819">
        <v>0</v>
      </c>
      <c r="O164" s="788">
        <v>0</v>
      </c>
      <c r="P164" s="788">
        <v>0</v>
      </c>
      <c r="Q164" s="788">
        <v>0</v>
      </c>
      <c r="R164" s="788">
        <v>0</v>
      </c>
      <c r="S164" s="788">
        <v>0</v>
      </c>
      <c r="T164" s="788">
        <v>0</v>
      </c>
      <c r="U164" s="788">
        <v>0</v>
      </c>
    </row>
    <row r="165" spans="1:21" ht="12.75" customHeight="1">
      <c r="A165" s="217" t="s">
        <v>238</v>
      </c>
      <c r="B165" s="217" t="s">
        <v>264</v>
      </c>
      <c r="C165" s="217" t="s">
        <v>269</v>
      </c>
      <c r="D165" s="217">
        <v>40554</v>
      </c>
      <c r="E165" s="788">
        <v>0</v>
      </c>
      <c r="F165" s="788">
        <v>0</v>
      </c>
      <c r="G165" s="788">
        <v>0</v>
      </c>
      <c r="H165" s="819">
        <v>0</v>
      </c>
      <c r="I165" s="788">
        <v>0</v>
      </c>
      <c r="J165" s="788">
        <v>0</v>
      </c>
      <c r="K165" s="788">
        <v>0</v>
      </c>
      <c r="L165" s="788">
        <v>0</v>
      </c>
      <c r="M165" s="788">
        <v>0</v>
      </c>
      <c r="N165" s="819">
        <v>1</v>
      </c>
      <c r="O165" s="788">
        <v>0</v>
      </c>
      <c r="P165" s="788">
        <v>0</v>
      </c>
      <c r="Q165" s="788">
        <v>1</v>
      </c>
      <c r="R165" s="788">
        <v>0</v>
      </c>
      <c r="S165" s="788">
        <v>0</v>
      </c>
      <c r="T165" s="788">
        <v>0</v>
      </c>
      <c r="U165" s="788">
        <v>0</v>
      </c>
    </row>
    <row r="166" spans="1:21" ht="12.75" customHeight="1">
      <c r="A166" s="217" t="s">
        <v>238</v>
      </c>
      <c r="B166" s="217" t="s">
        <v>264</v>
      </c>
      <c r="C166" s="217" t="s">
        <v>270</v>
      </c>
      <c r="D166" s="217">
        <v>40555</v>
      </c>
      <c r="E166" s="788">
        <v>0</v>
      </c>
      <c r="F166" s="788">
        <v>0</v>
      </c>
      <c r="G166" s="788">
        <v>0</v>
      </c>
      <c r="H166" s="819">
        <v>0</v>
      </c>
      <c r="I166" s="788">
        <v>0</v>
      </c>
      <c r="J166" s="788">
        <v>0</v>
      </c>
      <c r="K166" s="788">
        <v>0</v>
      </c>
      <c r="L166" s="788">
        <v>0</v>
      </c>
      <c r="M166" s="788">
        <v>0</v>
      </c>
      <c r="N166" s="819">
        <v>0</v>
      </c>
      <c r="O166" s="788">
        <v>0</v>
      </c>
      <c r="P166" s="788">
        <v>0</v>
      </c>
      <c r="Q166" s="788">
        <v>0</v>
      </c>
      <c r="R166" s="788">
        <v>0</v>
      </c>
      <c r="S166" s="788">
        <v>0</v>
      </c>
      <c r="T166" s="788">
        <v>0</v>
      </c>
      <c r="U166" s="788">
        <v>0</v>
      </c>
    </row>
    <row r="167" spans="1:21" ht="12.75" customHeight="1">
      <c r="A167" s="217" t="s">
        <v>238</v>
      </c>
      <c r="B167" s="217" t="s">
        <v>264</v>
      </c>
      <c r="C167" s="217" t="s">
        <v>265</v>
      </c>
      <c r="D167" s="217">
        <v>40550</v>
      </c>
      <c r="E167" s="788">
        <v>2</v>
      </c>
      <c r="F167" s="788">
        <v>0</v>
      </c>
      <c r="G167" s="788">
        <v>2</v>
      </c>
      <c r="H167" s="819">
        <v>0</v>
      </c>
      <c r="I167" s="788">
        <v>0</v>
      </c>
      <c r="J167" s="788">
        <v>2</v>
      </c>
      <c r="K167" s="788">
        <v>2</v>
      </c>
      <c r="L167" s="788">
        <v>0</v>
      </c>
      <c r="M167" s="788">
        <v>0</v>
      </c>
      <c r="N167" s="819">
        <v>1</v>
      </c>
      <c r="O167" s="788">
        <v>1</v>
      </c>
      <c r="P167" s="788">
        <v>0</v>
      </c>
      <c r="Q167" s="788">
        <v>1</v>
      </c>
      <c r="R167" s="788">
        <v>1</v>
      </c>
      <c r="S167" s="788">
        <v>1</v>
      </c>
      <c r="T167" s="788">
        <v>0</v>
      </c>
      <c r="U167" s="788">
        <v>0</v>
      </c>
    </row>
    <row r="168" spans="1:21" ht="12.75" customHeight="1">
      <c r="A168" s="217" t="s">
        <v>238</v>
      </c>
      <c r="B168" s="217" t="s">
        <v>271</v>
      </c>
      <c r="C168" s="217" t="s">
        <v>272</v>
      </c>
      <c r="D168" s="217">
        <v>40650</v>
      </c>
      <c r="E168" s="788">
        <v>0</v>
      </c>
      <c r="F168" s="788">
        <v>0</v>
      </c>
      <c r="G168" s="788">
        <v>1</v>
      </c>
      <c r="H168" s="819">
        <v>0</v>
      </c>
      <c r="I168" s="788">
        <v>0</v>
      </c>
      <c r="J168" s="788">
        <v>1</v>
      </c>
      <c r="K168" s="788">
        <v>1</v>
      </c>
      <c r="L168" s="788">
        <v>0</v>
      </c>
      <c r="M168" s="788">
        <v>0</v>
      </c>
      <c r="N168" s="819">
        <v>0</v>
      </c>
      <c r="O168" s="788">
        <v>0</v>
      </c>
      <c r="P168" s="788">
        <v>0</v>
      </c>
      <c r="Q168" s="788">
        <v>0</v>
      </c>
      <c r="R168" s="788">
        <v>1</v>
      </c>
      <c r="S168" s="788">
        <v>0</v>
      </c>
      <c r="T168" s="788">
        <v>0</v>
      </c>
      <c r="U168" s="788">
        <v>0</v>
      </c>
    </row>
    <row r="169" spans="1:21" ht="12.75" customHeight="1">
      <c r="A169" s="217" t="s">
        <v>238</v>
      </c>
      <c r="B169" s="217" t="s">
        <v>271</v>
      </c>
      <c r="C169" s="217" t="s">
        <v>273</v>
      </c>
      <c r="D169" s="217">
        <v>40651</v>
      </c>
      <c r="E169" s="788">
        <v>0</v>
      </c>
      <c r="F169" s="788">
        <v>0</v>
      </c>
      <c r="G169" s="788">
        <v>0</v>
      </c>
      <c r="H169" s="819">
        <v>0</v>
      </c>
      <c r="I169" s="788">
        <v>0</v>
      </c>
      <c r="J169" s="788">
        <v>0</v>
      </c>
      <c r="K169" s="788">
        <v>0</v>
      </c>
      <c r="L169" s="788">
        <v>0</v>
      </c>
      <c r="M169" s="788">
        <v>0</v>
      </c>
      <c r="N169" s="819">
        <v>0</v>
      </c>
      <c r="O169" s="788">
        <v>0</v>
      </c>
      <c r="P169" s="788">
        <v>0</v>
      </c>
      <c r="Q169" s="788">
        <v>0</v>
      </c>
      <c r="R169" s="788">
        <v>0</v>
      </c>
      <c r="S169" s="788">
        <v>0</v>
      </c>
      <c r="T169" s="788">
        <v>0</v>
      </c>
      <c r="U169" s="788">
        <v>0</v>
      </c>
    </row>
    <row r="170" spans="1:21" ht="12.75" customHeight="1">
      <c r="A170" s="217" t="s">
        <v>238</v>
      </c>
      <c r="B170" s="217" t="s">
        <v>239</v>
      </c>
      <c r="C170" s="217" t="s">
        <v>240</v>
      </c>
      <c r="D170" s="217">
        <v>40151</v>
      </c>
      <c r="E170" s="788">
        <v>0</v>
      </c>
      <c r="F170" s="788">
        <v>0</v>
      </c>
      <c r="G170" s="788">
        <v>0</v>
      </c>
      <c r="H170" s="819">
        <v>0</v>
      </c>
      <c r="I170" s="788">
        <v>0</v>
      </c>
      <c r="J170" s="788">
        <v>0</v>
      </c>
      <c r="K170" s="788">
        <v>0</v>
      </c>
      <c r="L170" s="788">
        <v>0</v>
      </c>
      <c r="M170" s="788">
        <v>0</v>
      </c>
      <c r="N170" s="819">
        <v>0</v>
      </c>
      <c r="O170" s="788">
        <v>0</v>
      </c>
      <c r="P170" s="788">
        <v>0</v>
      </c>
      <c r="Q170" s="788">
        <v>0</v>
      </c>
      <c r="R170" s="788">
        <v>1</v>
      </c>
      <c r="S170" s="788">
        <v>0</v>
      </c>
      <c r="T170" s="788">
        <v>0</v>
      </c>
      <c r="U170" s="788">
        <v>0</v>
      </c>
    </row>
    <row r="171" spans="1:21" ht="12.75" customHeight="1">
      <c r="A171" s="217" t="s">
        <v>238</v>
      </c>
      <c r="B171" s="217" t="s">
        <v>239</v>
      </c>
      <c r="C171" s="217" t="s">
        <v>247</v>
      </c>
      <c r="D171" s="217">
        <v>40159</v>
      </c>
      <c r="E171" s="788">
        <v>0</v>
      </c>
      <c r="F171" s="788">
        <v>0</v>
      </c>
      <c r="G171" s="788">
        <v>0</v>
      </c>
      <c r="H171" s="819">
        <v>0</v>
      </c>
      <c r="I171" s="788">
        <v>0</v>
      </c>
      <c r="J171" s="788">
        <v>0</v>
      </c>
      <c r="K171" s="788">
        <v>0</v>
      </c>
      <c r="L171" s="788">
        <v>0</v>
      </c>
      <c r="M171" s="788">
        <v>0</v>
      </c>
      <c r="N171" s="819">
        <v>0</v>
      </c>
      <c r="O171" s="788">
        <v>0</v>
      </c>
      <c r="P171" s="788">
        <v>0</v>
      </c>
      <c r="Q171" s="788">
        <v>0</v>
      </c>
      <c r="R171" s="788">
        <v>1</v>
      </c>
      <c r="S171" s="788">
        <v>0</v>
      </c>
      <c r="T171" s="788">
        <v>0</v>
      </c>
      <c r="U171" s="788">
        <v>0</v>
      </c>
    </row>
    <row r="172" spans="1:21" ht="12.75" customHeight="1">
      <c r="A172" s="217" t="s">
        <v>238</v>
      </c>
      <c r="B172" s="217" t="s">
        <v>239</v>
      </c>
      <c r="C172" s="217" t="s">
        <v>241</v>
      </c>
      <c r="D172" s="217">
        <v>40153</v>
      </c>
      <c r="E172" s="788">
        <v>2</v>
      </c>
      <c r="F172" s="788">
        <v>0</v>
      </c>
      <c r="G172" s="788">
        <v>2</v>
      </c>
      <c r="H172" s="819">
        <v>0</v>
      </c>
      <c r="I172" s="788">
        <v>0</v>
      </c>
      <c r="J172" s="788">
        <v>2</v>
      </c>
      <c r="K172" s="788">
        <v>1</v>
      </c>
      <c r="L172" s="788">
        <v>1</v>
      </c>
      <c r="M172" s="788">
        <v>0</v>
      </c>
      <c r="N172" s="819">
        <v>1</v>
      </c>
      <c r="O172" s="788">
        <v>0</v>
      </c>
      <c r="P172" s="788">
        <v>1</v>
      </c>
      <c r="Q172" s="788">
        <v>0</v>
      </c>
      <c r="R172" s="788">
        <v>1</v>
      </c>
      <c r="S172" s="788">
        <v>0</v>
      </c>
      <c r="T172" s="788">
        <v>0</v>
      </c>
      <c r="U172" s="788">
        <v>0</v>
      </c>
    </row>
    <row r="173" spans="1:21" ht="12.75" customHeight="1">
      <c r="A173" s="217" t="s">
        <v>238</v>
      </c>
      <c r="B173" s="217" t="s">
        <v>239</v>
      </c>
      <c r="C173" s="217" t="s">
        <v>242</v>
      </c>
      <c r="D173" s="217">
        <v>40154</v>
      </c>
      <c r="E173" s="788">
        <v>0</v>
      </c>
      <c r="F173" s="788">
        <v>0</v>
      </c>
      <c r="G173" s="788">
        <v>0</v>
      </c>
      <c r="H173" s="819">
        <v>0</v>
      </c>
      <c r="I173" s="788">
        <v>0</v>
      </c>
      <c r="J173" s="788">
        <v>0</v>
      </c>
      <c r="K173" s="788">
        <v>0</v>
      </c>
      <c r="L173" s="788">
        <v>0</v>
      </c>
      <c r="M173" s="788">
        <v>0</v>
      </c>
      <c r="N173" s="819">
        <v>0</v>
      </c>
      <c r="O173" s="788">
        <v>0</v>
      </c>
      <c r="P173" s="788">
        <v>0</v>
      </c>
      <c r="Q173" s="788">
        <v>0</v>
      </c>
      <c r="R173" s="788">
        <v>1</v>
      </c>
      <c r="S173" s="788">
        <v>0</v>
      </c>
      <c r="T173" s="788">
        <v>0</v>
      </c>
      <c r="U173" s="788">
        <v>0</v>
      </c>
    </row>
    <row r="174" spans="1:21" ht="12.75" customHeight="1">
      <c r="A174" s="217" t="s">
        <v>238</v>
      </c>
      <c r="B174" s="217" t="s">
        <v>239</v>
      </c>
      <c r="C174" s="217" t="s">
        <v>243</v>
      </c>
      <c r="D174" s="217">
        <v>40155</v>
      </c>
      <c r="E174" s="788">
        <v>0</v>
      </c>
      <c r="F174" s="788">
        <v>0</v>
      </c>
      <c r="G174" s="788">
        <v>0</v>
      </c>
      <c r="H174" s="819">
        <v>0</v>
      </c>
      <c r="I174" s="788">
        <v>0</v>
      </c>
      <c r="J174" s="788">
        <v>0</v>
      </c>
      <c r="K174" s="788">
        <v>0</v>
      </c>
      <c r="L174" s="788">
        <v>0</v>
      </c>
      <c r="M174" s="788">
        <v>0</v>
      </c>
      <c r="N174" s="819">
        <v>0</v>
      </c>
      <c r="O174" s="788">
        <v>0</v>
      </c>
      <c r="P174" s="788">
        <v>0</v>
      </c>
      <c r="Q174" s="788">
        <v>0</v>
      </c>
      <c r="R174" s="788">
        <v>0</v>
      </c>
      <c r="S174" s="788">
        <v>0</v>
      </c>
      <c r="T174" s="788">
        <v>0</v>
      </c>
      <c r="U174" s="788">
        <v>0</v>
      </c>
    </row>
    <row r="175" spans="1:21" ht="12.75" customHeight="1">
      <c r="A175" s="217" t="s">
        <v>238</v>
      </c>
      <c r="B175" s="217" t="s">
        <v>239</v>
      </c>
      <c r="C175" s="217" t="s">
        <v>248</v>
      </c>
      <c r="D175" s="217">
        <v>40161</v>
      </c>
      <c r="E175" s="788">
        <v>1</v>
      </c>
      <c r="F175" s="788">
        <v>0</v>
      </c>
      <c r="G175" s="788">
        <v>1</v>
      </c>
      <c r="H175" s="819">
        <v>0</v>
      </c>
      <c r="I175" s="788">
        <v>0</v>
      </c>
      <c r="J175" s="788">
        <v>1</v>
      </c>
      <c r="K175" s="788">
        <v>0</v>
      </c>
      <c r="L175" s="788">
        <v>1</v>
      </c>
      <c r="M175" s="788">
        <v>0</v>
      </c>
      <c r="N175" s="819">
        <v>0</v>
      </c>
      <c r="O175" s="788">
        <v>0</v>
      </c>
      <c r="P175" s="788">
        <v>0</v>
      </c>
      <c r="Q175" s="788">
        <v>0</v>
      </c>
      <c r="R175" s="788">
        <v>0</v>
      </c>
      <c r="S175" s="788">
        <v>0</v>
      </c>
      <c r="T175" s="788">
        <v>0</v>
      </c>
      <c r="U175" s="788">
        <v>0</v>
      </c>
    </row>
    <row r="176" spans="1:21" ht="12.75" customHeight="1">
      <c r="A176" s="217" t="s">
        <v>238</v>
      </c>
      <c r="B176" s="217" t="s">
        <v>239</v>
      </c>
      <c r="C176" s="217" t="s">
        <v>244</v>
      </c>
      <c r="D176" s="217">
        <v>40156</v>
      </c>
      <c r="E176" s="788">
        <v>0</v>
      </c>
      <c r="F176" s="788">
        <v>0</v>
      </c>
      <c r="G176" s="788">
        <v>0</v>
      </c>
      <c r="H176" s="819">
        <v>0</v>
      </c>
      <c r="I176" s="788">
        <v>0</v>
      </c>
      <c r="J176" s="788">
        <v>0</v>
      </c>
      <c r="K176" s="788">
        <v>0</v>
      </c>
      <c r="L176" s="788">
        <v>0</v>
      </c>
      <c r="M176" s="788">
        <v>0</v>
      </c>
      <c r="N176" s="819">
        <v>0</v>
      </c>
      <c r="O176" s="788">
        <v>0</v>
      </c>
      <c r="P176" s="788">
        <v>0</v>
      </c>
      <c r="Q176" s="788">
        <v>0</v>
      </c>
      <c r="R176" s="788">
        <v>0</v>
      </c>
      <c r="S176" s="788">
        <v>0</v>
      </c>
      <c r="T176" s="788">
        <v>0</v>
      </c>
      <c r="U176" s="788">
        <v>0</v>
      </c>
    </row>
    <row r="177" spans="1:21" ht="12.75" customHeight="1">
      <c r="A177" s="217" t="s">
        <v>238</v>
      </c>
      <c r="B177" s="217" t="s">
        <v>239</v>
      </c>
      <c r="C177" s="217" t="s">
        <v>245</v>
      </c>
      <c r="D177" s="217">
        <v>40157</v>
      </c>
      <c r="E177" s="788">
        <v>1</v>
      </c>
      <c r="F177" s="788">
        <v>0</v>
      </c>
      <c r="G177" s="788">
        <v>1</v>
      </c>
      <c r="H177" s="819">
        <v>0</v>
      </c>
      <c r="I177" s="788">
        <v>0</v>
      </c>
      <c r="J177" s="788">
        <v>1</v>
      </c>
      <c r="K177" s="788">
        <v>0</v>
      </c>
      <c r="L177" s="788">
        <v>1</v>
      </c>
      <c r="M177" s="788">
        <v>0</v>
      </c>
      <c r="N177" s="819">
        <v>0</v>
      </c>
      <c r="O177" s="788">
        <v>0</v>
      </c>
      <c r="P177" s="788">
        <v>0</v>
      </c>
      <c r="Q177" s="788">
        <v>0</v>
      </c>
      <c r="R177" s="788">
        <v>0</v>
      </c>
      <c r="S177" s="788">
        <v>0</v>
      </c>
      <c r="T177" s="788">
        <v>0</v>
      </c>
      <c r="U177" s="788">
        <v>0</v>
      </c>
    </row>
    <row r="178" spans="1:21" ht="12.75" customHeight="1">
      <c r="A178" s="217" t="s">
        <v>238</v>
      </c>
      <c r="B178" s="217" t="s">
        <v>239</v>
      </c>
      <c r="C178" s="217" t="s">
        <v>239</v>
      </c>
      <c r="D178" s="217">
        <v>40150</v>
      </c>
      <c r="E178" s="788">
        <v>8</v>
      </c>
      <c r="F178" s="788">
        <v>0</v>
      </c>
      <c r="G178" s="788">
        <v>9</v>
      </c>
      <c r="H178" s="819">
        <v>0</v>
      </c>
      <c r="I178" s="788">
        <v>0</v>
      </c>
      <c r="J178" s="788">
        <v>9</v>
      </c>
      <c r="K178" s="788">
        <v>9</v>
      </c>
      <c r="L178" s="788">
        <v>4</v>
      </c>
      <c r="M178" s="788">
        <v>0</v>
      </c>
      <c r="N178" s="819">
        <v>4</v>
      </c>
      <c r="O178" s="788">
        <v>4</v>
      </c>
      <c r="P178" s="788">
        <v>0</v>
      </c>
      <c r="Q178" s="788">
        <v>4</v>
      </c>
      <c r="R178" s="788">
        <v>13</v>
      </c>
      <c r="S178" s="788">
        <v>4</v>
      </c>
      <c r="T178" s="788">
        <v>0</v>
      </c>
      <c r="U178" s="788">
        <v>0</v>
      </c>
    </row>
    <row r="179" spans="1:21" ht="12.75" customHeight="1">
      <c r="A179" s="217" t="s">
        <v>238</v>
      </c>
      <c r="B179" s="217" t="s">
        <v>239</v>
      </c>
      <c r="C179" s="217" t="s">
        <v>246</v>
      </c>
      <c r="D179" s="217">
        <v>40158</v>
      </c>
      <c r="E179" s="788">
        <v>1</v>
      </c>
      <c r="F179" s="788">
        <v>0</v>
      </c>
      <c r="G179" s="788">
        <v>1</v>
      </c>
      <c r="H179" s="819">
        <v>0</v>
      </c>
      <c r="I179" s="788">
        <v>0</v>
      </c>
      <c r="J179" s="788">
        <v>1</v>
      </c>
      <c r="K179" s="788">
        <v>0</v>
      </c>
      <c r="L179" s="788">
        <v>1</v>
      </c>
      <c r="M179" s="788">
        <v>0</v>
      </c>
      <c r="N179" s="819">
        <v>1</v>
      </c>
      <c r="O179" s="788">
        <v>0</v>
      </c>
      <c r="P179" s="788">
        <v>0</v>
      </c>
      <c r="Q179" s="788">
        <v>0</v>
      </c>
      <c r="R179" s="788">
        <v>1</v>
      </c>
      <c r="S179" s="788">
        <v>0</v>
      </c>
      <c r="T179" s="788">
        <v>0</v>
      </c>
      <c r="U179" s="788">
        <v>0</v>
      </c>
    </row>
    <row r="180" spans="1:21" ht="12.75" customHeight="1">
      <c r="A180" s="220" t="s">
        <v>965</v>
      </c>
      <c r="B180" s="220" t="s">
        <v>977</v>
      </c>
      <c r="C180" s="220" t="s">
        <v>978</v>
      </c>
      <c r="D180" s="220">
        <v>60251</v>
      </c>
      <c r="E180" s="788">
        <v>0</v>
      </c>
      <c r="F180" s="788">
        <v>0</v>
      </c>
      <c r="G180" s="788">
        <v>0</v>
      </c>
      <c r="H180" s="819">
        <v>0</v>
      </c>
      <c r="I180" s="788">
        <v>0</v>
      </c>
      <c r="J180" s="788">
        <v>0</v>
      </c>
      <c r="K180" s="788">
        <v>0</v>
      </c>
      <c r="L180" s="788">
        <v>0</v>
      </c>
      <c r="M180" s="788">
        <v>0</v>
      </c>
      <c r="N180" s="819">
        <v>0</v>
      </c>
      <c r="O180" s="788">
        <v>0</v>
      </c>
      <c r="P180" s="788">
        <v>0</v>
      </c>
      <c r="Q180" s="788">
        <v>0</v>
      </c>
      <c r="R180" s="788">
        <v>1</v>
      </c>
      <c r="S180" s="788">
        <v>0</v>
      </c>
      <c r="T180" s="788">
        <v>0</v>
      </c>
      <c r="U180" s="788">
        <v>0</v>
      </c>
    </row>
    <row r="181" spans="1:21" ht="12.75" customHeight="1">
      <c r="A181" s="220" t="s">
        <v>965</v>
      </c>
      <c r="B181" s="220" t="s">
        <v>977</v>
      </c>
      <c r="C181" s="220" t="s">
        <v>977</v>
      </c>
      <c r="D181" s="220">
        <v>60250</v>
      </c>
      <c r="E181" s="788">
        <v>2</v>
      </c>
      <c r="F181" s="788">
        <v>0</v>
      </c>
      <c r="G181" s="788">
        <v>2</v>
      </c>
      <c r="H181" s="819">
        <v>0</v>
      </c>
      <c r="I181" s="788">
        <v>0</v>
      </c>
      <c r="J181" s="788">
        <v>2</v>
      </c>
      <c r="K181" s="788">
        <v>1</v>
      </c>
      <c r="L181" s="788">
        <v>0</v>
      </c>
      <c r="M181" s="788">
        <v>0</v>
      </c>
      <c r="N181" s="819">
        <v>0</v>
      </c>
      <c r="O181" s="788">
        <v>0</v>
      </c>
      <c r="P181" s="788">
        <v>0</v>
      </c>
      <c r="Q181" s="788">
        <v>0</v>
      </c>
      <c r="R181" s="788">
        <v>2</v>
      </c>
      <c r="S181" s="788">
        <v>1</v>
      </c>
      <c r="T181" s="788">
        <v>1</v>
      </c>
      <c r="U181" s="788">
        <v>0</v>
      </c>
    </row>
    <row r="182" spans="1:21" ht="12.75" customHeight="1">
      <c r="A182" s="220" t="s">
        <v>965</v>
      </c>
      <c r="B182" s="220" t="s">
        <v>977</v>
      </c>
      <c r="C182" s="220" t="s">
        <v>979</v>
      </c>
      <c r="D182" s="220">
        <v>60253</v>
      </c>
      <c r="E182" s="788">
        <v>1</v>
      </c>
      <c r="F182" s="788">
        <v>0</v>
      </c>
      <c r="G182" s="788">
        <v>1</v>
      </c>
      <c r="H182" s="819">
        <v>0</v>
      </c>
      <c r="I182" s="788">
        <v>0</v>
      </c>
      <c r="J182" s="788">
        <v>0</v>
      </c>
      <c r="K182" s="788">
        <v>2</v>
      </c>
      <c r="L182" s="788">
        <v>1</v>
      </c>
      <c r="M182" s="788">
        <v>0</v>
      </c>
      <c r="N182" s="819">
        <v>1</v>
      </c>
      <c r="O182" s="788">
        <v>0</v>
      </c>
      <c r="P182" s="788">
        <v>0</v>
      </c>
      <c r="Q182" s="788">
        <v>0</v>
      </c>
      <c r="R182" s="788">
        <v>0</v>
      </c>
      <c r="S182" s="788">
        <v>0</v>
      </c>
      <c r="T182" s="788">
        <v>0</v>
      </c>
      <c r="U182" s="788">
        <v>0</v>
      </c>
    </row>
    <row r="183" spans="1:21" ht="12.75" customHeight="1">
      <c r="A183" s="220" t="s">
        <v>965</v>
      </c>
      <c r="B183" s="220" t="s">
        <v>977</v>
      </c>
      <c r="C183" s="220" t="s">
        <v>980</v>
      </c>
      <c r="D183" s="220">
        <v>60254</v>
      </c>
      <c r="E183" s="788">
        <v>1</v>
      </c>
      <c r="F183" s="788">
        <v>0</v>
      </c>
      <c r="G183" s="788">
        <v>1</v>
      </c>
      <c r="H183" s="819">
        <v>0</v>
      </c>
      <c r="I183" s="788">
        <v>0</v>
      </c>
      <c r="J183" s="788">
        <v>1</v>
      </c>
      <c r="K183" s="788">
        <v>0</v>
      </c>
      <c r="L183" s="788">
        <v>0</v>
      </c>
      <c r="M183" s="788">
        <v>0</v>
      </c>
      <c r="N183" s="819">
        <v>0</v>
      </c>
      <c r="O183" s="788">
        <v>0</v>
      </c>
      <c r="P183" s="788">
        <v>0</v>
      </c>
      <c r="Q183" s="788">
        <v>0</v>
      </c>
      <c r="R183" s="788">
        <v>0</v>
      </c>
      <c r="S183" s="788">
        <v>0</v>
      </c>
      <c r="T183" s="788">
        <v>0</v>
      </c>
      <c r="U183" s="788">
        <v>0</v>
      </c>
    </row>
    <row r="184" spans="1:21" ht="12.75" customHeight="1">
      <c r="A184" s="220" t="s">
        <v>965</v>
      </c>
      <c r="B184" s="220" t="s">
        <v>977</v>
      </c>
      <c r="C184" s="220" t="s">
        <v>981</v>
      </c>
      <c r="D184" s="220">
        <v>60255</v>
      </c>
      <c r="E184" s="788">
        <v>1</v>
      </c>
      <c r="F184" s="788">
        <v>0</v>
      </c>
      <c r="G184" s="788">
        <v>0</v>
      </c>
      <c r="H184" s="819">
        <v>0</v>
      </c>
      <c r="I184" s="788">
        <v>0</v>
      </c>
      <c r="J184" s="788">
        <v>1</v>
      </c>
      <c r="K184" s="788">
        <v>0</v>
      </c>
      <c r="L184" s="788">
        <v>1</v>
      </c>
      <c r="M184" s="788">
        <v>0</v>
      </c>
      <c r="N184" s="819">
        <v>0</v>
      </c>
      <c r="O184" s="788">
        <v>0</v>
      </c>
      <c r="P184" s="788">
        <v>0</v>
      </c>
      <c r="Q184" s="788">
        <v>0</v>
      </c>
      <c r="R184" s="788">
        <v>0</v>
      </c>
      <c r="S184" s="788">
        <v>0</v>
      </c>
      <c r="T184" s="788">
        <v>0</v>
      </c>
      <c r="U184" s="788">
        <v>0</v>
      </c>
    </row>
    <row r="185" spans="1:21" ht="12.75" customHeight="1">
      <c r="A185" s="220" t="s">
        <v>965</v>
      </c>
      <c r="B185" s="220" t="s">
        <v>977</v>
      </c>
      <c r="C185" s="220" t="s">
        <v>982</v>
      </c>
      <c r="D185" s="220">
        <v>60256</v>
      </c>
      <c r="E185" s="788">
        <v>0</v>
      </c>
      <c r="F185" s="788">
        <v>0</v>
      </c>
      <c r="G185" s="788">
        <v>0</v>
      </c>
      <c r="H185" s="819">
        <v>0</v>
      </c>
      <c r="I185" s="788">
        <v>0</v>
      </c>
      <c r="J185" s="788">
        <v>0</v>
      </c>
      <c r="K185" s="788">
        <v>0</v>
      </c>
      <c r="L185" s="788">
        <v>0</v>
      </c>
      <c r="M185" s="788">
        <v>0</v>
      </c>
      <c r="N185" s="819">
        <v>0</v>
      </c>
      <c r="O185" s="788">
        <v>0</v>
      </c>
      <c r="P185" s="788">
        <v>0</v>
      </c>
      <c r="Q185" s="788">
        <v>0</v>
      </c>
      <c r="R185" s="788">
        <v>0</v>
      </c>
      <c r="S185" s="788">
        <v>0</v>
      </c>
      <c r="T185" s="788">
        <v>0</v>
      </c>
      <c r="U185" s="788">
        <v>0</v>
      </c>
    </row>
    <row r="186" spans="1:21" ht="12.75" customHeight="1">
      <c r="A186" s="220" t="s">
        <v>965</v>
      </c>
      <c r="B186" s="220" t="s">
        <v>977</v>
      </c>
      <c r="C186" s="220" t="s">
        <v>983</v>
      </c>
      <c r="D186" s="220">
        <v>60257</v>
      </c>
      <c r="E186" s="788">
        <v>0</v>
      </c>
      <c r="F186" s="788">
        <v>0</v>
      </c>
      <c r="G186" s="788">
        <v>0</v>
      </c>
      <c r="H186" s="819">
        <v>0</v>
      </c>
      <c r="I186" s="788">
        <v>0</v>
      </c>
      <c r="J186" s="788">
        <v>0</v>
      </c>
      <c r="K186" s="788">
        <v>0</v>
      </c>
      <c r="L186" s="788">
        <v>0</v>
      </c>
      <c r="M186" s="788">
        <v>0</v>
      </c>
      <c r="N186" s="819">
        <v>0</v>
      </c>
      <c r="O186" s="788">
        <v>0</v>
      </c>
      <c r="P186" s="788">
        <v>0</v>
      </c>
      <c r="Q186" s="788">
        <v>0</v>
      </c>
      <c r="R186" s="788">
        <v>0</v>
      </c>
      <c r="S186" s="788">
        <v>0</v>
      </c>
      <c r="T186" s="788">
        <v>0</v>
      </c>
      <c r="U186" s="788">
        <v>0</v>
      </c>
    </row>
    <row r="187" spans="1:21" ht="12.75" customHeight="1">
      <c r="A187" s="220" t="s">
        <v>965</v>
      </c>
      <c r="B187" s="220" t="s">
        <v>977</v>
      </c>
      <c r="C187" s="220" t="s">
        <v>689</v>
      </c>
      <c r="D187" s="220">
        <v>60258</v>
      </c>
      <c r="E187" s="788">
        <v>0</v>
      </c>
      <c r="F187" s="788">
        <v>0</v>
      </c>
      <c r="G187" s="788">
        <v>0</v>
      </c>
      <c r="H187" s="819">
        <v>0</v>
      </c>
      <c r="I187" s="788">
        <v>0</v>
      </c>
      <c r="J187" s="788">
        <v>0</v>
      </c>
      <c r="K187" s="788">
        <v>0</v>
      </c>
      <c r="L187" s="788">
        <v>0</v>
      </c>
      <c r="M187" s="788">
        <v>0</v>
      </c>
      <c r="N187" s="819">
        <v>0</v>
      </c>
      <c r="O187" s="788">
        <v>0</v>
      </c>
      <c r="P187" s="788">
        <v>0</v>
      </c>
      <c r="Q187" s="788">
        <v>0</v>
      </c>
      <c r="R187" s="788">
        <v>0</v>
      </c>
      <c r="S187" s="788">
        <v>0</v>
      </c>
      <c r="T187" s="788">
        <v>0</v>
      </c>
      <c r="U187" s="788">
        <v>0</v>
      </c>
    </row>
    <row r="188" spans="1:21" ht="12.75" customHeight="1">
      <c r="A188" s="220" t="s">
        <v>965</v>
      </c>
      <c r="B188" s="220" t="s">
        <v>977</v>
      </c>
      <c r="C188" s="220" t="s">
        <v>984</v>
      </c>
      <c r="D188" s="220">
        <v>60259</v>
      </c>
      <c r="E188" s="788">
        <v>0</v>
      </c>
      <c r="F188" s="788">
        <v>0</v>
      </c>
      <c r="G188" s="788">
        <v>0</v>
      </c>
      <c r="H188" s="819">
        <v>0</v>
      </c>
      <c r="I188" s="788">
        <v>0</v>
      </c>
      <c r="J188" s="788">
        <v>0</v>
      </c>
      <c r="K188" s="788">
        <v>0</v>
      </c>
      <c r="L188" s="788">
        <v>1</v>
      </c>
      <c r="M188" s="788">
        <v>0</v>
      </c>
      <c r="N188" s="819">
        <v>1</v>
      </c>
      <c r="O188" s="788">
        <v>0</v>
      </c>
      <c r="P188" s="788">
        <v>0</v>
      </c>
      <c r="Q188" s="788">
        <v>0</v>
      </c>
      <c r="R188" s="788">
        <v>0</v>
      </c>
      <c r="S188" s="788">
        <v>0</v>
      </c>
      <c r="T188" s="788">
        <v>0</v>
      </c>
      <c r="U188" s="788">
        <v>0</v>
      </c>
    </row>
    <row r="189" spans="1:21" ht="12.75" customHeight="1">
      <c r="A189" s="220" t="s">
        <v>965</v>
      </c>
      <c r="B189" s="220" t="s">
        <v>977</v>
      </c>
      <c r="C189" s="220" t="s">
        <v>985</v>
      </c>
      <c r="D189" s="220">
        <v>60260</v>
      </c>
      <c r="E189" s="788">
        <v>1</v>
      </c>
      <c r="F189" s="788">
        <v>0</v>
      </c>
      <c r="G189" s="788">
        <v>1</v>
      </c>
      <c r="H189" s="819">
        <v>0</v>
      </c>
      <c r="I189" s="788">
        <v>0</v>
      </c>
      <c r="J189" s="788">
        <v>1</v>
      </c>
      <c r="K189" s="788">
        <v>0</v>
      </c>
      <c r="L189" s="788">
        <v>1</v>
      </c>
      <c r="M189" s="788">
        <v>0</v>
      </c>
      <c r="N189" s="819">
        <v>1</v>
      </c>
      <c r="O189" s="788">
        <v>0</v>
      </c>
      <c r="P189" s="788">
        <v>0</v>
      </c>
      <c r="Q189" s="788">
        <v>0</v>
      </c>
      <c r="R189" s="788">
        <v>1</v>
      </c>
      <c r="S189" s="788">
        <v>0</v>
      </c>
      <c r="T189" s="788">
        <v>0</v>
      </c>
      <c r="U189" s="788">
        <v>0</v>
      </c>
    </row>
    <row r="190" spans="1:21" ht="12.75" customHeight="1">
      <c r="A190" s="220" t="s">
        <v>965</v>
      </c>
      <c r="B190" s="220" t="s">
        <v>992</v>
      </c>
      <c r="C190" s="220" t="s">
        <v>992</v>
      </c>
      <c r="D190" s="220">
        <v>60450</v>
      </c>
      <c r="E190" s="788">
        <v>1</v>
      </c>
      <c r="F190" s="788">
        <v>0</v>
      </c>
      <c r="G190" s="788">
        <v>1</v>
      </c>
      <c r="H190" s="819">
        <v>0</v>
      </c>
      <c r="I190" s="788">
        <v>0</v>
      </c>
      <c r="J190" s="788">
        <v>1</v>
      </c>
      <c r="K190" s="788">
        <v>1</v>
      </c>
      <c r="L190" s="788">
        <v>0</v>
      </c>
      <c r="M190" s="788">
        <v>0</v>
      </c>
      <c r="N190" s="819">
        <v>0</v>
      </c>
      <c r="O190" s="788">
        <v>0</v>
      </c>
      <c r="P190" s="788">
        <v>0</v>
      </c>
      <c r="Q190" s="788">
        <v>0</v>
      </c>
      <c r="R190" s="788">
        <v>1</v>
      </c>
      <c r="S190" s="788">
        <v>1</v>
      </c>
      <c r="T190" s="788">
        <v>0</v>
      </c>
      <c r="U190" s="788">
        <v>0</v>
      </c>
    </row>
    <row r="191" spans="1:21" ht="12.75" customHeight="1">
      <c r="A191" s="220" t="s">
        <v>965</v>
      </c>
      <c r="B191" s="220" t="s">
        <v>993</v>
      </c>
      <c r="C191" s="220" t="s">
        <v>994</v>
      </c>
      <c r="D191" s="220">
        <v>60551</v>
      </c>
      <c r="E191" s="788">
        <v>0</v>
      </c>
      <c r="F191" s="788">
        <v>0</v>
      </c>
      <c r="G191" s="788">
        <v>0</v>
      </c>
      <c r="H191" s="819">
        <v>0</v>
      </c>
      <c r="I191" s="788">
        <v>0</v>
      </c>
      <c r="J191" s="788">
        <v>0</v>
      </c>
      <c r="K191" s="788">
        <v>0</v>
      </c>
      <c r="L191" s="788">
        <v>0</v>
      </c>
      <c r="M191" s="788">
        <v>0</v>
      </c>
      <c r="N191" s="819">
        <v>0</v>
      </c>
      <c r="O191" s="788">
        <v>0</v>
      </c>
      <c r="P191" s="788">
        <v>0</v>
      </c>
      <c r="Q191" s="788">
        <v>0</v>
      </c>
      <c r="R191" s="788">
        <v>0</v>
      </c>
      <c r="S191" s="788">
        <v>0</v>
      </c>
      <c r="T191" s="788">
        <v>0</v>
      </c>
      <c r="U191" s="788">
        <v>0</v>
      </c>
    </row>
    <row r="192" spans="1:21" ht="12.75" customHeight="1">
      <c r="A192" s="220" t="s">
        <v>965</v>
      </c>
      <c r="B192" s="220" t="s">
        <v>993</v>
      </c>
      <c r="C192" s="220" t="s">
        <v>993</v>
      </c>
      <c r="D192" s="220">
        <v>60550</v>
      </c>
      <c r="E192" s="788">
        <v>2</v>
      </c>
      <c r="F192" s="788">
        <v>0</v>
      </c>
      <c r="G192" s="788">
        <v>2</v>
      </c>
      <c r="H192" s="819">
        <v>1</v>
      </c>
      <c r="I192" s="788">
        <v>0</v>
      </c>
      <c r="J192" s="788">
        <v>2</v>
      </c>
      <c r="K192" s="788">
        <v>0</v>
      </c>
      <c r="L192" s="788">
        <v>1</v>
      </c>
      <c r="M192" s="788">
        <v>0</v>
      </c>
      <c r="N192" s="819">
        <v>1</v>
      </c>
      <c r="O192" s="788">
        <v>0</v>
      </c>
      <c r="P192" s="788">
        <v>0</v>
      </c>
      <c r="Q192" s="788">
        <v>0</v>
      </c>
      <c r="R192" s="788">
        <v>1</v>
      </c>
      <c r="S192" s="788">
        <v>0</v>
      </c>
      <c r="T192" s="788">
        <v>0</v>
      </c>
      <c r="U192" s="788">
        <v>0</v>
      </c>
    </row>
    <row r="193" spans="1:21" ht="12.75" customHeight="1">
      <c r="A193" s="220" t="s">
        <v>965</v>
      </c>
      <c r="B193" s="220" t="s">
        <v>993</v>
      </c>
      <c r="C193" s="220" t="s">
        <v>995</v>
      </c>
      <c r="D193" s="220">
        <v>60552</v>
      </c>
      <c r="E193" s="788">
        <v>0</v>
      </c>
      <c r="F193" s="788">
        <v>0</v>
      </c>
      <c r="G193" s="788">
        <v>0</v>
      </c>
      <c r="H193" s="819">
        <v>0</v>
      </c>
      <c r="I193" s="788">
        <v>0</v>
      </c>
      <c r="J193" s="788">
        <v>0</v>
      </c>
      <c r="K193" s="788">
        <v>0</v>
      </c>
      <c r="L193" s="788">
        <v>0</v>
      </c>
      <c r="M193" s="788">
        <v>0</v>
      </c>
      <c r="N193" s="819">
        <v>0</v>
      </c>
      <c r="O193" s="788">
        <v>0</v>
      </c>
      <c r="P193" s="788">
        <v>0</v>
      </c>
      <c r="Q193" s="788">
        <v>0</v>
      </c>
      <c r="R193" s="788">
        <v>0</v>
      </c>
      <c r="S193" s="788">
        <v>0</v>
      </c>
      <c r="T193" s="788">
        <v>0</v>
      </c>
      <c r="U193" s="788">
        <v>0</v>
      </c>
    </row>
    <row r="194" spans="1:21" ht="12.75" customHeight="1">
      <c r="A194" s="220" t="s">
        <v>965</v>
      </c>
      <c r="B194" s="220" t="s">
        <v>993</v>
      </c>
      <c r="C194" s="220" t="s">
        <v>996</v>
      </c>
      <c r="D194" s="220">
        <v>60553</v>
      </c>
      <c r="E194" s="788">
        <v>0</v>
      </c>
      <c r="F194" s="788">
        <v>0</v>
      </c>
      <c r="G194" s="788">
        <v>0</v>
      </c>
      <c r="H194" s="819">
        <v>0</v>
      </c>
      <c r="I194" s="788">
        <v>0</v>
      </c>
      <c r="J194" s="788">
        <v>0</v>
      </c>
      <c r="K194" s="788">
        <v>0</v>
      </c>
      <c r="L194" s="788">
        <v>0</v>
      </c>
      <c r="M194" s="788">
        <v>0</v>
      </c>
      <c r="N194" s="819">
        <v>0</v>
      </c>
      <c r="O194" s="788">
        <v>0</v>
      </c>
      <c r="P194" s="788">
        <v>0</v>
      </c>
      <c r="Q194" s="788">
        <v>0</v>
      </c>
      <c r="R194" s="788">
        <v>0</v>
      </c>
      <c r="S194" s="788">
        <v>0</v>
      </c>
      <c r="T194" s="788">
        <v>0</v>
      </c>
      <c r="U194" s="788">
        <v>0</v>
      </c>
    </row>
    <row r="195" spans="1:21" ht="12.75" customHeight="1">
      <c r="A195" s="220" t="s">
        <v>965</v>
      </c>
      <c r="B195" s="220" t="s">
        <v>993</v>
      </c>
      <c r="C195" s="220" t="s">
        <v>997</v>
      </c>
      <c r="D195" s="220">
        <v>60554</v>
      </c>
      <c r="E195" s="788">
        <v>0</v>
      </c>
      <c r="F195" s="788">
        <v>0</v>
      </c>
      <c r="G195" s="788">
        <v>0</v>
      </c>
      <c r="H195" s="819">
        <v>0</v>
      </c>
      <c r="I195" s="788">
        <v>0</v>
      </c>
      <c r="J195" s="788">
        <v>0</v>
      </c>
      <c r="K195" s="788">
        <v>0</v>
      </c>
      <c r="L195" s="788">
        <v>1</v>
      </c>
      <c r="M195" s="788">
        <v>0</v>
      </c>
      <c r="N195" s="819">
        <v>1</v>
      </c>
      <c r="O195" s="788">
        <v>0</v>
      </c>
      <c r="P195" s="788">
        <v>0</v>
      </c>
      <c r="Q195" s="788">
        <v>0</v>
      </c>
      <c r="R195" s="788">
        <v>0</v>
      </c>
      <c r="S195" s="788">
        <v>0</v>
      </c>
      <c r="T195" s="788">
        <v>0</v>
      </c>
      <c r="U195" s="788">
        <v>0</v>
      </c>
    </row>
    <row r="196" spans="1:21" ht="12.75" customHeight="1">
      <c r="A196" s="220" t="s">
        <v>965</v>
      </c>
      <c r="B196" s="220" t="s">
        <v>986</v>
      </c>
      <c r="C196" s="220" t="s">
        <v>988</v>
      </c>
      <c r="D196" s="220">
        <v>60351</v>
      </c>
      <c r="E196" s="788">
        <v>0</v>
      </c>
      <c r="F196" s="788">
        <v>0</v>
      </c>
      <c r="G196" s="788">
        <v>0</v>
      </c>
      <c r="H196" s="819">
        <v>0</v>
      </c>
      <c r="I196" s="788">
        <v>0</v>
      </c>
      <c r="J196" s="788">
        <v>0</v>
      </c>
      <c r="K196" s="788">
        <v>0</v>
      </c>
      <c r="L196" s="788">
        <v>0</v>
      </c>
      <c r="M196" s="788">
        <v>0</v>
      </c>
      <c r="N196" s="819">
        <v>0</v>
      </c>
      <c r="O196" s="788">
        <v>0</v>
      </c>
      <c r="P196" s="788">
        <v>0</v>
      </c>
      <c r="Q196" s="788">
        <v>0</v>
      </c>
      <c r="R196" s="788">
        <v>0</v>
      </c>
      <c r="S196" s="788">
        <v>0</v>
      </c>
      <c r="T196" s="788">
        <v>0</v>
      </c>
      <c r="U196" s="788">
        <v>0</v>
      </c>
    </row>
    <row r="197" spans="1:21" ht="12.75" customHeight="1">
      <c r="A197" s="220" t="s">
        <v>965</v>
      </c>
      <c r="B197" s="220" t="s">
        <v>986</v>
      </c>
      <c r="C197" s="220" t="s">
        <v>989</v>
      </c>
      <c r="D197" s="220">
        <v>60352</v>
      </c>
      <c r="E197" s="788">
        <v>1</v>
      </c>
      <c r="F197" s="788">
        <v>0</v>
      </c>
      <c r="G197" s="788">
        <v>1</v>
      </c>
      <c r="H197" s="819">
        <v>0</v>
      </c>
      <c r="I197" s="788">
        <v>0</v>
      </c>
      <c r="J197" s="788">
        <v>1</v>
      </c>
      <c r="K197" s="788">
        <v>1</v>
      </c>
      <c r="L197" s="788">
        <v>1</v>
      </c>
      <c r="M197" s="788">
        <v>0</v>
      </c>
      <c r="N197" s="819">
        <v>1</v>
      </c>
      <c r="O197" s="788">
        <v>0</v>
      </c>
      <c r="P197" s="788">
        <v>0</v>
      </c>
      <c r="Q197" s="788">
        <v>0</v>
      </c>
      <c r="R197" s="788">
        <v>1</v>
      </c>
      <c r="S197" s="788">
        <v>0</v>
      </c>
      <c r="T197" s="788">
        <v>0</v>
      </c>
      <c r="U197" s="788">
        <v>0</v>
      </c>
    </row>
    <row r="198" spans="1:21" ht="12.75" customHeight="1">
      <c r="A198" s="220" t="s">
        <v>965</v>
      </c>
      <c r="B198" s="220" t="s">
        <v>986</v>
      </c>
      <c r="C198" s="220" t="s">
        <v>990</v>
      </c>
      <c r="D198" s="220">
        <v>60353</v>
      </c>
      <c r="E198" s="788">
        <v>0</v>
      </c>
      <c r="F198" s="788">
        <v>0</v>
      </c>
      <c r="G198" s="788">
        <v>0</v>
      </c>
      <c r="H198" s="819">
        <v>0</v>
      </c>
      <c r="I198" s="788">
        <v>0</v>
      </c>
      <c r="J198" s="788">
        <v>0</v>
      </c>
      <c r="K198" s="788">
        <v>0</v>
      </c>
      <c r="L198" s="788">
        <v>0</v>
      </c>
      <c r="M198" s="788">
        <v>0</v>
      </c>
      <c r="N198" s="819">
        <v>0</v>
      </c>
      <c r="O198" s="788">
        <v>0</v>
      </c>
      <c r="P198" s="788">
        <v>0</v>
      </c>
      <c r="Q198" s="788">
        <v>0</v>
      </c>
      <c r="R198" s="788">
        <v>0</v>
      </c>
      <c r="S198" s="788">
        <v>0</v>
      </c>
      <c r="T198" s="788">
        <v>0</v>
      </c>
      <c r="U198" s="788">
        <v>0</v>
      </c>
    </row>
    <row r="199" spans="1:21" ht="12.75" customHeight="1">
      <c r="A199" s="220" t="s">
        <v>965</v>
      </c>
      <c r="B199" s="220" t="s">
        <v>986</v>
      </c>
      <c r="C199" s="220" t="s">
        <v>991</v>
      </c>
      <c r="D199" s="220">
        <v>60354</v>
      </c>
      <c r="E199" s="788">
        <v>0</v>
      </c>
      <c r="F199" s="788">
        <v>0</v>
      </c>
      <c r="G199" s="788">
        <v>0</v>
      </c>
      <c r="H199" s="819">
        <v>0</v>
      </c>
      <c r="I199" s="788">
        <v>0</v>
      </c>
      <c r="J199" s="788">
        <v>0</v>
      </c>
      <c r="K199" s="788">
        <v>0</v>
      </c>
      <c r="L199" s="788">
        <v>0</v>
      </c>
      <c r="M199" s="788">
        <v>0</v>
      </c>
      <c r="N199" s="819">
        <v>0</v>
      </c>
      <c r="O199" s="788">
        <v>0</v>
      </c>
      <c r="P199" s="788">
        <v>0</v>
      </c>
      <c r="Q199" s="788">
        <v>0</v>
      </c>
      <c r="R199" s="788">
        <v>1</v>
      </c>
      <c r="S199" s="788">
        <v>1</v>
      </c>
      <c r="T199" s="788">
        <v>0</v>
      </c>
      <c r="U199" s="788">
        <v>0</v>
      </c>
    </row>
    <row r="200" spans="1:21" ht="12.75" customHeight="1">
      <c r="A200" s="220" t="s">
        <v>965</v>
      </c>
      <c r="B200" s="220" t="s">
        <v>986</v>
      </c>
      <c r="C200" s="220" t="s">
        <v>987</v>
      </c>
      <c r="D200" s="220">
        <v>60350</v>
      </c>
      <c r="E200" s="788">
        <v>2</v>
      </c>
      <c r="F200" s="788">
        <v>0</v>
      </c>
      <c r="G200" s="788">
        <v>2</v>
      </c>
      <c r="H200" s="819">
        <v>0</v>
      </c>
      <c r="I200" s="788">
        <v>0</v>
      </c>
      <c r="J200" s="788">
        <v>2</v>
      </c>
      <c r="K200" s="788">
        <v>2</v>
      </c>
      <c r="L200" s="788">
        <v>3</v>
      </c>
      <c r="M200" s="788">
        <v>0</v>
      </c>
      <c r="N200" s="819">
        <v>2</v>
      </c>
      <c r="O200" s="788">
        <v>0</v>
      </c>
      <c r="P200" s="788">
        <v>2</v>
      </c>
      <c r="Q200" s="788">
        <v>0</v>
      </c>
      <c r="R200" s="788">
        <v>1</v>
      </c>
      <c r="S200" s="788">
        <v>1</v>
      </c>
      <c r="T200" s="788">
        <v>0</v>
      </c>
      <c r="U200" s="788">
        <v>0</v>
      </c>
    </row>
    <row r="201" spans="1:21" ht="12.75" customHeight="1">
      <c r="A201" s="220" t="s">
        <v>965</v>
      </c>
      <c r="B201" s="220" t="s">
        <v>1018</v>
      </c>
      <c r="C201" s="220" t="s">
        <v>1018</v>
      </c>
      <c r="D201" s="220">
        <v>61050</v>
      </c>
      <c r="E201" s="788">
        <v>2</v>
      </c>
      <c r="F201" s="788">
        <v>0</v>
      </c>
      <c r="G201" s="788">
        <v>3</v>
      </c>
      <c r="H201" s="819">
        <v>0</v>
      </c>
      <c r="I201" s="788">
        <v>0</v>
      </c>
      <c r="J201" s="788">
        <v>2</v>
      </c>
      <c r="K201" s="788">
        <v>2</v>
      </c>
      <c r="L201" s="788">
        <v>2</v>
      </c>
      <c r="M201" s="788">
        <v>0</v>
      </c>
      <c r="N201" s="819">
        <v>2</v>
      </c>
      <c r="O201" s="788">
        <v>1</v>
      </c>
      <c r="P201" s="788">
        <v>0</v>
      </c>
      <c r="Q201" s="788">
        <v>0</v>
      </c>
      <c r="R201" s="788">
        <v>1</v>
      </c>
      <c r="S201" s="788">
        <v>1</v>
      </c>
      <c r="T201" s="788">
        <v>0</v>
      </c>
      <c r="U201" s="788">
        <v>0</v>
      </c>
    </row>
    <row r="202" spans="1:21" ht="12.75" customHeight="1">
      <c r="A202" s="220" t="s">
        <v>965</v>
      </c>
      <c r="B202" s="220" t="s">
        <v>998</v>
      </c>
      <c r="C202" s="220" t="s">
        <v>999</v>
      </c>
      <c r="D202" s="220">
        <v>60651</v>
      </c>
      <c r="E202" s="788">
        <v>1</v>
      </c>
      <c r="F202" s="788">
        <v>0</v>
      </c>
      <c r="G202" s="788">
        <v>1</v>
      </c>
      <c r="H202" s="819">
        <v>0</v>
      </c>
      <c r="I202" s="788">
        <v>0</v>
      </c>
      <c r="J202" s="788">
        <v>1</v>
      </c>
      <c r="K202" s="788">
        <v>0</v>
      </c>
      <c r="L202" s="788">
        <v>1</v>
      </c>
      <c r="M202" s="788">
        <v>0</v>
      </c>
      <c r="N202" s="819">
        <v>1</v>
      </c>
      <c r="O202" s="788">
        <v>0</v>
      </c>
      <c r="P202" s="788">
        <v>0</v>
      </c>
      <c r="Q202" s="788">
        <v>0</v>
      </c>
      <c r="R202" s="788">
        <v>1</v>
      </c>
      <c r="S202" s="788">
        <v>0</v>
      </c>
      <c r="T202" s="788">
        <v>0</v>
      </c>
      <c r="U202" s="788">
        <v>0</v>
      </c>
    </row>
    <row r="203" spans="1:21" ht="12.75" customHeight="1">
      <c r="A203" s="220" t="s">
        <v>965</v>
      </c>
      <c r="B203" s="220" t="s">
        <v>998</v>
      </c>
      <c r="C203" s="220" t="s">
        <v>998</v>
      </c>
      <c r="D203" s="220">
        <v>60650</v>
      </c>
      <c r="E203" s="788">
        <v>2</v>
      </c>
      <c r="F203" s="788">
        <v>0</v>
      </c>
      <c r="G203" s="788">
        <v>3</v>
      </c>
      <c r="H203" s="819">
        <v>0</v>
      </c>
      <c r="I203" s="788">
        <v>0</v>
      </c>
      <c r="J203" s="788">
        <v>3</v>
      </c>
      <c r="K203" s="788">
        <v>2</v>
      </c>
      <c r="L203" s="788">
        <v>1</v>
      </c>
      <c r="M203" s="788">
        <v>0</v>
      </c>
      <c r="N203" s="819">
        <v>1</v>
      </c>
      <c r="O203" s="788">
        <v>1</v>
      </c>
      <c r="P203" s="788">
        <v>0</v>
      </c>
      <c r="Q203" s="788">
        <v>1</v>
      </c>
      <c r="R203" s="788">
        <v>1</v>
      </c>
      <c r="S203" s="788">
        <v>1</v>
      </c>
      <c r="T203" s="788">
        <v>0</v>
      </c>
      <c r="U203" s="788">
        <v>0</v>
      </c>
    </row>
    <row r="204" spans="1:21" ht="12.75" customHeight="1">
      <c r="A204" s="220" t="s">
        <v>965</v>
      </c>
      <c r="B204" s="220" t="s">
        <v>998</v>
      </c>
      <c r="C204" s="220" t="s">
        <v>1000</v>
      </c>
      <c r="D204" s="220">
        <v>60652</v>
      </c>
      <c r="E204" s="788">
        <v>1</v>
      </c>
      <c r="F204" s="788">
        <v>0</v>
      </c>
      <c r="G204" s="788">
        <v>1</v>
      </c>
      <c r="H204" s="819">
        <v>0</v>
      </c>
      <c r="I204" s="788">
        <v>0</v>
      </c>
      <c r="J204" s="788">
        <v>1</v>
      </c>
      <c r="K204" s="788">
        <v>1</v>
      </c>
      <c r="L204" s="788">
        <v>1</v>
      </c>
      <c r="M204" s="788">
        <v>0</v>
      </c>
      <c r="N204" s="819">
        <v>1</v>
      </c>
      <c r="O204" s="788">
        <v>0</v>
      </c>
      <c r="P204" s="788">
        <v>0</v>
      </c>
      <c r="Q204" s="788">
        <v>0</v>
      </c>
      <c r="R204" s="788">
        <v>1</v>
      </c>
      <c r="S204" s="788">
        <v>0</v>
      </c>
      <c r="T204" s="788">
        <v>0</v>
      </c>
      <c r="U204" s="788">
        <v>0</v>
      </c>
    </row>
    <row r="205" spans="1:21" ht="12.75" customHeight="1">
      <c r="A205" s="220" t="s">
        <v>965</v>
      </c>
      <c r="B205" s="220" t="s">
        <v>1001</v>
      </c>
      <c r="C205" s="220" t="s">
        <v>1002</v>
      </c>
      <c r="D205" s="220">
        <v>60751</v>
      </c>
      <c r="E205" s="788">
        <v>0</v>
      </c>
      <c r="F205" s="788">
        <v>0</v>
      </c>
      <c r="G205" s="788">
        <v>0</v>
      </c>
      <c r="H205" s="819">
        <v>0</v>
      </c>
      <c r="I205" s="788">
        <v>0</v>
      </c>
      <c r="J205" s="788">
        <v>0</v>
      </c>
      <c r="K205" s="788">
        <v>0</v>
      </c>
      <c r="L205" s="788">
        <v>0</v>
      </c>
      <c r="M205" s="788">
        <v>0</v>
      </c>
      <c r="N205" s="819">
        <v>0</v>
      </c>
      <c r="O205" s="788">
        <v>0</v>
      </c>
      <c r="P205" s="788">
        <v>0</v>
      </c>
      <c r="Q205" s="788">
        <v>0</v>
      </c>
      <c r="R205" s="788">
        <v>0</v>
      </c>
      <c r="S205" s="788">
        <v>0</v>
      </c>
      <c r="T205" s="788">
        <v>0</v>
      </c>
      <c r="U205" s="788">
        <v>0</v>
      </c>
    </row>
    <row r="206" spans="1:21" ht="12.75" customHeight="1">
      <c r="A206" s="220" t="s">
        <v>965</v>
      </c>
      <c r="B206" s="220" t="s">
        <v>1001</v>
      </c>
      <c r="C206" s="220" t="s">
        <v>1001</v>
      </c>
      <c r="D206" s="220">
        <v>60750</v>
      </c>
      <c r="E206" s="788">
        <v>2</v>
      </c>
      <c r="F206" s="788">
        <v>0</v>
      </c>
      <c r="G206" s="788">
        <v>2</v>
      </c>
      <c r="H206" s="819">
        <v>0</v>
      </c>
      <c r="I206" s="788">
        <v>0</v>
      </c>
      <c r="J206" s="788">
        <v>2</v>
      </c>
      <c r="K206" s="788">
        <v>2</v>
      </c>
      <c r="L206" s="788">
        <v>2</v>
      </c>
      <c r="M206" s="788">
        <v>0</v>
      </c>
      <c r="N206" s="819">
        <v>1</v>
      </c>
      <c r="O206" s="788">
        <v>0</v>
      </c>
      <c r="P206" s="788">
        <v>1</v>
      </c>
      <c r="Q206" s="788">
        <v>0</v>
      </c>
      <c r="R206" s="788">
        <v>1</v>
      </c>
      <c r="S206" s="788">
        <v>1</v>
      </c>
      <c r="T206" s="788">
        <v>0</v>
      </c>
      <c r="U206" s="788">
        <v>0</v>
      </c>
    </row>
    <row r="207" spans="1:21" ht="12.75" customHeight="1">
      <c r="A207" s="220" t="s">
        <v>965</v>
      </c>
      <c r="B207" s="220" t="s">
        <v>1001</v>
      </c>
      <c r="C207" s="220" t="s">
        <v>1003</v>
      </c>
      <c r="D207" s="220">
        <v>60752</v>
      </c>
      <c r="E207" s="788">
        <v>0</v>
      </c>
      <c r="F207" s="788">
        <v>0</v>
      </c>
      <c r="G207" s="788">
        <v>0</v>
      </c>
      <c r="H207" s="819">
        <v>0</v>
      </c>
      <c r="I207" s="788">
        <v>0</v>
      </c>
      <c r="J207" s="788">
        <v>0</v>
      </c>
      <c r="K207" s="788">
        <v>0</v>
      </c>
      <c r="L207" s="788">
        <v>0</v>
      </c>
      <c r="M207" s="788">
        <v>0</v>
      </c>
      <c r="N207" s="819">
        <v>0</v>
      </c>
      <c r="O207" s="788">
        <v>0</v>
      </c>
      <c r="P207" s="788">
        <v>0</v>
      </c>
      <c r="Q207" s="788">
        <v>0</v>
      </c>
      <c r="R207" s="788">
        <v>0</v>
      </c>
      <c r="S207" s="788">
        <v>0</v>
      </c>
      <c r="T207" s="788">
        <v>0</v>
      </c>
      <c r="U207" s="788">
        <v>0</v>
      </c>
    </row>
    <row r="208" spans="1:21" ht="12.75" customHeight="1">
      <c r="A208" s="220" t="s">
        <v>965</v>
      </c>
      <c r="B208" s="220" t="s">
        <v>1001</v>
      </c>
      <c r="C208" s="220" t="s">
        <v>1004</v>
      </c>
      <c r="D208" s="220">
        <v>60753</v>
      </c>
      <c r="E208" s="788">
        <v>0</v>
      </c>
      <c r="F208" s="788">
        <v>0</v>
      </c>
      <c r="G208" s="788">
        <v>0</v>
      </c>
      <c r="H208" s="819">
        <v>0</v>
      </c>
      <c r="I208" s="788">
        <v>0</v>
      </c>
      <c r="J208" s="788">
        <v>0</v>
      </c>
      <c r="K208" s="788">
        <v>0</v>
      </c>
      <c r="L208" s="788">
        <v>0</v>
      </c>
      <c r="M208" s="788">
        <v>0</v>
      </c>
      <c r="N208" s="819">
        <v>0</v>
      </c>
      <c r="O208" s="788">
        <v>0</v>
      </c>
      <c r="P208" s="788">
        <v>0</v>
      </c>
      <c r="Q208" s="788">
        <v>0</v>
      </c>
      <c r="R208" s="788">
        <v>0</v>
      </c>
      <c r="S208" s="788">
        <v>0</v>
      </c>
      <c r="T208" s="788">
        <v>0</v>
      </c>
      <c r="U208" s="788">
        <v>0</v>
      </c>
    </row>
    <row r="209" spans="1:21" ht="12.75" customHeight="1">
      <c r="A209" s="220" t="s">
        <v>965</v>
      </c>
      <c r="B209" s="220" t="s">
        <v>1001</v>
      </c>
      <c r="C209" s="220" t="s">
        <v>601</v>
      </c>
      <c r="D209" s="220">
        <v>60754</v>
      </c>
      <c r="E209" s="788">
        <v>2</v>
      </c>
      <c r="F209" s="788">
        <v>0</v>
      </c>
      <c r="G209" s="788">
        <v>2</v>
      </c>
      <c r="H209" s="819">
        <v>0</v>
      </c>
      <c r="I209" s="788">
        <v>0</v>
      </c>
      <c r="J209" s="788">
        <v>2</v>
      </c>
      <c r="K209" s="788">
        <v>1</v>
      </c>
      <c r="L209" s="788">
        <v>1</v>
      </c>
      <c r="M209" s="788">
        <v>0</v>
      </c>
      <c r="N209" s="819">
        <v>0</v>
      </c>
      <c r="O209" s="788">
        <v>0</v>
      </c>
      <c r="P209" s="788">
        <v>0</v>
      </c>
      <c r="Q209" s="788">
        <v>0</v>
      </c>
      <c r="R209" s="788">
        <v>1</v>
      </c>
      <c r="S209" s="788">
        <v>1</v>
      </c>
      <c r="T209" s="788">
        <v>0</v>
      </c>
      <c r="U209" s="788">
        <v>0</v>
      </c>
    </row>
    <row r="210" spans="1:21" ht="12.75" customHeight="1">
      <c r="A210" s="220" t="s">
        <v>965</v>
      </c>
      <c r="B210" s="220" t="s">
        <v>1001</v>
      </c>
      <c r="C210" s="220" t="s">
        <v>1005</v>
      </c>
      <c r="D210" s="220">
        <v>60755</v>
      </c>
      <c r="E210" s="788">
        <v>0</v>
      </c>
      <c r="F210" s="788">
        <v>0</v>
      </c>
      <c r="G210" s="788">
        <v>0</v>
      </c>
      <c r="H210" s="819">
        <v>0</v>
      </c>
      <c r="I210" s="788">
        <v>0</v>
      </c>
      <c r="J210" s="788">
        <v>0</v>
      </c>
      <c r="K210" s="788">
        <v>0</v>
      </c>
      <c r="L210" s="788">
        <v>0</v>
      </c>
      <c r="M210" s="788">
        <v>0</v>
      </c>
      <c r="N210" s="819">
        <v>0</v>
      </c>
      <c r="O210" s="788">
        <v>0</v>
      </c>
      <c r="P210" s="788">
        <v>0</v>
      </c>
      <c r="Q210" s="788">
        <v>0</v>
      </c>
      <c r="R210" s="788">
        <v>0</v>
      </c>
      <c r="S210" s="788">
        <v>0</v>
      </c>
      <c r="T210" s="788">
        <v>0</v>
      </c>
      <c r="U210" s="788">
        <v>0</v>
      </c>
    </row>
    <row r="211" spans="1:21" ht="12.75" customHeight="1">
      <c r="A211" s="220" t="s">
        <v>965</v>
      </c>
      <c r="B211" s="220" t="s">
        <v>1001</v>
      </c>
      <c r="C211" s="220" t="s">
        <v>1006</v>
      </c>
      <c r="D211" s="220">
        <v>60756</v>
      </c>
      <c r="E211" s="788">
        <v>0</v>
      </c>
      <c r="F211" s="788">
        <v>0</v>
      </c>
      <c r="G211" s="788">
        <v>0</v>
      </c>
      <c r="H211" s="819">
        <v>0</v>
      </c>
      <c r="I211" s="788">
        <v>0</v>
      </c>
      <c r="J211" s="788">
        <v>0</v>
      </c>
      <c r="K211" s="788">
        <v>0</v>
      </c>
      <c r="L211" s="788">
        <v>1</v>
      </c>
      <c r="M211" s="788">
        <v>0</v>
      </c>
      <c r="N211" s="819">
        <v>1</v>
      </c>
      <c r="O211" s="788">
        <v>0</v>
      </c>
      <c r="P211" s="788">
        <v>0</v>
      </c>
      <c r="Q211" s="788">
        <v>1</v>
      </c>
      <c r="R211" s="788">
        <v>0</v>
      </c>
      <c r="S211" s="788">
        <v>0</v>
      </c>
      <c r="T211" s="788">
        <v>0</v>
      </c>
      <c r="U211" s="788">
        <v>0</v>
      </c>
    </row>
    <row r="212" spans="1:21" ht="12.75" customHeight="1">
      <c r="A212" s="220" t="s">
        <v>965</v>
      </c>
      <c r="B212" s="220" t="s">
        <v>1001</v>
      </c>
      <c r="C212" s="220" t="s">
        <v>1007</v>
      </c>
      <c r="D212" s="220">
        <v>60757</v>
      </c>
      <c r="E212" s="788">
        <v>0</v>
      </c>
      <c r="F212" s="788">
        <v>0</v>
      </c>
      <c r="G212" s="788">
        <v>0</v>
      </c>
      <c r="H212" s="819">
        <v>0</v>
      </c>
      <c r="I212" s="788">
        <v>0</v>
      </c>
      <c r="J212" s="788">
        <v>0</v>
      </c>
      <c r="K212" s="788">
        <v>0</v>
      </c>
      <c r="L212" s="788">
        <v>0</v>
      </c>
      <c r="M212" s="788">
        <v>0</v>
      </c>
      <c r="N212" s="819">
        <v>0</v>
      </c>
      <c r="O212" s="788">
        <v>0</v>
      </c>
      <c r="P212" s="788">
        <v>0</v>
      </c>
      <c r="Q212" s="788">
        <v>0</v>
      </c>
      <c r="R212" s="788">
        <v>0</v>
      </c>
      <c r="S212" s="788">
        <v>0</v>
      </c>
      <c r="T212" s="788">
        <v>0</v>
      </c>
      <c r="U212" s="788">
        <v>0</v>
      </c>
    </row>
    <row r="213" spans="1:21" ht="12.75" customHeight="1">
      <c r="A213" s="220" t="s">
        <v>965</v>
      </c>
      <c r="B213" s="220" t="s">
        <v>1001</v>
      </c>
      <c r="C213" s="220" t="s">
        <v>1008</v>
      </c>
      <c r="D213" s="220">
        <v>60758</v>
      </c>
      <c r="E213" s="788">
        <v>1</v>
      </c>
      <c r="F213" s="788">
        <v>0</v>
      </c>
      <c r="G213" s="788">
        <v>1</v>
      </c>
      <c r="H213" s="819">
        <v>0</v>
      </c>
      <c r="I213" s="788">
        <v>0</v>
      </c>
      <c r="J213" s="788">
        <v>1</v>
      </c>
      <c r="K213" s="788">
        <v>0</v>
      </c>
      <c r="L213" s="788">
        <v>0</v>
      </c>
      <c r="M213" s="788">
        <v>0</v>
      </c>
      <c r="N213" s="819">
        <v>0</v>
      </c>
      <c r="O213" s="788">
        <v>0</v>
      </c>
      <c r="P213" s="788">
        <v>0</v>
      </c>
      <c r="Q213" s="788">
        <v>0</v>
      </c>
      <c r="R213" s="788">
        <v>0</v>
      </c>
      <c r="S213" s="788">
        <v>0</v>
      </c>
      <c r="T213" s="788">
        <v>0</v>
      </c>
      <c r="U213" s="788">
        <v>0</v>
      </c>
    </row>
    <row r="214" spans="1:21" ht="12.75" customHeight="1">
      <c r="A214" s="220" t="s">
        <v>965</v>
      </c>
      <c r="B214" s="220" t="s">
        <v>1001</v>
      </c>
      <c r="C214" s="220" t="s">
        <v>1009</v>
      </c>
      <c r="D214" s="220">
        <v>60759</v>
      </c>
      <c r="E214" s="788">
        <v>0</v>
      </c>
      <c r="F214" s="788">
        <v>0</v>
      </c>
      <c r="G214" s="788">
        <v>0</v>
      </c>
      <c r="H214" s="819">
        <v>0</v>
      </c>
      <c r="I214" s="788">
        <v>0</v>
      </c>
      <c r="J214" s="788">
        <v>0</v>
      </c>
      <c r="K214" s="788">
        <v>0</v>
      </c>
      <c r="L214" s="788">
        <v>0</v>
      </c>
      <c r="M214" s="788">
        <v>0</v>
      </c>
      <c r="N214" s="819">
        <v>0</v>
      </c>
      <c r="O214" s="788">
        <v>0</v>
      </c>
      <c r="P214" s="788">
        <v>0</v>
      </c>
      <c r="Q214" s="788">
        <v>0</v>
      </c>
      <c r="R214" s="788">
        <v>0</v>
      </c>
      <c r="S214" s="788">
        <v>0</v>
      </c>
      <c r="T214" s="788">
        <v>0</v>
      </c>
      <c r="U214" s="788">
        <v>0</v>
      </c>
    </row>
    <row r="215" spans="1:21" ht="12.75" customHeight="1">
      <c r="A215" s="220" t="s">
        <v>965</v>
      </c>
      <c r="B215" s="220" t="s">
        <v>1010</v>
      </c>
      <c r="C215" s="220" t="s">
        <v>1010</v>
      </c>
      <c r="D215" s="220">
        <v>60850</v>
      </c>
      <c r="E215" s="788">
        <v>2</v>
      </c>
      <c r="F215" s="788">
        <v>0</v>
      </c>
      <c r="G215" s="788">
        <v>3</v>
      </c>
      <c r="H215" s="819">
        <v>0</v>
      </c>
      <c r="I215" s="788">
        <v>0</v>
      </c>
      <c r="J215" s="788">
        <v>2</v>
      </c>
      <c r="K215" s="788">
        <v>2</v>
      </c>
      <c r="L215" s="788">
        <v>0</v>
      </c>
      <c r="M215" s="788">
        <v>0</v>
      </c>
      <c r="N215" s="819">
        <v>2</v>
      </c>
      <c r="O215" s="788">
        <v>0</v>
      </c>
      <c r="P215" s="788">
        <v>0</v>
      </c>
      <c r="Q215" s="788">
        <v>0</v>
      </c>
      <c r="R215" s="788">
        <v>1</v>
      </c>
      <c r="S215" s="788">
        <v>1</v>
      </c>
      <c r="T215" s="788">
        <v>0</v>
      </c>
      <c r="U215" s="788">
        <v>0</v>
      </c>
    </row>
    <row r="216" spans="1:21" ht="12.75" customHeight="1">
      <c r="A216" s="220" t="s">
        <v>965</v>
      </c>
      <c r="B216" s="220" t="s">
        <v>1011</v>
      </c>
      <c r="C216" s="220" t="s">
        <v>1017</v>
      </c>
      <c r="D216" s="220">
        <v>60956</v>
      </c>
      <c r="E216" s="788">
        <v>0</v>
      </c>
      <c r="F216" s="788">
        <v>0</v>
      </c>
      <c r="G216" s="788">
        <v>0</v>
      </c>
      <c r="H216" s="819">
        <v>0</v>
      </c>
      <c r="I216" s="788">
        <v>0</v>
      </c>
      <c r="J216" s="788">
        <v>0</v>
      </c>
      <c r="K216" s="788">
        <v>0</v>
      </c>
      <c r="L216" s="788">
        <v>0</v>
      </c>
      <c r="M216" s="788">
        <v>0</v>
      </c>
      <c r="N216" s="819">
        <v>0</v>
      </c>
      <c r="O216" s="788">
        <v>0</v>
      </c>
      <c r="P216" s="788">
        <v>0</v>
      </c>
      <c r="Q216" s="788">
        <v>0</v>
      </c>
      <c r="R216" s="788">
        <v>0</v>
      </c>
      <c r="S216" s="788">
        <v>0</v>
      </c>
      <c r="T216" s="788">
        <v>0</v>
      </c>
      <c r="U216" s="788">
        <v>0</v>
      </c>
    </row>
    <row r="217" spans="1:21" ht="12.75" customHeight="1">
      <c r="A217" s="220" t="s">
        <v>965</v>
      </c>
      <c r="B217" s="220" t="s">
        <v>1011</v>
      </c>
      <c r="C217" s="220" t="s">
        <v>1012</v>
      </c>
      <c r="D217" s="220">
        <v>60951</v>
      </c>
      <c r="E217" s="788">
        <v>0</v>
      </c>
      <c r="F217" s="788">
        <v>0</v>
      </c>
      <c r="G217" s="788">
        <v>0</v>
      </c>
      <c r="H217" s="819">
        <v>0</v>
      </c>
      <c r="I217" s="788">
        <v>0</v>
      </c>
      <c r="J217" s="788">
        <v>0</v>
      </c>
      <c r="K217" s="788">
        <v>0</v>
      </c>
      <c r="L217" s="788">
        <v>0</v>
      </c>
      <c r="M217" s="788">
        <v>0</v>
      </c>
      <c r="N217" s="819">
        <v>0</v>
      </c>
      <c r="O217" s="788">
        <v>0</v>
      </c>
      <c r="P217" s="788">
        <v>0</v>
      </c>
      <c r="Q217" s="788">
        <v>0</v>
      </c>
      <c r="R217" s="788">
        <v>0</v>
      </c>
      <c r="S217" s="788">
        <v>0</v>
      </c>
      <c r="T217" s="788">
        <v>0</v>
      </c>
      <c r="U217" s="788">
        <v>0</v>
      </c>
    </row>
    <row r="218" spans="1:21" ht="12.75" customHeight="1">
      <c r="A218" s="220" t="s">
        <v>965</v>
      </c>
      <c r="B218" s="220" t="s">
        <v>1011</v>
      </c>
      <c r="C218" s="220" t="s">
        <v>1016</v>
      </c>
      <c r="D218" s="220">
        <v>60955</v>
      </c>
      <c r="E218" s="788">
        <v>0</v>
      </c>
      <c r="F218" s="788">
        <v>0</v>
      </c>
      <c r="G218" s="788">
        <v>0</v>
      </c>
      <c r="H218" s="819">
        <v>0</v>
      </c>
      <c r="I218" s="788">
        <v>0</v>
      </c>
      <c r="J218" s="788">
        <v>0</v>
      </c>
      <c r="K218" s="788">
        <v>0</v>
      </c>
      <c r="L218" s="788">
        <v>0</v>
      </c>
      <c r="M218" s="788">
        <v>0</v>
      </c>
      <c r="N218" s="819">
        <v>0</v>
      </c>
      <c r="O218" s="788">
        <v>0</v>
      </c>
      <c r="P218" s="788">
        <v>0</v>
      </c>
      <c r="Q218" s="788">
        <v>0</v>
      </c>
      <c r="R218" s="788">
        <v>0</v>
      </c>
      <c r="S218" s="788">
        <v>0</v>
      </c>
      <c r="T218" s="788">
        <v>0</v>
      </c>
      <c r="U218" s="788">
        <v>0</v>
      </c>
    </row>
    <row r="219" spans="1:21" ht="12.75" customHeight="1">
      <c r="A219" s="220" t="s">
        <v>965</v>
      </c>
      <c r="B219" s="220" t="s">
        <v>1011</v>
      </c>
      <c r="C219" s="220" t="s">
        <v>1013</v>
      </c>
      <c r="D219" s="220">
        <v>60952</v>
      </c>
      <c r="E219" s="788">
        <v>0</v>
      </c>
      <c r="F219" s="788">
        <v>0</v>
      </c>
      <c r="G219" s="788">
        <v>0</v>
      </c>
      <c r="H219" s="819">
        <v>0</v>
      </c>
      <c r="I219" s="788">
        <v>0</v>
      </c>
      <c r="J219" s="788">
        <v>0</v>
      </c>
      <c r="K219" s="788">
        <v>0</v>
      </c>
      <c r="L219" s="788">
        <v>0</v>
      </c>
      <c r="M219" s="788">
        <v>0</v>
      </c>
      <c r="N219" s="819">
        <v>0</v>
      </c>
      <c r="O219" s="788">
        <v>0</v>
      </c>
      <c r="P219" s="788">
        <v>0</v>
      </c>
      <c r="Q219" s="788">
        <v>0</v>
      </c>
      <c r="R219" s="788">
        <v>0</v>
      </c>
      <c r="S219" s="788">
        <v>0</v>
      </c>
      <c r="T219" s="788">
        <v>0</v>
      </c>
      <c r="U219" s="788">
        <v>0</v>
      </c>
    </row>
    <row r="220" spans="1:21" ht="12.75" customHeight="1">
      <c r="A220" s="220" t="s">
        <v>965</v>
      </c>
      <c r="B220" s="220" t="s">
        <v>1011</v>
      </c>
      <c r="C220" s="220" t="s">
        <v>1011</v>
      </c>
      <c r="D220" s="220">
        <v>60950</v>
      </c>
      <c r="E220" s="788">
        <v>0</v>
      </c>
      <c r="F220" s="788">
        <v>0</v>
      </c>
      <c r="G220" s="788">
        <v>0</v>
      </c>
      <c r="H220" s="819">
        <v>0</v>
      </c>
      <c r="I220" s="788">
        <v>0</v>
      </c>
      <c r="J220" s="788">
        <v>0</v>
      </c>
      <c r="K220" s="788">
        <v>0</v>
      </c>
      <c r="L220" s="788">
        <v>1</v>
      </c>
      <c r="M220" s="788">
        <v>0</v>
      </c>
      <c r="N220" s="819">
        <v>1</v>
      </c>
      <c r="O220" s="788">
        <v>0</v>
      </c>
      <c r="P220" s="788">
        <v>0</v>
      </c>
      <c r="Q220" s="788">
        <v>0</v>
      </c>
      <c r="R220" s="788">
        <v>1</v>
      </c>
      <c r="S220" s="788">
        <v>1</v>
      </c>
      <c r="T220" s="788">
        <v>0</v>
      </c>
      <c r="U220" s="788">
        <v>0</v>
      </c>
    </row>
    <row r="221" spans="1:21" ht="12.75" customHeight="1">
      <c r="A221" s="220" t="s">
        <v>965</v>
      </c>
      <c r="B221" s="220" t="s">
        <v>1011</v>
      </c>
      <c r="C221" s="220" t="s">
        <v>1014</v>
      </c>
      <c r="D221" s="220">
        <v>60953</v>
      </c>
      <c r="E221" s="788">
        <v>0</v>
      </c>
      <c r="F221" s="788">
        <v>0</v>
      </c>
      <c r="G221" s="788">
        <v>0</v>
      </c>
      <c r="H221" s="819">
        <v>0</v>
      </c>
      <c r="I221" s="788">
        <v>0</v>
      </c>
      <c r="J221" s="788">
        <v>0</v>
      </c>
      <c r="K221" s="788">
        <v>0</v>
      </c>
      <c r="L221" s="788">
        <v>0</v>
      </c>
      <c r="M221" s="788">
        <v>0</v>
      </c>
      <c r="N221" s="819">
        <v>0</v>
      </c>
      <c r="O221" s="788">
        <v>0</v>
      </c>
      <c r="P221" s="788">
        <v>0</v>
      </c>
      <c r="Q221" s="788">
        <v>0</v>
      </c>
      <c r="R221" s="788">
        <v>0</v>
      </c>
      <c r="S221" s="788">
        <v>0</v>
      </c>
      <c r="T221" s="788">
        <v>0</v>
      </c>
      <c r="U221" s="788">
        <v>0</v>
      </c>
    </row>
    <row r="222" spans="1:21" ht="12.75" customHeight="1">
      <c r="A222" s="220" t="s">
        <v>965</v>
      </c>
      <c r="B222" s="220" t="s">
        <v>1011</v>
      </c>
      <c r="C222" s="220" t="s">
        <v>1015</v>
      </c>
      <c r="D222" s="220">
        <v>60954</v>
      </c>
      <c r="E222" s="788">
        <v>1</v>
      </c>
      <c r="F222" s="788">
        <v>0</v>
      </c>
      <c r="G222" s="788">
        <v>1</v>
      </c>
      <c r="H222" s="819">
        <v>0</v>
      </c>
      <c r="I222" s="788">
        <v>0</v>
      </c>
      <c r="J222" s="788">
        <v>1</v>
      </c>
      <c r="K222" s="788">
        <v>1</v>
      </c>
      <c r="L222" s="788">
        <v>0</v>
      </c>
      <c r="M222" s="788">
        <v>0</v>
      </c>
      <c r="N222" s="819">
        <v>0</v>
      </c>
      <c r="O222" s="788">
        <v>0</v>
      </c>
      <c r="P222" s="788">
        <v>0</v>
      </c>
      <c r="Q222" s="788">
        <v>0</v>
      </c>
      <c r="R222" s="788">
        <v>0</v>
      </c>
      <c r="S222" s="788">
        <v>0</v>
      </c>
      <c r="T222" s="788">
        <v>0</v>
      </c>
      <c r="U222" s="788">
        <v>0</v>
      </c>
    </row>
    <row r="223" spans="1:21" ht="12.75" customHeight="1">
      <c r="A223" s="220" t="s">
        <v>965</v>
      </c>
      <c r="B223" s="220" t="s">
        <v>966</v>
      </c>
      <c r="C223" s="220" t="s">
        <v>967</v>
      </c>
      <c r="D223" s="220">
        <v>60151</v>
      </c>
      <c r="E223" s="788">
        <v>1</v>
      </c>
      <c r="F223" s="788">
        <v>0</v>
      </c>
      <c r="G223" s="788">
        <v>1</v>
      </c>
      <c r="H223" s="819">
        <v>0</v>
      </c>
      <c r="I223" s="788">
        <v>0</v>
      </c>
      <c r="J223" s="788">
        <v>1</v>
      </c>
      <c r="K223" s="788">
        <v>0</v>
      </c>
      <c r="L223" s="788">
        <v>1</v>
      </c>
      <c r="M223" s="788">
        <v>0</v>
      </c>
      <c r="N223" s="819">
        <v>0</v>
      </c>
      <c r="O223" s="788">
        <v>0</v>
      </c>
      <c r="P223" s="788">
        <v>0</v>
      </c>
      <c r="Q223" s="788">
        <v>0</v>
      </c>
      <c r="R223" s="788">
        <v>0</v>
      </c>
      <c r="S223" s="788">
        <v>0</v>
      </c>
      <c r="T223" s="788">
        <v>0</v>
      </c>
      <c r="U223" s="788">
        <v>0</v>
      </c>
    </row>
    <row r="224" spans="1:21" ht="12.75" customHeight="1">
      <c r="A224" s="220" t="s">
        <v>965</v>
      </c>
      <c r="B224" s="220" t="s">
        <v>966</v>
      </c>
      <c r="C224" s="220" t="s">
        <v>968</v>
      </c>
      <c r="D224" s="220">
        <v>60152</v>
      </c>
      <c r="E224" s="788">
        <v>1</v>
      </c>
      <c r="F224" s="788">
        <v>0</v>
      </c>
      <c r="G224" s="788">
        <v>1</v>
      </c>
      <c r="H224" s="819">
        <v>0</v>
      </c>
      <c r="I224" s="788">
        <v>0</v>
      </c>
      <c r="J224" s="788">
        <v>1</v>
      </c>
      <c r="K224" s="788">
        <v>1</v>
      </c>
      <c r="L224" s="788">
        <v>0</v>
      </c>
      <c r="M224" s="788">
        <v>0</v>
      </c>
      <c r="N224" s="819">
        <v>0</v>
      </c>
      <c r="O224" s="788">
        <v>0</v>
      </c>
      <c r="P224" s="788">
        <v>0</v>
      </c>
      <c r="Q224" s="788">
        <v>0</v>
      </c>
      <c r="R224" s="788">
        <v>1</v>
      </c>
      <c r="S224" s="788">
        <v>0</v>
      </c>
      <c r="T224" s="788">
        <v>0</v>
      </c>
      <c r="U224" s="788">
        <v>0</v>
      </c>
    </row>
    <row r="225" spans="1:21" ht="12.75" customHeight="1">
      <c r="A225" s="220" t="s">
        <v>965</v>
      </c>
      <c r="B225" s="220" t="s">
        <v>966</v>
      </c>
      <c r="C225" s="220" t="s">
        <v>969</v>
      </c>
      <c r="D225" s="220">
        <v>60153</v>
      </c>
      <c r="E225" s="788">
        <v>0</v>
      </c>
      <c r="F225" s="788">
        <v>0</v>
      </c>
      <c r="G225" s="788">
        <v>0</v>
      </c>
      <c r="H225" s="819">
        <v>0</v>
      </c>
      <c r="I225" s="788">
        <v>0</v>
      </c>
      <c r="J225" s="788">
        <v>0</v>
      </c>
      <c r="K225" s="788">
        <v>0</v>
      </c>
      <c r="L225" s="788">
        <v>0</v>
      </c>
      <c r="M225" s="788">
        <v>0</v>
      </c>
      <c r="N225" s="819">
        <v>0</v>
      </c>
      <c r="O225" s="788">
        <v>0</v>
      </c>
      <c r="P225" s="788">
        <v>0</v>
      </c>
      <c r="Q225" s="788">
        <v>0</v>
      </c>
      <c r="R225" s="788">
        <v>0</v>
      </c>
      <c r="S225" s="788">
        <v>0</v>
      </c>
      <c r="T225" s="788">
        <v>0</v>
      </c>
      <c r="U225" s="788">
        <v>0</v>
      </c>
    </row>
    <row r="226" spans="1:21" ht="12.75" customHeight="1">
      <c r="A226" s="220" t="s">
        <v>965</v>
      </c>
      <c r="B226" s="220" t="s">
        <v>966</v>
      </c>
      <c r="C226" s="220" t="s">
        <v>970</v>
      </c>
      <c r="D226" s="220">
        <v>60154</v>
      </c>
      <c r="E226" s="788">
        <v>0</v>
      </c>
      <c r="F226" s="788">
        <v>0</v>
      </c>
      <c r="G226" s="788">
        <v>0</v>
      </c>
      <c r="H226" s="819">
        <v>0</v>
      </c>
      <c r="I226" s="788">
        <v>0</v>
      </c>
      <c r="J226" s="788">
        <v>0</v>
      </c>
      <c r="K226" s="788">
        <v>0</v>
      </c>
      <c r="L226" s="788">
        <v>0</v>
      </c>
      <c r="M226" s="788">
        <v>0</v>
      </c>
      <c r="N226" s="819">
        <v>0</v>
      </c>
      <c r="O226" s="788">
        <v>0</v>
      </c>
      <c r="P226" s="788">
        <v>0</v>
      </c>
      <c r="Q226" s="788">
        <v>0</v>
      </c>
      <c r="R226" s="788">
        <v>0</v>
      </c>
      <c r="S226" s="788">
        <v>0</v>
      </c>
      <c r="T226" s="788">
        <v>0</v>
      </c>
      <c r="U226" s="788">
        <v>0</v>
      </c>
    </row>
    <row r="227" spans="1:21" ht="12.75" customHeight="1">
      <c r="A227" s="220" t="s">
        <v>965</v>
      </c>
      <c r="B227" s="220" t="s">
        <v>966</v>
      </c>
      <c r="C227" s="220" t="s">
        <v>971</v>
      </c>
      <c r="D227" s="220">
        <v>60155</v>
      </c>
      <c r="E227" s="788">
        <v>0</v>
      </c>
      <c r="F227" s="788">
        <v>0</v>
      </c>
      <c r="G227" s="788">
        <v>0</v>
      </c>
      <c r="H227" s="819">
        <v>0</v>
      </c>
      <c r="I227" s="788">
        <v>0</v>
      </c>
      <c r="J227" s="788">
        <v>0</v>
      </c>
      <c r="K227" s="788">
        <v>0</v>
      </c>
      <c r="L227" s="788">
        <v>1</v>
      </c>
      <c r="M227" s="788">
        <v>0</v>
      </c>
      <c r="N227" s="819">
        <v>1</v>
      </c>
      <c r="O227" s="788">
        <v>0</v>
      </c>
      <c r="P227" s="788">
        <v>0</v>
      </c>
      <c r="Q227" s="788">
        <v>1</v>
      </c>
      <c r="R227" s="788">
        <v>1</v>
      </c>
      <c r="S227" s="788">
        <v>1</v>
      </c>
      <c r="T227" s="788">
        <v>0</v>
      </c>
      <c r="U227" s="788">
        <v>0</v>
      </c>
    </row>
    <row r="228" spans="1:21" ht="12.75" customHeight="1">
      <c r="A228" s="220" t="s">
        <v>965</v>
      </c>
      <c r="B228" s="220" t="s">
        <v>966</v>
      </c>
      <c r="C228" s="220" t="s">
        <v>972</v>
      </c>
      <c r="D228" s="220">
        <v>60156</v>
      </c>
      <c r="E228" s="788">
        <v>2</v>
      </c>
      <c r="F228" s="788">
        <v>0</v>
      </c>
      <c r="G228" s="788">
        <v>2</v>
      </c>
      <c r="H228" s="819">
        <v>0</v>
      </c>
      <c r="I228" s="788">
        <v>0</v>
      </c>
      <c r="J228" s="788">
        <v>2</v>
      </c>
      <c r="K228" s="788">
        <v>1</v>
      </c>
      <c r="L228" s="788">
        <v>2</v>
      </c>
      <c r="M228" s="788">
        <v>0</v>
      </c>
      <c r="N228" s="819">
        <v>2</v>
      </c>
      <c r="O228" s="788">
        <v>0</v>
      </c>
      <c r="P228" s="788">
        <v>1</v>
      </c>
      <c r="Q228" s="788">
        <v>0</v>
      </c>
      <c r="R228" s="788">
        <v>1</v>
      </c>
      <c r="S228" s="788">
        <v>1</v>
      </c>
      <c r="T228" s="788">
        <v>0</v>
      </c>
      <c r="U228" s="788">
        <v>0</v>
      </c>
    </row>
    <row r="229" spans="1:21" ht="12.75" customHeight="1">
      <c r="A229" s="220" t="s">
        <v>965</v>
      </c>
      <c r="B229" s="220" t="s">
        <v>966</v>
      </c>
      <c r="C229" s="220" t="s">
        <v>973</v>
      </c>
      <c r="D229" s="220">
        <v>60157</v>
      </c>
      <c r="E229" s="788">
        <v>1</v>
      </c>
      <c r="F229" s="788">
        <v>0</v>
      </c>
      <c r="G229" s="788">
        <v>0</v>
      </c>
      <c r="H229" s="819">
        <v>0</v>
      </c>
      <c r="I229" s="788">
        <v>0</v>
      </c>
      <c r="J229" s="788">
        <v>0</v>
      </c>
      <c r="K229" s="788">
        <v>1</v>
      </c>
      <c r="L229" s="788">
        <v>0</v>
      </c>
      <c r="M229" s="788">
        <v>0</v>
      </c>
      <c r="N229" s="819">
        <v>0</v>
      </c>
      <c r="O229" s="788">
        <v>0</v>
      </c>
      <c r="P229" s="788">
        <v>0</v>
      </c>
      <c r="Q229" s="788">
        <v>0</v>
      </c>
      <c r="R229" s="788">
        <v>0</v>
      </c>
      <c r="S229" s="788">
        <v>0</v>
      </c>
      <c r="T229" s="788">
        <v>0</v>
      </c>
      <c r="U229" s="788">
        <v>0</v>
      </c>
    </row>
    <row r="230" spans="1:21" ht="12.75" customHeight="1">
      <c r="A230" s="220" t="s">
        <v>965</v>
      </c>
      <c r="B230" s="220" t="s">
        <v>966</v>
      </c>
      <c r="C230" s="220" t="s">
        <v>974</v>
      </c>
      <c r="D230" s="220">
        <v>60158</v>
      </c>
      <c r="E230" s="788">
        <v>0</v>
      </c>
      <c r="F230" s="788">
        <v>0</v>
      </c>
      <c r="G230" s="788">
        <v>0</v>
      </c>
      <c r="H230" s="819">
        <v>0</v>
      </c>
      <c r="I230" s="788">
        <v>0</v>
      </c>
      <c r="J230" s="788">
        <v>0</v>
      </c>
      <c r="K230" s="788">
        <v>0</v>
      </c>
      <c r="L230" s="788">
        <v>0</v>
      </c>
      <c r="M230" s="788">
        <v>0</v>
      </c>
      <c r="N230" s="819">
        <v>0</v>
      </c>
      <c r="O230" s="788">
        <v>0</v>
      </c>
      <c r="P230" s="788">
        <v>0</v>
      </c>
      <c r="Q230" s="788">
        <v>0</v>
      </c>
      <c r="R230" s="788">
        <v>0</v>
      </c>
      <c r="S230" s="788">
        <v>0</v>
      </c>
      <c r="T230" s="788">
        <v>0</v>
      </c>
      <c r="U230" s="788">
        <v>0</v>
      </c>
    </row>
    <row r="231" spans="1:21" ht="12.75" customHeight="1">
      <c r="A231" s="220" t="s">
        <v>965</v>
      </c>
      <c r="B231" s="220" t="s">
        <v>966</v>
      </c>
      <c r="C231" s="220" t="s">
        <v>975</v>
      </c>
      <c r="D231" s="220">
        <v>60159</v>
      </c>
      <c r="E231" s="788">
        <v>1</v>
      </c>
      <c r="F231" s="788">
        <v>0</v>
      </c>
      <c r="G231" s="788">
        <v>1</v>
      </c>
      <c r="H231" s="819">
        <v>0</v>
      </c>
      <c r="I231" s="788">
        <v>0</v>
      </c>
      <c r="J231" s="788">
        <v>1</v>
      </c>
      <c r="K231" s="788">
        <v>1</v>
      </c>
      <c r="L231" s="788">
        <v>0</v>
      </c>
      <c r="M231" s="788">
        <v>0</v>
      </c>
      <c r="N231" s="819">
        <v>0</v>
      </c>
      <c r="O231" s="788">
        <v>0</v>
      </c>
      <c r="P231" s="788">
        <v>0</v>
      </c>
      <c r="Q231" s="788">
        <v>0</v>
      </c>
      <c r="R231" s="788">
        <v>1</v>
      </c>
      <c r="S231" s="788">
        <v>0</v>
      </c>
      <c r="T231" s="788">
        <v>0</v>
      </c>
      <c r="U231" s="788">
        <v>0</v>
      </c>
    </row>
    <row r="232" spans="1:21" ht="12.75" customHeight="1">
      <c r="A232" s="220" t="s">
        <v>965</v>
      </c>
      <c r="B232" s="220" t="s">
        <v>966</v>
      </c>
      <c r="C232" s="220" t="s">
        <v>966</v>
      </c>
      <c r="D232" s="220">
        <v>60150</v>
      </c>
      <c r="E232" s="788">
        <v>16</v>
      </c>
      <c r="F232" s="788">
        <v>0</v>
      </c>
      <c r="G232" s="788">
        <v>22</v>
      </c>
      <c r="H232" s="819">
        <v>0</v>
      </c>
      <c r="I232" s="788">
        <v>0</v>
      </c>
      <c r="J232" s="788">
        <v>22</v>
      </c>
      <c r="K232" s="788">
        <v>23</v>
      </c>
      <c r="L232" s="788">
        <v>16</v>
      </c>
      <c r="M232" s="788">
        <v>0</v>
      </c>
      <c r="N232" s="819">
        <v>25</v>
      </c>
      <c r="O232" s="788">
        <v>0</v>
      </c>
      <c r="P232" s="788">
        <v>0</v>
      </c>
      <c r="Q232" s="788">
        <v>23</v>
      </c>
      <c r="R232" s="788">
        <v>23</v>
      </c>
      <c r="S232" s="788">
        <v>9</v>
      </c>
      <c r="T232" s="788">
        <v>24</v>
      </c>
      <c r="U232" s="788">
        <v>0</v>
      </c>
    </row>
    <row r="233" spans="1:21" ht="12.75" customHeight="1">
      <c r="A233" s="220" t="s">
        <v>965</v>
      </c>
      <c r="B233" s="220" t="s">
        <v>966</v>
      </c>
      <c r="C233" s="220" t="s">
        <v>131</v>
      </c>
      <c r="D233" s="220">
        <v>60160</v>
      </c>
      <c r="E233" s="788">
        <v>1</v>
      </c>
      <c r="F233" s="788">
        <v>0</v>
      </c>
      <c r="G233" s="788">
        <v>1</v>
      </c>
      <c r="H233" s="819">
        <v>0</v>
      </c>
      <c r="I233" s="788">
        <v>0</v>
      </c>
      <c r="J233" s="788">
        <v>1</v>
      </c>
      <c r="K233" s="788">
        <v>1</v>
      </c>
      <c r="L233" s="788">
        <v>0</v>
      </c>
      <c r="M233" s="788">
        <v>0</v>
      </c>
      <c r="N233" s="819">
        <v>0</v>
      </c>
      <c r="O233" s="788">
        <v>0</v>
      </c>
      <c r="P233" s="788">
        <v>0</v>
      </c>
      <c r="Q233" s="788">
        <v>0</v>
      </c>
      <c r="R233" s="788">
        <v>0</v>
      </c>
      <c r="S233" s="788">
        <v>0</v>
      </c>
      <c r="T233" s="788">
        <v>0</v>
      </c>
      <c r="U233" s="788">
        <v>0</v>
      </c>
    </row>
    <row r="234" spans="1:21" ht="12.75" customHeight="1">
      <c r="A234" s="220" t="s">
        <v>965</v>
      </c>
      <c r="B234" s="220" t="s">
        <v>966</v>
      </c>
      <c r="C234" s="220" t="s">
        <v>976</v>
      </c>
      <c r="D234" s="220">
        <v>60161</v>
      </c>
      <c r="E234" s="788">
        <v>2</v>
      </c>
      <c r="F234" s="788">
        <v>0</v>
      </c>
      <c r="G234" s="788">
        <v>2</v>
      </c>
      <c r="H234" s="819">
        <v>0</v>
      </c>
      <c r="I234" s="788">
        <v>0</v>
      </c>
      <c r="J234" s="788">
        <v>2</v>
      </c>
      <c r="K234" s="788">
        <v>1</v>
      </c>
      <c r="L234" s="788">
        <v>1</v>
      </c>
      <c r="M234" s="788">
        <v>0</v>
      </c>
      <c r="N234" s="819">
        <v>0</v>
      </c>
      <c r="O234" s="788">
        <v>0</v>
      </c>
      <c r="P234" s="788">
        <v>0</v>
      </c>
      <c r="Q234" s="788">
        <v>0</v>
      </c>
      <c r="R234" s="788">
        <v>2</v>
      </c>
      <c r="S234" s="788">
        <v>1</v>
      </c>
      <c r="T234" s="788">
        <v>0</v>
      </c>
      <c r="U234" s="788">
        <v>0</v>
      </c>
    </row>
    <row r="235" spans="1:21" ht="12.75" customHeight="1">
      <c r="A235" s="240" t="s">
        <v>924</v>
      </c>
      <c r="B235" s="240" t="s">
        <v>936</v>
      </c>
      <c r="C235" s="240" t="s">
        <v>937</v>
      </c>
      <c r="D235" s="240">
        <v>50251</v>
      </c>
      <c r="E235" s="788">
        <v>0</v>
      </c>
      <c r="F235" s="788">
        <v>0</v>
      </c>
      <c r="G235" s="788">
        <v>0</v>
      </c>
      <c r="H235" s="819">
        <v>0</v>
      </c>
      <c r="I235" s="788">
        <v>0</v>
      </c>
      <c r="J235" s="788">
        <v>0</v>
      </c>
      <c r="K235" s="788">
        <v>0</v>
      </c>
      <c r="L235" s="788">
        <v>0</v>
      </c>
      <c r="M235" s="788">
        <v>0</v>
      </c>
      <c r="N235" s="819">
        <v>0</v>
      </c>
      <c r="O235" s="788">
        <v>0</v>
      </c>
      <c r="P235" s="788">
        <v>0</v>
      </c>
      <c r="Q235" s="788">
        <v>0</v>
      </c>
      <c r="R235" s="788">
        <v>0</v>
      </c>
      <c r="S235" s="788">
        <v>0</v>
      </c>
      <c r="T235" s="788">
        <v>0</v>
      </c>
      <c r="U235" s="788">
        <v>0</v>
      </c>
    </row>
    <row r="236" spans="1:21" ht="12.75" customHeight="1">
      <c r="A236" s="240" t="s">
        <v>924</v>
      </c>
      <c r="B236" s="240" t="s">
        <v>936</v>
      </c>
      <c r="C236" s="240" t="s">
        <v>936</v>
      </c>
      <c r="D236" s="240">
        <v>50250</v>
      </c>
      <c r="E236" s="788">
        <v>3</v>
      </c>
      <c r="F236" s="788">
        <v>0</v>
      </c>
      <c r="G236" s="788">
        <v>4</v>
      </c>
      <c r="H236" s="819">
        <v>3</v>
      </c>
      <c r="I236" s="788">
        <v>0</v>
      </c>
      <c r="J236" s="788">
        <v>4</v>
      </c>
      <c r="K236" s="788">
        <v>5</v>
      </c>
      <c r="L236" s="788">
        <v>1</v>
      </c>
      <c r="M236" s="788">
        <v>0</v>
      </c>
      <c r="N236" s="819">
        <v>1</v>
      </c>
      <c r="O236" s="788">
        <v>1</v>
      </c>
      <c r="P236" s="788">
        <v>0</v>
      </c>
      <c r="Q236" s="788">
        <v>1</v>
      </c>
      <c r="R236" s="788">
        <v>3</v>
      </c>
      <c r="S236" s="788">
        <v>1</v>
      </c>
      <c r="T236" s="788">
        <v>0</v>
      </c>
      <c r="U236" s="788">
        <v>0</v>
      </c>
    </row>
    <row r="237" spans="1:21" ht="12.75" customHeight="1">
      <c r="A237" s="240" t="s">
        <v>924</v>
      </c>
      <c r="B237" s="240" t="s">
        <v>936</v>
      </c>
      <c r="C237" s="240" t="s">
        <v>938</v>
      </c>
      <c r="D237" s="240">
        <v>50252</v>
      </c>
      <c r="E237" s="788">
        <v>0</v>
      </c>
      <c r="F237" s="788">
        <v>0</v>
      </c>
      <c r="G237" s="788">
        <v>0</v>
      </c>
      <c r="H237" s="819">
        <v>0</v>
      </c>
      <c r="I237" s="788">
        <v>0</v>
      </c>
      <c r="J237" s="788">
        <v>0</v>
      </c>
      <c r="K237" s="788">
        <v>0</v>
      </c>
      <c r="L237" s="788">
        <v>0</v>
      </c>
      <c r="M237" s="788">
        <v>0</v>
      </c>
      <c r="N237" s="819">
        <v>0</v>
      </c>
      <c r="O237" s="788">
        <v>0</v>
      </c>
      <c r="P237" s="788">
        <v>0</v>
      </c>
      <c r="Q237" s="788">
        <v>0</v>
      </c>
      <c r="R237" s="788">
        <v>1</v>
      </c>
      <c r="S237" s="788">
        <v>0</v>
      </c>
      <c r="T237" s="788">
        <v>0</v>
      </c>
      <c r="U237" s="788">
        <v>0</v>
      </c>
    </row>
    <row r="238" spans="1:21" ht="12.75" customHeight="1">
      <c r="A238" s="240" t="s">
        <v>924</v>
      </c>
      <c r="B238" s="240" t="s">
        <v>925</v>
      </c>
      <c r="C238" s="240" t="s">
        <v>931</v>
      </c>
      <c r="D238" s="240">
        <v>50157</v>
      </c>
      <c r="E238" s="788">
        <v>0</v>
      </c>
      <c r="F238" s="788">
        <v>0</v>
      </c>
      <c r="G238" s="788">
        <v>0</v>
      </c>
      <c r="H238" s="819">
        <v>0</v>
      </c>
      <c r="I238" s="788">
        <v>0</v>
      </c>
      <c r="J238" s="788">
        <v>0</v>
      </c>
      <c r="K238" s="788">
        <v>0</v>
      </c>
      <c r="L238" s="788">
        <v>0</v>
      </c>
      <c r="M238" s="788">
        <v>0</v>
      </c>
      <c r="N238" s="819">
        <v>0</v>
      </c>
      <c r="O238" s="788">
        <v>0</v>
      </c>
      <c r="P238" s="788">
        <v>0</v>
      </c>
      <c r="Q238" s="788">
        <v>0</v>
      </c>
      <c r="R238" s="788">
        <v>0</v>
      </c>
      <c r="S238" s="788">
        <v>0</v>
      </c>
      <c r="T238" s="788">
        <v>0</v>
      </c>
      <c r="U238" s="788">
        <v>0</v>
      </c>
    </row>
    <row r="239" spans="1:21" ht="12.75" customHeight="1">
      <c r="A239" s="240" t="s">
        <v>924</v>
      </c>
      <c r="B239" s="240" t="s">
        <v>925</v>
      </c>
      <c r="C239" s="240" t="s">
        <v>926</v>
      </c>
      <c r="D239" s="240">
        <v>50151</v>
      </c>
      <c r="E239" s="788">
        <v>0</v>
      </c>
      <c r="F239" s="788">
        <v>0</v>
      </c>
      <c r="G239" s="788">
        <v>0</v>
      </c>
      <c r="H239" s="819">
        <v>0</v>
      </c>
      <c r="I239" s="788">
        <v>0</v>
      </c>
      <c r="J239" s="788">
        <v>0</v>
      </c>
      <c r="K239" s="788">
        <v>0</v>
      </c>
      <c r="L239" s="788">
        <v>0</v>
      </c>
      <c r="M239" s="788">
        <v>0</v>
      </c>
      <c r="N239" s="819">
        <v>0</v>
      </c>
      <c r="O239" s="788">
        <v>0</v>
      </c>
      <c r="P239" s="788">
        <v>0</v>
      </c>
      <c r="Q239" s="788">
        <v>0</v>
      </c>
      <c r="R239" s="788">
        <v>0</v>
      </c>
      <c r="S239" s="788">
        <v>0</v>
      </c>
      <c r="T239" s="788">
        <v>0</v>
      </c>
      <c r="U239" s="788">
        <v>0</v>
      </c>
    </row>
    <row r="240" spans="1:21" ht="12.75" customHeight="1">
      <c r="A240" s="240" t="s">
        <v>924</v>
      </c>
      <c r="B240" s="240" t="s">
        <v>925</v>
      </c>
      <c r="C240" s="240" t="s">
        <v>927</v>
      </c>
      <c r="D240" s="240">
        <v>50152</v>
      </c>
      <c r="E240" s="788">
        <v>1</v>
      </c>
      <c r="F240" s="788">
        <v>0</v>
      </c>
      <c r="G240" s="788">
        <v>1</v>
      </c>
      <c r="H240" s="819">
        <v>0</v>
      </c>
      <c r="I240" s="788">
        <v>0</v>
      </c>
      <c r="J240" s="788">
        <v>2</v>
      </c>
      <c r="K240" s="788">
        <v>1</v>
      </c>
      <c r="L240" s="788">
        <v>2</v>
      </c>
      <c r="M240" s="788">
        <v>0</v>
      </c>
      <c r="N240" s="819">
        <v>2</v>
      </c>
      <c r="O240" s="788">
        <v>0</v>
      </c>
      <c r="P240" s="788">
        <v>0</v>
      </c>
      <c r="Q240" s="788">
        <v>1</v>
      </c>
      <c r="R240" s="788">
        <v>3</v>
      </c>
      <c r="S240" s="788">
        <v>0</v>
      </c>
      <c r="T240" s="788">
        <v>0</v>
      </c>
      <c r="U240" s="788">
        <v>0</v>
      </c>
    </row>
    <row r="241" spans="1:21" ht="12.75" customHeight="1">
      <c r="A241" s="240" t="s">
        <v>924</v>
      </c>
      <c r="B241" s="240" t="s">
        <v>925</v>
      </c>
      <c r="C241" s="240" t="s">
        <v>928</v>
      </c>
      <c r="D241" s="240">
        <v>50153</v>
      </c>
      <c r="E241" s="788">
        <v>0</v>
      </c>
      <c r="F241" s="788">
        <v>0</v>
      </c>
      <c r="G241" s="788">
        <v>3</v>
      </c>
      <c r="H241" s="819">
        <v>0</v>
      </c>
      <c r="I241" s="788">
        <v>0</v>
      </c>
      <c r="J241" s="788">
        <v>1</v>
      </c>
      <c r="K241" s="788">
        <v>0</v>
      </c>
      <c r="L241" s="788">
        <v>0</v>
      </c>
      <c r="M241" s="788">
        <v>0</v>
      </c>
      <c r="N241" s="819">
        <v>1</v>
      </c>
      <c r="O241" s="788">
        <v>1</v>
      </c>
      <c r="P241" s="788">
        <v>0</v>
      </c>
      <c r="Q241" s="788">
        <v>1</v>
      </c>
      <c r="R241" s="788">
        <v>2</v>
      </c>
      <c r="S241" s="788">
        <v>1</v>
      </c>
      <c r="T241" s="788">
        <v>0</v>
      </c>
      <c r="U241" s="788">
        <v>0</v>
      </c>
    </row>
    <row r="242" spans="1:21" ht="12.75" customHeight="1">
      <c r="A242" s="240" t="s">
        <v>924</v>
      </c>
      <c r="B242" s="240" t="s">
        <v>925</v>
      </c>
      <c r="C242" s="240" t="s">
        <v>929</v>
      </c>
      <c r="D242" s="240">
        <v>50154</v>
      </c>
      <c r="E242" s="788">
        <v>1</v>
      </c>
      <c r="F242" s="788">
        <v>0</v>
      </c>
      <c r="G242" s="788">
        <v>1</v>
      </c>
      <c r="H242" s="819">
        <v>1</v>
      </c>
      <c r="I242" s="788">
        <v>0</v>
      </c>
      <c r="J242" s="788">
        <v>1</v>
      </c>
      <c r="K242" s="788">
        <v>1</v>
      </c>
      <c r="L242" s="788">
        <v>1</v>
      </c>
      <c r="M242" s="788">
        <v>0</v>
      </c>
      <c r="N242" s="819">
        <v>1</v>
      </c>
      <c r="O242" s="788">
        <v>1</v>
      </c>
      <c r="P242" s="788">
        <v>0</v>
      </c>
      <c r="Q242" s="788">
        <v>0</v>
      </c>
      <c r="R242" s="788">
        <v>0</v>
      </c>
      <c r="S242" s="788">
        <v>0</v>
      </c>
      <c r="T242" s="788">
        <v>0</v>
      </c>
      <c r="U242" s="788">
        <v>0</v>
      </c>
    </row>
    <row r="243" spans="1:21" ht="12.75" customHeight="1">
      <c r="A243" s="240" t="s">
        <v>924</v>
      </c>
      <c r="B243" s="240" t="s">
        <v>925</v>
      </c>
      <c r="C243" s="240" t="s">
        <v>925</v>
      </c>
      <c r="D243" s="240">
        <v>50150</v>
      </c>
      <c r="E243" s="788">
        <v>10</v>
      </c>
      <c r="F243" s="788">
        <v>0</v>
      </c>
      <c r="G243" s="788">
        <v>15</v>
      </c>
      <c r="H243" s="819">
        <v>0</v>
      </c>
      <c r="I243" s="788">
        <v>0</v>
      </c>
      <c r="J243" s="788">
        <v>15</v>
      </c>
      <c r="K243" s="788">
        <v>13</v>
      </c>
      <c r="L243" s="788">
        <v>8</v>
      </c>
      <c r="M243" s="788">
        <v>0</v>
      </c>
      <c r="N243" s="819">
        <v>22</v>
      </c>
      <c r="O243" s="788">
        <v>0</v>
      </c>
      <c r="P243" s="788">
        <v>0</v>
      </c>
      <c r="Q243" s="788">
        <v>20</v>
      </c>
      <c r="R243" s="788">
        <v>18</v>
      </c>
      <c r="S243" s="788">
        <v>7</v>
      </c>
      <c r="T243" s="788">
        <v>6</v>
      </c>
      <c r="U243" s="788">
        <v>0</v>
      </c>
    </row>
    <row r="244" spans="1:21" ht="12.75" customHeight="1">
      <c r="A244" s="240" t="s">
        <v>924</v>
      </c>
      <c r="B244" s="240" t="s">
        <v>925</v>
      </c>
      <c r="C244" s="240" t="s">
        <v>930</v>
      </c>
      <c r="D244" s="240">
        <v>50156</v>
      </c>
      <c r="E244" s="788">
        <v>2</v>
      </c>
      <c r="F244" s="788">
        <v>0</v>
      </c>
      <c r="G244" s="788">
        <v>2</v>
      </c>
      <c r="H244" s="819">
        <v>1</v>
      </c>
      <c r="I244" s="788">
        <v>0</v>
      </c>
      <c r="J244" s="788">
        <v>3</v>
      </c>
      <c r="K244" s="788">
        <v>0</v>
      </c>
      <c r="L244" s="788">
        <v>2</v>
      </c>
      <c r="M244" s="788">
        <v>0</v>
      </c>
      <c r="N244" s="819">
        <v>2</v>
      </c>
      <c r="O244" s="788">
        <v>0</v>
      </c>
      <c r="P244" s="788">
        <v>0</v>
      </c>
      <c r="Q244" s="788">
        <v>0</v>
      </c>
      <c r="R244" s="788">
        <v>2</v>
      </c>
      <c r="S244" s="788">
        <v>0</v>
      </c>
      <c r="T244" s="788">
        <v>0</v>
      </c>
      <c r="U244" s="788">
        <v>0</v>
      </c>
    </row>
    <row r="245" spans="1:21" ht="12.75" customHeight="1">
      <c r="A245" s="240" t="s">
        <v>924</v>
      </c>
      <c r="B245" s="240" t="s">
        <v>925</v>
      </c>
      <c r="C245" s="240" t="s">
        <v>932</v>
      </c>
      <c r="D245" s="240">
        <v>50158</v>
      </c>
      <c r="E245" s="788">
        <v>1</v>
      </c>
      <c r="F245" s="788">
        <v>0</v>
      </c>
      <c r="G245" s="788">
        <v>1</v>
      </c>
      <c r="H245" s="819">
        <v>0</v>
      </c>
      <c r="I245" s="788">
        <v>0</v>
      </c>
      <c r="J245" s="788">
        <v>1</v>
      </c>
      <c r="K245" s="788">
        <v>0</v>
      </c>
      <c r="L245" s="788">
        <v>0</v>
      </c>
      <c r="M245" s="788">
        <v>0</v>
      </c>
      <c r="N245" s="819">
        <v>0</v>
      </c>
      <c r="O245" s="788">
        <v>0</v>
      </c>
      <c r="P245" s="788">
        <v>0</v>
      </c>
      <c r="Q245" s="788">
        <v>0</v>
      </c>
      <c r="R245" s="788">
        <v>1</v>
      </c>
      <c r="S245" s="788">
        <v>0</v>
      </c>
      <c r="T245" s="788">
        <v>0</v>
      </c>
      <c r="U245" s="788">
        <v>0</v>
      </c>
    </row>
    <row r="246" spans="1:21" ht="12.75" customHeight="1">
      <c r="A246" s="240" t="s">
        <v>924</v>
      </c>
      <c r="B246" s="240" t="s">
        <v>925</v>
      </c>
      <c r="C246" s="240" t="s">
        <v>933</v>
      </c>
      <c r="D246" s="240">
        <v>50159</v>
      </c>
      <c r="E246" s="788">
        <v>1</v>
      </c>
      <c r="F246" s="788">
        <v>0</v>
      </c>
      <c r="G246" s="788">
        <v>3</v>
      </c>
      <c r="H246" s="819">
        <v>1</v>
      </c>
      <c r="I246" s="788">
        <v>0</v>
      </c>
      <c r="J246" s="788">
        <v>2</v>
      </c>
      <c r="K246" s="788">
        <v>1</v>
      </c>
      <c r="L246" s="788">
        <v>1</v>
      </c>
      <c r="M246" s="788">
        <v>0</v>
      </c>
      <c r="N246" s="819">
        <v>2</v>
      </c>
      <c r="O246" s="788">
        <v>1</v>
      </c>
      <c r="P246" s="788">
        <v>0</v>
      </c>
      <c r="Q246" s="788">
        <v>0</v>
      </c>
      <c r="R246" s="788">
        <v>3</v>
      </c>
      <c r="S246" s="788">
        <v>0</v>
      </c>
      <c r="T246" s="788">
        <v>0</v>
      </c>
      <c r="U246" s="788">
        <v>0</v>
      </c>
    </row>
    <row r="247" spans="1:21" ht="12.75" customHeight="1">
      <c r="A247" s="240" t="s">
        <v>924</v>
      </c>
      <c r="B247" s="240" t="s">
        <v>925</v>
      </c>
      <c r="C247" s="240" t="s">
        <v>934</v>
      </c>
      <c r="D247" s="240">
        <v>50161</v>
      </c>
      <c r="E247" s="788">
        <v>2</v>
      </c>
      <c r="F247" s="788">
        <v>0</v>
      </c>
      <c r="G247" s="788">
        <v>2</v>
      </c>
      <c r="H247" s="819">
        <v>1</v>
      </c>
      <c r="I247" s="788">
        <v>0</v>
      </c>
      <c r="J247" s="788">
        <v>2</v>
      </c>
      <c r="K247" s="788">
        <v>1</v>
      </c>
      <c r="L247" s="788">
        <v>2</v>
      </c>
      <c r="M247" s="788">
        <v>0</v>
      </c>
      <c r="N247" s="819">
        <v>1</v>
      </c>
      <c r="O247" s="788">
        <v>1</v>
      </c>
      <c r="P247" s="788">
        <v>0</v>
      </c>
      <c r="Q247" s="788">
        <v>1</v>
      </c>
      <c r="R247" s="788">
        <v>2</v>
      </c>
      <c r="S247" s="788">
        <v>0</v>
      </c>
      <c r="T247" s="788">
        <v>0</v>
      </c>
      <c r="U247" s="788">
        <v>0</v>
      </c>
    </row>
    <row r="248" spans="1:21" ht="12.75" customHeight="1">
      <c r="A248" s="240" t="s">
        <v>924</v>
      </c>
      <c r="B248" s="240" t="s">
        <v>925</v>
      </c>
      <c r="C248" s="240" t="s">
        <v>935</v>
      </c>
      <c r="D248" s="240">
        <v>50162</v>
      </c>
      <c r="E248" s="788">
        <v>1</v>
      </c>
      <c r="F248" s="788">
        <v>0</v>
      </c>
      <c r="G248" s="788">
        <v>1</v>
      </c>
      <c r="H248" s="819">
        <v>0</v>
      </c>
      <c r="I248" s="788">
        <v>0</v>
      </c>
      <c r="J248" s="788">
        <v>1</v>
      </c>
      <c r="K248" s="788">
        <v>0</v>
      </c>
      <c r="L248" s="788">
        <v>1</v>
      </c>
      <c r="M248" s="788">
        <v>0</v>
      </c>
      <c r="N248" s="819">
        <v>1</v>
      </c>
      <c r="O248" s="788">
        <v>0</v>
      </c>
      <c r="P248" s="788">
        <v>0</v>
      </c>
      <c r="Q248" s="788">
        <v>0</v>
      </c>
      <c r="R248" s="788">
        <v>1</v>
      </c>
      <c r="S248" s="788">
        <v>0</v>
      </c>
      <c r="T248" s="788">
        <v>0</v>
      </c>
      <c r="U248" s="788">
        <v>0</v>
      </c>
    </row>
    <row r="249" spans="1:21" ht="12.75" customHeight="1">
      <c r="A249" s="240" t="s">
        <v>924</v>
      </c>
      <c r="B249" s="240" t="s">
        <v>939</v>
      </c>
      <c r="C249" s="240" t="s">
        <v>940</v>
      </c>
      <c r="D249" s="240">
        <v>50350</v>
      </c>
      <c r="E249" s="788">
        <v>1</v>
      </c>
      <c r="F249" s="788">
        <v>0</v>
      </c>
      <c r="G249" s="788">
        <v>1</v>
      </c>
      <c r="H249" s="819">
        <v>1</v>
      </c>
      <c r="I249" s="788">
        <v>0</v>
      </c>
      <c r="J249" s="788">
        <v>1</v>
      </c>
      <c r="K249" s="788">
        <v>0</v>
      </c>
      <c r="L249" s="788">
        <v>1</v>
      </c>
      <c r="M249" s="788">
        <v>0</v>
      </c>
      <c r="N249" s="819">
        <v>1</v>
      </c>
      <c r="O249" s="788">
        <v>1</v>
      </c>
      <c r="P249" s="788">
        <v>1</v>
      </c>
      <c r="Q249" s="788">
        <v>0</v>
      </c>
      <c r="R249" s="788">
        <v>1</v>
      </c>
      <c r="S249" s="788">
        <v>0</v>
      </c>
      <c r="T249" s="788">
        <v>0</v>
      </c>
      <c r="U249" s="788">
        <v>0</v>
      </c>
    </row>
    <row r="250" spans="1:21" ht="12.75" customHeight="1">
      <c r="A250" s="240" t="s">
        <v>924</v>
      </c>
      <c r="B250" s="240" t="s">
        <v>939</v>
      </c>
      <c r="C250" s="240" t="s">
        <v>941</v>
      </c>
      <c r="D250" s="240">
        <v>50351</v>
      </c>
      <c r="E250" s="788">
        <v>1</v>
      </c>
      <c r="F250" s="788">
        <v>0</v>
      </c>
      <c r="G250" s="788">
        <v>1</v>
      </c>
      <c r="H250" s="819">
        <v>1</v>
      </c>
      <c r="I250" s="788">
        <v>0</v>
      </c>
      <c r="J250" s="788">
        <v>1</v>
      </c>
      <c r="K250" s="788">
        <v>0</v>
      </c>
      <c r="L250" s="788">
        <v>1</v>
      </c>
      <c r="M250" s="788">
        <v>0</v>
      </c>
      <c r="N250" s="819">
        <v>1</v>
      </c>
      <c r="O250" s="788">
        <v>0</v>
      </c>
      <c r="P250" s="788">
        <v>0</v>
      </c>
      <c r="Q250" s="788">
        <v>0</v>
      </c>
      <c r="R250" s="788">
        <v>1</v>
      </c>
      <c r="S250" s="788">
        <v>1</v>
      </c>
      <c r="T250" s="788">
        <v>0</v>
      </c>
      <c r="U250" s="788">
        <v>0</v>
      </c>
    </row>
    <row r="251" spans="1:21" ht="12.75" customHeight="1">
      <c r="A251" s="240" t="s">
        <v>924</v>
      </c>
      <c r="B251" s="240" t="s">
        <v>939</v>
      </c>
      <c r="C251" s="240" t="s">
        <v>942</v>
      </c>
      <c r="D251" s="240">
        <v>50352</v>
      </c>
      <c r="E251" s="788">
        <v>0</v>
      </c>
      <c r="F251" s="788">
        <v>0</v>
      </c>
      <c r="G251" s="788">
        <v>0</v>
      </c>
      <c r="H251" s="819">
        <v>0</v>
      </c>
      <c r="I251" s="788">
        <v>0</v>
      </c>
      <c r="J251" s="788">
        <v>0</v>
      </c>
      <c r="K251" s="788">
        <v>0</v>
      </c>
      <c r="L251" s="788">
        <v>0</v>
      </c>
      <c r="M251" s="788">
        <v>0</v>
      </c>
      <c r="N251" s="819">
        <v>0</v>
      </c>
      <c r="O251" s="788">
        <v>0</v>
      </c>
      <c r="P251" s="788">
        <v>0</v>
      </c>
      <c r="Q251" s="788">
        <v>0</v>
      </c>
      <c r="R251" s="788">
        <v>1</v>
      </c>
      <c r="S251" s="788">
        <v>0</v>
      </c>
      <c r="T251" s="788">
        <v>0</v>
      </c>
      <c r="U251" s="788">
        <v>0</v>
      </c>
    </row>
    <row r="252" spans="1:21" ht="12.75" customHeight="1">
      <c r="A252" s="240" t="s">
        <v>924</v>
      </c>
      <c r="B252" s="240" t="s">
        <v>939</v>
      </c>
      <c r="C252" s="240" t="s">
        <v>943</v>
      </c>
      <c r="D252" s="240">
        <v>50353</v>
      </c>
      <c r="E252" s="788">
        <v>0</v>
      </c>
      <c r="F252" s="788">
        <v>0</v>
      </c>
      <c r="G252" s="788">
        <v>0</v>
      </c>
      <c r="H252" s="819">
        <v>0</v>
      </c>
      <c r="I252" s="788">
        <v>0</v>
      </c>
      <c r="J252" s="788">
        <v>0</v>
      </c>
      <c r="K252" s="788">
        <v>0</v>
      </c>
      <c r="L252" s="788">
        <v>0</v>
      </c>
      <c r="M252" s="788">
        <v>0</v>
      </c>
      <c r="N252" s="819">
        <v>0</v>
      </c>
      <c r="O252" s="788">
        <v>0</v>
      </c>
      <c r="P252" s="788">
        <v>0</v>
      </c>
      <c r="Q252" s="788">
        <v>0</v>
      </c>
      <c r="R252" s="788">
        <v>0</v>
      </c>
      <c r="S252" s="788">
        <v>0</v>
      </c>
      <c r="T252" s="788">
        <v>0</v>
      </c>
      <c r="U252" s="788">
        <v>0</v>
      </c>
    </row>
    <row r="253" spans="1:21" ht="12.75" customHeight="1">
      <c r="A253" s="240" t="s">
        <v>924</v>
      </c>
      <c r="B253" s="240" t="s">
        <v>944</v>
      </c>
      <c r="C253" s="240" t="s">
        <v>945</v>
      </c>
      <c r="D253" s="240">
        <v>50451</v>
      </c>
      <c r="E253" s="788">
        <v>1</v>
      </c>
      <c r="F253" s="788">
        <v>0</v>
      </c>
      <c r="G253" s="788">
        <v>1</v>
      </c>
      <c r="H253" s="819">
        <v>0</v>
      </c>
      <c r="I253" s="788">
        <v>0</v>
      </c>
      <c r="J253" s="788">
        <v>1</v>
      </c>
      <c r="K253" s="788">
        <v>0</v>
      </c>
      <c r="L253" s="788">
        <v>1</v>
      </c>
      <c r="M253" s="788">
        <v>0</v>
      </c>
      <c r="N253" s="819">
        <v>1</v>
      </c>
      <c r="O253" s="788">
        <v>0</v>
      </c>
      <c r="P253" s="788">
        <v>0</v>
      </c>
      <c r="Q253" s="788">
        <v>0</v>
      </c>
      <c r="R253" s="788">
        <v>1</v>
      </c>
      <c r="S253" s="788">
        <v>0</v>
      </c>
      <c r="T253" s="788">
        <v>0</v>
      </c>
      <c r="U253" s="788">
        <v>0</v>
      </c>
    </row>
    <row r="254" spans="1:21" ht="12.75" customHeight="1">
      <c r="A254" s="240" t="s">
        <v>924</v>
      </c>
      <c r="B254" s="240" t="s">
        <v>944</v>
      </c>
      <c r="C254" s="240" t="s">
        <v>946</v>
      </c>
      <c r="D254" s="240">
        <v>50453</v>
      </c>
      <c r="E254" s="788">
        <v>0</v>
      </c>
      <c r="F254" s="788">
        <v>0</v>
      </c>
      <c r="G254" s="788">
        <v>1</v>
      </c>
      <c r="H254" s="819">
        <v>1</v>
      </c>
      <c r="I254" s="788">
        <v>0</v>
      </c>
      <c r="J254" s="788">
        <v>1</v>
      </c>
      <c r="K254" s="788">
        <v>0</v>
      </c>
      <c r="L254" s="788">
        <v>0</v>
      </c>
      <c r="M254" s="788">
        <v>0</v>
      </c>
      <c r="N254" s="819">
        <v>0</v>
      </c>
      <c r="O254" s="788">
        <v>0</v>
      </c>
      <c r="P254" s="788">
        <v>0</v>
      </c>
      <c r="Q254" s="788">
        <v>0</v>
      </c>
      <c r="R254" s="788">
        <v>0</v>
      </c>
      <c r="S254" s="788">
        <v>0</v>
      </c>
      <c r="T254" s="788">
        <v>0</v>
      </c>
      <c r="U254" s="788">
        <v>0</v>
      </c>
    </row>
    <row r="255" spans="1:21" ht="12.75" customHeight="1">
      <c r="A255" s="240" t="s">
        <v>924</v>
      </c>
      <c r="B255" s="240" t="s">
        <v>944</v>
      </c>
      <c r="C255" s="240" t="s">
        <v>770</v>
      </c>
      <c r="D255" s="240">
        <v>50455</v>
      </c>
      <c r="E255" s="788">
        <v>0</v>
      </c>
      <c r="F255" s="788">
        <v>0</v>
      </c>
      <c r="G255" s="788">
        <v>0</v>
      </c>
      <c r="H255" s="819">
        <v>0</v>
      </c>
      <c r="I255" s="788">
        <v>0</v>
      </c>
      <c r="J255" s="788">
        <v>0</v>
      </c>
      <c r="K255" s="788">
        <v>0</v>
      </c>
      <c r="L255" s="788">
        <v>0</v>
      </c>
      <c r="M255" s="788">
        <v>0</v>
      </c>
      <c r="N255" s="819">
        <v>0</v>
      </c>
      <c r="O255" s="788">
        <v>0</v>
      </c>
      <c r="P255" s="788">
        <v>0</v>
      </c>
      <c r="Q255" s="788">
        <v>0</v>
      </c>
      <c r="R255" s="788">
        <v>0</v>
      </c>
      <c r="S255" s="788">
        <v>0</v>
      </c>
      <c r="T255" s="788">
        <v>0</v>
      </c>
      <c r="U255" s="788">
        <v>0</v>
      </c>
    </row>
    <row r="256" spans="1:21" ht="12.75" customHeight="1">
      <c r="A256" s="240" t="s">
        <v>924</v>
      </c>
      <c r="B256" s="240" t="s">
        <v>944</v>
      </c>
      <c r="C256" s="240" t="s">
        <v>947</v>
      </c>
      <c r="D256" s="240">
        <v>50456</v>
      </c>
      <c r="E256" s="788">
        <v>2</v>
      </c>
      <c r="F256" s="788">
        <v>0</v>
      </c>
      <c r="G256" s="788">
        <v>1</v>
      </c>
      <c r="H256" s="819">
        <v>0</v>
      </c>
      <c r="I256" s="788">
        <v>0</v>
      </c>
      <c r="J256" s="788">
        <v>1</v>
      </c>
      <c r="K256" s="788">
        <v>0</v>
      </c>
      <c r="L256" s="788">
        <v>0</v>
      </c>
      <c r="M256" s="788">
        <v>0</v>
      </c>
      <c r="N256" s="819">
        <v>1</v>
      </c>
      <c r="O256" s="788">
        <v>0</v>
      </c>
      <c r="P256" s="788">
        <v>0</v>
      </c>
      <c r="Q256" s="788">
        <v>0</v>
      </c>
      <c r="R256" s="788">
        <v>0</v>
      </c>
      <c r="S256" s="788">
        <v>0</v>
      </c>
      <c r="T256" s="788">
        <v>0</v>
      </c>
      <c r="U256" s="788">
        <v>0</v>
      </c>
    </row>
    <row r="257" spans="1:21" ht="12.75" customHeight="1">
      <c r="A257" s="240" t="s">
        <v>924</v>
      </c>
      <c r="B257" s="240" t="s">
        <v>944</v>
      </c>
      <c r="C257" s="240" t="s">
        <v>944</v>
      </c>
      <c r="D257" s="240">
        <v>50450</v>
      </c>
      <c r="E257" s="788">
        <v>2</v>
      </c>
      <c r="F257" s="788">
        <v>0</v>
      </c>
      <c r="G257" s="788">
        <v>4</v>
      </c>
      <c r="H257" s="819">
        <v>0</v>
      </c>
      <c r="I257" s="788">
        <v>0</v>
      </c>
      <c r="J257" s="788">
        <v>3</v>
      </c>
      <c r="K257" s="788">
        <v>2</v>
      </c>
      <c r="L257" s="788">
        <v>4</v>
      </c>
      <c r="M257" s="788">
        <v>0</v>
      </c>
      <c r="N257" s="819">
        <v>3</v>
      </c>
      <c r="O257" s="788">
        <v>1</v>
      </c>
      <c r="P257" s="788">
        <v>0</v>
      </c>
      <c r="Q257" s="788">
        <v>2</v>
      </c>
      <c r="R257" s="788">
        <v>3</v>
      </c>
      <c r="S257" s="788">
        <v>1</v>
      </c>
      <c r="T257" s="788">
        <v>0</v>
      </c>
      <c r="U257" s="788">
        <v>0</v>
      </c>
    </row>
    <row r="258" spans="1:21" ht="12.75" customHeight="1">
      <c r="A258" s="240" t="s">
        <v>924</v>
      </c>
      <c r="B258" s="240" t="s">
        <v>944</v>
      </c>
      <c r="C258" s="240" t="s">
        <v>948</v>
      </c>
      <c r="D258" s="240">
        <v>50457</v>
      </c>
      <c r="E258" s="788">
        <v>1</v>
      </c>
      <c r="F258" s="788">
        <v>0</v>
      </c>
      <c r="G258" s="788">
        <v>1</v>
      </c>
      <c r="H258" s="819">
        <v>1</v>
      </c>
      <c r="I258" s="788">
        <v>0</v>
      </c>
      <c r="J258" s="788">
        <v>0</v>
      </c>
      <c r="K258" s="788">
        <v>0</v>
      </c>
      <c r="L258" s="788">
        <v>1</v>
      </c>
      <c r="M258" s="788">
        <v>0</v>
      </c>
      <c r="N258" s="819">
        <v>0</v>
      </c>
      <c r="O258" s="788">
        <v>0</v>
      </c>
      <c r="P258" s="788">
        <v>0</v>
      </c>
      <c r="Q258" s="788">
        <v>0</v>
      </c>
      <c r="R258" s="788">
        <v>0</v>
      </c>
      <c r="S258" s="788">
        <v>0</v>
      </c>
      <c r="T258" s="788">
        <v>0</v>
      </c>
      <c r="U258" s="788">
        <v>0</v>
      </c>
    </row>
    <row r="259" spans="1:21" ht="12.75" customHeight="1">
      <c r="A259" s="240" t="s">
        <v>924</v>
      </c>
      <c r="B259" s="240" t="s">
        <v>944</v>
      </c>
      <c r="C259" s="240" t="s">
        <v>949</v>
      </c>
      <c r="D259" s="240">
        <v>50458</v>
      </c>
      <c r="E259" s="788">
        <v>0</v>
      </c>
      <c r="F259" s="788">
        <v>0</v>
      </c>
      <c r="G259" s="788">
        <v>1</v>
      </c>
      <c r="H259" s="819">
        <v>0</v>
      </c>
      <c r="I259" s="788">
        <v>0</v>
      </c>
      <c r="J259" s="788">
        <v>0</v>
      </c>
      <c r="K259" s="788">
        <v>0</v>
      </c>
      <c r="L259" s="788">
        <v>1</v>
      </c>
      <c r="M259" s="788">
        <v>0</v>
      </c>
      <c r="N259" s="819">
        <v>0</v>
      </c>
      <c r="O259" s="788">
        <v>0</v>
      </c>
      <c r="P259" s="788">
        <v>0</v>
      </c>
      <c r="Q259" s="788">
        <v>0</v>
      </c>
      <c r="R259" s="788">
        <v>1</v>
      </c>
      <c r="S259" s="788">
        <v>0</v>
      </c>
      <c r="T259" s="788">
        <v>0</v>
      </c>
      <c r="U259" s="788">
        <v>0</v>
      </c>
    </row>
    <row r="260" spans="1:21" ht="12.75" customHeight="1">
      <c r="A260" s="240" t="s">
        <v>924</v>
      </c>
      <c r="B260" s="240" t="s">
        <v>950</v>
      </c>
      <c r="C260" s="240" t="s">
        <v>951</v>
      </c>
      <c r="D260" s="240">
        <v>50551</v>
      </c>
      <c r="E260" s="788">
        <v>0</v>
      </c>
      <c r="F260" s="788">
        <v>0</v>
      </c>
      <c r="G260" s="788">
        <v>0</v>
      </c>
      <c r="H260" s="819">
        <v>0</v>
      </c>
      <c r="I260" s="788">
        <v>0</v>
      </c>
      <c r="J260" s="788">
        <v>0</v>
      </c>
      <c r="K260" s="788">
        <v>0</v>
      </c>
      <c r="L260" s="788">
        <v>0</v>
      </c>
      <c r="M260" s="788">
        <v>0</v>
      </c>
      <c r="N260" s="819">
        <v>0</v>
      </c>
      <c r="O260" s="788">
        <v>0</v>
      </c>
      <c r="P260" s="788">
        <v>0</v>
      </c>
      <c r="Q260" s="788">
        <v>0</v>
      </c>
      <c r="R260" s="788">
        <v>0</v>
      </c>
      <c r="S260" s="788">
        <v>0</v>
      </c>
      <c r="T260" s="788">
        <v>0</v>
      </c>
      <c r="U260" s="788">
        <v>0</v>
      </c>
    </row>
    <row r="261" spans="1:21" ht="12.75" customHeight="1">
      <c r="A261" s="240" t="s">
        <v>924</v>
      </c>
      <c r="B261" s="240" t="s">
        <v>950</v>
      </c>
      <c r="C261" s="240" t="s">
        <v>952</v>
      </c>
      <c r="D261" s="240">
        <v>50552</v>
      </c>
      <c r="E261" s="788">
        <v>1</v>
      </c>
      <c r="F261" s="788">
        <v>0</v>
      </c>
      <c r="G261" s="788">
        <v>1</v>
      </c>
      <c r="H261" s="819">
        <v>0</v>
      </c>
      <c r="I261" s="788">
        <v>0</v>
      </c>
      <c r="J261" s="788">
        <v>1</v>
      </c>
      <c r="K261" s="788">
        <v>0</v>
      </c>
      <c r="L261" s="788">
        <v>1</v>
      </c>
      <c r="M261" s="788">
        <v>0</v>
      </c>
      <c r="N261" s="819">
        <v>1</v>
      </c>
      <c r="O261" s="788">
        <v>0</v>
      </c>
      <c r="P261" s="788">
        <v>1</v>
      </c>
      <c r="Q261" s="788">
        <v>0</v>
      </c>
      <c r="R261" s="788">
        <v>1</v>
      </c>
      <c r="S261" s="788">
        <v>0</v>
      </c>
      <c r="T261" s="788">
        <v>0</v>
      </c>
      <c r="U261" s="788">
        <v>0</v>
      </c>
    </row>
    <row r="262" spans="1:21" ht="12.75" customHeight="1">
      <c r="A262" s="240" t="s">
        <v>924</v>
      </c>
      <c r="B262" s="240" t="s">
        <v>950</v>
      </c>
      <c r="C262" s="240" t="s">
        <v>953</v>
      </c>
      <c r="D262" s="240">
        <v>50553</v>
      </c>
      <c r="E262" s="788">
        <v>0</v>
      </c>
      <c r="F262" s="788">
        <v>0</v>
      </c>
      <c r="G262" s="788">
        <v>0</v>
      </c>
      <c r="H262" s="819">
        <v>0</v>
      </c>
      <c r="I262" s="788">
        <v>0</v>
      </c>
      <c r="J262" s="788">
        <v>0</v>
      </c>
      <c r="K262" s="788">
        <v>0</v>
      </c>
      <c r="L262" s="788">
        <v>1</v>
      </c>
      <c r="M262" s="788">
        <v>0</v>
      </c>
      <c r="N262" s="819">
        <v>0</v>
      </c>
      <c r="O262" s="788">
        <v>0</v>
      </c>
      <c r="P262" s="788">
        <v>0</v>
      </c>
      <c r="Q262" s="788">
        <v>0</v>
      </c>
      <c r="R262" s="788">
        <v>1</v>
      </c>
      <c r="S262" s="788">
        <v>0</v>
      </c>
      <c r="T262" s="788">
        <v>0</v>
      </c>
      <c r="U262" s="788">
        <v>0</v>
      </c>
    </row>
    <row r="263" spans="1:21" ht="12.75" customHeight="1">
      <c r="A263" s="240" t="s">
        <v>924</v>
      </c>
      <c r="B263" s="240" t="s">
        <v>950</v>
      </c>
      <c r="C263" s="240" t="s">
        <v>954</v>
      </c>
      <c r="D263" s="240">
        <v>50554</v>
      </c>
      <c r="E263" s="788">
        <v>0</v>
      </c>
      <c r="F263" s="788">
        <v>0</v>
      </c>
      <c r="G263" s="788">
        <v>0</v>
      </c>
      <c r="H263" s="819">
        <v>0</v>
      </c>
      <c r="I263" s="788">
        <v>0</v>
      </c>
      <c r="J263" s="788">
        <v>0</v>
      </c>
      <c r="K263" s="788">
        <v>0</v>
      </c>
      <c r="L263" s="788">
        <v>0</v>
      </c>
      <c r="M263" s="788">
        <v>0</v>
      </c>
      <c r="N263" s="819">
        <v>0</v>
      </c>
      <c r="O263" s="788">
        <v>0</v>
      </c>
      <c r="P263" s="788">
        <v>0</v>
      </c>
      <c r="Q263" s="788">
        <v>0</v>
      </c>
      <c r="R263" s="788">
        <v>0</v>
      </c>
      <c r="S263" s="788">
        <v>0</v>
      </c>
      <c r="T263" s="788">
        <v>0</v>
      </c>
      <c r="U263" s="788">
        <v>0</v>
      </c>
    </row>
    <row r="264" spans="1:21" ht="12.75" customHeight="1">
      <c r="A264" s="240" t="s">
        <v>924</v>
      </c>
      <c r="B264" s="240" t="s">
        <v>950</v>
      </c>
      <c r="C264" s="240" t="s">
        <v>955</v>
      </c>
      <c r="D264" s="240">
        <v>50555</v>
      </c>
      <c r="E264" s="788">
        <v>0</v>
      </c>
      <c r="F264" s="788">
        <v>0</v>
      </c>
      <c r="G264" s="788">
        <v>0</v>
      </c>
      <c r="H264" s="819">
        <v>0</v>
      </c>
      <c r="I264" s="788">
        <v>0</v>
      </c>
      <c r="J264" s="788">
        <v>0</v>
      </c>
      <c r="K264" s="788">
        <v>0</v>
      </c>
      <c r="L264" s="788">
        <v>0</v>
      </c>
      <c r="M264" s="788">
        <v>0</v>
      </c>
      <c r="N264" s="819">
        <v>0</v>
      </c>
      <c r="O264" s="788">
        <v>0</v>
      </c>
      <c r="P264" s="788">
        <v>0</v>
      </c>
      <c r="Q264" s="788">
        <v>0</v>
      </c>
      <c r="R264" s="788">
        <v>1</v>
      </c>
      <c r="S264" s="788">
        <v>0</v>
      </c>
      <c r="T264" s="788">
        <v>0</v>
      </c>
      <c r="U264" s="788">
        <v>0</v>
      </c>
    </row>
    <row r="265" spans="1:21" ht="12.75" customHeight="1">
      <c r="A265" s="240" t="s">
        <v>924</v>
      </c>
      <c r="B265" s="240" t="s">
        <v>950</v>
      </c>
      <c r="C265" s="240" t="s">
        <v>198</v>
      </c>
      <c r="D265" s="240">
        <v>50550</v>
      </c>
      <c r="E265" s="788">
        <v>2</v>
      </c>
      <c r="F265" s="788">
        <v>0</v>
      </c>
      <c r="G265" s="788">
        <v>3</v>
      </c>
      <c r="H265" s="819">
        <v>0</v>
      </c>
      <c r="I265" s="788">
        <v>0</v>
      </c>
      <c r="J265" s="788">
        <v>3</v>
      </c>
      <c r="K265" s="788">
        <v>3</v>
      </c>
      <c r="L265" s="788">
        <v>4</v>
      </c>
      <c r="M265" s="788">
        <v>0</v>
      </c>
      <c r="N265" s="819">
        <v>6</v>
      </c>
      <c r="O265" s="788">
        <v>5</v>
      </c>
      <c r="P265" s="788">
        <v>0</v>
      </c>
      <c r="Q265" s="788">
        <v>5</v>
      </c>
      <c r="R265" s="788">
        <v>3</v>
      </c>
      <c r="S265" s="788">
        <v>2</v>
      </c>
      <c r="T265" s="788">
        <v>0</v>
      </c>
      <c r="U265" s="788">
        <v>0</v>
      </c>
    </row>
    <row r="266" spans="1:21" ht="12.75" customHeight="1">
      <c r="A266" s="240" t="s">
        <v>924</v>
      </c>
      <c r="B266" s="240" t="s">
        <v>956</v>
      </c>
      <c r="C266" s="240" t="s">
        <v>957</v>
      </c>
      <c r="D266" s="240">
        <v>50651</v>
      </c>
      <c r="E266" s="788">
        <v>1</v>
      </c>
      <c r="F266" s="788">
        <v>0</v>
      </c>
      <c r="G266" s="788">
        <v>1</v>
      </c>
      <c r="H266" s="819">
        <v>0</v>
      </c>
      <c r="I266" s="788">
        <v>0</v>
      </c>
      <c r="J266" s="788">
        <v>1</v>
      </c>
      <c r="K266" s="788">
        <v>0</v>
      </c>
      <c r="L266" s="788">
        <v>0</v>
      </c>
      <c r="M266" s="788">
        <v>0</v>
      </c>
      <c r="N266" s="819">
        <v>0</v>
      </c>
      <c r="O266" s="788">
        <v>0</v>
      </c>
      <c r="P266" s="788">
        <v>0</v>
      </c>
      <c r="Q266" s="788">
        <v>0</v>
      </c>
      <c r="R266" s="788">
        <v>0</v>
      </c>
      <c r="S266" s="788">
        <v>0</v>
      </c>
      <c r="T266" s="788">
        <v>0</v>
      </c>
      <c r="U266" s="788">
        <v>0</v>
      </c>
    </row>
    <row r="267" spans="1:21" ht="12.75" customHeight="1">
      <c r="A267" s="240" t="s">
        <v>924</v>
      </c>
      <c r="B267" s="240" t="s">
        <v>956</v>
      </c>
      <c r="C267" s="240" t="s">
        <v>958</v>
      </c>
      <c r="D267" s="240">
        <v>50652</v>
      </c>
      <c r="E267" s="788">
        <v>0</v>
      </c>
      <c r="F267" s="788">
        <v>0</v>
      </c>
      <c r="G267" s="788">
        <v>0</v>
      </c>
      <c r="H267" s="819">
        <v>0</v>
      </c>
      <c r="I267" s="788">
        <v>0</v>
      </c>
      <c r="J267" s="788">
        <v>0</v>
      </c>
      <c r="K267" s="788">
        <v>0</v>
      </c>
      <c r="L267" s="788">
        <v>0</v>
      </c>
      <c r="M267" s="788">
        <v>0</v>
      </c>
      <c r="N267" s="819">
        <v>0</v>
      </c>
      <c r="O267" s="788">
        <v>0</v>
      </c>
      <c r="P267" s="788">
        <v>0</v>
      </c>
      <c r="Q267" s="788">
        <v>0</v>
      </c>
      <c r="R267" s="788">
        <v>0</v>
      </c>
      <c r="S267" s="788">
        <v>0</v>
      </c>
      <c r="T267" s="788">
        <v>0</v>
      </c>
      <c r="U267" s="788">
        <v>0</v>
      </c>
    </row>
    <row r="268" spans="1:21" ht="12.75" customHeight="1">
      <c r="A268" s="240" t="s">
        <v>924</v>
      </c>
      <c r="B268" s="240" t="s">
        <v>956</v>
      </c>
      <c r="C268" s="240" t="s">
        <v>959</v>
      </c>
      <c r="D268" s="240">
        <v>50653</v>
      </c>
      <c r="E268" s="788">
        <v>1</v>
      </c>
      <c r="F268" s="788">
        <v>0</v>
      </c>
      <c r="G268" s="788">
        <v>1</v>
      </c>
      <c r="H268" s="819">
        <v>0</v>
      </c>
      <c r="I268" s="788">
        <v>0</v>
      </c>
      <c r="J268" s="788">
        <v>0</v>
      </c>
      <c r="K268" s="788">
        <v>1</v>
      </c>
      <c r="L268" s="788">
        <v>0</v>
      </c>
      <c r="M268" s="788">
        <v>0</v>
      </c>
      <c r="N268" s="819">
        <v>1</v>
      </c>
      <c r="O268" s="788">
        <v>0</v>
      </c>
      <c r="P268" s="788">
        <v>0</v>
      </c>
      <c r="Q268" s="788">
        <v>0</v>
      </c>
      <c r="R268" s="788">
        <v>0</v>
      </c>
      <c r="S268" s="788">
        <v>0</v>
      </c>
      <c r="T268" s="788">
        <v>0</v>
      </c>
      <c r="U268" s="788">
        <v>0</v>
      </c>
    </row>
    <row r="269" spans="1:21" ht="12.75" customHeight="1">
      <c r="A269" s="240" t="s">
        <v>924</v>
      </c>
      <c r="B269" s="240" t="s">
        <v>956</v>
      </c>
      <c r="C269" s="240" t="s">
        <v>956</v>
      </c>
      <c r="D269" s="240">
        <v>50650</v>
      </c>
      <c r="E269" s="788">
        <v>1</v>
      </c>
      <c r="F269" s="788">
        <v>0</v>
      </c>
      <c r="G269" s="788">
        <v>1</v>
      </c>
      <c r="H269" s="819">
        <v>0</v>
      </c>
      <c r="I269" s="788">
        <v>0</v>
      </c>
      <c r="J269" s="788">
        <v>1</v>
      </c>
      <c r="K269" s="788">
        <v>1</v>
      </c>
      <c r="L269" s="788">
        <v>2</v>
      </c>
      <c r="M269" s="788">
        <v>0</v>
      </c>
      <c r="N269" s="819">
        <v>2</v>
      </c>
      <c r="O269" s="788">
        <v>1</v>
      </c>
      <c r="P269" s="788">
        <v>0</v>
      </c>
      <c r="Q269" s="788">
        <v>2</v>
      </c>
      <c r="R269" s="788">
        <v>2</v>
      </c>
      <c r="S269" s="788">
        <v>0</v>
      </c>
      <c r="T269" s="788">
        <v>0</v>
      </c>
      <c r="U269" s="788">
        <v>0</v>
      </c>
    </row>
    <row r="270" spans="1:21" ht="12.75" customHeight="1">
      <c r="A270" s="240" t="s">
        <v>924</v>
      </c>
      <c r="B270" s="240" t="s">
        <v>960</v>
      </c>
      <c r="C270" s="240" t="s">
        <v>961</v>
      </c>
      <c r="D270" s="240">
        <v>50751</v>
      </c>
      <c r="E270" s="788">
        <v>0</v>
      </c>
      <c r="F270" s="788">
        <v>0</v>
      </c>
      <c r="G270" s="788">
        <v>2</v>
      </c>
      <c r="H270" s="819">
        <v>0</v>
      </c>
      <c r="I270" s="788">
        <v>0</v>
      </c>
      <c r="J270" s="788">
        <v>2</v>
      </c>
      <c r="K270" s="788">
        <v>2</v>
      </c>
      <c r="L270" s="788">
        <v>0</v>
      </c>
      <c r="M270" s="788">
        <v>0</v>
      </c>
      <c r="N270" s="819">
        <v>0</v>
      </c>
      <c r="O270" s="788">
        <v>0</v>
      </c>
      <c r="P270" s="788">
        <v>0</v>
      </c>
      <c r="Q270" s="788">
        <v>0</v>
      </c>
      <c r="R270" s="788">
        <v>1</v>
      </c>
      <c r="S270" s="788">
        <v>0</v>
      </c>
      <c r="T270" s="788">
        <v>0</v>
      </c>
      <c r="U270" s="788">
        <v>0</v>
      </c>
    </row>
    <row r="271" spans="1:21" ht="12.75" customHeight="1">
      <c r="A271" s="240" t="s">
        <v>924</v>
      </c>
      <c r="B271" s="240" t="s">
        <v>960</v>
      </c>
      <c r="C271" s="240" t="s">
        <v>962</v>
      </c>
      <c r="D271" s="240">
        <v>50752</v>
      </c>
      <c r="E271" s="788">
        <v>0</v>
      </c>
      <c r="F271" s="788">
        <v>0</v>
      </c>
      <c r="G271" s="788">
        <v>0</v>
      </c>
      <c r="H271" s="819">
        <v>0</v>
      </c>
      <c r="I271" s="788">
        <v>0</v>
      </c>
      <c r="J271" s="788">
        <v>0</v>
      </c>
      <c r="K271" s="788">
        <v>0</v>
      </c>
      <c r="L271" s="788">
        <v>0</v>
      </c>
      <c r="M271" s="788">
        <v>0</v>
      </c>
      <c r="N271" s="819">
        <v>0</v>
      </c>
      <c r="O271" s="788">
        <v>0</v>
      </c>
      <c r="P271" s="788">
        <v>0</v>
      </c>
      <c r="Q271" s="788">
        <v>0</v>
      </c>
      <c r="R271" s="788">
        <v>0</v>
      </c>
      <c r="S271" s="788">
        <v>0</v>
      </c>
      <c r="T271" s="788">
        <v>0</v>
      </c>
      <c r="U271" s="788">
        <v>0</v>
      </c>
    </row>
    <row r="272" spans="1:21" ht="12.75" customHeight="1">
      <c r="A272" s="240" t="s">
        <v>924</v>
      </c>
      <c r="B272" s="240" t="s">
        <v>960</v>
      </c>
      <c r="C272" s="240" t="s">
        <v>963</v>
      </c>
      <c r="D272" s="240">
        <v>50753</v>
      </c>
      <c r="E272" s="788">
        <v>1</v>
      </c>
      <c r="F272" s="788">
        <v>0</v>
      </c>
      <c r="G272" s="788">
        <v>1</v>
      </c>
      <c r="H272" s="819">
        <v>0</v>
      </c>
      <c r="I272" s="788">
        <v>0</v>
      </c>
      <c r="J272" s="788">
        <v>1</v>
      </c>
      <c r="K272" s="788">
        <v>0</v>
      </c>
      <c r="L272" s="788">
        <v>0</v>
      </c>
      <c r="M272" s="788">
        <v>0</v>
      </c>
      <c r="N272" s="819">
        <v>0</v>
      </c>
      <c r="O272" s="788">
        <v>0</v>
      </c>
      <c r="P272" s="788">
        <v>0</v>
      </c>
      <c r="Q272" s="788">
        <v>0</v>
      </c>
      <c r="R272" s="788">
        <v>0</v>
      </c>
      <c r="S272" s="788">
        <v>0</v>
      </c>
      <c r="T272" s="788">
        <v>0</v>
      </c>
      <c r="U272" s="788">
        <v>0</v>
      </c>
    </row>
    <row r="273" spans="1:21" ht="12.75" customHeight="1">
      <c r="A273" s="240" t="s">
        <v>924</v>
      </c>
      <c r="B273" s="240" t="s">
        <v>960</v>
      </c>
      <c r="C273" s="240" t="s">
        <v>964</v>
      </c>
      <c r="D273" s="240">
        <v>50754</v>
      </c>
      <c r="E273" s="788">
        <v>0</v>
      </c>
      <c r="F273" s="788">
        <v>0</v>
      </c>
      <c r="G273" s="788">
        <v>0</v>
      </c>
      <c r="H273" s="819">
        <v>0</v>
      </c>
      <c r="I273" s="788">
        <v>0</v>
      </c>
      <c r="J273" s="788">
        <v>0</v>
      </c>
      <c r="K273" s="788">
        <v>0</v>
      </c>
      <c r="L273" s="788">
        <v>0</v>
      </c>
      <c r="M273" s="788">
        <v>0</v>
      </c>
      <c r="N273" s="819">
        <v>0</v>
      </c>
      <c r="O273" s="788">
        <v>0</v>
      </c>
      <c r="P273" s="788">
        <v>0</v>
      </c>
      <c r="Q273" s="788">
        <v>0</v>
      </c>
      <c r="R273" s="788">
        <v>0</v>
      </c>
      <c r="S273" s="788">
        <v>0</v>
      </c>
      <c r="T273" s="788">
        <v>0</v>
      </c>
      <c r="U273" s="788">
        <v>0</v>
      </c>
    </row>
    <row r="274" spans="1:21" ht="12.75" customHeight="1">
      <c r="A274" s="240" t="s">
        <v>924</v>
      </c>
      <c r="B274" s="240" t="s">
        <v>960</v>
      </c>
      <c r="C274" s="240" t="s">
        <v>960</v>
      </c>
      <c r="D274" s="240">
        <v>50750</v>
      </c>
      <c r="E274" s="788">
        <v>1</v>
      </c>
      <c r="F274" s="788">
        <v>0</v>
      </c>
      <c r="G274" s="788">
        <v>1</v>
      </c>
      <c r="H274" s="819">
        <v>1</v>
      </c>
      <c r="I274" s="788">
        <v>0</v>
      </c>
      <c r="J274" s="788">
        <v>1</v>
      </c>
      <c r="K274" s="788">
        <v>1</v>
      </c>
      <c r="L274" s="788">
        <v>1</v>
      </c>
      <c r="M274" s="788">
        <v>0</v>
      </c>
      <c r="N274" s="819">
        <v>1</v>
      </c>
      <c r="O274" s="788">
        <v>0</v>
      </c>
      <c r="P274" s="788">
        <v>0</v>
      </c>
      <c r="Q274" s="788">
        <v>0</v>
      </c>
      <c r="R274" s="788">
        <v>1</v>
      </c>
      <c r="S274" s="788">
        <v>0</v>
      </c>
      <c r="T274" s="788">
        <v>0</v>
      </c>
      <c r="U274" s="788">
        <v>0</v>
      </c>
    </row>
    <row r="275" spans="1:21" ht="12.75" customHeight="1">
      <c r="A275" s="242" t="s">
        <v>1019</v>
      </c>
      <c r="B275" s="242" t="s">
        <v>1022</v>
      </c>
      <c r="C275" s="242" t="s">
        <v>1022</v>
      </c>
      <c r="D275" s="242">
        <v>70250</v>
      </c>
      <c r="E275" s="788">
        <v>1</v>
      </c>
      <c r="F275" s="788">
        <v>0</v>
      </c>
      <c r="G275" s="788">
        <v>4</v>
      </c>
      <c r="H275" s="819">
        <v>0</v>
      </c>
      <c r="I275" s="788">
        <v>0</v>
      </c>
      <c r="J275" s="788">
        <v>4</v>
      </c>
      <c r="K275" s="788">
        <v>2</v>
      </c>
      <c r="L275" s="788">
        <v>1</v>
      </c>
      <c r="M275" s="788">
        <v>0</v>
      </c>
      <c r="N275" s="819">
        <v>1</v>
      </c>
      <c r="O275" s="788">
        <v>1</v>
      </c>
      <c r="P275" s="788">
        <v>0</v>
      </c>
      <c r="Q275" s="788">
        <v>0</v>
      </c>
      <c r="R275" s="788">
        <v>1</v>
      </c>
      <c r="S275" s="788">
        <v>1</v>
      </c>
      <c r="T275" s="788">
        <v>0</v>
      </c>
      <c r="U275" s="788">
        <v>0</v>
      </c>
    </row>
    <row r="276" spans="1:21" ht="12.75" customHeight="1">
      <c r="A276" s="242" t="s">
        <v>1019</v>
      </c>
      <c r="B276" s="242" t="s">
        <v>1022</v>
      </c>
      <c r="C276" s="242" t="s">
        <v>1025</v>
      </c>
      <c r="D276" s="242">
        <v>70255</v>
      </c>
      <c r="E276" s="788">
        <v>0</v>
      </c>
      <c r="F276" s="788">
        <v>0</v>
      </c>
      <c r="G276" s="788">
        <v>0</v>
      </c>
      <c r="H276" s="819">
        <v>0</v>
      </c>
      <c r="I276" s="788">
        <v>0</v>
      </c>
      <c r="J276" s="788">
        <v>0</v>
      </c>
      <c r="K276" s="788">
        <v>0</v>
      </c>
      <c r="L276" s="788">
        <v>0</v>
      </c>
      <c r="M276" s="788">
        <v>0</v>
      </c>
      <c r="N276" s="819">
        <v>0</v>
      </c>
      <c r="O276" s="788">
        <v>0</v>
      </c>
      <c r="P276" s="788">
        <v>0</v>
      </c>
      <c r="Q276" s="788">
        <v>0</v>
      </c>
      <c r="R276" s="788">
        <v>0</v>
      </c>
      <c r="S276" s="788">
        <v>0</v>
      </c>
      <c r="T276" s="788">
        <v>0</v>
      </c>
      <c r="U276" s="788">
        <v>0</v>
      </c>
    </row>
    <row r="277" spans="1:21" ht="12.75" customHeight="1">
      <c r="A277" s="242" t="s">
        <v>1019</v>
      </c>
      <c r="B277" s="242" t="s">
        <v>1022</v>
      </c>
      <c r="C277" s="242" t="s">
        <v>1023</v>
      </c>
      <c r="D277" s="242">
        <v>70251</v>
      </c>
      <c r="E277" s="788">
        <v>1</v>
      </c>
      <c r="F277" s="788">
        <v>0</v>
      </c>
      <c r="G277" s="788">
        <v>1</v>
      </c>
      <c r="H277" s="819">
        <v>0</v>
      </c>
      <c r="I277" s="788">
        <v>0</v>
      </c>
      <c r="J277" s="788">
        <v>1</v>
      </c>
      <c r="K277" s="788">
        <v>0</v>
      </c>
      <c r="L277" s="788">
        <v>0</v>
      </c>
      <c r="M277" s="788">
        <v>0</v>
      </c>
      <c r="N277" s="819">
        <v>0</v>
      </c>
      <c r="O277" s="788">
        <v>0</v>
      </c>
      <c r="P277" s="788">
        <v>0</v>
      </c>
      <c r="Q277" s="788">
        <v>0</v>
      </c>
      <c r="R277" s="788">
        <v>0</v>
      </c>
      <c r="S277" s="788">
        <v>0</v>
      </c>
      <c r="T277" s="788">
        <v>0</v>
      </c>
      <c r="U277" s="788">
        <v>0</v>
      </c>
    </row>
    <row r="278" spans="1:21" ht="12.75" customHeight="1">
      <c r="A278" s="242" t="s">
        <v>1019</v>
      </c>
      <c r="B278" s="242" t="s">
        <v>1022</v>
      </c>
      <c r="C278" s="242" t="s">
        <v>1024</v>
      </c>
      <c r="D278" s="242">
        <v>70254</v>
      </c>
      <c r="E278" s="788">
        <v>0</v>
      </c>
      <c r="F278" s="788">
        <v>0</v>
      </c>
      <c r="G278" s="788">
        <v>1</v>
      </c>
      <c r="H278" s="819">
        <v>0</v>
      </c>
      <c r="I278" s="788">
        <v>0</v>
      </c>
      <c r="J278" s="788">
        <v>1</v>
      </c>
      <c r="K278" s="788">
        <v>0</v>
      </c>
      <c r="L278" s="788">
        <v>0</v>
      </c>
      <c r="M278" s="788">
        <v>0</v>
      </c>
      <c r="N278" s="819">
        <v>0</v>
      </c>
      <c r="O278" s="788">
        <v>0</v>
      </c>
      <c r="P278" s="788">
        <v>0</v>
      </c>
      <c r="Q278" s="788">
        <v>0</v>
      </c>
      <c r="R278" s="788">
        <v>0</v>
      </c>
      <c r="S278" s="788">
        <v>0</v>
      </c>
      <c r="T278" s="788">
        <v>0</v>
      </c>
      <c r="U278" s="788">
        <v>0</v>
      </c>
    </row>
    <row r="279" spans="1:21" ht="12.75" customHeight="1">
      <c r="A279" s="242" t="s">
        <v>1019</v>
      </c>
      <c r="B279" s="242" t="s">
        <v>1022</v>
      </c>
      <c r="C279" s="242" t="s">
        <v>1177</v>
      </c>
      <c r="D279" s="242">
        <v>70256</v>
      </c>
      <c r="E279" s="788">
        <v>0</v>
      </c>
      <c r="F279" s="788">
        <v>0</v>
      </c>
      <c r="G279" s="788">
        <v>0</v>
      </c>
      <c r="H279" s="819">
        <v>0</v>
      </c>
      <c r="I279" s="788">
        <v>0</v>
      </c>
      <c r="J279" s="788">
        <v>0</v>
      </c>
      <c r="K279" s="788">
        <v>0</v>
      </c>
      <c r="L279" s="788">
        <v>0</v>
      </c>
      <c r="M279" s="788">
        <v>0</v>
      </c>
      <c r="N279" s="819">
        <v>0</v>
      </c>
      <c r="O279" s="788">
        <v>0</v>
      </c>
      <c r="P279" s="788">
        <v>0</v>
      </c>
      <c r="Q279" s="788">
        <v>0</v>
      </c>
      <c r="R279" s="788">
        <v>0</v>
      </c>
      <c r="S279" s="788">
        <v>0</v>
      </c>
      <c r="T279" s="788">
        <v>0</v>
      </c>
      <c r="U279" s="788">
        <v>0</v>
      </c>
    </row>
    <row r="280" spans="1:21" ht="12.75" customHeight="1">
      <c r="A280" s="242" t="s">
        <v>1019</v>
      </c>
      <c r="B280" s="242" t="s">
        <v>364</v>
      </c>
      <c r="C280" s="242" t="s">
        <v>1026</v>
      </c>
      <c r="D280" s="242">
        <v>70351</v>
      </c>
      <c r="E280" s="788">
        <v>0</v>
      </c>
      <c r="F280" s="788">
        <v>0</v>
      </c>
      <c r="G280" s="788">
        <v>0</v>
      </c>
      <c r="H280" s="819">
        <v>0</v>
      </c>
      <c r="I280" s="788">
        <v>0</v>
      </c>
      <c r="J280" s="788">
        <v>0</v>
      </c>
      <c r="K280" s="788">
        <v>0</v>
      </c>
      <c r="L280" s="788">
        <v>0</v>
      </c>
      <c r="M280" s="788">
        <v>0</v>
      </c>
      <c r="N280" s="819">
        <v>0</v>
      </c>
      <c r="O280" s="788">
        <v>0</v>
      </c>
      <c r="P280" s="788">
        <v>0</v>
      </c>
      <c r="Q280" s="788">
        <v>0</v>
      </c>
      <c r="R280" s="788">
        <v>0</v>
      </c>
      <c r="S280" s="788">
        <v>0</v>
      </c>
      <c r="T280" s="788">
        <v>0</v>
      </c>
      <c r="U280" s="788">
        <v>0</v>
      </c>
    </row>
    <row r="281" spans="1:21" ht="12.75" customHeight="1">
      <c r="A281" s="242" t="s">
        <v>1019</v>
      </c>
      <c r="B281" s="242" t="s">
        <v>364</v>
      </c>
      <c r="C281" s="242" t="s">
        <v>1027</v>
      </c>
      <c r="D281" s="242">
        <v>70352</v>
      </c>
      <c r="E281" s="788">
        <v>0</v>
      </c>
      <c r="F281" s="788">
        <v>0</v>
      </c>
      <c r="G281" s="788">
        <v>0</v>
      </c>
      <c r="H281" s="819">
        <v>0</v>
      </c>
      <c r="I281" s="788">
        <v>0</v>
      </c>
      <c r="J281" s="788">
        <v>0</v>
      </c>
      <c r="K281" s="788">
        <v>0</v>
      </c>
      <c r="L281" s="788">
        <v>0</v>
      </c>
      <c r="M281" s="788">
        <v>0</v>
      </c>
      <c r="N281" s="819">
        <v>0</v>
      </c>
      <c r="O281" s="788">
        <v>0</v>
      </c>
      <c r="P281" s="788">
        <v>0</v>
      </c>
      <c r="Q281" s="788">
        <v>0</v>
      </c>
      <c r="R281" s="788">
        <v>0</v>
      </c>
      <c r="S281" s="788">
        <v>0</v>
      </c>
      <c r="T281" s="788">
        <v>0</v>
      </c>
      <c r="U281" s="788">
        <v>0</v>
      </c>
    </row>
    <row r="282" spans="1:21" ht="12.75" customHeight="1">
      <c r="A282" s="242" t="s">
        <v>1019</v>
      </c>
      <c r="B282" s="242" t="s">
        <v>364</v>
      </c>
      <c r="C282" s="242" t="s">
        <v>888</v>
      </c>
      <c r="D282" s="242">
        <v>70353</v>
      </c>
      <c r="E282" s="788">
        <v>0</v>
      </c>
      <c r="F282" s="788">
        <v>0</v>
      </c>
      <c r="G282" s="788">
        <v>0</v>
      </c>
      <c r="H282" s="819">
        <v>0</v>
      </c>
      <c r="I282" s="788">
        <v>0</v>
      </c>
      <c r="J282" s="788">
        <v>0</v>
      </c>
      <c r="K282" s="788">
        <v>0</v>
      </c>
      <c r="L282" s="788">
        <v>0</v>
      </c>
      <c r="M282" s="788">
        <v>0</v>
      </c>
      <c r="N282" s="819">
        <v>0</v>
      </c>
      <c r="O282" s="788">
        <v>0</v>
      </c>
      <c r="P282" s="788">
        <v>0</v>
      </c>
      <c r="Q282" s="788">
        <v>0</v>
      </c>
      <c r="R282" s="788">
        <v>0</v>
      </c>
      <c r="S282" s="788">
        <v>0</v>
      </c>
      <c r="T282" s="788">
        <v>0</v>
      </c>
      <c r="U282" s="788">
        <v>0</v>
      </c>
    </row>
    <row r="283" spans="1:21" ht="12.75" customHeight="1">
      <c r="A283" s="242" t="s">
        <v>1019</v>
      </c>
      <c r="B283" s="242" t="s">
        <v>364</v>
      </c>
      <c r="C283" s="242" t="s">
        <v>111</v>
      </c>
      <c r="D283" s="242">
        <v>70350</v>
      </c>
      <c r="E283" s="788">
        <v>1</v>
      </c>
      <c r="F283" s="788">
        <v>0</v>
      </c>
      <c r="G283" s="788">
        <v>1</v>
      </c>
      <c r="H283" s="819">
        <v>0</v>
      </c>
      <c r="I283" s="788">
        <v>0</v>
      </c>
      <c r="J283" s="788">
        <v>1</v>
      </c>
      <c r="K283" s="788">
        <v>2</v>
      </c>
      <c r="L283" s="788">
        <v>1</v>
      </c>
      <c r="M283" s="788">
        <v>0</v>
      </c>
      <c r="N283" s="819">
        <v>1</v>
      </c>
      <c r="O283" s="788">
        <v>0</v>
      </c>
      <c r="P283" s="788">
        <v>0</v>
      </c>
      <c r="Q283" s="788">
        <v>0</v>
      </c>
      <c r="R283" s="788">
        <v>1</v>
      </c>
      <c r="S283" s="788">
        <v>0</v>
      </c>
      <c r="T283" s="788">
        <v>0</v>
      </c>
      <c r="U283" s="788">
        <v>0</v>
      </c>
    </row>
    <row r="284" spans="1:21" ht="12.75" customHeight="1">
      <c r="A284" s="242" t="s">
        <v>1019</v>
      </c>
      <c r="B284" s="242" t="s">
        <v>364</v>
      </c>
      <c r="C284" s="242" t="s">
        <v>476</v>
      </c>
      <c r="D284" s="242">
        <v>70354</v>
      </c>
      <c r="E284" s="788">
        <v>0</v>
      </c>
      <c r="F284" s="788">
        <v>0</v>
      </c>
      <c r="G284" s="788">
        <v>0</v>
      </c>
      <c r="H284" s="819">
        <v>0</v>
      </c>
      <c r="I284" s="788">
        <v>0</v>
      </c>
      <c r="J284" s="788">
        <v>0</v>
      </c>
      <c r="K284" s="788">
        <v>0</v>
      </c>
      <c r="L284" s="788">
        <v>0</v>
      </c>
      <c r="M284" s="788">
        <v>0</v>
      </c>
      <c r="N284" s="819">
        <v>0</v>
      </c>
      <c r="O284" s="788">
        <v>0</v>
      </c>
      <c r="P284" s="788">
        <v>0</v>
      </c>
      <c r="Q284" s="788">
        <v>0</v>
      </c>
      <c r="R284" s="788">
        <v>0</v>
      </c>
      <c r="S284" s="788">
        <v>0</v>
      </c>
      <c r="T284" s="788">
        <v>0</v>
      </c>
      <c r="U284" s="788">
        <v>0</v>
      </c>
    </row>
    <row r="285" spans="1:21" ht="12.75" customHeight="1">
      <c r="A285" s="242" t="s">
        <v>1019</v>
      </c>
      <c r="B285" s="242" t="s">
        <v>364</v>
      </c>
      <c r="C285" s="242" t="s">
        <v>1028</v>
      </c>
      <c r="D285" s="242">
        <v>70355</v>
      </c>
      <c r="E285" s="788">
        <v>0</v>
      </c>
      <c r="F285" s="788">
        <v>0</v>
      </c>
      <c r="G285" s="788">
        <v>0</v>
      </c>
      <c r="H285" s="819">
        <v>0</v>
      </c>
      <c r="I285" s="788">
        <v>0</v>
      </c>
      <c r="J285" s="788">
        <v>0</v>
      </c>
      <c r="K285" s="788">
        <v>0</v>
      </c>
      <c r="L285" s="788">
        <v>0</v>
      </c>
      <c r="M285" s="788">
        <v>0</v>
      </c>
      <c r="N285" s="819">
        <v>0</v>
      </c>
      <c r="O285" s="788">
        <v>0</v>
      </c>
      <c r="P285" s="788">
        <v>0</v>
      </c>
      <c r="Q285" s="788">
        <v>0</v>
      </c>
      <c r="R285" s="788">
        <v>0</v>
      </c>
      <c r="S285" s="788">
        <v>0</v>
      </c>
      <c r="T285" s="788">
        <v>0</v>
      </c>
      <c r="U285" s="788">
        <v>0</v>
      </c>
    </row>
    <row r="286" spans="1:21" ht="12.75" customHeight="1">
      <c r="A286" s="242" t="s">
        <v>1019</v>
      </c>
      <c r="B286" s="242" t="s">
        <v>1029</v>
      </c>
      <c r="C286" s="242" t="s">
        <v>1029</v>
      </c>
      <c r="D286" s="242">
        <v>70450</v>
      </c>
      <c r="E286" s="788">
        <v>2</v>
      </c>
      <c r="F286" s="788">
        <v>0</v>
      </c>
      <c r="G286" s="788">
        <v>1</v>
      </c>
      <c r="H286" s="819">
        <v>1</v>
      </c>
      <c r="I286" s="788">
        <v>0</v>
      </c>
      <c r="J286" s="788">
        <v>1</v>
      </c>
      <c r="K286" s="788">
        <v>0</v>
      </c>
      <c r="L286" s="788">
        <v>1</v>
      </c>
      <c r="M286" s="788">
        <v>0</v>
      </c>
      <c r="N286" s="819">
        <v>0</v>
      </c>
      <c r="O286" s="788">
        <v>0</v>
      </c>
      <c r="P286" s="788">
        <v>0</v>
      </c>
      <c r="Q286" s="788">
        <v>0</v>
      </c>
      <c r="R286" s="788">
        <v>1</v>
      </c>
      <c r="S286" s="788">
        <v>0</v>
      </c>
      <c r="T286" s="788">
        <v>0</v>
      </c>
      <c r="U286" s="788">
        <v>0</v>
      </c>
    </row>
    <row r="287" spans="1:21" ht="12.75" customHeight="1">
      <c r="A287" s="242" t="s">
        <v>1019</v>
      </c>
      <c r="B287" s="242" t="s">
        <v>1029</v>
      </c>
      <c r="C287" s="242" t="s">
        <v>1030</v>
      </c>
      <c r="D287" s="242">
        <v>70451</v>
      </c>
      <c r="E287" s="788">
        <v>0</v>
      </c>
      <c r="F287" s="788">
        <v>0</v>
      </c>
      <c r="G287" s="788">
        <v>0</v>
      </c>
      <c r="H287" s="819">
        <v>0</v>
      </c>
      <c r="I287" s="788">
        <v>0</v>
      </c>
      <c r="J287" s="788">
        <v>0</v>
      </c>
      <c r="K287" s="788">
        <v>0</v>
      </c>
      <c r="L287" s="788">
        <v>0</v>
      </c>
      <c r="M287" s="788">
        <v>0</v>
      </c>
      <c r="N287" s="819">
        <v>0</v>
      </c>
      <c r="O287" s="788">
        <v>0</v>
      </c>
      <c r="P287" s="788">
        <v>0</v>
      </c>
      <c r="Q287" s="788">
        <v>0</v>
      </c>
      <c r="R287" s="788">
        <v>0</v>
      </c>
      <c r="S287" s="788">
        <v>0</v>
      </c>
      <c r="T287" s="788">
        <v>0</v>
      </c>
      <c r="U287" s="788">
        <v>0</v>
      </c>
    </row>
    <row r="288" spans="1:21" ht="12.75" customHeight="1">
      <c r="A288" s="242" t="s">
        <v>1019</v>
      </c>
      <c r="B288" s="242" t="s">
        <v>1031</v>
      </c>
      <c r="C288" s="242" t="s">
        <v>1031</v>
      </c>
      <c r="D288" s="242">
        <v>70550</v>
      </c>
      <c r="E288" s="788">
        <v>0</v>
      </c>
      <c r="F288" s="788">
        <v>0</v>
      </c>
      <c r="G288" s="788">
        <v>1</v>
      </c>
      <c r="H288" s="819">
        <v>0</v>
      </c>
      <c r="I288" s="788">
        <v>0</v>
      </c>
      <c r="J288" s="788">
        <v>1</v>
      </c>
      <c r="K288" s="788">
        <v>1</v>
      </c>
      <c r="L288" s="788">
        <v>2</v>
      </c>
      <c r="M288" s="788">
        <v>0</v>
      </c>
      <c r="N288" s="819">
        <v>1</v>
      </c>
      <c r="O288" s="788">
        <v>0</v>
      </c>
      <c r="P288" s="788">
        <v>0</v>
      </c>
      <c r="Q288" s="788">
        <v>0</v>
      </c>
      <c r="R288" s="788">
        <v>1</v>
      </c>
      <c r="S288" s="788">
        <v>0</v>
      </c>
      <c r="T288" s="788">
        <v>0</v>
      </c>
      <c r="U288" s="788">
        <v>0</v>
      </c>
    </row>
    <row r="289" spans="1:21" ht="12.75" customHeight="1">
      <c r="A289" s="242" t="s">
        <v>1019</v>
      </c>
      <c r="B289" s="242" t="s">
        <v>1032</v>
      </c>
      <c r="C289" s="242" t="s">
        <v>1033</v>
      </c>
      <c r="D289" s="242">
        <v>70651</v>
      </c>
      <c r="E289" s="788">
        <v>1</v>
      </c>
      <c r="F289" s="788">
        <v>0</v>
      </c>
      <c r="G289" s="788">
        <v>1</v>
      </c>
      <c r="H289" s="819">
        <v>0</v>
      </c>
      <c r="I289" s="788">
        <v>0</v>
      </c>
      <c r="J289" s="788">
        <v>1</v>
      </c>
      <c r="K289" s="788">
        <v>2</v>
      </c>
      <c r="L289" s="788">
        <v>1</v>
      </c>
      <c r="M289" s="788">
        <v>0</v>
      </c>
      <c r="N289" s="819">
        <v>0</v>
      </c>
      <c r="O289" s="788">
        <v>0</v>
      </c>
      <c r="P289" s="788">
        <v>0</v>
      </c>
      <c r="Q289" s="788">
        <v>0</v>
      </c>
      <c r="R289" s="788">
        <v>1</v>
      </c>
      <c r="S289" s="788">
        <v>0</v>
      </c>
      <c r="T289" s="788">
        <v>0</v>
      </c>
      <c r="U289" s="788">
        <v>0</v>
      </c>
    </row>
    <row r="290" spans="1:21" ht="12.75" customHeight="1">
      <c r="A290" s="242" t="s">
        <v>1019</v>
      </c>
      <c r="B290" s="242" t="s">
        <v>1032</v>
      </c>
      <c r="C290" s="242" t="s">
        <v>1032</v>
      </c>
      <c r="D290" s="242">
        <v>70650</v>
      </c>
      <c r="E290" s="788">
        <v>3</v>
      </c>
      <c r="F290" s="788">
        <v>0</v>
      </c>
      <c r="G290" s="788">
        <v>3</v>
      </c>
      <c r="H290" s="819">
        <v>0</v>
      </c>
      <c r="I290" s="788">
        <v>0</v>
      </c>
      <c r="J290" s="788">
        <v>3</v>
      </c>
      <c r="K290" s="788">
        <v>6</v>
      </c>
      <c r="L290" s="788">
        <v>1</v>
      </c>
      <c r="M290" s="788">
        <v>0</v>
      </c>
      <c r="N290" s="819">
        <v>1</v>
      </c>
      <c r="O290" s="788">
        <v>1</v>
      </c>
      <c r="P290" s="788">
        <v>0</v>
      </c>
      <c r="Q290" s="788">
        <v>1</v>
      </c>
      <c r="R290" s="788">
        <v>2</v>
      </c>
      <c r="S290" s="788">
        <v>2</v>
      </c>
      <c r="T290" s="788">
        <v>0</v>
      </c>
      <c r="U290" s="788">
        <v>0</v>
      </c>
    </row>
    <row r="291" spans="1:21" ht="12.75" customHeight="1">
      <c r="A291" s="242" t="s">
        <v>1019</v>
      </c>
      <c r="B291" s="242" t="s">
        <v>1032</v>
      </c>
      <c r="C291" s="242" t="s">
        <v>1034</v>
      </c>
      <c r="D291" s="242">
        <v>70652</v>
      </c>
      <c r="E291" s="788">
        <v>0</v>
      </c>
      <c r="F291" s="788">
        <v>0</v>
      </c>
      <c r="G291" s="788">
        <v>0</v>
      </c>
      <c r="H291" s="819">
        <v>0</v>
      </c>
      <c r="I291" s="788">
        <v>0</v>
      </c>
      <c r="J291" s="788">
        <v>0</v>
      </c>
      <c r="K291" s="788">
        <v>0</v>
      </c>
      <c r="L291" s="788">
        <v>0</v>
      </c>
      <c r="M291" s="788">
        <v>0</v>
      </c>
      <c r="N291" s="819">
        <v>0</v>
      </c>
      <c r="O291" s="788">
        <v>0</v>
      </c>
      <c r="P291" s="788">
        <v>0</v>
      </c>
      <c r="Q291" s="788">
        <v>0</v>
      </c>
      <c r="R291" s="788">
        <v>0</v>
      </c>
      <c r="S291" s="788">
        <v>0</v>
      </c>
      <c r="T291" s="788">
        <v>0</v>
      </c>
      <c r="U291" s="788">
        <v>0</v>
      </c>
    </row>
    <row r="292" spans="1:21" ht="12.75" customHeight="1">
      <c r="A292" s="242" t="s">
        <v>1019</v>
      </c>
      <c r="B292" s="242" t="s">
        <v>1032</v>
      </c>
      <c r="C292" s="242" t="s">
        <v>1036</v>
      </c>
      <c r="D292" s="242">
        <v>70654</v>
      </c>
      <c r="E292" s="788">
        <v>1</v>
      </c>
      <c r="F292" s="788">
        <v>0</v>
      </c>
      <c r="G292" s="788">
        <v>1</v>
      </c>
      <c r="H292" s="819">
        <v>0</v>
      </c>
      <c r="I292" s="788">
        <v>0</v>
      </c>
      <c r="J292" s="788">
        <v>1</v>
      </c>
      <c r="K292" s="788">
        <v>1</v>
      </c>
      <c r="L292" s="788">
        <v>0</v>
      </c>
      <c r="M292" s="788">
        <v>0</v>
      </c>
      <c r="N292" s="819">
        <v>0</v>
      </c>
      <c r="O292" s="788">
        <v>0</v>
      </c>
      <c r="P292" s="788">
        <v>0</v>
      </c>
      <c r="Q292" s="788">
        <v>0</v>
      </c>
      <c r="R292" s="788">
        <v>0</v>
      </c>
      <c r="S292" s="788">
        <v>0</v>
      </c>
      <c r="T292" s="788">
        <v>0</v>
      </c>
      <c r="U292" s="788">
        <v>0</v>
      </c>
    </row>
    <row r="293" spans="1:21" ht="12.75" customHeight="1">
      <c r="A293" s="242" t="s">
        <v>1019</v>
      </c>
      <c r="B293" s="242" t="s">
        <v>1032</v>
      </c>
      <c r="C293" s="242" t="s">
        <v>1035</v>
      </c>
      <c r="D293" s="242">
        <v>70653</v>
      </c>
      <c r="E293" s="788">
        <v>1</v>
      </c>
      <c r="F293" s="788">
        <v>0</v>
      </c>
      <c r="G293" s="788">
        <v>1</v>
      </c>
      <c r="H293" s="819">
        <v>0</v>
      </c>
      <c r="I293" s="788">
        <v>0</v>
      </c>
      <c r="J293" s="788">
        <v>1</v>
      </c>
      <c r="K293" s="788">
        <v>0</v>
      </c>
      <c r="L293" s="788">
        <v>1</v>
      </c>
      <c r="M293" s="788">
        <v>0</v>
      </c>
      <c r="N293" s="819">
        <v>0</v>
      </c>
      <c r="O293" s="788">
        <v>0</v>
      </c>
      <c r="P293" s="788">
        <v>0</v>
      </c>
      <c r="Q293" s="788">
        <v>0</v>
      </c>
      <c r="R293" s="788">
        <v>1</v>
      </c>
      <c r="S293" s="788">
        <v>1</v>
      </c>
      <c r="T293" s="788">
        <v>0</v>
      </c>
      <c r="U293" s="788">
        <v>0</v>
      </c>
    </row>
    <row r="294" spans="1:21" ht="12.75" customHeight="1">
      <c r="A294" s="242" t="s">
        <v>1019</v>
      </c>
      <c r="B294" s="242" t="s">
        <v>1037</v>
      </c>
      <c r="C294" s="242" t="s">
        <v>1037</v>
      </c>
      <c r="D294" s="242">
        <v>70750</v>
      </c>
      <c r="E294" s="788">
        <v>5</v>
      </c>
      <c r="F294" s="788">
        <v>0</v>
      </c>
      <c r="G294" s="788">
        <v>5</v>
      </c>
      <c r="H294" s="819">
        <v>5</v>
      </c>
      <c r="I294" s="788">
        <v>0</v>
      </c>
      <c r="J294" s="788">
        <v>5</v>
      </c>
      <c r="K294" s="788">
        <v>4</v>
      </c>
      <c r="L294" s="788">
        <v>2</v>
      </c>
      <c r="M294" s="788">
        <v>0</v>
      </c>
      <c r="N294" s="819">
        <v>2</v>
      </c>
      <c r="O294" s="788">
        <v>2</v>
      </c>
      <c r="P294" s="788">
        <v>0</v>
      </c>
      <c r="Q294" s="788">
        <v>2</v>
      </c>
      <c r="R294" s="788">
        <v>2</v>
      </c>
      <c r="S294" s="788">
        <v>1</v>
      </c>
      <c r="T294" s="788">
        <v>0</v>
      </c>
      <c r="U294" s="788">
        <v>0</v>
      </c>
    </row>
    <row r="295" spans="1:21" ht="12.75" customHeight="1">
      <c r="A295" s="242" t="s">
        <v>1019</v>
      </c>
      <c r="B295" s="242" t="s">
        <v>1069</v>
      </c>
      <c r="C295" s="242" t="s">
        <v>1070</v>
      </c>
      <c r="D295" s="242">
        <v>71452</v>
      </c>
      <c r="E295" s="788">
        <v>0</v>
      </c>
      <c r="F295" s="788">
        <v>0</v>
      </c>
      <c r="G295" s="788">
        <v>0</v>
      </c>
      <c r="H295" s="819">
        <v>0</v>
      </c>
      <c r="I295" s="788">
        <v>0</v>
      </c>
      <c r="J295" s="788">
        <v>0</v>
      </c>
      <c r="K295" s="788">
        <v>0</v>
      </c>
      <c r="L295" s="788">
        <v>0</v>
      </c>
      <c r="M295" s="788">
        <v>0</v>
      </c>
      <c r="N295" s="819">
        <v>0</v>
      </c>
      <c r="O295" s="788">
        <v>0</v>
      </c>
      <c r="P295" s="788">
        <v>0</v>
      </c>
      <c r="Q295" s="788">
        <v>0</v>
      </c>
      <c r="R295" s="788">
        <v>0</v>
      </c>
      <c r="S295" s="788">
        <v>0</v>
      </c>
      <c r="T295" s="788">
        <v>0</v>
      </c>
      <c r="U295" s="788">
        <v>0</v>
      </c>
    </row>
    <row r="296" spans="1:21" ht="12.75" customHeight="1">
      <c r="A296" s="242" t="s">
        <v>1019</v>
      </c>
      <c r="B296" s="242" t="s">
        <v>1069</v>
      </c>
      <c r="C296" s="242" t="s">
        <v>864</v>
      </c>
      <c r="D296" s="242">
        <v>71451</v>
      </c>
      <c r="E296" s="788">
        <v>1</v>
      </c>
      <c r="F296" s="788">
        <v>0</v>
      </c>
      <c r="G296" s="788">
        <v>0</v>
      </c>
      <c r="H296" s="819">
        <v>0</v>
      </c>
      <c r="I296" s="788">
        <v>0</v>
      </c>
      <c r="J296" s="788">
        <v>0</v>
      </c>
      <c r="K296" s="788">
        <v>0</v>
      </c>
      <c r="L296" s="788">
        <v>0</v>
      </c>
      <c r="M296" s="788">
        <v>0</v>
      </c>
      <c r="N296" s="819">
        <v>0</v>
      </c>
      <c r="O296" s="788">
        <v>0</v>
      </c>
      <c r="P296" s="788">
        <v>0</v>
      </c>
      <c r="Q296" s="788">
        <v>0</v>
      </c>
      <c r="R296" s="788">
        <v>0</v>
      </c>
      <c r="S296" s="788">
        <v>0</v>
      </c>
      <c r="T296" s="788">
        <v>0</v>
      </c>
      <c r="U296" s="788">
        <v>0</v>
      </c>
    </row>
    <row r="297" spans="1:21" ht="12.75" customHeight="1">
      <c r="A297" s="242" t="s">
        <v>1019</v>
      </c>
      <c r="B297" s="242" t="s">
        <v>1069</v>
      </c>
      <c r="C297" s="242" t="s">
        <v>770</v>
      </c>
      <c r="D297" s="242">
        <v>71450</v>
      </c>
      <c r="E297" s="788">
        <v>1</v>
      </c>
      <c r="F297" s="788">
        <v>0</v>
      </c>
      <c r="G297" s="788">
        <v>1</v>
      </c>
      <c r="H297" s="819">
        <v>0</v>
      </c>
      <c r="I297" s="788">
        <v>0</v>
      </c>
      <c r="J297" s="789">
        <v>1</v>
      </c>
      <c r="K297" s="788">
        <v>1</v>
      </c>
      <c r="L297" s="788">
        <v>1</v>
      </c>
      <c r="M297" s="788">
        <v>0</v>
      </c>
      <c r="N297" s="819">
        <v>1</v>
      </c>
      <c r="O297" s="788">
        <v>0</v>
      </c>
      <c r="P297" s="788">
        <v>0</v>
      </c>
      <c r="Q297" s="788">
        <v>0</v>
      </c>
      <c r="R297" s="788">
        <v>1</v>
      </c>
      <c r="S297" s="788">
        <v>0</v>
      </c>
      <c r="T297" s="788">
        <v>0</v>
      </c>
      <c r="U297" s="788">
        <v>0</v>
      </c>
    </row>
    <row r="298" spans="1:21" ht="12.75" customHeight="1">
      <c r="A298" s="242" t="s">
        <v>1019</v>
      </c>
      <c r="B298" s="242" t="s">
        <v>1069</v>
      </c>
      <c r="C298" s="242" t="s">
        <v>258</v>
      </c>
      <c r="D298" s="242">
        <v>71453</v>
      </c>
      <c r="E298" s="788">
        <v>0</v>
      </c>
      <c r="F298" s="788">
        <v>0</v>
      </c>
      <c r="G298" s="788">
        <v>0</v>
      </c>
      <c r="H298" s="819">
        <v>0</v>
      </c>
      <c r="I298" s="788">
        <v>0</v>
      </c>
      <c r="J298" s="788">
        <v>0</v>
      </c>
      <c r="K298" s="788">
        <v>0</v>
      </c>
      <c r="L298" s="788">
        <v>0</v>
      </c>
      <c r="M298" s="788">
        <v>0</v>
      </c>
      <c r="N298" s="819">
        <v>0</v>
      </c>
      <c r="O298" s="788">
        <v>0</v>
      </c>
      <c r="P298" s="788">
        <v>0</v>
      </c>
      <c r="Q298" s="788">
        <v>0</v>
      </c>
      <c r="R298" s="788">
        <v>0</v>
      </c>
      <c r="S298" s="788">
        <v>0</v>
      </c>
      <c r="T298" s="788">
        <v>0</v>
      </c>
      <c r="U298" s="788">
        <v>0</v>
      </c>
    </row>
    <row r="299" spans="1:21" ht="12.75" customHeight="1">
      <c r="A299" s="242" t="s">
        <v>1019</v>
      </c>
      <c r="B299" s="242" t="s">
        <v>1020</v>
      </c>
      <c r="C299" s="242" t="s">
        <v>1021</v>
      </c>
      <c r="D299" s="242">
        <v>70152</v>
      </c>
      <c r="E299" s="788">
        <v>1</v>
      </c>
      <c r="F299" s="788">
        <v>0</v>
      </c>
      <c r="G299" s="788">
        <v>0</v>
      </c>
      <c r="H299" s="819">
        <v>0</v>
      </c>
      <c r="I299" s="788">
        <v>0</v>
      </c>
      <c r="J299" s="788">
        <v>0</v>
      </c>
      <c r="K299" s="788">
        <v>0</v>
      </c>
      <c r="L299" s="788">
        <v>1</v>
      </c>
      <c r="M299" s="788">
        <v>0</v>
      </c>
      <c r="N299" s="819">
        <v>0</v>
      </c>
      <c r="O299" s="788">
        <v>0</v>
      </c>
      <c r="P299" s="788">
        <v>0</v>
      </c>
      <c r="Q299" s="788">
        <v>0</v>
      </c>
      <c r="R299" s="788">
        <v>0</v>
      </c>
      <c r="S299" s="788">
        <v>0</v>
      </c>
      <c r="T299" s="788">
        <v>0</v>
      </c>
      <c r="U299" s="788">
        <v>0</v>
      </c>
    </row>
    <row r="300" spans="1:21" ht="12.75" customHeight="1">
      <c r="A300" s="242" t="s">
        <v>1019</v>
      </c>
      <c r="B300" s="242" t="s">
        <v>1020</v>
      </c>
      <c r="C300" s="242" t="s">
        <v>1020</v>
      </c>
      <c r="D300" s="242">
        <v>70150</v>
      </c>
      <c r="E300" s="788">
        <v>30</v>
      </c>
      <c r="F300" s="788">
        <v>0</v>
      </c>
      <c r="G300" s="788">
        <v>36</v>
      </c>
      <c r="H300" s="819">
        <v>2</v>
      </c>
      <c r="I300" s="788">
        <v>0</v>
      </c>
      <c r="J300" s="788">
        <v>37</v>
      </c>
      <c r="K300" s="788">
        <v>36</v>
      </c>
      <c r="L300" s="788">
        <v>13</v>
      </c>
      <c r="M300" s="788">
        <v>0</v>
      </c>
      <c r="N300" s="819">
        <v>24</v>
      </c>
      <c r="O300" s="788">
        <v>20</v>
      </c>
      <c r="P300" s="788">
        <v>0</v>
      </c>
      <c r="Q300" s="788">
        <v>23</v>
      </c>
      <c r="R300" s="788">
        <v>22</v>
      </c>
      <c r="S300" s="788">
        <v>21</v>
      </c>
      <c r="T300" s="788">
        <v>21</v>
      </c>
      <c r="U300" s="788">
        <v>0</v>
      </c>
    </row>
    <row r="301" spans="1:21" ht="12.75" customHeight="1">
      <c r="A301" s="242" t="s">
        <v>1019</v>
      </c>
      <c r="B301" s="242" t="s">
        <v>1038</v>
      </c>
      <c r="C301" s="242" t="s">
        <v>761</v>
      </c>
      <c r="D301" s="242">
        <v>70851</v>
      </c>
      <c r="E301" s="788">
        <v>1</v>
      </c>
      <c r="F301" s="788">
        <v>0</v>
      </c>
      <c r="G301" s="788">
        <v>1</v>
      </c>
      <c r="H301" s="819">
        <v>0</v>
      </c>
      <c r="I301" s="788">
        <v>0</v>
      </c>
      <c r="J301" s="788">
        <v>1</v>
      </c>
      <c r="K301" s="788">
        <v>0</v>
      </c>
      <c r="L301" s="788">
        <v>0</v>
      </c>
      <c r="M301" s="788">
        <v>0</v>
      </c>
      <c r="N301" s="819">
        <v>0</v>
      </c>
      <c r="O301" s="788">
        <v>0</v>
      </c>
      <c r="P301" s="788">
        <v>0</v>
      </c>
      <c r="Q301" s="788">
        <v>0</v>
      </c>
      <c r="R301" s="788">
        <v>0</v>
      </c>
      <c r="S301" s="788">
        <v>0</v>
      </c>
      <c r="T301" s="788">
        <v>0</v>
      </c>
      <c r="U301" s="788">
        <v>0</v>
      </c>
    </row>
    <row r="302" spans="1:21" ht="12.75" customHeight="1">
      <c r="A302" s="242" t="s">
        <v>1019</v>
      </c>
      <c r="B302" s="242" t="s">
        <v>1038</v>
      </c>
      <c r="C302" s="242" t="s">
        <v>1038</v>
      </c>
      <c r="D302" s="242">
        <v>70850</v>
      </c>
      <c r="E302" s="788">
        <v>1</v>
      </c>
      <c r="F302" s="788">
        <v>0</v>
      </c>
      <c r="G302" s="788">
        <v>1</v>
      </c>
      <c r="H302" s="819">
        <v>0</v>
      </c>
      <c r="I302" s="788">
        <v>0</v>
      </c>
      <c r="J302" s="788">
        <v>1</v>
      </c>
      <c r="K302" s="788">
        <v>1</v>
      </c>
      <c r="L302" s="788">
        <v>1</v>
      </c>
      <c r="M302" s="788">
        <v>0</v>
      </c>
      <c r="N302" s="819">
        <v>0</v>
      </c>
      <c r="O302" s="788">
        <v>0</v>
      </c>
      <c r="P302" s="788">
        <v>0</v>
      </c>
      <c r="Q302" s="788">
        <v>0</v>
      </c>
      <c r="R302" s="788">
        <v>1</v>
      </c>
      <c r="S302" s="788">
        <v>0</v>
      </c>
      <c r="T302" s="788">
        <v>0</v>
      </c>
      <c r="U302" s="788">
        <v>0</v>
      </c>
    </row>
    <row r="303" spans="1:21" ht="12.75" customHeight="1">
      <c r="A303" s="242" t="s">
        <v>1019</v>
      </c>
      <c r="B303" s="242" t="s">
        <v>1039</v>
      </c>
      <c r="C303" s="242" t="s">
        <v>754</v>
      </c>
      <c r="D303" s="242">
        <v>70951</v>
      </c>
      <c r="E303" s="788">
        <v>1</v>
      </c>
      <c r="F303" s="788">
        <v>0</v>
      </c>
      <c r="G303" s="788">
        <v>2</v>
      </c>
      <c r="H303" s="819">
        <v>0</v>
      </c>
      <c r="I303" s="788">
        <v>0</v>
      </c>
      <c r="J303" s="788">
        <v>2</v>
      </c>
      <c r="K303" s="788">
        <v>1</v>
      </c>
      <c r="L303" s="788">
        <v>1</v>
      </c>
      <c r="M303" s="788">
        <v>0</v>
      </c>
      <c r="N303" s="819">
        <v>0</v>
      </c>
      <c r="O303" s="788">
        <v>0</v>
      </c>
      <c r="P303" s="788">
        <v>0</v>
      </c>
      <c r="Q303" s="788">
        <v>0</v>
      </c>
      <c r="R303" s="788">
        <v>1</v>
      </c>
      <c r="S303" s="788">
        <v>0</v>
      </c>
      <c r="T303" s="788">
        <v>0</v>
      </c>
      <c r="U303" s="788">
        <v>0</v>
      </c>
    </row>
    <row r="304" spans="1:21" ht="12.75" customHeight="1">
      <c r="A304" s="242" t="s">
        <v>1019</v>
      </c>
      <c r="B304" s="242" t="s">
        <v>1039</v>
      </c>
      <c r="C304" s="242" t="s">
        <v>1044</v>
      </c>
      <c r="D304" s="242">
        <v>70956</v>
      </c>
      <c r="E304" s="788">
        <v>0</v>
      </c>
      <c r="F304" s="788">
        <v>0</v>
      </c>
      <c r="G304" s="788">
        <v>0</v>
      </c>
      <c r="H304" s="819">
        <v>0</v>
      </c>
      <c r="I304" s="788">
        <v>0</v>
      </c>
      <c r="J304" s="788">
        <v>0</v>
      </c>
      <c r="K304" s="788">
        <v>0</v>
      </c>
      <c r="L304" s="788">
        <v>0</v>
      </c>
      <c r="M304" s="788">
        <v>0</v>
      </c>
      <c r="N304" s="819">
        <v>0</v>
      </c>
      <c r="O304" s="788">
        <v>0</v>
      </c>
      <c r="P304" s="788">
        <v>0</v>
      </c>
      <c r="Q304" s="788">
        <v>0</v>
      </c>
      <c r="R304" s="788">
        <v>0</v>
      </c>
      <c r="S304" s="788">
        <v>0</v>
      </c>
      <c r="T304" s="788">
        <v>0</v>
      </c>
      <c r="U304" s="788">
        <v>0</v>
      </c>
    </row>
    <row r="305" spans="1:21" ht="12.75" customHeight="1">
      <c r="A305" s="242" t="s">
        <v>1019</v>
      </c>
      <c r="B305" s="242" t="s">
        <v>1039</v>
      </c>
      <c r="C305" s="242" t="s">
        <v>1040</v>
      </c>
      <c r="D305" s="242">
        <v>70952</v>
      </c>
      <c r="E305" s="788">
        <v>2</v>
      </c>
      <c r="F305" s="788">
        <v>0</v>
      </c>
      <c r="G305" s="788">
        <v>1</v>
      </c>
      <c r="H305" s="819">
        <v>0</v>
      </c>
      <c r="I305" s="788">
        <v>0</v>
      </c>
      <c r="J305" s="788">
        <v>1</v>
      </c>
      <c r="K305" s="788">
        <v>2</v>
      </c>
      <c r="L305" s="788">
        <v>0</v>
      </c>
      <c r="M305" s="788">
        <v>0</v>
      </c>
      <c r="N305" s="819">
        <v>1</v>
      </c>
      <c r="O305" s="788">
        <v>0</v>
      </c>
      <c r="P305" s="788">
        <v>0</v>
      </c>
      <c r="Q305" s="788">
        <v>0</v>
      </c>
      <c r="R305" s="788">
        <v>0</v>
      </c>
      <c r="S305" s="788">
        <v>0</v>
      </c>
      <c r="T305" s="788">
        <v>0</v>
      </c>
      <c r="U305" s="788">
        <v>0</v>
      </c>
    </row>
    <row r="306" spans="1:21" ht="12.75" customHeight="1">
      <c r="A306" s="242" t="s">
        <v>1019</v>
      </c>
      <c r="B306" s="242" t="s">
        <v>1039</v>
      </c>
      <c r="C306" s="242" t="s">
        <v>1041</v>
      </c>
      <c r="D306" s="242">
        <v>70953</v>
      </c>
      <c r="E306" s="788">
        <v>0</v>
      </c>
      <c r="F306" s="788">
        <v>0</v>
      </c>
      <c r="G306" s="788">
        <v>0</v>
      </c>
      <c r="H306" s="819">
        <v>0</v>
      </c>
      <c r="I306" s="788">
        <v>0</v>
      </c>
      <c r="J306" s="788">
        <v>0</v>
      </c>
      <c r="K306" s="788">
        <v>0</v>
      </c>
      <c r="L306" s="788">
        <v>0</v>
      </c>
      <c r="M306" s="788">
        <v>0</v>
      </c>
      <c r="N306" s="819">
        <v>0</v>
      </c>
      <c r="O306" s="788">
        <v>0</v>
      </c>
      <c r="P306" s="788">
        <v>0</v>
      </c>
      <c r="Q306" s="788">
        <v>0</v>
      </c>
      <c r="R306" s="788">
        <v>1</v>
      </c>
      <c r="S306" s="788">
        <v>1</v>
      </c>
      <c r="T306" s="788">
        <v>0</v>
      </c>
      <c r="U306" s="788">
        <v>0</v>
      </c>
    </row>
    <row r="307" spans="1:21" ht="12.75" customHeight="1">
      <c r="A307" s="242" t="s">
        <v>1019</v>
      </c>
      <c r="B307" s="242" t="s">
        <v>1039</v>
      </c>
      <c r="C307" s="242" t="s">
        <v>1039</v>
      </c>
      <c r="D307" s="242">
        <v>70950</v>
      </c>
      <c r="E307" s="788">
        <v>5</v>
      </c>
      <c r="F307" s="788">
        <v>0</v>
      </c>
      <c r="G307" s="788">
        <v>6</v>
      </c>
      <c r="H307" s="819">
        <v>0</v>
      </c>
      <c r="I307" s="788">
        <v>0</v>
      </c>
      <c r="J307" s="788">
        <v>5</v>
      </c>
      <c r="K307" s="788">
        <v>6</v>
      </c>
      <c r="L307" s="788">
        <v>2</v>
      </c>
      <c r="M307" s="788">
        <v>0</v>
      </c>
      <c r="N307" s="819">
        <v>2</v>
      </c>
      <c r="O307" s="788">
        <v>2</v>
      </c>
      <c r="P307" s="788">
        <v>0</v>
      </c>
      <c r="Q307" s="788">
        <v>2</v>
      </c>
      <c r="R307" s="788">
        <v>2</v>
      </c>
      <c r="S307" s="788">
        <v>2</v>
      </c>
      <c r="T307" s="788">
        <v>0</v>
      </c>
      <c r="U307" s="788">
        <v>0</v>
      </c>
    </row>
    <row r="308" spans="1:21" ht="12.75" customHeight="1">
      <c r="A308" s="242" t="s">
        <v>1019</v>
      </c>
      <c r="B308" s="242" t="s">
        <v>1039</v>
      </c>
      <c r="C308" s="242" t="s">
        <v>1042</v>
      </c>
      <c r="D308" s="242">
        <v>70954</v>
      </c>
      <c r="E308" s="788">
        <v>1</v>
      </c>
      <c r="F308" s="788">
        <v>0</v>
      </c>
      <c r="G308" s="788">
        <v>1</v>
      </c>
      <c r="H308" s="819">
        <v>0</v>
      </c>
      <c r="I308" s="788">
        <v>0</v>
      </c>
      <c r="J308" s="788">
        <v>1</v>
      </c>
      <c r="K308" s="788">
        <v>2</v>
      </c>
      <c r="L308" s="788">
        <v>1</v>
      </c>
      <c r="M308" s="788">
        <v>0</v>
      </c>
      <c r="N308" s="819">
        <v>0</v>
      </c>
      <c r="O308" s="788">
        <v>0</v>
      </c>
      <c r="P308" s="788">
        <v>0</v>
      </c>
      <c r="Q308" s="788">
        <v>0</v>
      </c>
      <c r="R308" s="788">
        <v>0</v>
      </c>
      <c r="S308" s="788">
        <v>0</v>
      </c>
      <c r="T308" s="788">
        <v>0</v>
      </c>
      <c r="U308" s="788">
        <v>0</v>
      </c>
    </row>
    <row r="309" spans="1:21" ht="12.75" customHeight="1">
      <c r="A309" s="242" t="s">
        <v>1019</v>
      </c>
      <c r="B309" s="242" t="s">
        <v>1039</v>
      </c>
      <c r="C309" s="242" t="s">
        <v>1043</v>
      </c>
      <c r="D309" s="242">
        <v>70955</v>
      </c>
      <c r="E309" s="788">
        <v>0</v>
      </c>
      <c r="F309" s="788">
        <v>0</v>
      </c>
      <c r="G309" s="788">
        <v>0</v>
      </c>
      <c r="H309" s="819">
        <v>0</v>
      </c>
      <c r="I309" s="788">
        <v>0</v>
      </c>
      <c r="J309" s="788">
        <v>0</v>
      </c>
      <c r="K309" s="788">
        <v>0</v>
      </c>
      <c r="L309" s="788">
        <v>0</v>
      </c>
      <c r="M309" s="788">
        <v>0</v>
      </c>
      <c r="N309" s="819">
        <v>1</v>
      </c>
      <c r="O309" s="788">
        <v>0</v>
      </c>
      <c r="P309" s="788">
        <v>0</v>
      </c>
      <c r="Q309" s="788">
        <v>0</v>
      </c>
      <c r="R309" s="788">
        <v>0</v>
      </c>
      <c r="S309" s="788">
        <v>0</v>
      </c>
      <c r="T309" s="788">
        <v>0</v>
      </c>
      <c r="U309" s="788">
        <v>0</v>
      </c>
    </row>
    <row r="310" spans="1:21" ht="12.75" customHeight="1">
      <c r="A310" s="242" t="s">
        <v>1019</v>
      </c>
      <c r="B310" s="242" t="s">
        <v>1045</v>
      </c>
      <c r="C310" s="242" t="s">
        <v>1046</v>
      </c>
      <c r="D310" s="242">
        <v>71051</v>
      </c>
      <c r="E310" s="788">
        <v>2</v>
      </c>
      <c r="F310" s="788">
        <v>0</v>
      </c>
      <c r="G310" s="788">
        <v>1</v>
      </c>
      <c r="H310" s="819">
        <v>0</v>
      </c>
      <c r="I310" s="788">
        <v>0</v>
      </c>
      <c r="J310" s="788">
        <v>1</v>
      </c>
      <c r="K310" s="788">
        <v>0</v>
      </c>
      <c r="L310" s="788">
        <v>0</v>
      </c>
      <c r="M310" s="788">
        <v>0</v>
      </c>
      <c r="N310" s="819">
        <v>0</v>
      </c>
      <c r="O310" s="788">
        <v>0</v>
      </c>
      <c r="P310" s="788">
        <v>0</v>
      </c>
      <c r="Q310" s="788">
        <v>0</v>
      </c>
      <c r="R310" s="788">
        <v>0</v>
      </c>
      <c r="S310" s="788">
        <v>0</v>
      </c>
      <c r="T310" s="788">
        <v>0</v>
      </c>
      <c r="U310" s="788">
        <v>0</v>
      </c>
    </row>
    <row r="311" spans="1:21" ht="12.75" customHeight="1">
      <c r="A311" s="242" t="s">
        <v>1019</v>
      </c>
      <c r="B311" s="242" t="s">
        <v>1045</v>
      </c>
      <c r="C311" s="242" t="s">
        <v>1047</v>
      </c>
      <c r="D311" s="242">
        <v>71052</v>
      </c>
      <c r="E311" s="788">
        <v>0</v>
      </c>
      <c r="F311" s="788">
        <v>0</v>
      </c>
      <c r="G311" s="788">
        <v>0</v>
      </c>
      <c r="H311" s="819">
        <v>0</v>
      </c>
      <c r="I311" s="788">
        <v>0</v>
      </c>
      <c r="J311" s="788">
        <v>0</v>
      </c>
      <c r="K311" s="788">
        <v>0</v>
      </c>
      <c r="L311" s="788">
        <v>0</v>
      </c>
      <c r="M311" s="788">
        <v>0</v>
      </c>
      <c r="N311" s="819">
        <v>0</v>
      </c>
      <c r="O311" s="788">
        <v>0</v>
      </c>
      <c r="P311" s="788">
        <v>0</v>
      </c>
      <c r="Q311" s="788">
        <v>0</v>
      </c>
      <c r="R311" s="788">
        <v>0</v>
      </c>
      <c r="S311" s="788">
        <v>0</v>
      </c>
      <c r="T311" s="788">
        <v>0</v>
      </c>
      <c r="U311" s="788">
        <v>0</v>
      </c>
    </row>
    <row r="312" spans="1:21" ht="12.75" customHeight="1">
      <c r="A312" s="242" t="s">
        <v>1019</v>
      </c>
      <c r="B312" s="242" t="s">
        <v>1045</v>
      </c>
      <c r="C312" s="242" t="s">
        <v>1048</v>
      </c>
      <c r="D312" s="242">
        <v>71053</v>
      </c>
      <c r="E312" s="788">
        <v>0</v>
      </c>
      <c r="F312" s="788">
        <v>0</v>
      </c>
      <c r="G312" s="788">
        <v>0</v>
      </c>
      <c r="H312" s="819">
        <v>0</v>
      </c>
      <c r="I312" s="788">
        <v>0</v>
      </c>
      <c r="J312" s="788">
        <v>0</v>
      </c>
      <c r="K312" s="788">
        <v>0</v>
      </c>
      <c r="L312" s="788">
        <v>0</v>
      </c>
      <c r="M312" s="788">
        <v>0</v>
      </c>
      <c r="N312" s="819">
        <v>0</v>
      </c>
      <c r="O312" s="788">
        <v>0</v>
      </c>
      <c r="P312" s="788">
        <v>0</v>
      </c>
      <c r="Q312" s="788">
        <v>0</v>
      </c>
      <c r="R312" s="788">
        <v>0</v>
      </c>
      <c r="S312" s="788">
        <v>0</v>
      </c>
      <c r="T312" s="788">
        <v>0</v>
      </c>
      <c r="U312" s="788">
        <v>0</v>
      </c>
    </row>
    <row r="313" spans="1:21" ht="12.75" customHeight="1">
      <c r="A313" s="242" t="s">
        <v>1019</v>
      </c>
      <c r="B313" s="242" t="s">
        <v>1045</v>
      </c>
      <c r="C313" s="242" t="s">
        <v>1049</v>
      </c>
      <c r="D313" s="242">
        <v>71054</v>
      </c>
      <c r="E313" s="788">
        <v>0</v>
      </c>
      <c r="F313" s="788">
        <v>0</v>
      </c>
      <c r="G313" s="788">
        <v>0</v>
      </c>
      <c r="H313" s="819">
        <v>0</v>
      </c>
      <c r="I313" s="788">
        <v>0</v>
      </c>
      <c r="J313" s="788">
        <v>0</v>
      </c>
      <c r="K313" s="788">
        <v>0</v>
      </c>
      <c r="L313" s="788">
        <v>0</v>
      </c>
      <c r="M313" s="788">
        <v>0</v>
      </c>
      <c r="N313" s="819">
        <v>0</v>
      </c>
      <c r="O313" s="788">
        <v>0</v>
      </c>
      <c r="P313" s="788">
        <v>0</v>
      </c>
      <c r="Q313" s="788">
        <v>0</v>
      </c>
      <c r="R313" s="788">
        <v>0</v>
      </c>
      <c r="S313" s="788">
        <v>0</v>
      </c>
      <c r="T313" s="788">
        <v>0</v>
      </c>
      <c r="U313" s="788">
        <v>0</v>
      </c>
    </row>
    <row r="314" spans="1:21" ht="12.75" customHeight="1">
      <c r="A314" s="242" t="s">
        <v>1019</v>
      </c>
      <c r="B314" s="242" t="s">
        <v>1045</v>
      </c>
      <c r="C314" s="242" t="s">
        <v>1045</v>
      </c>
      <c r="D314" s="242">
        <v>71050</v>
      </c>
      <c r="E314" s="788">
        <v>5</v>
      </c>
      <c r="F314" s="788">
        <v>0</v>
      </c>
      <c r="G314" s="788">
        <v>4</v>
      </c>
      <c r="H314" s="819">
        <v>0</v>
      </c>
      <c r="I314" s="788">
        <v>0</v>
      </c>
      <c r="J314" s="788">
        <v>3</v>
      </c>
      <c r="K314" s="788">
        <v>3</v>
      </c>
      <c r="L314" s="788">
        <v>2</v>
      </c>
      <c r="M314" s="788">
        <v>0</v>
      </c>
      <c r="N314" s="819">
        <v>3</v>
      </c>
      <c r="O314" s="788">
        <v>0</v>
      </c>
      <c r="P314" s="788">
        <v>0</v>
      </c>
      <c r="Q314" s="788">
        <v>0</v>
      </c>
      <c r="R314" s="788">
        <v>1</v>
      </c>
      <c r="S314" s="788">
        <v>1</v>
      </c>
      <c r="T314" s="788">
        <v>0</v>
      </c>
      <c r="U314" s="788">
        <v>0</v>
      </c>
    </row>
    <row r="315" spans="1:21" ht="12.75" customHeight="1">
      <c r="A315" s="242" t="s">
        <v>1019</v>
      </c>
      <c r="B315" s="242" t="s">
        <v>1045</v>
      </c>
      <c r="C315" s="242" t="s">
        <v>1050</v>
      </c>
      <c r="D315" s="242">
        <v>71055</v>
      </c>
      <c r="E315" s="788">
        <v>0</v>
      </c>
      <c r="F315" s="788">
        <v>0</v>
      </c>
      <c r="G315" s="788">
        <v>0</v>
      </c>
      <c r="H315" s="819">
        <v>0</v>
      </c>
      <c r="I315" s="788">
        <v>0</v>
      </c>
      <c r="J315" s="788">
        <v>0</v>
      </c>
      <c r="K315" s="788">
        <v>0</v>
      </c>
      <c r="L315" s="788">
        <v>0</v>
      </c>
      <c r="M315" s="788">
        <v>0</v>
      </c>
      <c r="N315" s="819">
        <v>0</v>
      </c>
      <c r="O315" s="788">
        <v>0</v>
      </c>
      <c r="P315" s="788">
        <v>0</v>
      </c>
      <c r="Q315" s="788">
        <v>0</v>
      </c>
      <c r="R315" s="788">
        <v>0</v>
      </c>
      <c r="S315" s="788">
        <v>0</v>
      </c>
      <c r="T315" s="788">
        <v>0</v>
      </c>
      <c r="U315" s="788">
        <v>0</v>
      </c>
    </row>
    <row r="316" spans="1:21" ht="12.75" customHeight="1">
      <c r="A316" s="242" t="s">
        <v>1019</v>
      </c>
      <c r="B316" s="242" t="s">
        <v>1045</v>
      </c>
      <c r="C316" s="242" t="s">
        <v>1051</v>
      </c>
      <c r="D316" s="242">
        <v>71056</v>
      </c>
      <c r="E316" s="788">
        <v>2</v>
      </c>
      <c r="F316" s="788">
        <v>0</v>
      </c>
      <c r="G316" s="788">
        <v>2</v>
      </c>
      <c r="H316" s="819">
        <v>0</v>
      </c>
      <c r="I316" s="788">
        <v>0</v>
      </c>
      <c r="J316" s="788">
        <v>1</v>
      </c>
      <c r="K316" s="788">
        <v>1</v>
      </c>
      <c r="L316" s="788">
        <v>0</v>
      </c>
      <c r="M316" s="788">
        <v>0</v>
      </c>
      <c r="N316" s="819">
        <v>0</v>
      </c>
      <c r="O316" s="788">
        <v>0</v>
      </c>
      <c r="P316" s="788">
        <v>0</v>
      </c>
      <c r="Q316" s="788">
        <v>0</v>
      </c>
      <c r="R316" s="788">
        <v>0</v>
      </c>
      <c r="S316" s="788">
        <v>0</v>
      </c>
      <c r="T316" s="788">
        <v>0</v>
      </c>
      <c r="U316" s="788">
        <v>0</v>
      </c>
    </row>
    <row r="317" spans="1:21" ht="12.75" customHeight="1">
      <c r="A317" s="242" t="s">
        <v>1019</v>
      </c>
      <c r="B317" s="242" t="s">
        <v>1052</v>
      </c>
      <c r="C317" s="242" t="s">
        <v>1053</v>
      </c>
      <c r="D317" s="242">
        <v>71151</v>
      </c>
      <c r="E317" s="788">
        <v>0</v>
      </c>
      <c r="F317" s="788">
        <v>0</v>
      </c>
      <c r="G317" s="788">
        <v>0</v>
      </c>
      <c r="H317" s="819">
        <v>0</v>
      </c>
      <c r="I317" s="788">
        <v>0</v>
      </c>
      <c r="J317" s="788">
        <v>0</v>
      </c>
      <c r="K317" s="788">
        <v>0</v>
      </c>
      <c r="L317" s="788">
        <v>0</v>
      </c>
      <c r="M317" s="788">
        <v>0</v>
      </c>
      <c r="N317" s="819">
        <v>0</v>
      </c>
      <c r="O317" s="788">
        <v>0</v>
      </c>
      <c r="P317" s="788">
        <v>0</v>
      </c>
      <c r="Q317" s="788">
        <v>0</v>
      </c>
      <c r="R317" s="788">
        <v>0</v>
      </c>
      <c r="S317" s="788">
        <v>0</v>
      </c>
      <c r="T317" s="788">
        <v>0</v>
      </c>
      <c r="U317" s="788">
        <v>0</v>
      </c>
    </row>
    <row r="318" spans="1:21" ht="12.75" customHeight="1">
      <c r="A318" s="242" t="s">
        <v>1019</v>
      </c>
      <c r="B318" s="242" t="s">
        <v>1052</v>
      </c>
      <c r="C318" s="242" t="s">
        <v>1054</v>
      </c>
      <c r="D318" s="242">
        <v>71152</v>
      </c>
      <c r="E318" s="788">
        <v>0</v>
      </c>
      <c r="F318" s="788">
        <v>0</v>
      </c>
      <c r="G318" s="788">
        <v>0</v>
      </c>
      <c r="H318" s="819">
        <v>0</v>
      </c>
      <c r="I318" s="788">
        <v>0</v>
      </c>
      <c r="J318" s="788">
        <v>0</v>
      </c>
      <c r="K318" s="788">
        <v>0</v>
      </c>
      <c r="L318" s="788">
        <v>0</v>
      </c>
      <c r="M318" s="788">
        <v>0</v>
      </c>
      <c r="N318" s="819">
        <v>0</v>
      </c>
      <c r="O318" s="788">
        <v>0</v>
      </c>
      <c r="P318" s="788">
        <v>0</v>
      </c>
      <c r="Q318" s="788">
        <v>0</v>
      </c>
      <c r="R318" s="788">
        <v>0</v>
      </c>
      <c r="S318" s="788">
        <v>0</v>
      </c>
      <c r="T318" s="788">
        <v>0</v>
      </c>
      <c r="U318" s="788">
        <v>0</v>
      </c>
    </row>
    <row r="319" spans="1:21" ht="12.75" customHeight="1">
      <c r="A319" s="242" t="s">
        <v>1019</v>
      </c>
      <c r="B319" s="242" t="s">
        <v>1052</v>
      </c>
      <c r="C319" s="242" t="s">
        <v>1052</v>
      </c>
      <c r="D319" s="242">
        <v>71150</v>
      </c>
      <c r="E319" s="788">
        <v>1</v>
      </c>
      <c r="F319" s="788">
        <v>0</v>
      </c>
      <c r="G319" s="788">
        <v>1</v>
      </c>
      <c r="H319" s="819">
        <v>0</v>
      </c>
      <c r="I319" s="788">
        <v>0</v>
      </c>
      <c r="J319" s="788">
        <v>1</v>
      </c>
      <c r="K319" s="788">
        <v>1</v>
      </c>
      <c r="L319" s="788">
        <v>1</v>
      </c>
      <c r="M319" s="788">
        <v>0</v>
      </c>
      <c r="N319" s="819">
        <v>1</v>
      </c>
      <c r="O319" s="788">
        <v>0</v>
      </c>
      <c r="P319" s="788">
        <v>0</v>
      </c>
      <c r="Q319" s="788">
        <v>0</v>
      </c>
      <c r="R319" s="788">
        <v>1</v>
      </c>
      <c r="S319" s="788">
        <v>1</v>
      </c>
      <c r="T319" s="788">
        <v>0</v>
      </c>
      <c r="U319" s="788">
        <v>0</v>
      </c>
    </row>
    <row r="320" spans="1:21" ht="12.75" customHeight="1">
      <c r="A320" s="242" t="s">
        <v>1019</v>
      </c>
      <c r="B320" s="242" t="s">
        <v>1052</v>
      </c>
      <c r="C320" s="242" t="s">
        <v>1055</v>
      </c>
      <c r="D320" s="242">
        <v>71153</v>
      </c>
      <c r="E320" s="788">
        <v>0</v>
      </c>
      <c r="F320" s="788">
        <v>0</v>
      </c>
      <c r="G320" s="788">
        <v>0</v>
      </c>
      <c r="H320" s="819">
        <v>0</v>
      </c>
      <c r="I320" s="788">
        <v>0</v>
      </c>
      <c r="J320" s="788">
        <v>0</v>
      </c>
      <c r="K320" s="788">
        <v>0</v>
      </c>
      <c r="L320" s="788">
        <v>0</v>
      </c>
      <c r="M320" s="788">
        <v>0</v>
      </c>
      <c r="N320" s="819">
        <v>0</v>
      </c>
      <c r="O320" s="788">
        <v>0</v>
      </c>
      <c r="P320" s="788">
        <v>0</v>
      </c>
      <c r="Q320" s="788">
        <v>0</v>
      </c>
      <c r="R320" s="788">
        <v>0</v>
      </c>
      <c r="S320" s="788">
        <v>0</v>
      </c>
      <c r="T320" s="788">
        <v>0</v>
      </c>
      <c r="U320" s="788">
        <v>0</v>
      </c>
    </row>
    <row r="321" spans="1:21" ht="12.75" customHeight="1">
      <c r="A321" s="242" t="s">
        <v>1019</v>
      </c>
      <c r="B321" s="242" t="s">
        <v>448</v>
      </c>
      <c r="C321" s="242" t="s">
        <v>1030</v>
      </c>
      <c r="D321" s="242">
        <v>71257</v>
      </c>
      <c r="E321" s="788">
        <v>1</v>
      </c>
      <c r="F321" s="788">
        <v>0</v>
      </c>
      <c r="G321" s="788">
        <v>1</v>
      </c>
      <c r="H321" s="819">
        <v>0</v>
      </c>
      <c r="I321" s="788">
        <v>0</v>
      </c>
      <c r="J321" s="788">
        <v>1</v>
      </c>
      <c r="K321" s="788">
        <v>0</v>
      </c>
      <c r="L321" s="788">
        <v>0</v>
      </c>
      <c r="M321" s="788">
        <v>0</v>
      </c>
      <c r="N321" s="819">
        <v>0</v>
      </c>
      <c r="O321" s="788">
        <v>0</v>
      </c>
      <c r="P321" s="788">
        <v>0</v>
      </c>
      <c r="Q321" s="788">
        <v>0</v>
      </c>
      <c r="R321" s="788">
        <v>0</v>
      </c>
      <c r="S321" s="788">
        <v>0</v>
      </c>
      <c r="T321" s="788">
        <v>0</v>
      </c>
      <c r="U321" s="788">
        <v>0</v>
      </c>
    </row>
    <row r="322" spans="1:21" ht="12.75" customHeight="1">
      <c r="A322" s="242" t="s">
        <v>1019</v>
      </c>
      <c r="B322" s="242" t="s">
        <v>448</v>
      </c>
      <c r="C322" s="242" t="s">
        <v>358</v>
      </c>
      <c r="D322" s="242">
        <v>71251</v>
      </c>
      <c r="E322" s="788">
        <v>0</v>
      </c>
      <c r="F322" s="788">
        <v>0</v>
      </c>
      <c r="G322" s="788">
        <v>1</v>
      </c>
      <c r="H322" s="819">
        <v>0</v>
      </c>
      <c r="I322" s="788">
        <v>0</v>
      </c>
      <c r="J322" s="788">
        <v>1</v>
      </c>
      <c r="K322" s="788">
        <v>0</v>
      </c>
      <c r="L322" s="788">
        <v>0</v>
      </c>
      <c r="M322" s="788">
        <v>0</v>
      </c>
      <c r="N322" s="819">
        <v>0</v>
      </c>
      <c r="O322" s="788">
        <v>0</v>
      </c>
      <c r="P322" s="788">
        <v>0</v>
      </c>
      <c r="Q322" s="788">
        <v>0</v>
      </c>
      <c r="R322" s="788">
        <v>0</v>
      </c>
      <c r="S322" s="788">
        <v>1</v>
      </c>
      <c r="T322" s="788">
        <v>0</v>
      </c>
      <c r="U322" s="788">
        <v>0</v>
      </c>
    </row>
    <row r="323" spans="1:21" ht="12.75" customHeight="1">
      <c r="A323" s="242" t="s">
        <v>1019</v>
      </c>
      <c r="B323" s="242" t="s">
        <v>448</v>
      </c>
      <c r="C323" s="242" t="s">
        <v>663</v>
      </c>
      <c r="D323" s="242">
        <v>71252</v>
      </c>
      <c r="E323" s="788">
        <v>1</v>
      </c>
      <c r="F323" s="788">
        <v>0</v>
      </c>
      <c r="G323" s="788">
        <v>1</v>
      </c>
      <c r="H323" s="819">
        <v>0</v>
      </c>
      <c r="I323" s="788">
        <v>0</v>
      </c>
      <c r="J323" s="788">
        <v>1</v>
      </c>
      <c r="K323" s="788">
        <v>0</v>
      </c>
      <c r="L323" s="788">
        <v>3</v>
      </c>
      <c r="M323" s="788">
        <v>0</v>
      </c>
      <c r="N323" s="819">
        <v>2</v>
      </c>
      <c r="O323" s="788">
        <v>0</v>
      </c>
      <c r="P323" s="788">
        <v>1</v>
      </c>
      <c r="Q323" s="788">
        <v>0</v>
      </c>
      <c r="R323" s="788">
        <v>1</v>
      </c>
      <c r="S323" s="788">
        <v>1</v>
      </c>
      <c r="T323" s="788">
        <v>0</v>
      </c>
      <c r="U323" s="788">
        <v>0</v>
      </c>
    </row>
    <row r="324" spans="1:21" ht="12.75" customHeight="1">
      <c r="A324" s="242" t="s">
        <v>1019</v>
      </c>
      <c r="B324" s="242" t="s">
        <v>448</v>
      </c>
      <c r="C324" s="242" t="s">
        <v>1056</v>
      </c>
      <c r="D324" s="242">
        <v>71253</v>
      </c>
      <c r="E324" s="788">
        <v>2</v>
      </c>
      <c r="F324" s="788">
        <v>0</v>
      </c>
      <c r="G324" s="788">
        <v>1</v>
      </c>
      <c r="H324" s="819">
        <v>0</v>
      </c>
      <c r="I324" s="788">
        <v>0</v>
      </c>
      <c r="J324" s="788">
        <v>1</v>
      </c>
      <c r="K324" s="788">
        <v>0</v>
      </c>
      <c r="L324" s="788">
        <v>1</v>
      </c>
      <c r="M324" s="788">
        <v>0</v>
      </c>
      <c r="N324" s="819">
        <v>0</v>
      </c>
      <c r="O324" s="788">
        <v>0</v>
      </c>
      <c r="P324" s="788">
        <v>0</v>
      </c>
      <c r="Q324" s="788">
        <v>0</v>
      </c>
      <c r="R324" s="788">
        <v>0</v>
      </c>
      <c r="S324" s="788">
        <v>0</v>
      </c>
      <c r="T324" s="788">
        <v>0</v>
      </c>
      <c r="U324" s="788">
        <v>0</v>
      </c>
    </row>
    <row r="325" spans="1:21" ht="12.75" customHeight="1">
      <c r="A325" s="242" t="s">
        <v>1019</v>
      </c>
      <c r="B325" s="242" t="s">
        <v>448</v>
      </c>
      <c r="C325" s="242" t="s">
        <v>227</v>
      </c>
      <c r="D325" s="242">
        <v>71254</v>
      </c>
      <c r="E325" s="788">
        <v>0</v>
      </c>
      <c r="F325" s="788">
        <v>0</v>
      </c>
      <c r="G325" s="788">
        <v>0</v>
      </c>
      <c r="H325" s="819">
        <v>0</v>
      </c>
      <c r="I325" s="788">
        <v>0</v>
      </c>
      <c r="J325" s="788">
        <v>0</v>
      </c>
      <c r="K325" s="788">
        <v>0</v>
      </c>
      <c r="L325" s="788">
        <v>0</v>
      </c>
      <c r="M325" s="788">
        <v>0</v>
      </c>
      <c r="N325" s="819">
        <v>0</v>
      </c>
      <c r="O325" s="788">
        <v>0</v>
      </c>
      <c r="P325" s="788">
        <v>0</v>
      </c>
      <c r="Q325" s="788">
        <v>0</v>
      </c>
      <c r="R325" s="788">
        <v>0</v>
      </c>
      <c r="S325" s="788">
        <v>0</v>
      </c>
      <c r="T325" s="788">
        <v>0</v>
      </c>
      <c r="U325" s="788">
        <v>0</v>
      </c>
    </row>
    <row r="326" spans="1:21" ht="12.75" customHeight="1">
      <c r="A326" s="242" t="s">
        <v>1019</v>
      </c>
      <c r="B326" s="242" t="s">
        <v>448</v>
      </c>
      <c r="C326" s="242" t="s">
        <v>448</v>
      </c>
      <c r="D326" s="242">
        <v>71250</v>
      </c>
      <c r="E326" s="788">
        <v>5</v>
      </c>
      <c r="F326" s="788">
        <v>0</v>
      </c>
      <c r="G326" s="788">
        <v>6</v>
      </c>
      <c r="H326" s="819">
        <v>0</v>
      </c>
      <c r="I326" s="788">
        <v>0</v>
      </c>
      <c r="J326" s="788">
        <v>6</v>
      </c>
      <c r="K326" s="788">
        <v>5</v>
      </c>
      <c r="L326" s="788">
        <v>1</v>
      </c>
      <c r="M326" s="788">
        <v>0</v>
      </c>
      <c r="N326" s="819">
        <v>2</v>
      </c>
      <c r="O326" s="788">
        <v>2</v>
      </c>
      <c r="P326" s="788">
        <v>0</v>
      </c>
      <c r="Q326" s="788">
        <v>2</v>
      </c>
      <c r="R326" s="788">
        <v>4</v>
      </c>
      <c r="S326" s="788">
        <v>5</v>
      </c>
      <c r="T326" s="788">
        <v>0</v>
      </c>
      <c r="U326" s="788">
        <v>0</v>
      </c>
    </row>
    <row r="327" spans="1:21" ht="12.75" customHeight="1">
      <c r="A327" s="242" t="s">
        <v>1019</v>
      </c>
      <c r="B327" s="242" t="s">
        <v>448</v>
      </c>
      <c r="C327" s="242" t="s">
        <v>1057</v>
      </c>
      <c r="D327" s="242">
        <v>71255</v>
      </c>
      <c r="E327" s="788">
        <v>1</v>
      </c>
      <c r="F327" s="788">
        <v>0</v>
      </c>
      <c r="G327" s="788">
        <v>1</v>
      </c>
      <c r="H327" s="819">
        <v>0</v>
      </c>
      <c r="I327" s="788">
        <v>0</v>
      </c>
      <c r="J327" s="788">
        <v>1</v>
      </c>
      <c r="K327" s="788">
        <v>0</v>
      </c>
      <c r="L327" s="788">
        <v>0</v>
      </c>
      <c r="M327" s="788">
        <v>0</v>
      </c>
      <c r="N327" s="819">
        <v>0</v>
      </c>
      <c r="O327" s="788">
        <v>0</v>
      </c>
      <c r="P327" s="788">
        <v>0</v>
      </c>
      <c r="Q327" s="788">
        <v>0</v>
      </c>
      <c r="R327" s="788">
        <v>0</v>
      </c>
      <c r="S327" s="788">
        <v>0</v>
      </c>
      <c r="T327" s="788">
        <v>0</v>
      </c>
      <c r="U327" s="788">
        <v>0</v>
      </c>
    </row>
    <row r="328" spans="1:21" ht="12.75" customHeight="1">
      <c r="A328" s="242" t="s">
        <v>1019</v>
      </c>
      <c r="B328" s="242" t="s">
        <v>448</v>
      </c>
      <c r="C328" s="242" t="s">
        <v>1058</v>
      </c>
      <c r="D328" s="242">
        <v>71256</v>
      </c>
      <c r="E328" s="788">
        <v>0</v>
      </c>
      <c r="F328" s="788">
        <v>0</v>
      </c>
      <c r="G328" s="788">
        <v>0</v>
      </c>
      <c r="H328" s="819">
        <v>0</v>
      </c>
      <c r="I328" s="788">
        <v>0</v>
      </c>
      <c r="J328" s="788">
        <v>0</v>
      </c>
      <c r="K328" s="788">
        <v>0</v>
      </c>
      <c r="L328" s="788">
        <v>0</v>
      </c>
      <c r="M328" s="788">
        <v>0</v>
      </c>
      <c r="N328" s="819">
        <v>0</v>
      </c>
      <c r="O328" s="788">
        <v>0</v>
      </c>
      <c r="P328" s="788">
        <v>0</v>
      </c>
      <c r="Q328" s="788">
        <v>0</v>
      </c>
      <c r="R328" s="788">
        <v>0</v>
      </c>
      <c r="S328" s="788">
        <v>0</v>
      </c>
      <c r="T328" s="788">
        <v>0</v>
      </c>
      <c r="U328" s="788">
        <v>0</v>
      </c>
    </row>
    <row r="329" spans="1:21" ht="12.75" customHeight="1">
      <c r="A329" s="242" t="s">
        <v>1019</v>
      </c>
      <c r="B329" s="242" t="s">
        <v>1059</v>
      </c>
      <c r="C329" s="242" t="s">
        <v>1060</v>
      </c>
      <c r="D329" s="242">
        <v>71351</v>
      </c>
      <c r="E329" s="788">
        <v>1</v>
      </c>
      <c r="F329" s="788">
        <v>0</v>
      </c>
      <c r="G329" s="788">
        <v>1</v>
      </c>
      <c r="H329" s="819">
        <v>0</v>
      </c>
      <c r="I329" s="788">
        <v>0</v>
      </c>
      <c r="J329" s="788">
        <v>1</v>
      </c>
      <c r="K329" s="788">
        <v>0</v>
      </c>
      <c r="L329" s="788">
        <v>0</v>
      </c>
      <c r="M329" s="788">
        <v>0</v>
      </c>
      <c r="N329" s="819">
        <v>0</v>
      </c>
      <c r="O329" s="788">
        <v>0</v>
      </c>
      <c r="P329" s="788">
        <v>0</v>
      </c>
      <c r="Q329" s="788">
        <v>0</v>
      </c>
      <c r="R329" s="788">
        <v>0</v>
      </c>
      <c r="S329" s="788">
        <v>0</v>
      </c>
      <c r="T329" s="788">
        <v>0</v>
      </c>
      <c r="U329" s="788">
        <v>0</v>
      </c>
    </row>
    <row r="330" spans="1:21" ht="12.75" customHeight="1">
      <c r="A330" s="242" t="s">
        <v>1019</v>
      </c>
      <c r="B330" s="242" t="s">
        <v>1059</v>
      </c>
      <c r="C330" s="242" t="s">
        <v>1061</v>
      </c>
      <c r="D330" s="242">
        <v>71352</v>
      </c>
      <c r="E330" s="788">
        <v>0</v>
      </c>
      <c r="F330" s="788">
        <v>0</v>
      </c>
      <c r="G330" s="788">
        <v>0</v>
      </c>
      <c r="H330" s="819">
        <v>0</v>
      </c>
      <c r="I330" s="788">
        <v>0</v>
      </c>
      <c r="J330" s="788">
        <v>0</v>
      </c>
      <c r="K330" s="788">
        <v>0</v>
      </c>
      <c r="L330" s="788">
        <v>0</v>
      </c>
      <c r="M330" s="788">
        <v>0</v>
      </c>
      <c r="N330" s="819">
        <v>0</v>
      </c>
      <c r="O330" s="788">
        <v>0</v>
      </c>
      <c r="P330" s="788">
        <v>0</v>
      </c>
      <c r="Q330" s="788">
        <v>0</v>
      </c>
      <c r="R330" s="788">
        <v>0</v>
      </c>
      <c r="S330" s="788">
        <v>0</v>
      </c>
      <c r="T330" s="788">
        <v>0</v>
      </c>
      <c r="U330" s="788">
        <v>0</v>
      </c>
    </row>
    <row r="331" spans="1:21" ht="12.75" customHeight="1">
      <c r="A331" s="242" t="s">
        <v>1019</v>
      </c>
      <c r="B331" s="242" t="s">
        <v>1059</v>
      </c>
      <c r="C331" s="242" t="s">
        <v>1062</v>
      </c>
      <c r="D331" s="242">
        <v>71353</v>
      </c>
      <c r="E331" s="788">
        <v>0</v>
      </c>
      <c r="F331" s="788">
        <v>0</v>
      </c>
      <c r="G331" s="788">
        <v>0</v>
      </c>
      <c r="H331" s="819">
        <v>0</v>
      </c>
      <c r="I331" s="788">
        <v>0</v>
      </c>
      <c r="J331" s="788">
        <v>0</v>
      </c>
      <c r="K331" s="788">
        <v>0</v>
      </c>
      <c r="L331" s="788">
        <v>0</v>
      </c>
      <c r="M331" s="788">
        <v>0</v>
      </c>
      <c r="N331" s="819">
        <v>1</v>
      </c>
      <c r="O331" s="788">
        <v>0</v>
      </c>
      <c r="P331" s="788">
        <v>0</v>
      </c>
      <c r="Q331" s="788">
        <v>0</v>
      </c>
      <c r="R331" s="788">
        <v>0</v>
      </c>
      <c r="S331" s="788">
        <v>0</v>
      </c>
      <c r="T331" s="788">
        <v>0</v>
      </c>
      <c r="U331" s="788">
        <v>0</v>
      </c>
    </row>
    <row r="332" spans="1:21" ht="12.75" customHeight="1">
      <c r="A332" s="242" t="s">
        <v>1019</v>
      </c>
      <c r="B332" s="242" t="s">
        <v>1059</v>
      </c>
      <c r="C332" s="242" t="s">
        <v>1063</v>
      </c>
      <c r="D332" s="242">
        <v>71354</v>
      </c>
      <c r="E332" s="788">
        <v>1</v>
      </c>
      <c r="F332" s="788">
        <v>0</v>
      </c>
      <c r="G332" s="788">
        <v>0</v>
      </c>
      <c r="H332" s="819">
        <v>0</v>
      </c>
      <c r="I332" s="788">
        <v>0</v>
      </c>
      <c r="J332" s="788">
        <v>0</v>
      </c>
      <c r="K332" s="788">
        <v>0</v>
      </c>
      <c r="L332" s="788">
        <v>1</v>
      </c>
      <c r="M332" s="788">
        <v>0</v>
      </c>
      <c r="N332" s="819">
        <v>0</v>
      </c>
      <c r="O332" s="788">
        <v>0</v>
      </c>
      <c r="P332" s="788">
        <v>0</v>
      </c>
      <c r="Q332" s="788">
        <v>0</v>
      </c>
      <c r="R332" s="788">
        <v>0</v>
      </c>
      <c r="S332" s="788">
        <v>0</v>
      </c>
      <c r="T332" s="788">
        <v>0</v>
      </c>
      <c r="U332" s="788">
        <v>0</v>
      </c>
    </row>
    <row r="333" spans="1:21" ht="12.75" customHeight="1">
      <c r="A333" s="242" t="s">
        <v>1019</v>
      </c>
      <c r="B333" s="242" t="s">
        <v>1059</v>
      </c>
      <c r="C333" s="242" t="s">
        <v>1064</v>
      </c>
      <c r="D333" s="242">
        <v>71355</v>
      </c>
      <c r="E333" s="788">
        <v>0</v>
      </c>
      <c r="F333" s="788">
        <v>0</v>
      </c>
      <c r="G333" s="788">
        <v>0</v>
      </c>
      <c r="H333" s="819">
        <v>0</v>
      </c>
      <c r="I333" s="788">
        <v>0</v>
      </c>
      <c r="J333" s="788">
        <v>0</v>
      </c>
      <c r="K333" s="788">
        <v>0</v>
      </c>
      <c r="L333" s="788">
        <v>0</v>
      </c>
      <c r="M333" s="788">
        <v>0</v>
      </c>
      <c r="N333" s="819">
        <v>0</v>
      </c>
      <c r="O333" s="788">
        <v>0</v>
      </c>
      <c r="P333" s="788">
        <v>0</v>
      </c>
      <c r="Q333" s="788">
        <v>0</v>
      </c>
      <c r="R333" s="788">
        <v>0</v>
      </c>
      <c r="S333" s="788">
        <v>0</v>
      </c>
      <c r="T333" s="788">
        <v>0</v>
      </c>
      <c r="U333" s="788">
        <v>0</v>
      </c>
    </row>
    <row r="334" spans="1:21" ht="12.75" customHeight="1">
      <c r="A334" s="242" t="s">
        <v>1019</v>
      </c>
      <c r="B334" s="242" t="s">
        <v>1059</v>
      </c>
      <c r="C334" s="242" t="s">
        <v>1065</v>
      </c>
      <c r="D334" s="242">
        <v>71356</v>
      </c>
      <c r="E334" s="788">
        <v>0</v>
      </c>
      <c r="F334" s="788">
        <v>0</v>
      </c>
      <c r="G334" s="788">
        <v>0</v>
      </c>
      <c r="H334" s="819">
        <v>0</v>
      </c>
      <c r="I334" s="788">
        <v>0</v>
      </c>
      <c r="J334" s="788">
        <v>0</v>
      </c>
      <c r="K334" s="788">
        <v>0</v>
      </c>
      <c r="L334" s="788">
        <v>0</v>
      </c>
      <c r="M334" s="788">
        <v>0</v>
      </c>
      <c r="N334" s="819">
        <v>0</v>
      </c>
      <c r="O334" s="788">
        <v>0</v>
      </c>
      <c r="P334" s="788">
        <v>0</v>
      </c>
      <c r="Q334" s="788">
        <v>0</v>
      </c>
      <c r="R334" s="788">
        <v>0</v>
      </c>
      <c r="S334" s="788">
        <v>0</v>
      </c>
      <c r="T334" s="788">
        <v>0</v>
      </c>
      <c r="U334" s="788">
        <v>0</v>
      </c>
    </row>
    <row r="335" spans="1:21" ht="12.75" customHeight="1">
      <c r="A335" s="242" t="s">
        <v>1019</v>
      </c>
      <c r="B335" s="242" t="s">
        <v>1059</v>
      </c>
      <c r="C335" s="242" t="s">
        <v>1066</v>
      </c>
      <c r="D335" s="242">
        <v>71357</v>
      </c>
      <c r="E335" s="788">
        <v>0</v>
      </c>
      <c r="F335" s="788">
        <v>0</v>
      </c>
      <c r="G335" s="788">
        <v>0</v>
      </c>
      <c r="H335" s="819">
        <v>0</v>
      </c>
      <c r="I335" s="788">
        <v>0</v>
      </c>
      <c r="J335" s="788">
        <v>0</v>
      </c>
      <c r="K335" s="788">
        <v>0</v>
      </c>
      <c r="L335" s="788">
        <v>0</v>
      </c>
      <c r="M335" s="788">
        <v>0</v>
      </c>
      <c r="N335" s="819">
        <v>0</v>
      </c>
      <c r="O335" s="788">
        <v>0</v>
      </c>
      <c r="P335" s="788">
        <v>0</v>
      </c>
      <c r="Q335" s="788">
        <v>0</v>
      </c>
      <c r="R335" s="788">
        <v>0</v>
      </c>
      <c r="S335" s="788">
        <v>0</v>
      </c>
      <c r="T335" s="788">
        <v>0</v>
      </c>
      <c r="U335" s="788">
        <v>0</v>
      </c>
    </row>
    <row r="336" spans="1:21" ht="12.75" customHeight="1">
      <c r="A336" s="242" t="s">
        <v>1019</v>
      </c>
      <c r="B336" s="242" t="s">
        <v>1059</v>
      </c>
      <c r="C336" s="242" t="s">
        <v>1068</v>
      </c>
      <c r="D336" s="242">
        <v>71359</v>
      </c>
      <c r="E336" s="788">
        <v>0</v>
      </c>
      <c r="F336" s="788">
        <v>0</v>
      </c>
      <c r="G336" s="788">
        <v>0</v>
      </c>
      <c r="H336" s="819">
        <v>0</v>
      </c>
      <c r="I336" s="788">
        <v>0</v>
      </c>
      <c r="J336" s="788">
        <v>0</v>
      </c>
      <c r="K336" s="788">
        <v>0</v>
      </c>
      <c r="L336" s="788">
        <v>0</v>
      </c>
      <c r="M336" s="788">
        <v>0</v>
      </c>
      <c r="N336" s="819">
        <v>0</v>
      </c>
      <c r="O336" s="788">
        <v>0</v>
      </c>
      <c r="P336" s="788">
        <v>0</v>
      </c>
      <c r="Q336" s="788">
        <v>0</v>
      </c>
      <c r="R336" s="788">
        <v>0</v>
      </c>
      <c r="S336" s="788">
        <v>0</v>
      </c>
      <c r="T336" s="788">
        <v>0</v>
      </c>
      <c r="U336" s="788">
        <v>0</v>
      </c>
    </row>
    <row r="337" spans="1:21" ht="12.75" customHeight="1">
      <c r="A337" s="242" t="s">
        <v>1019</v>
      </c>
      <c r="B337" s="242" t="s">
        <v>1059</v>
      </c>
      <c r="C337" s="242" t="s">
        <v>1067</v>
      </c>
      <c r="D337" s="242">
        <v>71358</v>
      </c>
      <c r="E337" s="788">
        <v>0</v>
      </c>
      <c r="F337" s="788">
        <v>0</v>
      </c>
      <c r="G337" s="788">
        <v>0</v>
      </c>
      <c r="H337" s="819">
        <v>0</v>
      </c>
      <c r="I337" s="788">
        <v>0</v>
      </c>
      <c r="J337" s="788">
        <v>0</v>
      </c>
      <c r="K337" s="788">
        <v>0</v>
      </c>
      <c r="L337" s="788">
        <v>0</v>
      </c>
      <c r="M337" s="788">
        <v>0</v>
      </c>
      <c r="N337" s="819">
        <v>0</v>
      </c>
      <c r="O337" s="788">
        <v>0</v>
      </c>
      <c r="P337" s="788">
        <v>0</v>
      </c>
      <c r="Q337" s="788">
        <v>0</v>
      </c>
      <c r="R337" s="788">
        <v>0</v>
      </c>
      <c r="S337" s="788">
        <v>0</v>
      </c>
      <c r="T337" s="788">
        <v>0</v>
      </c>
      <c r="U337" s="788">
        <v>0</v>
      </c>
    </row>
    <row r="338" spans="1:21" ht="12.75" customHeight="1">
      <c r="A338" s="242" t="s">
        <v>1019</v>
      </c>
      <c r="B338" s="242" t="s">
        <v>1059</v>
      </c>
      <c r="C338" s="242" t="s">
        <v>1059</v>
      </c>
      <c r="D338" s="242">
        <v>71350</v>
      </c>
      <c r="E338" s="788">
        <v>0</v>
      </c>
      <c r="F338" s="788">
        <v>0</v>
      </c>
      <c r="G338" s="788">
        <v>1</v>
      </c>
      <c r="H338" s="819">
        <v>0</v>
      </c>
      <c r="I338" s="788">
        <v>0</v>
      </c>
      <c r="J338" s="788">
        <v>1</v>
      </c>
      <c r="K338" s="788">
        <v>1</v>
      </c>
      <c r="L338" s="788">
        <v>1</v>
      </c>
      <c r="M338" s="788">
        <v>0</v>
      </c>
      <c r="N338" s="819">
        <v>1</v>
      </c>
      <c r="O338" s="788">
        <v>1</v>
      </c>
      <c r="P338" s="788">
        <v>0</v>
      </c>
      <c r="Q338" s="788">
        <v>1</v>
      </c>
      <c r="R338" s="788">
        <v>1</v>
      </c>
      <c r="S338" s="788">
        <v>1</v>
      </c>
      <c r="T338" s="788">
        <v>0</v>
      </c>
      <c r="U338" s="788">
        <v>0</v>
      </c>
    </row>
    <row r="339" spans="1:21" ht="12.75" customHeight="1">
      <c r="A339" s="689" t="s">
        <v>1071</v>
      </c>
      <c r="B339" s="689" t="s">
        <v>1117</v>
      </c>
      <c r="C339" s="689" t="s">
        <v>1117</v>
      </c>
      <c r="D339" s="689">
        <v>80650</v>
      </c>
      <c r="E339" s="788">
        <v>4</v>
      </c>
      <c r="F339" s="788">
        <v>0</v>
      </c>
      <c r="G339" s="788">
        <v>4</v>
      </c>
      <c r="H339" s="819">
        <v>0</v>
      </c>
      <c r="I339" s="788">
        <v>0</v>
      </c>
      <c r="J339" s="788">
        <v>4</v>
      </c>
      <c r="K339" s="788">
        <v>4</v>
      </c>
      <c r="L339" s="788">
        <v>2</v>
      </c>
      <c r="M339" s="788">
        <v>0</v>
      </c>
      <c r="N339" s="819">
        <v>4</v>
      </c>
      <c r="O339" s="788">
        <v>3</v>
      </c>
      <c r="P339" s="788">
        <v>2</v>
      </c>
      <c r="Q339" s="788">
        <v>3</v>
      </c>
      <c r="R339" s="788">
        <v>5</v>
      </c>
      <c r="S339" s="788">
        <v>1</v>
      </c>
      <c r="T339" s="788">
        <v>4</v>
      </c>
      <c r="U339" s="788">
        <v>0</v>
      </c>
    </row>
    <row r="340" spans="1:21" ht="12.75" customHeight="1">
      <c r="A340" s="689" t="s">
        <v>1071</v>
      </c>
      <c r="B340" s="689" t="s">
        <v>1117</v>
      </c>
      <c r="C340" s="689" t="s">
        <v>168</v>
      </c>
      <c r="D340" s="689">
        <v>80651</v>
      </c>
      <c r="E340" s="788">
        <v>0</v>
      </c>
      <c r="F340" s="788">
        <v>0</v>
      </c>
      <c r="G340" s="788">
        <v>0</v>
      </c>
      <c r="H340" s="819">
        <v>0</v>
      </c>
      <c r="I340" s="788">
        <v>0</v>
      </c>
      <c r="J340" s="788">
        <v>0</v>
      </c>
      <c r="K340" s="788">
        <v>0</v>
      </c>
      <c r="L340" s="788">
        <v>0</v>
      </c>
      <c r="M340" s="788">
        <v>0</v>
      </c>
      <c r="N340" s="819">
        <v>0</v>
      </c>
      <c r="O340" s="788">
        <v>0</v>
      </c>
      <c r="P340" s="788">
        <v>0</v>
      </c>
      <c r="Q340" s="788">
        <v>0</v>
      </c>
      <c r="R340" s="788">
        <v>0</v>
      </c>
      <c r="S340" s="788">
        <v>0</v>
      </c>
      <c r="T340" s="788">
        <v>0</v>
      </c>
      <c r="U340" s="788">
        <v>0</v>
      </c>
    </row>
    <row r="341" spans="1:21" ht="12.75" customHeight="1">
      <c r="A341" s="689" t="s">
        <v>1071</v>
      </c>
      <c r="B341" s="689" t="s">
        <v>1117</v>
      </c>
      <c r="C341" s="689" t="s">
        <v>1118</v>
      </c>
      <c r="D341" s="689">
        <v>80652</v>
      </c>
      <c r="E341" s="788">
        <v>1</v>
      </c>
      <c r="F341" s="788">
        <v>0</v>
      </c>
      <c r="G341" s="788">
        <v>2</v>
      </c>
      <c r="H341" s="819">
        <v>0</v>
      </c>
      <c r="I341" s="788">
        <v>0</v>
      </c>
      <c r="J341" s="788">
        <v>1</v>
      </c>
      <c r="K341" s="788">
        <v>3</v>
      </c>
      <c r="L341" s="788">
        <v>1</v>
      </c>
      <c r="M341" s="788">
        <v>0</v>
      </c>
      <c r="N341" s="819">
        <v>2</v>
      </c>
      <c r="O341" s="788">
        <v>1</v>
      </c>
      <c r="P341" s="788">
        <v>0</v>
      </c>
      <c r="Q341" s="788">
        <v>0</v>
      </c>
      <c r="R341" s="788">
        <v>0</v>
      </c>
      <c r="S341" s="788">
        <v>1</v>
      </c>
      <c r="T341" s="788">
        <v>0</v>
      </c>
      <c r="U341" s="788">
        <v>0</v>
      </c>
    </row>
    <row r="342" spans="1:21" ht="12.75" customHeight="1">
      <c r="A342" s="689" t="s">
        <v>1071</v>
      </c>
      <c r="B342" s="689" t="s">
        <v>1117</v>
      </c>
      <c r="C342" s="689" t="s">
        <v>1119</v>
      </c>
      <c r="D342" s="689">
        <v>80653</v>
      </c>
      <c r="E342" s="788">
        <v>3</v>
      </c>
      <c r="F342" s="788">
        <v>0</v>
      </c>
      <c r="G342" s="788">
        <v>5</v>
      </c>
      <c r="H342" s="819">
        <v>0</v>
      </c>
      <c r="I342" s="788">
        <v>0</v>
      </c>
      <c r="J342" s="788">
        <v>5</v>
      </c>
      <c r="K342" s="788">
        <v>4</v>
      </c>
      <c r="L342" s="788">
        <v>2</v>
      </c>
      <c r="M342" s="788">
        <v>0</v>
      </c>
      <c r="N342" s="819">
        <v>4</v>
      </c>
      <c r="O342" s="788">
        <v>2</v>
      </c>
      <c r="P342" s="788">
        <v>0</v>
      </c>
      <c r="Q342" s="788">
        <v>2</v>
      </c>
      <c r="R342" s="788">
        <v>2</v>
      </c>
      <c r="S342" s="788">
        <v>0</v>
      </c>
      <c r="T342" s="788">
        <v>1</v>
      </c>
      <c r="U342" s="788">
        <v>0</v>
      </c>
    </row>
    <row r="343" spans="1:21" ht="12.75" customHeight="1">
      <c r="A343" s="689" t="s">
        <v>1071</v>
      </c>
      <c r="B343" s="689" t="s">
        <v>1117</v>
      </c>
      <c r="C343" s="689" t="s">
        <v>1120</v>
      </c>
      <c r="D343" s="689">
        <v>80654</v>
      </c>
      <c r="E343" s="788">
        <v>2</v>
      </c>
      <c r="F343" s="788">
        <v>0</v>
      </c>
      <c r="G343" s="788">
        <v>4</v>
      </c>
      <c r="H343" s="819">
        <v>0</v>
      </c>
      <c r="I343" s="788">
        <v>0</v>
      </c>
      <c r="J343" s="788">
        <v>5</v>
      </c>
      <c r="K343" s="788">
        <v>4</v>
      </c>
      <c r="L343" s="788">
        <v>2</v>
      </c>
      <c r="M343" s="788">
        <v>0</v>
      </c>
      <c r="N343" s="819">
        <v>4</v>
      </c>
      <c r="O343" s="788">
        <v>3</v>
      </c>
      <c r="P343" s="788">
        <v>0</v>
      </c>
      <c r="Q343" s="788">
        <v>2</v>
      </c>
      <c r="R343" s="788">
        <v>3</v>
      </c>
      <c r="S343" s="788">
        <v>1</v>
      </c>
      <c r="T343" s="788">
        <v>3</v>
      </c>
      <c r="U343" s="788">
        <v>0</v>
      </c>
    </row>
    <row r="344" spans="1:21" ht="12.75" customHeight="1">
      <c r="A344" s="689" t="s">
        <v>1071</v>
      </c>
      <c r="B344" s="689" t="s">
        <v>320</v>
      </c>
      <c r="C344" s="689" t="s">
        <v>1081</v>
      </c>
      <c r="D344" s="689">
        <v>80251</v>
      </c>
      <c r="E344" s="788">
        <v>0</v>
      </c>
      <c r="F344" s="788">
        <v>0</v>
      </c>
      <c r="G344" s="788">
        <v>0</v>
      </c>
      <c r="H344" s="819">
        <v>0</v>
      </c>
      <c r="I344" s="788">
        <v>0</v>
      </c>
      <c r="J344" s="788">
        <v>0</v>
      </c>
      <c r="K344" s="788">
        <v>0</v>
      </c>
      <c r="L344" s="788">
        <v>0</v>
      </c>
      <c r="M344" s="788">
        <v>0</v>
      </c>
      <c r="N344" s="819">
        <v>0</v>
      </c>
      <c r="O344" s="788">
        <v>0</v>
      </c>
      <c r="P344" s="788">
        <v>0</v>
      </c>
      <c r="Q344" s="788">
        <v>0</v>
      </c>
      <c r="R344" s="788">
        <v>0</v>
      </c>
      <c r="S344" s="788">
        <v>0</v>
      </c>
      <c r="T344" s="788">
        <v>0</v>
      </c>
      <c r="U344" s="788">
        <v>0</v>
      </c>
    </row>
    <row r="345" spans="1:21" ht="12.75" customHeight="1">
      <c r="A345" s="689" t="s">
        <v>1071</v>
      </c>
      <c r="B345" s="689" t="s">
        <v>320</v>
      </c>
      <c r="C345" s="689" t="s">
        <v>1082</v>
      </c>
      <c r="D345" s="689">
        <v>80252</v>
      </c>
      <c r="E345" s="788">
        <v>0</v>
      </c>
      <c r="F345" s="788">
        <v>0</v>
      </c>
      <c r="G345" s="788">
        <v>0</v>
      </c>
      <c r="H345" s="819">
        <v>0</v>
      </c>
      <c r="I345" s="788">
        <v>0</v>
      </c>
      <c r="J345" s="788">
        <v>0</v>
      </c>
      <c r="K345" s="788">
        <v>0</v>
      </c>
      <c r="L345" s="788">
        <v>0</v>
      </c>
      <c r="M345" s="788">
        <v>0</v>
      </c>
      <c r="N345" s="819">
        <v>0</v>
      </c>
      <c r="O345" s="788">
        <v>0</v>
      </c>
      <c r="P345" s="788">
        <v>0</v>
      </c>
      <c r="Q345" s="788">
        <v>0</v>
      </c>
      <c r="R345" s="788">
        <v>0</v>
      </c>
      <c r="S345" s="788">
        <v>0</v>
      </c>
      <c r="T345" s="788">
        <v>0</v>
      </c>
      <c r="U345" s="788">
        <v>0</v>
      </c>
    </row>
    <row r="346" spans="1:21" ht="12.75" customHeight="1">
      <c r="A346" s="689" t="s">
        <v>1071</v>
      </c>
      <c r="B346" s="689" t="s">
        <v>320</v>
      </c>
      <c r="C346" s="689" t="s">
        <v>1083</v>
      </c>
      <c r="D346" s="689">
        <v>80253</v>
      </c>
      <c r="E346" s="788">
        <v>1</v>
      </c>
      <c r="F346" s="788">
        <v>0</v>
      </c>
      <c r="G346" s="788">
        <v>2</v>
      </c>
      <c r="H346" s="819">
        <v>0</v>
      </c>
      <c r="I346" s="788">
        <v>0</v>
      </c>
      <c r="J346" s="788">
        <v>1</v>
      </c>
      <c r="K346" s="788">
        <v>1</v>
      </c>
      <c r="L346" s="788">
        <v>1</v>
      </c>
      <c r="M346" s="788">
        <v>0</v>
      </c>
      <c r="N346" s="819">
        <v>1</v>
      </c>
      <c r="O346" s="788">
        <v>0</v>
      </c>
      <c r="P346" s="788">
        <v>0</v>
      </c>
      <c r="Q346" s="788">
        <v>0</v>
      </c>
      <c r="R346" s="788">
        <v>1</v>
      </c>
      <c r="S346" s="788">
        <v>0</v>
      </c>
      <c r="T346" s="788">
        <v>0</v>
      </c>
      <c r="U346" s="788">
        <v>0</v>
      </c>
    </row>
    <row r="347" spans="1:21" ht="12.75" customHeight="1">
      <c r="A347" s="689" t="s">
        <v>1071</v>
      </c>
      <c r="B347" s="689" t="s">
        <v>320</v>
      </c>
      <c r="C347" s="689" t="s">
        <v>1090</v>
      </c>
      <c r="D347" s="689">
        <v>80262</v>
      </c>
      <c r="E347" s="788">
        <v>1</v>
      </c>
      <c r="F347" s="788">
        <v>0</v>
      </c>
      <c r="G347" s="788">
        <v>1</v>
      </c>
      <c r="H347" s="819">
        <v>0</v>
      </c>
      <c r="I347" s="788">
        <v>0</v>
      </c>
      <c r="J347" s="788">
        <v>1</v>
      </c>
      <c r="K347" s="788">
        <v>1</v>
      </c>
      <c r="L347" s="788">
        <v>0</v>
      </c>
      <c r="M347" s="788">
        <v>0</v>
      </c>
      <c r="N347" s="819">
        <v>0</v>
      </c>
      <c r="O347" s="788">
        <v>0</v>
      </c>
      <c r="P347" s="788">
        <v>0</v>
      </c>
      <c r="Q347" s="788">
        <v>0</v>
      </c>
      <c r="R347" s="788">
        <v>0</v>
      </c>
      <c r="S347" s="788">
        <v>0</v>
      </c>
      <c r="T347" s="788">
        <v>0</v>
      </c>
      <c r="U347" s="788">
        <v>0</v>
      </c>
    </row>
    <row r="348" spans="1:21" ht="12.75" customHeight="1">
      <c r="A348" s="689" t="s">
        <v>1071</v>
      </c>
      <c r="B348" s="689" t="s">
        <v>320</v>
      </c>
      <c r="C348" s="689" t="s">
        <v>1084</v>
      </c>
      <c r="D348" s="689">
        <v>80254</v>
      </c>
      <c r="E348" s="788">
        <v>2</v>
      </c>
      <c r="F348" s="788">
        <v>0</v>
      </c>
      <c r="G348" s="788">
        <v>2</v>
      </c>
      <c r="H348" s="819">
        <v>0</v>
      </c>
      <c r="I348" s="788">
        <v>0</v>
      </c>
      <c r="J348" s="788">
        <v>2</v>
      </c>
      <c r="K348" s="788">
        <v>0</v>
      </c>
      <c r="L348" s="788">
        <v>0</v>
      </c>
      <c r="M348" s="788">
        <v>0</v>
      </c>
      <c r="N348" s="819">
        <v>0</v>
      </c>
      <c r="O348" s="788">
        <v>0</v>
      </c>
      <c r="P348" s="788">
        <v>0</v>
      </c>
      <c r="Q348" s="788">
        <v>0</v>
      </c>
      <c r="R348" s="788">
        <v>1</v>
      </c>
      <c r="S348" s="788">
        <v>0</v>
      </c>
      <c r="T348" s="788">
        <v>0</v>
      </c>
      <c r="U348" s="788">
        <v>0</v>
      </c>
    </row>
    <row r="349" spans="1:21" ht="12.75" customHeight="1">
      <c r="A349" s="689" t="s">
        <v>1071</v>
      </c>
      <c r="B349" s="689" t="s">
        <v>320</v>
      </c>
      <c r="C349" s="689" t="s">
        <v>1085</v>
      </c>
      <c r="D349" s="689">
        <v>80255</v>
      </c>
      <c r="E349" s="788">
        <v>0</v>
      </c>
      <c r="F349" s="788">
        <v>0</v>
      </c>
      <c r="G349" s="788">
        <v>0</v>
      </c>
      <c r="H349" s="819">
        <v>0</v>
      </c>
      <c r="I349" s="788">
        <v>0</v>
      </c>
      <c r="J349" s="788">
        <v>0</v>
      </c>
      <c r="K349" s="788">
        <v>0</v>
      </c>
      <c r="L349" s="788">
        <v>0</v>
      </c>
      <c r="M349" s="788">
        <v>0</v>
      </c>
      <c r="N349" s="819">
        <v>0</v>
      </c>
      <c r="O349" s="788">
        <v>0</v>
      </c>
      <c r="P349" s="788">
        <v>0</v>
      </c>
      <c r="Q349" s="788">
        <v>0</v>
      </c>
      <c r="R349" s="788">
        <v>0</v>
      </c>
      <c r="S349" s="788">
        <v>0</v>
      </c>
      <c r="T349" s="788">
        <v>0</v>
      </c>
      <c r="U349" s="788">
        <v>0</v>
      </c>
    </row>
    <row r="350" spans="1:21" ht="12.75" customHeight="1">
      <c r="A350" s="689" t="s">
        <v>1071</v>
      </c>
      <c r="B350" s="689" t="s">
        <v>320</v>
      </c>
      <c r="C350" s="689" t="s">
        <v>242</v>
      </c>
      <c r="D350" s="689">
        <v>80256</v>
      </c>
      <c r="E350" s="788">
        <v>0</v>
      </c>
      <c r="F350" s="788">
        <v>0</v>
      </c>
      <c r="G350" s="788">
        <v>1</v>
      </c>
      <c r="H350" s="819">
        <v>0</v>
      </c>
      <c r="I350" s="788">
        <v>0</v>
      </c>
      <c r="J350" s="788">
        <v>1</v>
      </c>
      <c r="K350" s="788">
        <v>1</v>
      </c>
      <c r="L350" s="788">
        <v>1</v>
      </c>
      <c r="M350" s="788">
        <v>0</v>
      </c>
      <c r="N350" s="819">
        <v>1</v>
      </c>
      <c r="O350" s="788">
        <v>0</v>
      </c>
      <c r="P350" s="788">
        <v>0</v>
      </c>
      <c r="Q350" s="788">
        <v>0</v>
      </c>
      <c r="R350" s="788">
        <v>0</v>
      </c>
      <c r="S350" s="788">
        <v>0</v>
      </c>
      <c r="T350" s="788">
        <v>0</v>
      </c>
      <c r="U350" s="788">
        <v>0</v>
      </c>
    </row>
    <row r="351" spans="1:21" ht="12.75" customHeight="1">
      <c r="A351" s="689" t="s">
        <v>1071</v>
      </c>
      <c r="B351" s="689" t="s">
        <v>320</v>
      </c>
      <c r="C351" s="689" t="s">
        <v>1086</v>
      </c>
      <c r="D351" s="689">
        <v>80257</v>
      </c>
      <c r="E351" s="788">
        <v>0</v>
      </c>
      <c r="F351" s="788">
        <v>0</v>
      </c>
      <c r="G351" s="788">
        <v>0</v>
      </c>
      <c r="H351" s="819">
        <v>0</v>
      </c>
      <c r="I351" s="788">
        <v>0</v>
      </c>
      <c r="J351" s="788">
        <v>0</v>
      </c>
      <c r="K351" s="788">
        <v>0</v>
      </c>
      <c r="L351" s="788">
        <v>0</v>
      </c>
      <c r="M351" s="788">
        <v>0</v>
      </c>
      <c r="N351" s="819">
        <v>0</v>
      </c>
      <c r="O351" s="788">
        <v>0</v>
      </c>
      <c r="P351" s="788">
        <v>0</v>
      </c>
      <c r="Q351" s="788">
        <v>0</v>
      </c>
      <c r="R351" s="788">
        <v>0</v>
      </c>
      <c r="S351" s="788">
        <v>0</v>
      </c>
      <c r="T351" s="788">
        <v>0</v>
      </c>
      <c r="U351" s="788">
        <v>0</v>
      </c>
    </row>
    <row r="352" spans="1:21" ht="12.75" customHeight="1">
      <c r="A352" s="689" t="s">
        <v>1071</v>
      </c>
      <c r="B352" s="689" t="s">
        <v>320</v>
      </c>
      <c r="C352" s="689" t="s">
        <v>1087</v>
      </c>
      <c r="D352" s="689">
        <v>80258</v>
      </c>
      <c r="E352" s="788">
        <v>0</v>
      </c>
      <c r="F352" s="788">
        <v>0</v>
      </c>
      <c r="G352" s="788">
        <v>0</v>
      </c>
      <c r="H352" s="819">
        <v>0</v>
      </c>
      <c r="I352" s="788">
        <v>0</v>
      </c>
      <c r="J352" s="788">
        <v>0</v>
      </c>
      <c r="K352" s="788">
        <v>0</v>
      </c>
      <c r="L352" s="788">
        <v>0</v>
      </c>
      <c r="M352" s="788">
        <v>0</v>
      </c>
      <c r="N352" s="819">
        <v>0</v>
      </c>
      <c r="O352" s="788">
        <v>0</v>
      </c>
      <c r="P352" s="788">
        <v>0</v>
      </c>
      <c r="Q352" s="788">
        <v>0</v>
      </c>
      <c r="R352" s="788">
        <v>0</v>
      </c>
      <c r="S352" s="788">
        <v>0</v>
      </c>
      <c r="T352" s="788">
        <v>0</v>
      </c>
      <c r="U352" s="788">
        <v>0</v>
      </c>
    </row>
    <row r="353" spans="1:21" ht="12.75" customHeight="1">
      <c r="A353" s="689" t="s">
        <v>1071</v>
      </c>
      <c r="B353" s="689" t="s">
        <v>320</v>
      </c>
      <c r="C353" s="689" t="s">
        <v>1091</v>
      </c>
      <c r="D353" s="689">
        <v>80263</v>
      </c>
      <c r="E353" s="788">
        <v>0</v>
      </c>
      <c r="F353" s="788">
        <v>0</v>
      </c>
      <c r="G353" s="788">
        <v>0</v>
      </c>
      <c r="H353" s="819">
        <v>0</v>
      </c>
      <c r="I353" s="788">
        <v>0</v>
      </c>
      <c r="J353" s="788">
        <v>0</v>
      </c>
      <c r="K353" s="788">
        <v>0</v>
      </c>
      <c r="L353" s="788">
        <v>0</v>
      </c>
      <c r="M353" s="788">
        <v>0</v>
      </c>
      <c r="N353" s="819">
        <v>0</v>
      </c>
      <c r="O353" s="788">
        <v>0</v>
      </c>
      <c r="P353" s="788">
        <v>0</v>
      </c>
      <c r="Q353" s="788">
        <v>0</v>
      </c>
      <c r="R353" s="788">
        <v>0</v>
      </c>
      <c r="S353" s="788">
        <v>0</v>
      </c>
      <c r="T353" s="788">
        <v>0</v>
      </c>
      <c r="U353" s="788">
        <v>0</v>
      </c>
    </row>
    <row r="354" spans="1:21" ht="12.75" customHeight="1">
      <c r="A354" s="689" t="s">
        <v>1071</v>
      </c>
      <c r="B354" s="689" t="s">
        <v>320</v>
      </c>
      <c r="C354" s="689" t="s">
        <v>1093</v>
      </c>
      <c r="D354" s="689">
        <v>80265</v>
      </c>
      <c r="E354" s="788">
        <v>1</v>
      </c>
      <c r="F354" s="788">
        <v>0</v>
      </c>
      <c r="G354" s="788">
        <v>1</v>
      </c>
      <c r="H354" s="819">
        <v>0</v>
      </c>
      <c r="I354" s="788">
        <v>0</v>
      </c>
      <c r="J354" s="788">
        <v>1</v>
      </c>
      <c r="K354" s="788">
        <v>1</v>
      </c>
      <c r="L354" s="788">
        <v>1</v>
      </c>
      <c r="M354" s="788">
        <v>0</v>
      </c>
      <c r="N354" s="819">
        <v>1</v>
      </c>
      <c r="O354" s="788">
        <v>0</v>
      </c>
      <c r="P354" s="788">
        <v>1</v>
      </c>
      <c r="Q354" s="788">
        <v>0</v>
      </c>
      <c r="R354" s="788">
        <v>1</v>
      </c>
      <c r="S354" s="788">
        <v>0</v>
      </c>
      <c r="T354" s="788">
        <v>0</v>
      </c>
      <c r="U354" s="788">
        <v>0</v>
      </c>
    </row>
    <row r="355" spans="1:21" ht="12.75" customHeight="1">
      <c r="A355" s="689" t="s">
        <v>1071</v>
      </c>
      <c r="B355" s="689" t="s">
        <v>320</v>
      </c>
      <c r="C355" s="689" t="s">
        <v>1088</v>
      </c>
      <c r="D355" s="689">
        <v>80259</v>
      </c>
      <c r="E355" s="788">
        <v>0</v>
      </c>
      <c r="F355" s="788">
        <v>0</v>
      </c>
      <c r="G355" s="788">
        <v>0</v>
      </c>
      <c r="H355" s="819">
        <v>0</v>
      </c>
      <c r="I355" s="788">
        <v>0</v>
      </c>
      <c r="J355" s="788">
        <v>0</v>
      </c>
      <c r="K355" s="788">
        <v>0</v>
      </c>
      <c r="L355" s="788">
        <v>0</v>
      </c>
      <c r="M355" s="788">
        <v>0</v>
      </c>
      <c r="N355" s="819">
        <v>0</v>
      </c>
      <c r="O355" s="788">
        <v>0</v>
      </c>
      <c r="P355" s="788">
        <v>0</v>
      </c>
      <c r="Q355" s="788">
        <v>0</v>
      </c>
      <c r="R355" s="788">
        <v>0</v>
      </c>
      <c r="S355" s="788">
        <v>0</v>
      </c>
      <c r="T355" s="788">
        <v>0</v>
      </c>
      <c r="U355" s="788">
        <v>0</v>
      </c>
    </row>
    <row r="356" spans="1:21" ht="12.75" customHeight="1">
      <c r="A356" s="689" t="s">
        <v>1071</v>
      </c>
      <c r="B356" s="689" t="s">
        <v>320</v>
      </c>
      <c r="C356" s="689" t="s">
        <v>795</v>
      </c>
      <c r="D356" s="689">
        <v>80260</v>
      </c>
      <c r="E356" s="788">
        <v>0</v>
      </c>
      <c r="F356" s="788">
        <v>0</v>
      </c>
      <c r="G356" s="788">
        <v>0</v>
      </c>
      <c r="H356" s="819">
        <v>0</v>
      </c>
      <c r="I356" s="788">
        <v>0</v>
      </c>
      <c r="J356" s="788">
        <v>0</v>
      </c>
      <c r="K356" s="788">
        <v>0</v>
      </c>
      <c r="L356" s="788">
        <v>0</v>
      </c>
      <c r="M356" s="788">
        <v>0</v>
      </c>
      <c r="N356" s="819">
        <v>0</v>
      </c>
      <c r="O356" s="788">
        <v>0</v>
      </c>
      <c r="P356" s="788">
        <v>0</v>
      </c>
      <c r="Q356" s="788">
        <v>0</v>
      </c>
      <c r="R356" s="788">
        <v>0</v>
      </c>
      <c r="S356" s="788">
        <v>0</v>
      </c>
      <c r="T356" s="788">
        <v>0</v>
      </c>
      <c r="U356" s="788">
        <v>0</v>
      </c>
    </row>
    <row r="357" spans="1:21" ht="12.75" customHeight="1">
      <c r="A357" s="689" t="s">
        <v>1071</v>
      </c>
      <c r="B357" s="689" t="s">
        <v>320</v>
      </c>
      <c r="C357" s="689" t="s">
        <v>1089</v>
      </c>
      <c r="D357" s="689">
        <v>80261</v>
      </c>
      <c r="E357" s="788">
        <v>0</v>
      </c>
      <c r="F357" s="788">
        <v>0</v>
      </c>
      <c r="G357" s="788">
        <v>0</v>
      </c>
      <c r="H357" s="819">
        <v>0</v>
      </c>
      <c r="I357" s="788">
        <v>0</v>
      </c>
      <c r="J357" s="788">
        <v>0</v>
      </c>
      <c r="K357" s="788">
        <v>0</v>
      </c>
      <c r="L357" s="788">
        <v>0</v>
      </c>
      <c r="M357" s="788">
        <v>0</v>
      </c>
      <c r="N357" s="819">
        <v>0</v>
      </c>
      <c r="O357" s="788">
        <v>0</v>
      </c>
      <c r="P357" s="788">
        <v>0</v>
      </c>
      <c r="Q357" s="788">
        <v>0</v>
      </c>
      <c r="R357" s="788">
        <v>0</v>
      </c>
      <c r="S357" s="788">
        <v>0</v>
      </c>
      <c r="T357" s="788">
        <v>0</v>
      </c>
      <c r="U357" s="788">
        <v>0</v>
      </c>
    </row>
    <row r="358" spans="1:21" ht="12.75" customHeight="1">
      <c r="A358" s="689" t="s">
        <v>1071</v>
      </c>
      <c r="B358" s="689" t="s">
        <v>320</v>
      </c>
      <c r="C358" s="689" t="s">
        <v>1092</v>
      </c>
      <c r="D358" s="689">
        <v>80264</v>
      </c>
      <c r="E358" s="788">
        <v>0</v>
      </c>
      <c r="F358" s="788">
        <v>0</v>
      </c>
      <c r="G358" s="788">
        <v>0</v>
      </c>
      <c r="H358" s="819">
        <v>0</v>
      </c>
      <c r="I358" s="788">
        <v>0</v>
      </c>
      <c r="J358" s="788">
        <v>0</v>
      </c>
      <c r="K358" s="788">
        <v>0</v>
      </c>
      <c r="L358" s="788">
        <v>0</v>
      </c>
      <c r="M358" s="788">
        <v>0</v>
      </c>
      <c r="N358" s="819">
        <v>0</v>
      </c>
      <c r="O358" s="788">
        <v>0</v>
      </c>
      <c r="P358" s="788">
        <v>0</v>
      </c>
      <c r="Q358" s="788">
        <v>0</v>
      </c>
      <c r="R358" s="788">
        <v>0</v>
      </c>
      <c r="S358" s="788">
        <v>0</v>
      </c>
      <c r="T358" s="788">
        <v>0</v>
      </c>
      <c r="U358" s="788">
        <v>0</v>
      </c>
    </row>
    <row r="359" spans="1:21" ht="12.75" customHeight="1">
      <c r="A359" s="689" t="s">
        <v>1071</v>
      </c>
      <c r="B359" s="689" t="s">
        <v>320</v>
      </c>
      <c r="C359" s="689" t="s">
        <v>1080</v>
      </c>
      <c r="D359" s="689">
        <v>80250</v>
      </c>
      <c r="E359" s="788">
        <v>1</v>
      </c>
      <c r="F359" s="788">
        <v>0</v>
      </c>
      <c r="G359" s="788">
        <v>1</v>
      </c>
      <c r="H359" s="819">
        <v>0</v>
      </c>
      <c r="I359" s="788">
        <v>0</v>
      </c>
      <c r="J359" s="788">
        <v>1</v>
      </c>
      <c r="K359" s="788">
        <v>1</v>
      </c>
      <c r="L359" s="788">
        <v>0</v>
      </c>
      <c r="M359" s="788">
        <v>0</v>
      </c>
      <c r="N359" s="819">
        <v>0</v>
      </c>
      <c r="O359" s="788">
        <v>0</v>
      </c>
      <c r="P359" s="788">
        <v>0</v>
      </c>
      <c r="Q359" s="788">
        <v>0</v>
      </c>
      <c r="R359" s="788">
        <v>1</v>
      </c>
      <c r="S359" s="788">
        <v>0</v>
      </c>
      <c r="T359" s="788">
        <v>0</v>
      </c>
      <c r="U359" s="788">
        <v>0</v>
      </c>
    </row>
    <row r="360" spans="1:21" ht="12.75" customHeight="1">
      <c r="A360" s="689" t="s">
        <v>1071</v>
      </c>
      <c r="B360" s="689" t="s">
        <v>1071</v>
      </c>
      <c r="C360" s="689" t="s">
        <v>1072</v>
      </c>
      <c r="D360" s="689">
        <v>80152</v>
      </c>
      <c r="E360" s="788">
        <v>1</v>
      </c>
      <c r="F360" s="788">
        <v>0</v>
      </c>
      <c r="G360" s="788">
        <v>1</v>
      </c>
      <c r="H360" s="819">
        <v>0</v>
      </c>
      <c r="I360" s="788">
        <v>0</v>
      </c>
      <c r="J360" s="788">
        <v>1</v>
      </c>
      <c r="K360" s="788">
        <v>1</v>
      </c>
      <c r="L360" s="788">
        <v>0</v>
      </c>
      <c r="M360" s="788">
        <v>0</v>
      </c>
      <c r="N360" s="819">
        <v>0</v>
      </c>
      <c r="O360" s="788">
        <v>0</v>
      </c>
      <c r="P360" s="788">
        <v>0</v>
      </c>
      <c r="Q360" s="788">
        <v>0</v>
      </c>
      <c r="R360" s="788">
        <v>0</v>
      </c>
      <c r="S360" s="788">
        <v>0</v>
      </c>
      <c r="T360" s="788">
        <v>0</v>
      </c>
      <c r="U360" s="788">
        <v>0</v>
      </c>
    </row>
    <row r="361" spans="1:21" ht="12.75" customHeight="1">
      <c r="A361" s="689" t="s">
        <v>1071</v>
      </c>
      <c r="B361" s="689" t="s">
        <v>1071</v>
      </c>
      <c r="C361" s="689" t="s">
        <v>1074</v>
      </c>
      <c r="D361" s="689">
        <v>80154</v>
      </c>
      <c r="E361" s="788">
        <v>2</v>
      </c>
      <c r="F361" s="788">
        <v>0</v>
      </c>
      <c r="G361" s="788">
        <v>2</v>
      </c>
      <c r="H361" s="819">
        <v>0</v>
      </c>
      <c r="I361" s="788">
        <v>0</v>
      </c>
      <c r="J361" s="788">
        <v>2</v>
      </c>
      <c r="K361" s="788">
        <v>0</v>
      </c>
      <c r="L361" s="788">
        <v>0</v>
      </c>
      <c r="M361" s="788">
        <v>0</v>
      </c>
      <c r="N361" s="819">
        <v>2</v>
      </c>
      <c r="O361" s="788">
        <v>0</v>
      </c>
      <c r="P361" s="788">
        <v>0</v>
      </c>
      <c r="Q361" s="788">
        <v>0</v>
      </c>
      <c r="R361" s="788">
        <v>0</v>
      </c>
      <c r="S361" s="788">
        <v>0</v>
      </c>
      <c r="T361" s="788">
        <v>0</v>
      </c>
      <c r="U361" s="788">
        <v>0</v>
      </c>
    </row>
    <row r="362" spans="1:21" ht="12.75" customHeight="1">
      <c r="A362" s="689" t="s">
        <v>1071</v>
      </c>
      <c r="B362" s="689" t="s">
        <v>1071</v>
      </c>
      <c r="C362" s="689" t="s">
        <v>1073</v>
      </c>
      <c r="D362" s="689">
        <v>80153</v>
      </c>
      <c r="E362" s="788">
        <v>0</v>
      </c>
      <c r="F362" s="788">
        <v>0</v>
      </c>
      <c r="G362" s="788">
        <v>0</v>
      </c>
      <c r="H362" s="819">
        <v>0</v>
      </c>
      <c r="I362" s="788">
        <v>0</v>
      </c>
      <c r="J362" s="788">
        <v>0</v>
      </c>
      <c r="K362" s="788">
        <v>0</v>
      </c>
      <c r="L362" s="788">
        <v>0</v>
      </c>
      <c r="M362" s="788">
        <v>0</v>
      </c>
      <c r="N362" s="819">
        <v>0</v>
      </c>
      <c r="O362" s="788">
        <v>0</v>
      </c>
      <c r="P362" s="788">
        <v>0</v>
      </c>
      <c r="Q362" s="788">
        <v>0</v>
      </c>
      <c r="R362" s="788">
        <v>0</v>
      </c>
      <c r="S362" s="788">
        <v>0</v>
      </c>
      <c r="T362" s="788">
        <v>0</v>
      </c>
      <c r="U362" s="788">
        <v>0</v>
      </c>
    </row>
    <row r="363" spans="1:21" ht="12.75" customHeight="1">
      <c r="A363" s="689" t="s">
        <v>1071</v>
      </c>
      <c r="B363" s="689" t="s">
        <v>1071</v>
      </c>
      <c r="C363" s="689" t="s">
        <v>1071</v>
      </c>
      <c r="D363" s="689">
        <v>80150</v>
      </c>
      <c r="E363" s="788">
        <v>24</v>
      </c>
      <c r="F363" s="788">
        <v>0</v>
      </c>
      <c r="G363" s="788">
        <v>29</v>
      </c>
      <c r="H363" s="819">
        <v>0</v>
      </c>
      <c r="I363" s="788">
        <v>0</v>
      </c>
      <c r="J363" s="788">
        <v>27</v>
      </c>
      <c r="K363" s="788">
        <v>25</v>
      </c>
      <c r="L363" s="788">
        <v>6</v>
      </c>
      <c r="M363" s="788">
        <v>0</v>
      </c>
      <c r="N363" s="819">
        <v>13</v>
      </c>
      <c r="O363" s="788">
        <v>4</v>
      </c>
      <c r="P363" s="788">
        <v>0</v>
      </c>
      <c r="Q363" s="788">
        <v>13</v>
      </c>
      <c r="R363" s="788">
        <v>18</v>
      </c>
      <c r="S363" s="788">
        <v>9</v>
      </c>
      <c r="T363" s="788">
        <v>8</v>
      </c>
      <c r="U363" s="788">
        <v>0</v>
      </c>
    </row>
    <row r="364" spans="1:21" ht="12.75" customHeight="1">
      <c r="A364" s="689" t="s">
        <v>1071</v>
      </c>
      <c r="B364" s="689" t="s">
        <v>1071</v>
      </c>
      <c r="C364" s="689" t="s">
        <v>1075</v>
      </c>
      <c r="D364" s="689">
        <v>80159</v>
      </c>
      <c r="E364" s="788">
        <v>0</v>
      </c>
      <c r="F364" s="788">
        <v>0</v>
      </c>
      <c r="G364" s="788">
        <v>0</v>
      </c>
      <c r="H364" s="819">
        <v>0</v>
      </c>
      <c r="I364" s="788">
        <v>0</v>
      </c>
      <c r="J364" s="788">
        <v>0</v>
      </c>
      <c r="K364" s="788">
        <v>0</v>
      </c>
      <c r="L364" s="788">
        <v>1</v>
      </c>
      <c r="M364" s="788">
        <v>0</v>
      </c>
      <c r="N364" s="819">
        <v>1</v>
      </c>
      <c r="O364" s="788">
        <v>0</v>
      </c>
      <c r="P364" s="788">
        <v>0</v>
      </c>
      <c r="Q364" s="788">
        <v>1</v>
      </c>
      <c r="R364" s="788">
        <v>0</v>
      </c>
      <c r="S364" s="788">
        <v>0</v>
      </c>
      <c r="T364" s="788">
        <v>0</v>
      </c>
      <c r="U364" s="788">
        <v>0</v>
      </c>
    </row>
    <row r="365" spans="1:21" ht="12.75" customHeight="1">
      <c r="A365" s="689" t="s">
        <v>1071</v>
      </c>
      <c r="B365" s="689" t="s">
        <v>1071</v>
      </c>
      <c r="C365" s="689" t="s">
        <v>1076</v>
      </c>
      <c r="D365" s="689">
        <v>80163</v>
      </c>
      <c r="E365" s="788">
        <v>2</v>
      </c>
      <c r="F365" s="788">
        <v>0</v>
      </c>
      <c r="G365" s="788">
        <v>2</v>
      </c>
      <c r="H365" s="819">
        <v>0</v>
      </c>
      <c r="I365" s="788">
        <v>0</v>
      </c>
      <c r="J365" s="788">
        <v>2</v>
      </c>
      <c r="K365" s="788">
        <v>1</v>
      </c>
      <c r="L365" s="788">
        <v>1</v>
      </c>
      <c r="M365" s="788">
        <v>0</v>
      </c>
      <c r="N365" s="819">
        <v>1</v>
      </c>
      <c r="O365" s="788">
        <v>0</v>
      </c>
      <c r="P365" s="788">
        <v>0</v>
      </c>
      <c r="Q365" s="788">
        <v>1</v>
      </c>
      <c r="R365" s="788">
        <v>1</v>
      </c>
      <c r="S365" s="788">
        <v>1</v>
      </c>
      <c r="T365" s="788">
        <v>0</v>
      </c>
      <c r="U365" s="788">
        <v>0</v>
      </c>
    </row>
    <row r="366" spans="1:21" ht="12.75" customHeight="1">
      <c r="A366" s="689" t="s">
        <v>1071</v>
      </c>
      <c r="B366" s="689" t="s">
        <v>1071</v>
      </c>
      <c r="C366" s="689" t="s">
        <v>1077</v>
      </c>
      <c r="D366" s="689">
        <v>80165</v>
      </c>
      <c r="E366" s="788">
        <v>1</v>
      </c>
      <c r="F366" s="788">
        <v>0</v>
      </c>
      <c r="G366" s="788">
        <v>1</v>
      </c>
      <c r="H366" s="819">
        <v>0</v>
      </c>
      <c r="I366" s="788">
        <v>0</v>
      </c>
      <c r="J366" s="788">
        <v>1</v>
      </c>
      <c r="K366" s="788">
        <v>1</v>
      </c>
      <c r="L366" s="788">
        <v>0</v>
      </c>
      <c r="M366" s="788">
        <v>0</v>
      </c>
      <c r="N366" s="819">
        <v>0</v>
      </c>
      <c r="O366" s="788">
        <v>0</v>
      </c>
      <c r="P366" s="788">
        <v>0</v>
      </c>
      <c r="Q366" s="788">
        <v>0</v>
      </c>
      <c r="R366" s="788">
        <v>0</v>
      </c>
      <c r="S366" s="788">
        <v>0</v>
      </c>
      <c r="T366" s="788">
        <v>0</v>
      </c>
      <c r="U366" s="788">
        <v>0</v>
      </c>
    </row>
    <row r="367" spans="1:21" ht="12.75" customHeight="1">
      <c r="A367" s="689" t="s">
        <v>1071</v>
      </c>
      <c r="B367" s="689" t="s">
        <v>1071</v>
      </c>
      <c r="C367" s="689" t="s">
        <v>1078</v>
      </c>
      <c r="D367" s="689">
        <v>80166</v>
      </c>
      <c r="E367" s="788">
        <v>1</v>
      </c>
      <c r="F367" s="788">
        <v>0</v>
      </c>
      <c r="G367" s="788">
        <v>1</v>
      </c>
      <c r="H367" s="819">
        <v>0</v>
      </c>
      <c r="I367" s="788">
        <v>0</v>
      </c>
      <c r="J367" s="788">
        <v>1</v>
      </c>
      <c r="K367" s="788">
        <v>0</v>
      </c>
      <c r="L367" s="788">
        <v>0</v>
      </c>
      <c r="M367" s="788">
        <v>0</v>
      </c>
      <c r="N367" s="819">
        <v>0</v>
      </c>
      <c r="O367" s="788">
        <v>0</v>
      </c>
      <c r="P367" s="788">
        <v>0</v>
      </c>
      <c r="Q367" s="788">
        <v>0</v>
      </c>
      <c r="R367" s="788">
        <v>2</v>
      </c>
      <c r="S367" s="788">
        <v>0</v>
      </c>
      <c r="T367" s="788">
        <v>0</v>
      </c>
      <c r="U367" s="788">
        <v>0</v>
      </c>
    </row>
    <row r="368" spans="1:21" ht="12.75" customHeight="1">
      <c r="A368" s="689" t="s">
        <v>1071</v>
      </c>
      <c r="B368" s="689" t="s">
        <v>1071</v>
      </c>
      <c r="C368" s="689" t="s">
        <v>1079</v>
      </c>
      <c r="D368" s="689">
        <v>80168</v>
      </c>
      <c r="E368" s="788">
        <v>1</v>
      </c>
      <c r="F368" s="788">
        <v>0</v>
      </c>
      <c r="G368" s="788">
        <v>1</v>
      </c>
      <c r="H368" s="819">
        <v>0</v>
      </c>
      <c r="I368" s="788">
        <v>0</v>
      </c>
      <c r="J368" s="788">
        <v>1</v>
      </c>
      <c r="K368" s="788">
        <v>1</v>
      </c>
      <c r="L368" s="788">
        <v>0</v>
      </c>
      <c r="M368" s="788">
        <v>0</v>
      </c>
      <c r="N368" s="819">
        <v>0</v>
      </c>
      <c r="O368" s="788">
        <v>0</v>
      </c>
      <c r="P368" s="788">
        <v>0</v>
      </c>
      <c r="Q368" s="788">
        <v>0</v>
      </c>
      <c r="R368" s="788">
        <v>0</v>
      </c>
      <c r="S368" s="788">
        <v>0</v>
      </c>
      <c r="T368" s="788">
        <v>0</v>
      </c>
      <c r="U368" s="788">
        <v>0</v>
      </c>
    </row>
    <row r="369" spans="1:21" ht="12.75" customHeight="1">
      <c r="A369" s="689" t="s">
        <v>1071</v>
      </c>
      <c r="B369" s="689" t="s">
        <v>1094</v>
      </c>
      <c r="C369" s="689" t="s">
        <v>179</v>
      </c>
      <c r="D369" s="689">
        <v>80351</v>
      </c>
      <c r="E369" s="788">
        <v>1</v>
      </c>
      <c r="F369" s="788">
        <v>0</v>
      </c>
      <c r="G369" s="788">
        <v>1</v>
      </c>
      <c r="H369" s="819">
        <v>0</v>
      </c>
      <c r="I369" s="788">
        <v>0</v>
      </c>
      <c r="J369" s="788">
        <v>1</v>
      </c>
      <c r="K369" s="788">
        <v>1</v>
      </c>
      <c r="L369" s="788">
        <v>0</v>
      </c>
      <c r="M369" s="788">
        <v>0</v>
      </c>
      <c r="N369" s="819">
        <v>1</v>
      </c>
      <c r="O369" s="788">
        <v>0</v>
      </c>
      <c r="P369" s="788">
        <v>0</v>
      </c>
      <c r="Q369" s="788">
        <v>0</v>
      </c>
      <c r="R369" s="788">
        <v>0</v>
      </c>
      <c r="S369" s="788">
        <v>0</v>
      </c>
      <c r="T369" s="788">
        <v>0</v>
      </c>
      <c r="U369" s="788">
        <v>0</v>
      </c>
    </row>
    <row r="370" spans="1:21" ht="12.75" customHeight="1">
      <c r="A370" s="689" t="s">
        <v>1071</v>
      </c>
      <c r="B370" s="689" t="s">
        <v>1094</v>
      </c>
      <c r="C370" s="689" t="s">
        <v>878</v>
      </c>
      <c r="D370" s="689">
        <v>80352</v>
      </c>
      <c r="E370" s="788">
        <v>0</v>
      </c>
      <c r="F370" s="788">
        <v>0</v>
      </c>
      <c r="G370" s="788">
        <v>0</v>
      </c>
      <c r="H370" s="819">
        <v>0</v>
      </c>
      <c r="I370" s="788">
        <v>0</v>
      </c>
      <c r="J370" s="788">
        <v>0</v>
      </c>
      <c r="K370" s="788">
        <v>0</v>
      </c>
      <c r="L370" s="788">
        <v>0</v>
      </c>
      <c r="M370" s="788">
        <v>0</v>
      </c>
      <c r="N370" s="819">
        <v>0</v>
      </c>
      <c r="O370" s="788">
        <v>0</v>
      </c>
      <c r="P370" s="788">
        <v>0</v>
      </c>
      <c r="Q370" s="788">
        <v>0</v>
      </c>
      <c r="R370" s="788">
        <v>0</v>
      </c>
      <c r="S370" s="788">
        <v>0</v>
      </c>
      <c r="T370" s="788">
        <v>0</v>
      </c>
      <c r="U370" s="788">
        <v>0</v>
      </c>
    </row>
    <row r="371" spans="1:21" ht="12.75" customHeight="1">
      <c r="A371" s="689" t="s">
        <v>1071</v>
      </c>
      <c r="B371" s="689" t="s">
        <v>1094</v>
      </c>
      <c r="C371" s="689" t="s">
        <v>1095</v>
      </c>
      <c r="D371" s="689">
        <v>80353</v>
      </c>
      <c r="E371" s="788">
        <v>0</v>
      </c>
      <c r="F371" s="788">
        <v>0</v>
      </c>
      <c r="G371" s="788">
        <v>0</v>
      </c>
      <c r="H371" s="819">
        <v>0</v>
      </c>
      <c r="I371" s="788">
        <v>0</v>
      </c>
      <c r="J371" s="788">
        <v>0</v>
      </c>
      <c r="K371" s="788">
        <v>0</v>
      </c>
      <c r="L371" s="788">
        <v>0</v>
      </c>
      <c r="M371" s="788">
        <v>0</v>
      </c>
      <c r="N371" s="819">
        <v>0</v>
      </c>
      <c r="O371" s="788">
        <v>0</v>
      </c>
      <c r="P371" s="788">
        <v>0</v>
      </c>
      <c r="Q371" s="788">
        <v>0</v>
      </c>
      <c r="R371" s="788">
        <v>0</v>
      </c>
      <c r="S371" s="788">
        <v>0</v>
      </c>
      <c r="T371" s="788">
        <v>0</v>
      </c>
      <c r="U371" s="788">
        <v>0</v>
      </c>
    </row>
    <row r="372" spans="1:21" ht="12.75" customHeight="1">
      <c r="A372" s="689" t="s">
        <v>1071</v>
      </c>
      <c r="B372" s="689" t="s">
        <v>1094</v>
      </c>
      <c r="C372" s="689" t="s">
        <v>1094</v>
      </c>
      <c r="D372" s="689">
        <v>80350</v>
      </c>
      <c r="E372" s="788">
        <v>1</v>
      </c>
      <c r="F372" s="788">
        <v>0</v>
      </c>
      <c r="G372" s="788">
        <v>1</v>
      </c>
      <c r="H372" s="819">
        <v>0</v>
      </c>
      <c r="I372" s="788">
        <v>0</v>
      </c>
      <c r="J372" s="788">
        <v>1</v>
      </c>
      <c r="K372" s="788">
        <v>1</v>
      </c>
      <c r="L372" s="788">
        <v>2</v>
      </c>
      <c r="M372" s="788">
        <v>0</v>
      </c>
      <c r="N372" s="819">
        <v>2</v>
      </c>
      <c r="O372" s="788">
        <v>0</v>
      </c>
      <c r="P372" s="788">
        <v>0</v>
      </c>
      <c r="Q372" s="788">
        <v>0</v>
      </c>
      <c r="R372" s="788">
        <v>1</v>
      </c>
      <c r="S372" s="788">
        <v>0</v>
      </c>
      <c r="T372" s="788">
        <v>0</v>
      </c>
      <c r="U372" s="788">
        <v>0</v>
      </c>
    </row>
    <row r="373" spans="1:21" ht="12.75" customHeight="1">
      <c r="A373" s="689" t="s">
        <v>1071</v>
      </c>
      <c r="B373" s="689" t="s">
        <v>1094</v>
      </c>
      <c r="C373" s="689" t="s">
        <v>1096</v>
      </c>
      <c r="D373" s="689">
        <v>80354</v>
      </c>
      <c r="E373" s="788">
        <v>0</v>
      </c>
      <c r="F373" s="788">
        <v>0</v>
      </c>
      <c r="G373" s="788">
        <v>0</v>
      </c>
      <c r="H373" s="819">
        <v>0</v>
      </c>
      <c r="I373" s="788">
        <v>0</v>
      </c>
      <c r="J373" s="788">
        <v>0</v>
      </c>
      <c r="K373" s="788">
        <v>0</v>
      </c>
      <c r="L373" s="788">
        <v>0</v>
      </c>
      <c r="M373" s="788">
        <v>0</v>
      </c>
      <c r="N373" s="819">
        <v>0</v>
      </c>
      <c r="O373" s="788">
        <v>0</v>
      </c>
      <c r="P373" s="788">
        <v>0</v>
      </c>
      <c r="Q373" s="788">
        <v>0</v>
      </c>
      <c r="R373" s="788">
        <v>0</v>
      </c>
      <c r="S373" s="788">
        <v>0</v>
      </c>
      <c r="T373" s="788">
        <v>0</v>
      </c>
      <c r="U373" s="788">
        <v>0</v>
      </c>
    </row>
    <row r="374" spans="1:21" ht="12.75" customHeight="1">
      <c r="A374" s="689" t="s">
        <v>1071</v>
      </c>
      <c r="B374" s="689" t="s">
        <v>1094</v>
      </c>
      <c r="C374" s="689" t="s">
        <v>1097</v>
      </c>
      <c r="D374" s="689">
        <v>80355</v>
      </c>
      <c r="E374" s="788">
        <v>0</v>
      </c>
      <c r="F374" s="788">
        <v>0</v>
      </c>
      <c r="G374" s="788">
        <v>0</v>
      </c>
      <c r="H374" s="819">
        <v>0</v>
      </c>
      <c r="I374" s="788">
        <v>0</v>
      </c>
      <c r="J374" s="788">
        <v>0</v>
      </c>
      <c r="K374" s="788">
        <v>0</v>
      </c>
      <c r="L374" s="788">
        <v>0</v>
      </c>
      <c r="M374" s="788">
        <v>0</v>
      </c>
      <c r="N374" s="819">
        <v>0</v>
      </c>
      <c r="O374" s="788">
        <v>0</v>
      </c>
      <c r="P374" s="788">
        <v>0</v>
      </c>
      <c r="Q374" s="788">
        <v>0</v>
      </c>
      <c r="R374" s="788">
        <v>0</v>
      </c>
      <c r="S374" s="788">
        <v>0</v>
      </c>
      <c r="T374" s="788">
        <v>0</v>
      </c>
      <c r="U374" s="788">
        <v>0</v>
      </c>
    </row>
    <row r="375" spans="1:21" ht="12.75" customHeight="1">
      <c r="A375" s="689" t="s">
        <v>1071</v>
      </c>
      <c r="B375" s="689" t="s">
        <v>1094</v>
      </c>
      <c r="C375" s="689" t="s">
        <v>1098</v>
      </c>
      <c r="D375" s="689">
        <v>80356</v>
      </c>
      <c r="E375" s="788">
        <v>1</v>
      </c>
      <c r="F375" s="788">
        <v>0</v>
      </c>
      <c r="G375" s="788">
        <v>1</v>
      </c>
      <c r="H375" s="819">
        <v>0</v>
      </c>
      <c r="I375" s="788">
        <v>0</v>
      </c>
      <c r="J375" s="788">
        <v>1</v>
      </c>
      <c r="K375" s="788">
        <v>0</v>
      </c>
      <c r="L375" s="788">
        <v>0</v>
      </c>
      <c r="M375" s="788">
        <v>0</v>
      </c>
      <c r="N375" s="819">
        <v>1</v>
      </c>
      <c r="O375" s="788">
        <v>0</v>
      </c>
      <c r="P375" s="788">
        <v>0</v>
      </c>
      <c r="Q375" s="788">
        <v>0</v>
      </c>
      <c r="R375" s="788">
        <v>1</v>
      </c>
      <c r="S375" s="788">
        <v>1</v>
      </c>
      <c r="T375" s="788">
        <v>0</v>
      </c>
      <c r="U375" s="788">
        <v>0</v>
      </c>
    </row>
    <row r="376" spans="1:21" ht="12.75" customHeight="1">
      <c r="A376" s="689" t="s">
        <v>1071</v>
      </c>
      <c r="B376" s="689" t="s">
        <v>1094</v>
      </c>
      <c r="C376" s="689" t="s">
        <v>1099</v>
      </c>
      <c r="D376" s="689">
        <v>80357</v>
      </c>
      <c r="E376" s="788">
        <v>1</v>
      </c>
      <c r="F376" s="788">
        <v>0</v>
      </c>
      <c r="G376" s="788">
        <v>1</v>
      </c>
      <c r="H376" s="819">
        <v>0</v>
      </c>
      <c r="I376" s="788">
        <v>0</v>
      </c>
      <c r="J376" s="788">
        <v>1</v>
      </c>
      <c r="K376" s="788">
        <v>0</v>
      </c>
      <c r="L376" s="788">
        <v>0</v>
      </c>
      <c r="M376" s="788">
        <v>0</v>
      </c>
      <c r="N376" s="819">
        <v>2</v>
      </c>
      <c r="O376" s="788">
        <v>0</v>
      </c>
      <c r="P376" s="788">
        <v>0</v>
      </c>
      <c r="Q376" s="788">
        <v>0</v>
      </c>
      <c r="R376" s="788">
        <v>1</v>
      </c>
      <c r="S376" s="788">
        <v>0</v>
      </c>
      <c r="T376" s="788">
        <v>0</v>
      </c>
      <c r="U376" s="788">
        <v>0</v>
      </c>
    </row>
    <row r="377" spans="1:21" ht="12.75" customHeight="1">
      <c r="A377" s="689" t="s">
        <v>1071</v>
      </c>
      <c r="B377" s="689" t="s">
        <v>1094</v>
      </c>
      <c r="C377" s="689" t="s">
        <v>1100</v>
      </c>
      <c r="D377" s="689">
        <v>80358</v>
      </c>
      <c r="E377" s="788">
        <v>1</v>
      </c>
      <c r="F377" s="788">
        <v>0</v>
      </c>
      <c r="G377" s="788">
        <v>1</v>
      </c>
      <c r="H377" s="819">
        <v>0</v>
      </c>
      <c r="I377" s="788">
        <v>0</v>
      </c>
      <c r="J377" s="788">
        <v>1</v>
      </c>
      <c r="K377" s="788">
        <v>1</v>
      </c>
      <c r="L377" s="788">
        <v>0</v>
      </c>
      <c r="M377" s="788">
        <v>0</v>
      </c>
      <c r="N377" s="819">
        <v>1</v>
      </c>
      <c r="O377" s="788">
        <v>0</v>
      </c>
      <c r="P377" s="788">
        <v>0</v>
      </c>
      <c r="Q377" s="788">
        <v>0</v>
      </c>
      <c r="R377" s="788">
        <v>0</v>
      </c>
      <c r="S377" s="788">
        <v>0</v>
      </c>
      <c r="T377" s="788">
        <v>0</v>
      </c>
      <c r="U377" s="788">
        <v>0</v>
      </c>
    </row>
    <row r="378" spans="1:21" ht="12.75" customHeight="1">
      <c r="A378" s="689" t="s">
        <v>1071</v>
      </c>
      <c r="B378" s="689" t="s">
        <v>1101</v>
      </c>
      <c r="C378" s="689" t="s">
        <v>1104</v>
      </c>
      <c r="D378" s="689">
        <v>80452</v>
      </c>
      <c r="E378" s="788">
        <v>0</v>
      </c>
      <c r="F378" s="788">
        <v>0</v>
      </c>
      <c r="G378" s="788">
        <v>0</v>
      </c>
      <c r="H378" s="819">
        <v>0</v>
      </c>
      <c r="I378" s="788">
        <v>0</v>
      </c>
      <c r="J378" s="788">
        <v>0</v>
      </c>
      <c r="K378" s="788">
        <v>0</v>
      </c>
      <c r="L378" s="788">
        <v>0</v>
      </c>
      <c r="M378" s="788">
        <v>0</v>
      </c>
      <c r="N378" s="819">
        <v>0</v>
      </c>
      <c r="O378" s="788">
        <v>0</v>
      </c>
      <c r="P378" s="788">
        <v>0</v>
      </c>
      <c r="Q378" s="788">
        <v>0</v>
      </c>
      <c r="R378" s="788">
        <v>0</v>
      </c>
      <c r="S378" s="788">
        <v>0</v>
      </c>
      <c r="T378" s="788">
        <v>0</v>
      </c>
      <c r="U378" s="788">
        <v>0</v>
      </c>
    </row>
    <row r="379" spans="1:21" ht="12.75" customHeight="1">
      <c r="A379" s="689" t="s">
        <v>1071</v>
      </c>
      <c r="B379" s="689" t="s">
        <v>1101</v>
      </c>
      <c r="C379" s="689" t="s">
        <v>1103</v>
      </c>
      <c r="D379" s="689">
        <v>80451</v>
      </c>
      <c r="E379" s="788">
        <v>2</v>
      </c>
      <c r="F379" s="788">
        <v>0</v>
      </c>
      <c r="G379" s="788">
        <v>0</v>
      </c>
      <c r="H379" s="819">
        <v>0</v>
      </c>
      <c r="I379" s="788">
        <v>0</v>
      </c>
      <c r="J379" s="788">
        <v>0</v>
      </c>
      <c r="K379" s="788">
        <v>1</v>
      </c>
      <c r="L379" s="788">
        <v>3</v>
      </c>
      <c r="M379" s="788">
        <v>0</v>
      </c>
      <c r="N379" s="819">
        <v>2</v>
      </c>
      <c r="O379" s="788">
        <v>0</v>
      </c>
      <c r="P379" s="788">
        <v>0</v>
      </c>
      <c r="Q379" s="788">
        <v>2</v>
      </c>
      <c r="R379" s="788">
        <v>0</v>
      </c>
      <c r="S379" s="788">
        <v>0</v>
      </c>
      <c r="T379" s="788">
        <v>0</v>
      </c>
      <c r="U379" s="788">
        <v>0</v>
      </c>
    </row>
    <row r="380" spans="1:21" ht="12.75" customHeight="1">
      <c r="A380" s="689" t="s">
        <v>1071</v>
      </c>
      <c r="B380" s="689" t="s">
        <v>1101</v>
      </c>
      <c r="C380" s="689" t="s">
        <v>168</v>
      </c>
      <c r="D380" s="689">
        <v>80455</v>
      </c>
      <c r="E380" s="788">
        <v>2</v>
      </c>
      <c r="F380" s="788">
        <v>0</v>
      </c>
      <c r="G380" s="788">
        <v>2</v>
      </c>
      <c r="H380" s="819">
        <v>0</v>
      </c>
      <c r="I380" s="788">
        <v>0</v>
      </c>
      <c r="J380" s="788">
        <v>2</v>
      </c>
      <c r="K380" s="788">
        <v>1</v>
      </c>
      <c r="L380" s="788">
        <v>1</v>
      </c>
      <c r="M380" s="788">
        <v>0</v>
      </c>
      <c r="N380" s="819">
        <v>1</v>
      </c>
      <c r="O380" s="788">
        <v>0</v>
      </c>
      <c r="P380" s="788">
        <v>0</v>
      </c>
      <c r="Q380" s="788">
        <v>1</v>
      </c>
      <c r="R380" s="788">
        <v>2</v>
      </c>
      <c r="S380" s="788">
        <v>1</v>
      </c>
      <c r="T380" s="788">
        <v>0</v>
      </c>
      <c r="U380" s="788">
        <v>0</v>
      </c>
    </row>
    <row r="381" spans="1:21" ht="12.75" customHeight="1">
      <c r="A381" s="689" t="s">
        <v>1071</v>
      </c>
      <c r="B381" s="689" t="s">
        <v>1101</v>
      </c>
      <c r="C381" s="689" t="s">
        <v>1105</v>
      </c>
      <c r="D381" s="689">
        <v>80453</v>
      </c>
      <c r="E381" s="788">
        <v>1</v>
      </c>
      <c r="F381" s="788">
        <v>0</v>
      </c>
      <c r="G381" s="788">
        <v>1</v>
      </c>
      <c r="H381" s="819">
        <v>0</v>
      </c>
      <c r="I381" s="788">
        <v>0</v>
      </c>
      <c r="J381" s="788">
        <v>1</v>
      </c>
      <c r="K381" s="788">
        <v>0</v>
      </c>
      <c r="L381" s="788">
        <v>1</v>
      </c>
      <c r="M381" s="788">
        <v>0</v>
      </c>
      <c r="N381" s="819">
        <v>1</v>
      </c>
      <c r="O381" s="788">
        <v>0</v>
      </c>
      <c r="P381" s="788">
        <v>0</v>
      </c>
      <c r="Q381" s="788">
        <v>1</v>
      </c>
      <c r="R381" s="788">
        <v>1</v>
      </c>
      <c r="S381" s="788">
        <v>1</v>
      </c>
      <c r="T381" s="788">
        <v>0</v>
      </c>
      <c r="U381" s="788">
        <v>0</v>
      </c>
    </row>
    <row r="382" spans="1:21" ht="12.75" customHeight="1">
      <c r="A382" s="689" t="s">
        <v>1071</v>
      </c>
      <c r="B382" s="689" t="s">
        <v>1101</v>
      </c>
      <c r="C382" s="689" t="s">
        <v>1102</v>
      </c>
      <c r="D382" s="689">
        <v>80450</v>
      </c>
      <c r="E382" s="788">
        <v>9</v>
      </c>
      <c r="F382" s="788">
        <v>0</v>
      </c>
      <c r="G382" s="788">
        <v>9</v>
      </c>
      <c r="H382" s="819">
        <v>0</v>
      </c>
      <c r="I382" s="788">
        <v>0</v>
      </c>
      <c r="J382" s="788">
        <v>9</v>
      </c>
      <c r="K382" s="788">
        <v>10</v>
      </c>
      <c r="L382" s="788">
        <v>6</v>
      </c>
      <c r="M382" s="788">
        <v>0</v>
      </c>
      <c r="N382" s="819">
        <v>8</v>
      </c>
      <c r="O382" s="788">
        <v>1</v>
      </c>
      <c r="P382" s="788">
        <v>0</v>
      </c>
      <c r="Q382" s="788">
        <v>8</v>
      </c>
      <c r="R382" s="788">
        <v>2</v>
      </c>
      <c r="S382" s="788">
        <v>2</v>
      </c>
      <c r="T382" s="788">
        <v>0</v>
      </c>
      <c r="U382" s="788">
        <v>0</v>
      </c>
    </row>
    <row r="383" spans="1:21" ht="12.75" customHeight="1">
      <c r="A383" s="689" t="s">
        <v>1071</v>
      </c>
      <c r="B383" s="689" t="s">
        <v>1101</v>
      </c>
      <c r="C383" s="689" t="s">
        <v>1106</v>
      </c>
      <c r="D383" s="689">
        <v>80454</v>
      </c>
      <c r="E383" s="788">
        <v>1</v>
      </c>
      <c r="F383" s="788">
        <v>0</v>
      </c>
      <c r="G383" s="788">
        <v>2</v>
      </c>
      <c r="H383" s="819">
        <v>0</v>
      </c>
      <c r="I383" s="788">
        <v>0</v>
      </c>
      <c r="J383" s="788">
        <v>2</v>
      </c>
      <c r="K383" s="788">
        <v>1</v>
      </c>
      <c r="L383" s="788">
        <v>0</v>
      </c>
      <c r="M383" s="788">
        <v>0</v>
      </c>
      <c r="N383" s="819">
        <v>0</v>
      </c>
      <c r="O383" s="788">
        <v>0</v>
      </c>
      <c r="P383" s="788">
        <v>0</v>
      </c>
      <c r="Q383" s="788">
        <v>0</v>
      </c>
      <c r="R383" s="788">
        <v>1</v>
      </c>
      <c r="S383" s="788">
        <v>1</v>
      </c>
      <c r="T383" s="788">
        <v>0</v>
      </c>
      <c r="U383" s="788">
        <v>0</v>
      </c>
    </row>
    <row r="384" spans="1:21" ht="12.75" customHeight="1">
      <c r="A384" s="689" t="s">
        <v>1071</v>
      </c>
      <c r="B384" s="689" t="s">
        <v>1121</v>
      </c>
      <c r="C384" s="689" t="s">
        <v>1122</v>
      </c>
      <c r="D384" s="689">
        <v>80751</v>
      </c>
      <c r="E384" s="788">
        <v>0</v>
      </c>
      <c r="F384" s="788">
        <v>0</v>
      </c>
      <c r="G384" s="788">
        <v>0</v>
      </c>
      <c r="H384" s="819">
        <v>0</v>
      </c>
      <c r="I384" s="788">
        <v>0</v>
      </c>
      <c r="J384" s="788">
        <v>0</v>
      </c>
      <c r="K384" s="788">
        <v>0</v>
      </c>
      <c r="L384" s="788">
        <v>0</v>
      </c>
      <c r="M384" s="788">
        <v>0</v>
      </c>
      <c r="N384" s="819">
        <v>0</v>
      </c>
      <c r="O384" s="788">
        <v>0</v>
      </c>
      <c r="P384" s="788">
        <v>0</v>
      </c>
      <c r="Q384" s="788">
        <v>0</v>
      </c>
      <c r="R384" s="788">
        <v>1</v>
      </c>
      <c r="S384" s="788">
        <v>0</v>
      </c>
      <c r="T384" s="788">
        <v>0</v>
      </c>
      <c r="U384" s="788">
        <v>0</v>
      </c>
    </row>
    <row r="385" spans="1:21" ht="12.75" customHeight="1">
      <c r="A385" s="689" t="s">
        <v>1071</v>
      </c>
      <c r="B385" s="689" t="s">
        <v>1121</v>
      </c>
      <c r="C385" s="689" t="s">
        <v>1123</v>
      </c>
      <c r="D385" s="689">
        <v>80752</v>
      </c>
      <c r="E385" s="788">
        <v>0</v>
      </c>
      <c r="F385" s="788">
        <v>0</v>
      </c>
      <c r="G385" s="788">
        <v>0</v>
      </c>
      <c r="H385" s="819">
        <v>0</v>
      </c>
      <c r="I385" s="788">
        <v>0</v>
      </c>
      <c r="J385" s="788">
        <v>0</v>
      </c>
      <c r="K385" s="788">
        <v>0</v>
      </c>
      <c r="L385" s="788">
        <v>0</v>
      </c>
      <c r="M385" s="788">
        <v>0</v>
      </c>
      <c r="N385" s="819">
        <v>0</v>
      </c>
      <c r="O385" s="788">
        <v>0</v>
      </c>
      <c r="P385" s="788">
        <v>0</v>
      </c>
      <c r="Q385" s="788">
        <v>0</v>
      </c>
      <c r="R385" s="788">
        <v>0</v>
      </c>
      <c r="S385" s="788">
        <v>0</v>
      </c>
      <c r="T385" s="788">
        <v>0</v>
      </c>
      <c r="U385" s="788">
        <v>0</v>
      </c>
    </row>
    <row r="386" spans="1:21" ht="12.75" customHeight="1">
      <c r="A386" s="689" t="s">
        <v>1071</v>
      </c>
      <c r="B386" s="689" t="s">
        <v>1121</v>
      </c>
      <c r="C386" s="689" t="s">
        <v>1124</v>
      </c>
      <c r="D386" s="689">
        <v>80753</v>
      </c>
      <c r="E386" s="788">
        <v>2</v>
      </c>
      <c r="F386" s="788">
        <v>0</v>
      </c>
      <c r="G386" s="788">
        <v>2</v>
      </c>
      <c r="H386" s="819">
        <v>0</v>
      </c>
      <c r="I386" s="788">
        <v>0</v>
      </c>
      <c r="J386" s="788">
        <v>2</v>
      </c>
      <c r="K386" s="788">
        <v>2</v>
      </c>
      <c r="L386" s="788">
        <v>1</v>
      </c>
      <c r="M386" s="788">
        <v>0</v>
      </c>
      <c r="N386" s="819">
        <v>1</v>
      </c>
      <c r="O386" s="788">
        <v>0</v>
      </c>
      <c r="P386" s="788">
        <v>0</v>
      </c>
      <c r="Q386" s="788">
        <v>0</v>
      </c>
      <c r="R386" s="788">
        <v>1</v>
      </c>
      <c r="S386" s="788">
        <v>0</v>
      </c>
      <c r="T386" s="788">
        <v>0</v>
      </c>
      <c r="U386" s="788">
        <v>0</v>
      </c>
    </row>
    <row r="387" spans="1:21" ht="12.75" customHeight="1">
      <c r="A387" s="689" t="s">
        <v>1071</v>
      </c>
      <c r="B387" s="689" t="s">
        <v>1121</v>
      </c>
      <c r="C387" s="689" t="s">
        <v>1125</v>
      </c>
      <c r="D387" s="689">
        <v>80754</v>
      </c>
      <c r="E387" s="788">
        <v>1</v>
      </c>
      <c r="F387" s="788">
        <v>0</v>
      </c>
      <c r="G387" s="788">
        <v>1</v>
      </c>
      <c r="H387" s="819">
        <v>0</v>
      </c>
      <c r="I387" s="788">
        <v>0</v>
      </c>
      <c r="J387" s="788">
        <v>1</v>
      </c>
      <c r="K387" s="788">
        <v>0</v>
      </c>
      <c r="L387" s="788">
        <v>0</v>
      </c>
      <c r="M387" s="788">
        <v>0</v>
      </c>
      <c r="N387" s="819">
        <v>0</v>
      </c>
      <c r="O387" s="788">
        <v>0</v>
      </c>
      <c r="P387" s="788">
        <v>0</v>
      </c>
      <c r="Q387" s="788">
        <v>0</v>
      </c>
      <c r="R387" s="788">
        <v>1</v>
      </c>
      <c r="S387" s="788">
        <v>0</v>
      </c>
      <c r="T387" s="788">
        <v>0</v>
      </c>
      <c r="U387" s="788">
        <v>0</v>
      </c>
    </row>
    <row r="388" spans="1:21" ht="12.75" customHeight="1">
      <c r="A388" s="689" t="s">
        <v>1071</v>
      </c>
      <c r="B388" s="689" t="s">
        <v>1121</v>
      </c>
      <c r="C388" s="689" t="s">
        <v>1121</v>
      </c>
      <c r="D388" s="689">
        <v>80750</v>
      </c>
      <c r="E388" s="788">
        <v>3</v>
      </c>
      <c r="F388" s="788">
        <v>0</v>
      </c>
      <c r="G388" s="788">
        <v>3</v>
      </c>
      <c r="H388" s="819">
        <v>0</v>
      </c>
      <c r="I388" s="788">
        <v>0</v>
      </c>
      <c r="J388" s="788">
        <v>3</v>
      </c>
      <c r="K388" s="788">
        <v>2</v>
      </c>
      <c r="L388" s="788">
        <v>1</v>
      </c>
      <c r="M388" s="788">
        <v>0</v>
      </c>
      <c r="N388" s="819">
        <v>0</v>
      </c>
      <c r="O388" s="788">
        <v>0</v>
      </c>
      <c r="P388" s="788">
        <v>0</v>
      </c>
      <c r="Q388" s="788">
        <v>0</v>
      </c>
      <c r="R388" s="788">
        <v>1</v>
      </c>
      <c r="S388" s="788">
        <v>0</v>
      </c>
      <c r="T388" s="788">
        <v>0</v>
      </c>
      <c r="U388" s="788">
        <v>0</v>
      </c>
    </row>
    <row r="389" spans="1:21" ht="12.75" customHeight="1">
      <c r="A389" s="689" t="s">
        <v>1071</v>
      </c>
      <c r="B389" s="689" t="s">
        <v>1121</v>
      </c>
      <c r="C389" s="689" t="s">
        <v>346</v>
      </c>
      <c r="D389" s="689">
        <v>80755</v>
      </c>
      <c r="E389" s="788">
        <v>0</v>
      </c>
      <c r="F389" s="788">
        <v>0</v>
      </c>
      <c r="G389" s="788">
        <v>0</v>
      </c>
      <c r="H389" s="819">
        <v>0</v>
      </c>
      <c r="I389" s="788">
        <v>0</v>
      </c>
      <c r="J389" s="788">
        <v>0</v>
      </c>
      <c r="K389" s="788">
        <v>1</v>
      </c>
      <c r="L389" s="788">
        <v>0</v>
      </c>
      <c r="M389" s="788">
        <v>0</v>
      </c>
      <c r="N389" s="819">
        <v>0</v>
      </c>
      <c r="O389" s="788">
        <v>0</v>
      </c>
      <c r="P389" s="788">
        <v>0</v>
      </c>
      <c r="Q389" s="788">
        <v>0</v>
      </c>
      <c r="R389" s="788">
        <v>0</v>
      </c>
      <c r="S389" s="788">
        <v>0</v>
      </c>
      <c r="T389" s="788">
        <v>0</v>
      </c>
      <c r="U389" s="788">
        <v>0</v>
      </c>
    </row>
    <row r="390" spans="1:21" ht="12.75" customHeight="1">
      <c r="A390" s="689" t="s">
        <v>1071</v>
      </c>
      <c r="B390" s="689" t="s">
        <v>184</v>
      </c>
      <c r="C390" s="689" t="s">
        <v>1111</v>
      </c>
      <c r="D390" s="689">
        <v>80555</v>
      </c>
      <c r="E390" s="788">
        <v>0</v>
      </c>
      <c r="F390" s="788">
        <v>0</v>
      </c>
      <c r="G390" s="788">
        <v>0</v>
      </c>
      <c r="H390" s="819">
        <v>0</v>
      </c>
      <c r="I390" s="788">
        <v>0</v>
      </c>
      <c r="J390" s="788">
        <v>0</v>
      </c>
      <c r="K390" s="788">
        <v>0</v>
      </c>
      <c r="L390" s="788">
        <v>0</v>
      </c>
      <c r="M390" s="788">
        <v>0</v>
      </c>
      <c r="N390" s="819">
        <v>0</v>
      </c>
      <c r="O390" s="788">
        <v>0</v>
      </c>
      <c r="P390" s="788">
        <v>0</v>
      </c>
      <c r="Q390" s="788">
        <v>0</v>
      </c>
      <c r="R390" s="788">
        <v>0</v>
      </c>
      <c r="S390" s="788">
        <v>0</v>
      </c>
      <c r="T390" s="788">
        <v>0</v>
      </c>
      <c r="U390" s="788">
        <v>0</v>
      </c>
    </row>
    <row r="391" spans="1:21" ht="12.75" customHeight="1">
      <c r="A391" s="689" t="s">
        <v>1071</v>
      </c>
      <c r="B391" s="689" t="s">
        <v>184</v>
      </c>
      <c r="C391" s="689" t="s">
        <v>1107</v>
      </c>
      <c r="D391" s="689">
        <v>80551</v>
      </c>
      <c r="E391" s="788">
        <v>0</v>
      </c>
      <c r="F391" s="788">
        <v>0</v>
      </c>
      <c r="G391" s="788">
        <v>2</v>
      </c>
      <c r="H391" s="819">
        <v>0</v>
      </c>
      <c r="I391" s="788">
        <v>0</v>
      </c>
      <c r="J391" s="788">
        <v>3</v>
      </c>
      <c r="K391" s="788">
        <v>1</v>
      </c>
      <c r="L391" s="788">
        <v>1</v>
      </c>
      <c r="M391" s="788">
        <v>0</v>
      </c>
      <c r="N391" s="819">
        <v>0</v>
      </c>
      <c r="O391" s="788">
        <v>0</v>
      </c>
      <c r="P391" s="788">
        <v>0</v>
      </c>
      <c r="Q391" s="788">
        <v>0</v>
      </c>
      <c r="R391" s="788">
        <v>0</v>
      </c>
      <c r="S391" s="788">
        <v>0</v>
      </c>
      <c r="T391" s="788">
        <v>0</v>
      </c>
      <c r="U391" s="788">
        <v>0</v>
      </c>
    </row>
    <row r="392" spans="1:21" ht="12.75" customHeight="1">
      <c r="A392" s="689" t="s">
        <v>1071</v>
      </c>
      <c r="B392" s="689" t="s">
        <v>184</v>
      </c>
      <c r="C392" s="689" t="s">
        <v>1108</v>
      </c>
      <c r="D392" s="689">
        <v>80552</v>
      </c>
      <c r="E392" s="788">
        <v>0</v>
      </c>
      <c r="F392" s="788">
        <v>0</v>
      </c>
      <c r="G392" s="788">
        <v>0</v>
      </c>
      <c r="H392" s="819">
        <v>0</v>
      </c>
      <c r="I392" s="788">
        <v>0</v>
      </c>
      <c r="J392" s="788">
        <v>0</v>
      </c>
      <c r="K392" s="788">
        <v>0</v>
      </c>
      <c r="L392" s="788">
        <v>0</v>
      </c>
      <c r="M392" s="788">
        <v>0</v>
      </c>
      <c r="N392" s="819">
        <v>0</v>
      </c>
      <c r="O392" s="788">
        <v>0</v>
      </c>
      <c r="P392" s="788">
        <v>0</v>
      </c>
      <c r="Q392" s="788">
        <v>0</v>
      </c>
      <c r="R392" s="788">
        <v>0</v>
      </c>
      <c r="S392" s="788">
        <v>0</v>
      </c>
      <c r="T392" s="788">
        <v>0</v>
      </c>
      <c r="U392" s="788">
        <v>0</v>
      </c>
    </row>
    <row r="393" spans="1:21" ht="12.75" customHeight="1">
      <c r="A393" s="689" t="s">
        <v>1071</v>
      </c>
      <c r="B393" s="689" t="s">
        <v>184</v>
      </c>
      <c r="C393" s="689" t="s">
        <v>1109</v>
      </c>
      <c r="D393" s="689">
        <v>80553</v>
      </c>
      <c r="E393" s="788">
        <v>1</v>
      </c>
      <c r="F393" s="788">
        <v>0</v>
      </c>
      <c r="G393" s="788">
        <v>1</v>
      </c>
      <c r="H393" s="819">
        <v>0</v>
      </c>
      <c r="I393" s="788">
        <v>0</v>
      </c>
      <c r="J393" s="788">
        <v>1</v>
      </c>
      <c r="K393" s="788">
        <v>0</v>
      </c>
      <c r="L393" s="788">
        <v>0</v>
      </c>
      <c r="M393" s="788">
        <v>0</v>
      </c>
      <c r="N393" s="819">
        <v>0</v>
      </c>
      <c r="O393" s="788">
        <v>0</v>
      </c>
      <c r="P393" s="788">
        <v>0</v>
      </c>
      <c r="Q393" s="788">
        <v>0</v>
      </c>
      <c r="R393" s="788">
        <v>0</v>
      </c>
      <c r="S393" s="788">
        <v>0</v>
      </c>
      <c r="T393" s="788">
        <v>0</v>
      </c>
      <c r="U393" s="788">
        <v>0</v>
      </c>
    </row>
    <row r="394" spans="1:21" ht="12.75" customHeight="1">
      <c r="A394" s="689" t="s">
        <v>1071</v>
      </c>
      <c r="B394" s="689" t="s">
        <v>184</v>
      </c>
      <c r="C394" s="689" t="s">
        <v>1110</v>
      </c>
      <c r="D394" s="689">
        <v>80554</v>
      </c>
      <c r="E394" s="788">
        <v>1</v>
      </c>
      <c r="F394" s="788">
        <v>0</v>
      </c>
      <c r="G394" s="788">
        <v>1</v>
      </c>
      <c r="H394" s="819">
        <v>0</v>
      </c>
      <c r="I394" s="788">
        <v>0</v>
      </c>
      <c r="J394" s="788">
        <v>1</v>
      </c>
      <c r="K394" s="788">
        <v>1</v>
      </c>
      <c r="L394" s="788">
        <v>0</v>
      </c>
      <c r="M394" s="788">
        <v>0</v>
      </c>
      <c r="N394" s="819">
        <v>0</v>
      </c>
      <c r="O394" s="788">
        <v>0</v>
      </c>
      <c r="P394" s="788">
        <v>0</v>
      </c>
      <c r="Q394" s="788">
        <v>0</v>
      </c>
      <c r="R394" s="788">
        <v>0</v>
      </c>
      <c r="S394" s="788">
        <v>0</v>
      </c>
      <c r="T394" s="788">
        <v>0</v>
      </c>
      <c r="U394" s="788">
        <v>0</v>
      </c>
    </row>
    <row r="395" spans="1:21" ht="12.75" customHeight="1">
      <c r="A395" s="689" t="s">
        <v>1071</v>
      </c>
      <c r="B395" s="689" t="s">
        <v>184</v>
      </c>
      <c r="C395" s="689" t="s">
        <v>261</v>
      </c>
      <c r="D395" s="689">
        <v>80556</v>
      </c>
      <c r="E395" s="788">
        <v>1</v>
      </c>
      <c r="F395" s="788">
        <v>0</v>
      </c>
      <c r="G395" s="788">
        <v>0</v>
      </c>
      <c r="H395" s="819">
        <v>0</v>
      </c>
      <c r="I395" s="788">
        <v>0</v>
      </c>
      <c r="J395" s="788">
        <v>1</v>
      </c>
      <c r="K395" s="788">
        <v>0</v>
      </c>
      <c r="L395" s="788">
        <v>0</v>
      </c>
      <c r="M395" s="788">
        <v>0</v>
      </c>
      <c r="N395" s="819">
        <v>0</v>
      </c>
      <c r="O395" s="788">
        <v>0</v>
      </c>
      <c r="P395" s="788">
        <v>0</v>
      </c>
      <c r="Q395" s="788">
        <v>0</v>
      </c>
      <c r="R395" s="788">
        <v>0</v>
      </c>
      <c r="S395" s="788">
        <v>0</v>
      </c>
      <c r="T395" s="788">
        <v>0</v>
      </c>
      <c r="U395" s="788">
        <v>0</v>
      </c>
    </row>
    <row r="396" spans="1:21" ht="12.75" customHeight="1">
      <c r="A396" s="689" t="s">
        <v>1071</v>
      </c>
      <c r="B396" s="689" t="s">
        <v>184</v>
      </c>
      <c r="C396" s="689" t="s">
        <v>1112</v>
      </c>
      <c r="D396" s="689">
        <v>80557</v>
      </c>
      <c r="E396" s="788">
        <v>0</v>
      </c>
      <c r="F396" s="788">
        <v>0</v>
      </c>
      <c r="G396" s="788">
        <v>0</v>
      </c>
      <c r="H396" s="819">
        <v>0</v>
      </c>
      <c r="I396" s="788">
        <v>0</v>
      </c>
      <c r="J396" s="788">
        <v>0</v>
      </c>
      <c r="K396" s="788">
        <v>0</v>
      </c>
      <c r="L396" s="788">
        <v>0</v>
      </c>
      <c r="M396" s="788">
        <v>0</v>
      </c>
      <c r="N396" s="819">
        <v>0</v>
      </c>
      <c r="O396" s="788">
        <v>0</v>
      </c>
      <c r="P396" s="788">
        <v>0</v>
      </c>
      <c r="Q396" s="788">
        <v>0</v>
      </c>
      <c r="R396" s="788">
        <v>0</v>
      </c>
      <c r="S396" s="788">
        <v>0</v>
      </c>
      <c r="T396" s="788">
        <v>0</v>
      </c>
      <c r="U396" s="788">
        <v>0</v>
      </c>
    </row>
    <row r="397" spans="1:21" ht="12.75" customHeight="1">
      <c r="A397" s="689" t="s">
        <v>1071</v>
      </c>
      <c r="B397" s="689" t="s">
        <v>184</v>
      </c>
      <c r="C397" s="689" t="s">
        <v>1113</v>
      </c>
      <c r="D397" s="689">
        <v>80558</v>
      </c>
      <c r="E397" s="788">
        <v>0</v>
      </c>
      <c r="F397" s="788">
        <v>0</v>
      </c>
      <c r="G397" s="788">
        <v>0</v>
      </c>
      <c r="H397" s="819">
        <v>0</v>
      </c>
      <c r="I397" s="788">
        <v>0</v>
      </c>
      <c r="J397" s="788">
        <v>0</v>
      </c>
      <c r="K397" s="788">
        <v>0</v>
      </c>
      <c r="L397" s="788">
        <v>0</v>
      </c>
      <c r="M397" s="788">
        <v>0</v>
      </c>
      <c r="N397" s="819">
        <v>0</v>
      </c>
      <c r="O397" s="788">
        <v>0</v>
      </c>
      <c r="P397" s="788">
        <v>0</v>
      </c>
      <c r="Q397" s="788">
        <v>0</v>
      </c>
      <c r="R397" s="788">
        <v>0</v>
      </c>
      <c r="S397" s="788">
        <v>0</v>
      </c>
      <c r="T397" s="788">
        <v>0</v>
      </c>
      <c r="U397" s="788">
        <v>0</v>
      </c>
    </row>
    <row r="398" spans="1:21" ht="12.75" customHeight="1">
      <c r="A398" s="689" t="s">
        <v>1071</v>
      </c>
      <c r="B398" s="689" t="s">
        <v>184</v>
      </c>
      <c r="C398" s="689" t="s">
        <v>184</v>
      </c>
      <c r="D398" s="689">
        <v>80550</v>
      </c>
      <c r="E398" s="788">
        <v>4</v>
      </c>
      <c r="F398" s="788">
        <v>0</v>
      </c>
      <c r="G398" s="788">
        <v>5</v>
      </c>
      <c r="H398" s="819">
        <v>0</v>
      </c>
      <c r="I398" s="788">
        <v>0</v>
      </c>
      <c r="J398" s="788">
        <v>5</v>
      </c>
      <c r="K398" s="788">
        <v>4</v>
      </c>
      <c r="L398" s="788">
        <v>2</v>
      </c>
      <c r="M398" s="788">
        <v>0</v>
      </c>
      <c r="N398" s="819">
        <v>2</v>
      </c>
      <c r="O398" s="788">
        <v>0</v>
      </c>
      <c r="P398" s="788">
        <v>0</v>
      </c>
      <c r="Q398" s="788">
        <v>0</v>
      </c>
      <c r="R398" s="788">
        <v>1</v>
      </c>
      <c r="S398" s="788">
        <v>1</v>
      </c>
      <c r="T398" s="788">
        <v>0</v>
      </c>
      <c r="U398" s="788">
        <v>0</v>
      </c>
    </row>
    <row r="399" spans="1:21" ht="12.75" customHeight="1">
      <c r="A399" s="689" t="s">
        <v>1071</v>
      </c>
      <c r="B399" s="689" t="s">
        <v>184</v>
      </c>
      <c r="C399" s="689" t="s">
        <v>1114</v>
      </c>
      <c r="D399" s="689">
        <v>80559</v>
      </c>
      <c r="E399" s="788">
        <v>1</v>
      </c>
      <c r="F399" s="788">
        <v>0</v>
      </c>
      <c r="G399" s="788">
        <v>1</v>
      </c>
      <c r="H399" s="819">
        <v>0</v>
      </c>
      <c r="I399" s="788">
        <v>0</v>
      </c>
      <c r="J399" s="788">
        <v>1</v>
      </c>
      <c r="K399" s="788">
        <v>1</v>
      </c>
      <c r="L399" s="788">
        <v>0</v>
      </c>
      <c r="M399" s="788">
        <v>0</v>
      </c>
      <c r="N399" s="819">
        <v>0</v>
      </c>
      <c r="O399" s="788">
        <v>0</v>
      </c>
      <c r="P399" s="788">
        <v>0</v>
      </c>
      <c r="Q399" s="788">
        <v>0</v>
      </c>
      <c r="R399" s="788">
        <v>0</v>
      </c>
      <c r="S399" s="788">
        <v>0</v>
      </c>
      <c r="T399" s="788">
        <v>0</v>
      </c>
      <c r="U399" s="788">
        <v>0</v>
      </c>
    </row>
    <row r="400" spans="1:21" ht="12.75" customHeight="1">
      <c r="A400" s="689" t="s">
        <v>1071</v>
      </c>
      <c r="B400" s="689" t="s">
        <v>184</v>
      </c>
      <c r="C400" s="689" t="s">
        <v>526</v>
      </c>
      <c r="D400" s="689">
        <v>80560</v>
      </c>
      <c r="E400" s="788">
        <v>0</v>
      </c>
      <c r="F400" s="788">
        <v>0</v>
      </c>
      <c r="G400" s="788">
        <v>0</v>
      </c>
      <c r="H400" s="819">
        <v>0</v>
      </c>
      <c r="I400" s="788">
        <v>0</v>
      </c>
      <c r="J400" s="788">
        <v>0</v>
      </c>
      <c r="K400" s="788">
        <v>0</v>
      </c>
      <c r="L400" s="788">
        <v>0</v>
      </c>
      <c r="M400" s="788">
        <v>0</v>
      </c>
      <c r="N400" s="819">
        <v>0</v>
      </c>
      <c r="O400" s="788">
        <v>0</v>
      </c>
      <c r="P400" s="788">
        <v>0</v>
      </c>
      <c r="Q400" s="788">
        <v>0</v>
      </c>
      <c r="R400" s="788">
        <v>0</v>
      </c>
      <c r="S400" s="788">
        <v>0</v>
      </c>
      <c r="T400" s="788">
        <v>0</v>
      </c>
      <c r="U400" s="788">
        <v>0</v>
      </c>
    </row>
    <row r="401" spans="1:21" ht="12.75" customHeight="1">
      <c r="A401" s="689" t="s">
        <v>1071</v>
      </c>
      <c r="B401" s="689" t="s">
        <v>184</v>
      </c>
      <c r="C401" s="689" t="s">
        <v>1115</v>
      </c>
      <c r="D401" s="689">
        <v>80561</v>
      </c>
      <c r="E401" s="788">
        <v>1</v>
      </c>
      <c r="F401" s="788">
        <v>0</v>
      </c>
      <c r="G401" s="788">
        <v>1</v>
      </c>
      <c r="H401" s="819">
        <v>0</v>
      </c>
      <c r="I401" s="788">
        <v>0</v>
      </c>
      <c r="J401" s="788">
        <v>1</v>
      </c>
      <c r="K401" s="788">
        <v>0</v>
      </c>
      <c r="L401" s="788">
        <v>0</v>
      </c>
      <c r="M401" s="788">
        <v>0</v>
      </c>
      <c r="N401" s="819">
        <v>1</v>
      </c>
      <c r="O401" s="788">
        <v>0</v>
      </c>
      <c r="P401" s="788">
        <v>0</v>
      </c>
      <c r="Q401" s="788">
        <v>0</v>
      </c>
      <c r="R401" s="788">
        <v>0</v>
      </c>
      <c r="S401" s="788">
        <v>0</v>
      </c>
      <c r="T401" s="788">
        <v>0</v>
      </c>
      <c r="U401" s="788">
        <v>0</v>
      </c>
    </row>
    <row r="402" spans="1:21" ht="12.75" customHeight="1">
      <c r="A402" s="689" t="s">
        <v>1071</v>
      </c>
      <c r="B402" s="689" t="s">
        <v>184</v>
      </c>
      <c r="C402" s="689" t="s">
        <v>1116</v>
      </c>
      <c r="D402" s="689">
        <v>80562</v>
      </c>
      <c r="E402" s="788">
        <v>0</v>
      </c>
      <c r="F402" s="788">
        <v>0</v>
      </c>
      <c r="G402" s="788">
        <v>0</v>
      </c>
      <c r="H402" s="819">
        <v>0</v>
      </c>
      <c r="I402" s="788">
        <v>0</v>
      </c>
      <c r="J402" s="788">
        <v>0</v>
      </c>
      <c r="K402" s="788">
        <v>0</v>
      </c>
      <c r="L402" s="788">
        <v>0</v>
      </c>
      <c r="M402" s="788">
        <v>0</v>
      </c>
      <c r="N402" s="819">
        <v>0</v>
      </c>
      <c r="O402" s="788">
        <v>0</v>
      </c>
      <c r="P402" s="788">
        <v>0</v>
      </c>
      <c r="Q402" s="788">
        <v>0</v>
      </c>
      <c r="R402" s="788">
        <v>0</v>
      </c>
      <c r="S402" s="788">
        <v>0</v>
      </c>
      <c r="T402" s="788">
        <v>0</v>
      </c>
      <c r="U402" s="788">
        <v>0</v>
      </c>
    </row>
    <row r="403" spans="1:21" ht="12.75" customHeight="1">
      <c r="A403" s="219" t="s">
        <v>646</v>
      </c>
      <c r="B403" s="219" t="s">
        <v>651</v>
      </c>
      <c r="C403" s="219" t="s">
        <v>652</v>
      </c>
      <c r="D403" s="219">
        <v>200250</v>
      </c>
      <c r="E403" s="788">
        <v>1</v>
      </c>
      <c r="F403" s="788">
        <v>0</v>
      </c>
      <c r="G403" s="788">
        <v>1</v>
      </c>
      <c r="H403" s="819">
        <v>1</v>
      </c>
      <c r="I403" s="788">
        <v>0</v>
      </c>
      <c r="J403" s="788">
        <v>0</v>
      </c>
      <c r="K403" s="788">
        <v>0</v>
      </c>
      <c r="L403" s="788">
        <v>1</v>
      </c>
      <c r="M403" s="789">
        <v>0</v>
      </c>
      <c r="N403" s="819">
        <v>0</v>
      </c>
      <c r="O403" s="788">
        <v>0</v>
      </c>
      <c r="P403" s="788">
        <v>0</v>
      </c>
      <c r="Q403" s="788">
        <v>0</v>
      </c>
      <c r="R403" s="788">
        <v>1</v>
      </c>
      <c r="S403" s="788">
        <v>1</v>
      </c>
      <c r="T403" s="788">
        <v>0</v>
      </c>
      <c r="U403" s="788">
        <v>0</v>
      </c>
    </row>
    <row r="404" spans="1:21" ht="12.75" customHeight="1">
      <c r="A404" s="219" t="s">
        <v>646</v>
      </c>
      <c r="B404" s="219" t="s">
        <v>651</v>
      </c>
      <c r="C404" s="219" t="s">
        <v>653</v>
      </c>
      <c r="D404" s="219">
        <v>200251</v>
      </c>
      <c r="E404" s="788">
        <v>1</v>
      </c>
      <c r="F404" s="788">
        <v>0</v>
      </c>
      <c r="G404" s="788">
        <v>0</v>
      </c>
      <c r="H404" s="819">
        <v>0</v>
      </c>
      <c r="I404" s="788">
        <v>0</v>
      </c>
      <c r="J404" s="788">
        <v>0</v>
      </c>
      <c r="K404" s="788">
        <v>0</v>
      </c>
      <c r="L404" s="788">
        <v>0</v>
      </c>
      <c r="M404" s="789">
        <v>0</v>
      </c>
      <c r="N404" s="819">
        <v>0</v>
      </c>
      <c r="O404" s="788">
        <v>0</v>
      </c>
      <c r="P404" s="788">
        <v>0</v>
      </c>
      <c r="Q404" s="788">
        <v>0</v>
      </c>
      <c r="R404" s="788">
        <v>0</v>
      </c>
      <c r="S404" s="788">
        <v>0</v>
      </c>
      <c r="T404" s="788">
        <v>0</v>
      </c>
      <c r="U404" s="788">
        <v>0</v>
      </c>
    </row>
    <row r="405" spans="1:21" ht="12.75" customHeight="1">
      <c r="A405" s="219" t="s">
        <v>646</v>
      </c>
      <c r="B405" s="219" t="s">
        <v>647</v>
      </c>
      <c r="C405" s="219" t="s">
        <v>649</v>
      </c>
      <c r="D405" s="219">
        <v>200151</v>
      </c>
      <c r="E405" s="788">
        <v>1</v>
      </c>
      <c r="F405" s="788">
        <v>0</v>
      </c>
      <c r="G405" s="788">
        <v>0</v>
      </c>
      <c r="H405" s="819">
        <v>0</v>
      </c>
      <c r="I405" s="788">
        <v>0</v>
      </c>
      <c r="J405" s="788">
        <v>0</v>
      </c>
      <c r="K405" s="788">
        <v>0</v>
      </c>
      <c r="L405" s="788">
        <v>1</v>
      </c>
      <c r="M405" s="788">
        <v>1</v>
      </c>
      <c r="N405" s="819">
        <v>0</v>
      </c>
      <c r="O405" s="788">
        <v>0</v>
      </c>
      <c r="P405" s="788">
        <v>0</v>
      </c>
      <c r="Q405" s="788">
        <v>0</v>
      </c>
      <c r="R405" s="788">
        <v>0</v>
      </c>
      <c r="S405" s="788">
        <v>0</v>
      </c>
      <c r="T405" s="788">
        <v>0</v>
      </c>
      <c r="U405" s="788">
        <v>0</v>
      </c>
    </row>
    <row r="406" spans="1:21" ht="12.75" customHeight="1">
      <c r="A406" s="219" t="s">
        <v>646</v>
      </c>
      <c r="B406" s="219" t="s">
        <v>647</v>
      </c>
      <c r="C406" s="219" t="s">
        <v>650</v>
      </c>
      <c r="D406" s="219">
        <v>200152</v>
      </c>
      <c r="E406" s="788">
        <v>0</v>
      </c>
      <c r="F406" s="788">
        <v>0</v>
      </c>
      <c r="G406" s="788">
        <v>0</v>
      </c>
      <c r="H406" s="819">
        <v>0</v>
      </c>
      <c r="I406" s="788">
        <v>0</v>
      </c>
      <c r="J406" s="788">
        <v>0</v>
      </c>
      <c r="K406" s="788">
        <v>0</v>
      </c>
      <c r="L406" s="788">
        <v>0</v>
      </c>
      <c r="M406" s="789">
        <v>0</v>
      </c>
      <c r="N406" s="819">
        <v>0</v>
      </c>
      <c r="O406" s="788">
        <v>0</v>
      </c>
      <c r="P406" s="788">
        <v>0</v>
      </c>
      <c r="Q406" s="788">
        <v>0</v>
      </c>
      <c r="R406" s="788">
        <v>0</v>
      </c>
      <c r="S406" s="788">
        <v>0</v>
      </c>
      <c r="T406" s="788">
        <v>0</v>
      </c>
      <c r="U406" s="788">
        <v>0</v>
      </c>
    </row>
    <row r="407" spans="1:21" ht="12.75" customHeight="1">
      <c r="A407" s="219" t="s">
        <v>646</v>
      </c>
      <c r="B407" s="219" t="s">
        <v>647</v>
      </c>
      <c r="C407" s="219" t="s">
        <v>648</v>
      </c>
      <c r="D407" s="219">
        <v>200150</v>
      </c>
      <c r="E407" s="788">
        <v>1</v>
      </c>
      <c r="F407" s="788">
        <v>0</v>
      </c>
      <c r="G407" s="788">
        <v>3</v>
      </c>
      <c r="H407" s="819">
        <v>3</v>
      </c>
      <c r="I407" s="788">
        <v>0</v>
      </c>
      <c r="J407" s="788">
        <v>3</v>
      </c>
      <c r="K407" s="788">
        <v>0</v>
      </c>
      <c r="L407" s="788">
        <v>1</v>
      </c>
      <c r="M407" s="788">
        <v>1</v>
      </c>
      <c r="N407" s="819">
        <v>1</v>
      </c>
      <c r="O407" s="788">
        <v>0</v>
      </c>
      <c r="P407" s="788">
        <v>0</v>
      </c>
      <c r="Q407" s="788">
        <v>0</v>
      </c>
      <c r="R407" s="788">
        <v>4</v>
      </c>
      <c r="S407" s="788">
        <v>1</v>
      </c>
      <c r="T407" s="788">
        <v>0</v>
      </c>
      <c r="U407" s="788">
        <v>0</v>
      </c>
    </row>
    <row r="408" spans="1:21" ht="12.75" customHeight="1">
      <c r="A408" s="219" t="s">
        <v>646</v>
      </c>
      <c r="B408" s="219" t="s">
        <v>654</v>
      </c>
      <c r="C408" s="219" t="s">
        <v>358</v>
      </c>
      <c r="D408" s="219">
        <v>200351</v>
      </c>
      <c r="E408" s="788">
        <v>0</v>
      </c>
      <c r="F408" s="788">
        <v>0</v>
      </c>
      <c r="G408" s="788">
        <v>1</v>
      </c>
      <c r="H408" s="819">
        <v>1</v>
      </c>
      <c r="I408" s="788">
        <v>0</v>
      </c>
      <c r="J408" s="788">
        <v>0</v>
      </c>
      <c r="K408" s="788">
        <v>0</v>
      </c>
      <c r="L408" s="788">
        <v>1</v>
      </c>
      <c r="M408" s="788">
        <v>1</v>
      </c>
      <c r="N408" s="819">
        <v>0</v>
      </c>
      <c r="O408" s="788">
        <v>0</v>
      </c>
      <c r="P408" s="788">
        <v>0</v>
      </c>
      <c r="Q408" s="788">
        <v>0</v>
      </c>
      <c r="R408" s="788">
        <v>1</v>
      </c>
      <c r="S408" s="788">
        <v>1</v>
      </c>
      <c r="T408" s="788">
        <v>0</v>
      </c>
      <c r="U408" s="788">
        <v>0</v>
      </c>
    </row>
    <row r="409" spans="1:21" ht="12.75" customHeight="1">
      <c r="A409" s="219" t="s">
        <v>646</v>
      </c>
      <c r="B409" s="219" t="s">
        <v>654</v>
      </c>
      <c r="C409" s="219" t="s">
        <v>655</v>
      </c>
      <c r="D409" s="219">
        <v>200350</v>
      </c>
      <c r="E409" s="788">
        <v>2</v>
      </c>
      <c r="F409" s="788">
        <v>0</v>
      </c>
      <c r="G409" s="788">
        <v>6</v>
      </c>
      <c r="H409" s="819">
        <v>6</v>
      </c>
      <c r="I409" s="788">
        <v>0</v>
      </c>
      <c r="J409" s="788">
        <v>4</v>
      </c>
      <c r="K409" s="788">
        <v>0</v>
      </c>
      <c r="L409" s="788">
        <v>2</v>
      </c>
      <c r="M409" s="788">
        <v>1</v>
      </c>
      <c r="N409" s="819">
        <v>2</v>
      </c>
      <c r="O409" s="788">
        <v>2</v>
      </c>
      <c r="P409" s="788">
        <v>0</v>
      </c>
      <c r="Q409" s="788">
        <v>0</v>
      </c>
      <c r="R409" s="788">
        <v>4</v>
      </c>
      <c r="S409" s="788">
        <v>2</v>
      </c>
      <c r="T409" s="788">
        <v>0</v>
      </c>
      <c r="U409" s="788">
        <v>0</v>
      </c>
    </row>
    <row r="410" spans="1:21" ht="12.75" customHeight="1">
      <c r="A410" s="219" t="s">
        <v>646</v>
      </c>
      <c r="B410" s="219" t="s">
        <v>654</v>
      </c>
      <c r="C410" s="219" t="s">
        <v>448</v>
      </c>
      <c r="D410" s="219">
        <v>200352</v>
      </c>
      <c r="E410" s="788">
        <v>1</v>
      </c>
      <c r="F410" s="788">
        <v>0</v>
      </c>
      <c r="G410" s="788">
        <v>1</v>
      </c>
      <c r="H410" s="819">
        <v>1</v>
      </c>
      <c r="I410" s="788">
        <v>0</v>
      </c>
      <c r="J410" s="788">
        <v>0</v>
      </c>
      <c r="K410" s="788">
        <v>0</v>
      </c>
      <c r="L410" s="788">
        <v>0</v>
      </c>
      <c r="M410" s="789">
        <v>0</v>
      </c>
      <c r="N410" s="819">
        <v>0</v>
      </c>
      <c r="O410" s="788">
        <v>1</v>
      </c>
      <c r="P410" s="788">
        <v>0</v>
      </c>
      <c r="Q410" s="788">
        <v>0</v>
      </c>
      <c r="R410" s="788">
        <v>1</v>
      </c>
      <c r="S410" s="788">
        <v>0</v>
      </c>
      <c r="T410" s="788">
        <v>0</v>
      </c>
      <c r="U410" s="788">
        <v>0</v>
      </c>
    </row>
    <row r="411" spans="1:21" ht="12.75" customHeight="1">
      <c r="A411" s="251" t="s">
        <v>865</v>
      </c>
      <c r="B411" s="251" t="s">
        <v>872</v>
      </c>
      <c r="C411" s="251" t="s">
        <v>873</v>
      </c>
      <c r="D411" s="251">
        <v>90250</v>
      </c>
      <c r="E411" s="788">
        <v>3</v>
      </c>
      <c r="F411" s="788">
        <v>0</v>
      </c>
      <c r="G411" s="788">
        <v>3</v>
      </c>
      <c r="H411" s="819">
        <v>0</v>
      </c>
      <c r="I411" s="788">
        <v>0</v>
      </c>
      <c r="J411" s="788">
        <v>3</v>
      </c>
      <c r="K411" s="788">
        <v>3</v>
      </c>
      <c r="L411" s="788">
        <v>1</v>
      </c>
      <c r="M411" s="788">
        <v>0</v>
      </c>
      <c r="N411" s="819">
        <v>0</v>
      </c>
      <c r="O411" s="788">
        <v>0</v>
      </c>
      <c r="P411" s="788">
        <v>0</v>
      </c>
      <c r="Q411" s="788">
        <v>0</v>
      </c>
      <c r="R411" s="788">
        <v>1</v>
      </c>
      <c r="S411" s="788">
        <v>0</v>
      </c>
      <c r="T411" s="788">
        <v>0</v>
      </c>
      <c r="U411" s="788">
        <v>0</v>
      </c>
    </row>
    <row r="412" spans="1:21" ht="12.75" customHeight="1">
      <c r="A412" s="251" t="s">
        <v>865</v>
      </c>
      <c r="B412" s="251" t="s">
        <v>874</v>
      </c>
      <c r="C412" s="251" t="s">
        <v>874</v>
      </c>
      <c r="D412" s="251">
        <v>90350</v>
      </c>
      <c r="E412" s="788">
        <v>3</v>
      </c>
      <c r="F412" s="788">
        <v>0</v>
      </c>
      <c r="G412" s="788">
        <v>3</v>
      </c>
      <c r="H412" s="819">
        <v>0</v>
      </c>
      <c r="I412" s="788">
        <v>0</v>
      </c>
      <c r="J412" s="788">
        <v>2</v>
      </c>
      <c r="K412" s="788">
        <v>3</v>
      </c>
      <c r="L412" s="788">
        <v>1</v>
      </c>
      <c r="M412" s="788">
        <v>0</v>
      </c>
      <c r="N412" s="819">
        <v>0</v>
      </c>
      <c r="O412" s="788">
        <v>0</v>
      </c>
      <c r="P412" s="788">
        <v>0</v>
      </c>
      <c r="Q412" s="788">
        <v>0</v>
      </c>
      <c r="R412" s="788">
        <v>1</v>
      </c>
      <c r="S412" s="788">
        <v>0</v>
      </c>
      <c r="T412" s="788">
        <v>0</v>
      </c>
      <c r="U412" s="788">
        <v>0</v>
      </c>
    </row>
    <row r="413" spans="1:21" ht="12.75" customHeight="1">
      <c r="A413" s="251" t="s">
        <v>865</v>
      </c>
      <c r="B413" s="251" t="s">
        <v>875</v>
      </c>
      <c r="C413" s="251" t="s">
        <v>875</v>
      </c>
      <c r="D413" s="251">
        <v>90450</v>
      </c>
      <c r="E413" s="788">
        <v>7</v>
      </c>
      <c r="F413" s="788">
        <v>0</v>
      </c>
      <c r="G413" s="788">
        <v>9</v>
      </c>
      <c r="H413" s="819">
        <v>4</v>
      </c>
      <c r="I413" s="788">
        <v>0</v>
      </c>
      <c r="J413" s="788">
        <v>9</v>
      </c>
      <c r="K413" s="788">
        <v>6</v>
      </c>
      <c r="L413" s="788">
        <v>5</v>
      </c>
      <c r="M413" s="788">
        <v>0</v>
      </c>
      <c r="N413" s="819">
        <v>3</v>
      </c>
      <c r="O413" s="788">
        <v>1</v>
      </c>
      <c r="P413" s="788">
        <v>0</v>
      </c>
      <c r="Q413" s="788">
        <v>1</v>
      </c>
      <c r="R413" s="788">
        <v>1</v>
      </c>
      <c r="S413" s="788">
        <v>0</v>
      </c>
      <c r="T413" s="788">
        <v>0</v>
      </c>
      <c r="U413" s="788">
        <v>0</v>
      </c>
    </row>
    <row r="414" spans="1:21" ht="12.75" customHeight="1">
      <c r="A414" s="251" t="s">
        <v>865</v>
      </c>
      <c r="B414" s="251" t="s">
        <v>876</v>
      </c>
      <c r="C414" s="251" t="s">
        <v>876</v>
      </c>
      <c r="D414" s="251">
        <v>90550</v>
      </c>
      <c r="E414" s="788">
        <v>1</v>
      </c>
      <c r="F414" s="788">
        <v>0</v>
      </c>
      <c r="G414" s="788">
        <v>1</v>
      </c>
      <c r="H414" s="819">
        <v>0</v>
      </c>
      <c r="I414" s="788">
        <v>0</v>
      </c>
      <c r="J414" s="788">
        <v>1</v>
      </c>
      <c r="K414" s="788">
        <v>1</v>
      </c>
      <c r="L414" s="788">
        <v>2</v>
      </c>
      <c r="M414" s="788">
        <v>0</v>
      </c>
      <c r="N414" s="819">
        <v>2</v>
      </c>
      <c r="O414" s="788">
        <v>0</v>
      </c>
      <c r="P414" s="788">
        <v>0</v>
      </c>
      <c r="Q414" s="788">
        <v>0</v>
      </c>
      <c r="R414" s="788">
        <v>1</v>
      </c>
      <c r="S414" s="788">
        <v>0</v>
      </c>
      <c r="T414" s="788">
        <v>0</v>
      </c>
      <c r="U414" s="788">
        <v>0</v>
      </c>
    </row>
    <row r="415" spans="1:21" ht="12.75" customHeight="1">
      <c r="A415" s="251" t="s">
        <v>865</v>
      </c>
      <c r="B415" s="251" t="s">
        <v>876</v>
      </c>
      <c r="C415" s="251" t="s">
        <v>877</v>
      </c>
      <c r="D415" s="251">
        <v>90551</v>
      </c>
      <c r="E415" s="788">
        <v>0</v>
      </c>
      <c r="F415" s="788">
        <v>0</v>
      </c>
      <c r="G415" s="788">
        <v>0</v>
      </c>
      <c r="H415" s="819">
        <v>0</v>
      </c>
      <c r="I415" s="788">
        <v>0</v>
      </c>
      <c r="J415" s="788">
        <v>0</v>
      </c>
      <c r="K415" s="788">
        <v>0</v>
      </c>
      <c r="L415" s="788">
        <v>0</v>
      </c>
      <c r="M415" s="788">
        <v>0</v>
      </c>
      <c r="N415" s="819">
        <v>1</v>
      </c>
      <c r="O415" s="788">
        <v>0</v>
      </c>
      <c r="P415" s="788">
        <v>0</v>
      </c>
      <c r="Q415" s="788">
        <v>0</v>
      </c>
      <c r="R415" s="788">
        <v>0</v>
      </c>
      <c r="S415" s="788">
        <v>0</v>
      </c>
      <c r="T415" s="788">
        <v>0</v>
      </c>
      <c r="U415" s="788">
        <v>0</v>
      </c>
    </row>
    <row r="416" spans="1:21" ht="12.75" customHeight="1">
      <c r="A416" s="251" t="s">
        <v>865</v>
      </c>
      <c r="B416" s="251" t="s">
        <v>916</v>
      </c>
      <c r="C416" s="251" t="s">
        <v>917</v>
      </c>
      <c r="D416" s="251">
        <v>92350</v>
      </c>
      <c r="E416" s="788">
        <v>3</v>
      </c>
      <c r="F416" s="788">
        <v>0</v>
      </c>
      <c r="G416" s="788">
        <v>4</v>
      </c>
      <c r="H416" s="819">
        <v>0</v>
      </c>
      <c r="I416" s="788">
        <v>0</v>
      </c>
      <c r="J416" s="788">
        <v>4</v>
      </c>
      <c r="K416" s="788">
        <v>3</v>
      </c>
      <c r="L416" s="788">
        <v>4</v>
      </c>
      <c r="M416" s="788">
        <v>0</v>
      </c>
      <c r="N416" s="819">
        <v>1</v>
      </c>
      <c r="O416" s="788">
        <v>0</v>
      </c>
      <c r="P416" s="788">
        <v>0</v>
      </c>
      <c r="Q416" s="788">
        <v>0</v>
      </c>
      <c r="R416" s="788">
        <v>1</v>
      </c>
      <c r="S416" s="788">
        <v>0</v>
      </c>
      <c r="T416" s="788">
        <v>0</v>
      </c>
      <c r="U416" s="788">
        <v>0</v>
      </c>
    </row>
    <row r="417" spans="1:21" ht="12.75" customHeight="1">
      <c r="A417" s="251" t="s">
        <v>865</v>
      </c>
      <c r="B417" s="251" t="s">
        <v>878</v>
      </c>
      <c r="C417" s="251" t="s">
        <v>878</v>
      </c>
      <c r="D417" s="251">
        <v>90650</v>
      </c>
      <c r="E417" s="788">
        <v>16</v>
      </c>
      <c r="F417" s="788">
        <v>0</v>
      </c>
      <c r="G417" s="788">
        <v>26</v>
      </c>
      <c r="H417" s="819">
        <v>0</v>
      </c>
      <c r="I417" s="788">
        <v>0</v>
      </c>
      <c r="J417" s="788">
        <v>26</v>
      </c>
      <c r="K417" s="788">
        <v>26</v>
      </c>
      <c r="L417" s="788">
        <v>4</v>
      </c>
      <c r="M417" s="788">
        <v>0</v>
      </c>
      <c r="N417" s="819">
        <v>10</v>
      </c>
      <c r="O417" s="788">
        <v>10</v>
      </c>
      <c r="P417" s="788">
        <v>4</v>
      </c>
      <c r="Q417" s="788">
        <v>10</v>
      </c>
      <c r="R417" s="788">
        <v>12</v>
      </c>
      <c r="S417" s="788">
        <v>6</v>
      </c>
      <c r="T417" s="788">
        <v>11</v>
      </c>
      <c r="U417" s="788">
        <v>1</v>
      </c>
    </row>
    <row r="418" spans="1:21" ht="12.75" customHeight="1">
      <c r="A418" s="251" t="s">
        <v>865</v>
      </c>
      <c r="B418" s="251" t="s">
        <v>878</v>
      </c>
      <c r="C418" s="251" t="s">
        <v>879</v>
      </c>
      <c r="D418" s="251">
        <v>90652</v>
      </c>
      <c r="E418" s="788">
        <v>1</v>
      </c>
      <c r="F418" s="788">
        <v>0</v>
      </c>
      <c r="G418" s="788">
        <v>1</v>
      </c>
      <c r="H418" s="819">
        <v>0</v>
      </c>
      <c r="I418" s="788">
        <v>0</v>
      </c>
      <c r="J418" s="788">
        <v>1</v>
      </c>
      <c r="K418" s="788">
        <v>1</v>
      </c>
      <c r="L418" s="788">
        <v>1</v>
      </c>
      <c r="M418" s="819">
        <v>0</v>
      </c>
      <c r="N418" s="819">
        <v>0</v>
      </c>
      <c r="O418" s="788">
        <v>0</v>
      </c>
      <c r="P418" s="788">
        <v>0</v>
      </c>
      <c r="Q418" s="788">
        <v>0</v>
      </c>
      <c r="R418" s="788">
        <v>1</v>
      </c>
      <c r="S418" s="788">
        <v>0</v>
      </c>
      <c r="T418" s="788">
        <v>0</v>
      </c>
      <c r="U418" s="788">
        <v>0</v>
      </c>
    </row>
    <row r="419" spans="1:21" ht="12.75" customHeight="1">
      <c r="A419" s="251" t="s">
        <v>865</v>
      </c>
      <c r="B419" s="251" t="s">
        <v>878</v>
      </c>
      <c r="C419" s="251" t="s">
        <v>880</v>
      </c>
      <c r="D419" s="251">
        <v>90653</v>
      </c>
      <c r="E419" s="788">
        <v>1</v>
      </c>
      <c r="F419" s="788">
        <v>0</v>
      </c>
      <c r="G419" s="788">
        <v>1</v>
      </c>
      <c r="H419" s="819">
        <v>0</v>
      </c>
      <c r="I419" s="788">
        <v>0</v>
      </c>
      <c r="J419" s="788">
        <v>1</v>
      </c>
      <c r="K419" s="788">
        <v>1</v>
      </c>
      <c r="L419" s="788">
        <v>1</v>
      </c>
      <c r="M419" s="788">
        <v>0</v>
      </c>
      <c r="N419" s="819">
        <v>1</v>
      </c>
      <c r="O419" s="788">
        <v>1</v>
      </c>
      <c r="P419" s="788">
        <v>0</v>
      </c>
      <c r="Q419" s="788">
        <v>1</v>
      </c>
      <c r="R419" s="788">
        <v>1</v>
      </c>
      <c r="S419" s="788">
        <v>0</v>
      </c>
      <c r="T419" s="788">
        <v>0</v>
      </c>
      <c r="U419" s="788">
        <v>0</v>
      </c>
    </row>
    <row r="420" spans="1:21" ht="12.75" customHeight="1">
      <c r="A420" s="251" t="s">
        <v>865</v>
      </c>
      <c r="B420" s="251" t="s">
        <v>878</v>
      </c>
      <c r="C420" s="251" t="s">
        <v>881</v>
      </c>
      <c r="D420" s="251">
        <v>90654</v>
      </c>
      <c r="E420" s="788">
        <v>0</v>
      </c>
      <c r="F420" s="788">
        <v>0</v>
      </c>
      <c r="G420" s="788">
        <v>0</v>
      </c>
      <c r="H420" s="819">
        <v>0</v>
      </c>
      <c r="I420" s="788">
        <v>0</v>
      </c>
      <c r="J420" s="788">
        <v>0</v>
      </c>
      <c r="K420" s="788">
        <v>0</v>
      </c>
      <c r="L420" s="788">
        <v>1</v>
      </c>
      <c r="M420" s="788">
        <v>0</v>
      </c>
      <c r="N420" s="819">
        <v>1</v>
      </c>
      <c r="O420" s="788">
        <v>0</v>
      </c>
      <c r="P420" s="788">
        <v>0</v>
      </c>
      <c r="Q420" s="788">
        <v>1</v>
      </c>
      <c r="R420" s="788">
        <v>1</v>
      </c>
      <c r="S420" s="788">
        <v>0</v>
      </c>
      <c r="T420" s="788">
        <v>0</v>
      </c>
      <c r="U420" s="788">
        <v>0</v>
      </c>
    </row>
    <row r="421" spans="1:21" ht="12.75" customHeight="1">
      <c r="A421" s="251" t="s">
        <v>865</v>
      </c>
      <c r="B421" s="251" t="s">
        <v>878</v>
      </c>
      <c r="C421" s="251" t="s">
        <v>882</v>
      </c>
      <c r="D421" s="251">
        <v>90656</v>
      </c>
      <c r="E421" s="788">
        <v>1</v>
      </c>
      <c r="F421" s="788">
        <v>0</v>
      </c>
      <c r="G421" s="788">
        <v>2</v>
      </c>
      <c r="H421" s="819">
        <v>0</v>
      </c>
      <c r="I421" s="788">
        <v>0</v>
      </c>
      <c r="J421" s="788">
        <v>2</v>
      </c>
      <c r="K421" s="788">
        <v>2</v>
      </c>
      <c r="L421" s="788">
        <v>0</v>
      </c>
      <c r="M421" s="788">
        <v>0</v>
      </c>
      <c r="N421" s="819">
        <v>2</v>
      </c>
      <c r="O421" s="788">
        <v>2</v>
      </c>
      <c r="P421" s="788">
        <v>1</v>
      </c>
      <c r="Q421" s="788">
        <v>2</v>
      </c>
      <c r="R421" s="788">
        <v>2</v>
      </c>
      <c r="S421" s="788">
        <v>1</v>
      </c>
      <c r="T421" s="788">
        <v>1</v>
      </c>
      <c r="U421" s="788">
        <v>0</v>
      </c>
    </row>
    <row r="422" spans="1:21" ht="12.75" customHeight="1">
      <c r="A422" s="251" t="s">
        <v>865</v>
      </c>
      <c r="B422" s="251" t="s">
        <v>883</v>
      </c>
      <c r="C422" s="251" t="s">
        <v>884</v>
      </c>
      <c r="D422" s="251">
        <v>90750</v>
      </c>
      <c r="E422" s="788">
        <v>29</v>
      </c>
      <c r="F422" s="788">
        <v>0</v>
      </c>
      <c r="G422" s="788">
        <v>41</v>
      </c>
      <c r="H422" s="819">
        <v>8</v>
      </c>
      <c r="I422" s="788">
        <v>0</v>
      </c>
      <c r="J422" s="789">
        <v>40</v>
      </c>
      <c r="K422" s="788">
        <v>39</v>
      </c>
      <c r="L422" s="788">
        <v>11</v>
      </c>
      <c r="M422" s="788">
        <v>0</v>
      </c>
      <c r="N422" s="819">
        <v>29</v>
      </c>
      <c r="O422" s="788">
        <v>23</v>
      </c>
      <c r="P422" s="788">
        <v>14</v>
      </c>
      <c r="Q422" s="788">
        <v>27</v>
      </c>
      <c r="R422" s="788">
        <v>21</v>
      </c>
      <c r="S422" s="788">
        <v>18</v>
      </c>
      <c r="T422" s="788">
        <v>23</v>
      </c>
      <c r="U422" s="788">
        <v>0</v>
      </c>
    </row>
    <row r="423" spans="1:21" ht="12.75" customHeight="1">
      <c r="A423" s="251" t="s">
        <v>865</v>
      </c>
      <c r="B423" s="251" t="s">
        <v>471</v>
      </c>
      <c r="C423" s="251" t="s">
        <v>471</v>
      </c>
      <c r="D423" s="251">
        <v>90950</v>
      </c>
      <c r="E423" s="788">
        <v>6</v>
      </c>
      <c r="F423" s="788">
        <v>0</v>
      </c>
      <c r="G423" s="788">
        <v>7</v>
      </c>
      <c r="H423" s="819">
        <v>0</v>
      </c>
      <c r="I423" s="788">
        <v>0</v>
      </c>
      <c r="J423" s="789">
        <v>7</v>
      </c>
      <c r="K423" s="788">
        <v>6</v>
      </c>
      <c r="L423" s="788">
        <v>4</v>
      </c>
      <c r="M423" s="788">
        <v>0</v>
      </c>
      <c r="N423" s="819">
        <v>2</v>
      </c>
      <c r="O423" s="788">
        <v>2</v>
      </c>
      <c r="P423" s="788">
        <v>0</v>
      </c>
      <c r="Q423" s="788">
        <v>2</v>
      </c>
      <c r="R423" s="788">
        <v>2</v>
      </c>
      <c r="S423" s="788">
        <v>0</v>
      </c>
      <c r="T423" s="788">
        <v>0</v>
      </c>
      <c r="U423" s="788">
        <v>0</v>
      </c>
    </row>
    <row r="424" spans="1:21" ht="12.75" customHeight="1">
      <c r="A424" s="251" t="s">
        <v>865</v>
      </c>
      <c r="B424" s="251" t="s">
        <v>885</v>
      </c>
      <c r="C424" s="251" t="s">
        <v>387</v>
      </c>
      <c r="D424" s="251">
        <v>90852</v>
      </c>
      <c r="E424" s="788">
        <v>0</v>
      </c>
      <c r="F424" s="788">
        <v>0</v>
      </c>
      <c r="G424" s="788">
        <v>0</v>
      </c>
      <c r="H424" s="819">
        <v>0</v>
      </c>
      <c r="I424" s="788">
        <v>0</v>
      </c>
      <c r="J424" s="788">
        <v>0</v>
      </c>
      <c r="K424" s="788">
        <v>0</v>
      </c>
      <c r="L424" s="788">
        <v>1</v>
      </c>
      <c r="M424" s="788">
        <v>0</v>
      </c>
      <c r="N424" s="819">
        <v>0</v>
      </c>
      <c r="O424" s="788">
        <v>0</v>
      </c>
      <c r="P424" s="788">
        <v>0</v>
      </c>
      <c r="Q424" s="788">
        <v>0</v>
      </c>
      <c r="R424" s="788">
        <v>0</v>
      </c>
      <c r="S424" s="788">
        <v>0</v>
      </c>
      <c r="T424" s="788">
        <v>0</v>
      </c>
      <c r="U424" s="788">
        <v>0</v>
      </c>
    </row>
    <row r="425" spans="1:21" ht="12.75" customHeight="1">
      <c r="A425" s="251" t="s">
        <v>865</v>
      </c>
      <c r="B425" s="251" t="s">
        <v>885</v>
      </c>
      <c r="C425" s="251" t="s">
        <v>887</v>
      </c>
      <c r="D425" s="251">
        <v>90851</v>
      </c>
      <c r="E425" s="788">
        <v>3</v>
      </c>
      <c r="F425" s="788">
        <v>0</v>
      </c>
      <c r="G425" s="788">
        <v>3</v>
      </c>
      <c r="H425" s="819">
        <v>0</v>
      </c>
      <c r="I425" s="788">
        <v>0</v>
      </c>
      <c r="J425" s="788">
        <v>3</v>
      </c>
      <c r="K425" s="788">
        <v>1</v>
      </c>
      <c r="L425" s="788">
        <v>1</v>
      </c>
      <c r="M425" s="788">
        <v>0</v>
      </c>
      <c r="N425" s="819">
        <v>1</v>
      </c>
      <c r="O425" s="788">
        <v>0</v>
      </c>
      <c r="P425" s="788">
        <v>0</v>
      </c>
      <c r="Q425" s="788">
        <v>0</v>
      </c>
      <c r="R425" s="788">
        <v>0</v>
      </c>
      <c r="S425" s="788">
        <v>0</v>
      </c>
      <c r="T425" s="788">
        <v>0</v>
      </c>
      <c r="U425" s="788">
        <v>0</v>
      </c>
    </row>
    <row r="426" spans="1:21" ht="12.75" customHeight="1">
      <c r="A426" s="251" t="s">
        <v>865</v>
      </c>
      <c r="B426" s="251" t="s">
        <v>885</v>
      </c>
      <c r="C426" s="251" t="s">
        <v>886</v>
      </c>
      <c r="D426" s="251">
        <v>90850</v>
      </c>
      <c r="E426" s="788">
        <v>6</v>
      </c>
      <c r="F426" s="788">
        <v>0</v>
      </c>
      <c r="G426" s="788">
        <v>9</v>
      </c>
      <c r="H426" s="819">
        <v>0</v>
      </c>
      <c r="I426" s="788">
        <v>0</v>
      </c>
      <c r="J426" s="788">
        <v>8</v>
      </c>
      <c r="K426" s="788">
        <v>9</v>
      </c>
      <c r="L426" s="788">
        <v>3</v>
      </c>
      <c r="M426" s="788">
        <v>0</v>
      </c>
      <c r="N426" s="819">
        <v>2</v>
      </c>
      <c r="O426" s="788">
        <v>1</v>
      </c>
      <c r="P426" s="788">
        <v>0</v>
      </c>
      <c r="Q426" s="788">
        <v>2</v>
      </c>
      <c r="R426" s="788">
        <v>2</v>
      </c>
      <c r="S426" s="788">
        <v>0</v>
      </c>
      <c r="T426" s="788">
        <v>0</v>
      </c>
      <c r="U426" s="788">
        <v>0</v>
      </c>
    </row>
    <row r="427" spans="1:21" ht="12.75" customHeight="1">
      <c r="A427" s="251" t="s">
        <v>865</v>
      </c>
      <c r="B427" s="251" t="s">
        <v>921</v>
      </c>
      <c r="C427" s="251" t="s">
        <v>922</v>
      </c>
      <c r="D427" s="251">
        <v>92750</v>
      </c>
      <c r="E427" s="788">
        <v>2</v>
      </c>
      <c r="F427" s="788">
        <v>0</v>
      </c>
      <c r="G427" s="788">
        <v>2</v>
      </c>
      <c r="H427" s="819">
        <v>0</v>
      </c>
      <c r="I427" s="788">
        <v>0</v>
      </c>
      <c r="J427" s="788">
        <v>2</v>
      </c>
      <c r="K427" s="788">
        <v>2</v>
      </c>
      <c r="L427" s="788">
        <v>1</v>
      </c>
      <c r="M427" s="788">
        <v>0</v>
      </c>
      <c r="N427" s="819">
        <v>0</v>
      </c>
      <c r="O427" s="788">
        <v>0</v>
      </c>
      <c r="P427" s="788">
        <v>0</v>
      </c>
      <c r="Q427" s="788">
        <v>0</v>
      </c>
      <c r="R427" s="788">
        <v>0</v>
      </c>
      <c r="S427" s="788">
        <v>0</v>
      </c>
      <c r="T427" s="788">
        <v>0</v>
      </c>
      <c r="U427" s="788">
        <v>0</v>
      </c>
    </row>
    <row r="428" spans="1:21" ht="12.75" customHeight="1">
      <c r="A428" s="251" t="s">
        <v>865</v>
      </c>
      <c r="B428" s="251" t="s">
        <v>866</v>
      </c>
      <c r="C428" s="251" t="s">
        <v>866</v>
      </c>
      <c r="D428" s="251">
        <v>90150</v>
      </c>
      <c r="E428" s="788">
        <v>371</v>
      </c>
      <c r="F428" s="788">
        <v>0</v>
      </c>
      <c r="G428" s="788">
        <v>515</v>
      </c>
      <c r="H428" s="819">
        <v>152</v>
      </c>
      <c r="I428" s="788">
        <v>0</v>
      </c>
      <c r="J428" s="788">
        <v>486</v>
      </c>
      <c r="K428" s="788">
        <v>465</v>
      </c>
      <c r="L428" s="788">
        <v>122</v>
      </c>
      <c r="M428" s="788">
        <v>0</v>
      </c>
      <c r="N428" s="819">
        <v>289</v>
      </c>
      <c r="O428" s="788">
        <v>265</v>
      </c>
      <c r="P428" s="788">
        <v>79</v>
      </c>
      <c r="Q428" s="788">
        <v>279</v>
      </c>
      <c r="R428" s="788">
        <v>275</v>
      </c>
      <c r="S428" s="788">
        <v>171</v>
      </c>
      <c r="T428" s="788">
        <v>243</v>
      </c>
      <c r="U428" s="788">
        <v>255</v>
      </c>
    </row>
    <row r="429" spans="1:21" ht="12.75" customHeight="1">
      <c r="A429" s="251" t="s">
        <v>865</v>
      </c>
      <c r="B429" s="251" t="s">
        <v>866</v>
      </c>
      <c r="C429" s="251" t="s">
        <v>867</v>
      </c>
      <c r="D429" s="251">
        <v>90152</v>
      </c>
      <c r="E429" s="788">
        <v>4</v>
      </c>
      <c r="F429" s="788">
        <v>0</v>
      </c>
      <c r="G429" s="788">
        <v>6</v>
      </c>
      <c r="H429" s="819">
        <v>0</v>
      </c>
      <c r="I429" s="788">
        <v>0</v>
      </c>
      <c r="J429" s="788">
        <v>6</v>
      </c>
      <c r="K429" s="788">
        <v>3</v>
      </c>
      <c r="L429" s="788">
        <v>1</v>
      </c>
      <c r="M429" s="788">
        <v>0</v>
      </c>
      <c r="N429" s="819">
        <v>2</v>
      </c>
      <c r="O429" s="788">
        <v>0</v>
      </c>
      <c r="P429" s="788">
        <v>0</v>
      </c>
      <c r="Q429" s="788">
        <v>2</v>
      </c>
      <c r="R429" s="788">
        <v>2</v>
      </c>
      <c r="S429" s="788">
        <v>0</v>
      </c>
      <c r="T429" s="788">
        <v>0</v>
      </c>
      <c r="U429" s="788">
        <v>0</v>
      </c>
    </row>
    <row r="430" spans="1:21" ht="12.75" customHeight="1">
      <c r="A430" s="251" t="s">
        <v>865</v>
      </c>
      <c r="B430" s="251" t="s">
        <v>866</v>
      </c>
      <c r="C430" s="251" t="s">
        <v>868</v>
      </c>
      <c r="D430" s="251">
        <v>90153</v>
      </c>
      <c r="E430" s="788">
        <v>1</v>
      </c>
      <c r="F430" s="788">
        <v>0</v>
      </c>
      <c r="G430" s="788">
        <v>2</v>
      </c>
      <c r="H430" s="819">
        <v>0</v>
      </c>
      <c r="I430" s="788">
        <v>0</v>
      </c>
      <c r="J430" s="788">
        <v>3</v>
      </c>
      <c r="K430" s="788">
        <v>2</v>
      </c>
      <c r="L430" s="788">
        <v>1</v>
      </c>
      <c r="M430" s="788">
        <v>0</v>
      </c>
      <c r="N430" s="819">
        <v>0</v>
      </c>
      <c r="O430" s="788">
        <v>0</v>
      </c>
      <c r="P430" s="788">
        <v>0</v>
      </c>
      <c r="Q430" s="788">
        <v>0</v>
      </c>
      <c r="R430" s="788">
        <v>0</v>
      </c>
      <c r="S430" s="788">
        <v>0</v>
      </c>
      <c r="T430" s="788">
        <v>0</v>
      </c>
      <c r="U430" s="788">
        <v>0</v>
      </c>
    </row>
    <row r="431" spans="1:21" ht="12.75" customHeight="1">
      <c r="A431" s="251" t="s">
        <v>865</v>
      </c>
      <c r="B431" s="251" t="s">
        <v>866</v>
      </c>
      <c r="C431" s="251" t="s">
        <v>869</v>
      </c>
      <c r="D431" s="251">
        <v>90156</v>
      </c>
      <c r="E431" s="788">
        <v>3</v>
      </c>
      <c r="F431" s="788">
        <v>0</v>
      </c>
      <c r="G431" s="788">
        <v>5</v>
      </c>
      <c r="H431" s="819">
        <v>2</v>
      </c>
      <c r="I431" s="788">
        <v>0</v>
      </c>
      <c r="J431" s="788">
        <v>4</v>
      </c>
      <c r="K431" s="788">
        <v>4</v>
      </c>
      <c r="L431" s="788">
        <v>1</v>
      </c>
      <c r="M431" s="788">
        <v>0</v>
      </c>
      <c r="N431" s="819">
        <v>1</v>
      </c>
      <c r="O431" s="788">
        <v>1</v>
      </c>
      <c r="P431" s="788">
        <v>0</v>
      </c>
      <c r="Q431" s="788">
        <v>1</v>
      </c>
      <c r="R431" s="788">
        <v>1</v>
      </c>
      <c r="S431" s="788">
        <v>0</v>
      </c>
      <c r="T431" s="788">
        <v>0</v>
      </c>
      <c r="U431" s="788">
        <v>0</v>
      </c>
    </row>
    <row r="432" spans="1:21" ht="12.75" customHeight="1">
      <c r="A432" s="251" t="s">
        <v>865</v>
      </c>
      <c r="B432" s="251" t="s">
        <v>866</v>
      </c>
      <c r="C432" s="251" t="s">
        <v>870</v>
      </c>
      <c r="D432" s="251">
        <v>90157</v>
      </c>
      <c r="E432" s="788">
        <v>2</v>
      </c>
      <c r="F432" s="788">
        <v>0</v>
      </c>
      <c r="G432" s="788">
        <v>2</v>
      </c>
      <c r="H432" s="819">
        <v>0</v>
      </c>
      <c r="I432" s="788">
        <v>0</v>
      </c>
      <c r="J432" s="788">
        <v>2</v>
      </c>
      <c r="K432" s="788">
        <v>3</v>
      </c>
      <c r="L432" s="788">
        <v>1</v>
      </c>
      <c r="M432" s="788">
        <v>0</v>
      </c>
      <c r="N432" s="819">
        <v>0</v>
      </c>
      <c r="O432" s="788">
        <v>0</v>
      </c>
      <c r="P432" s="788">
        <v>0</v>
      </c>
      <c r="Q432" s="788">
        <v>0</v>
      </c>
      <c r="R432" s="788">
        <v>1</v>
      </c>
      <c r="S432" s="788">
        <v>0</v>
      </c>
      <c r="T432" s="788">
        <v>0</v>
      </c>
      <c r="U432" s="788">
        <v>0</v>
      </c>
    </row>
    <row r="433" spans="1:21" ht="12.75" customHeight="1">
      <c r="A433" s="251" t="s">
        <v>865</v>
      </c>
      <c r="B433" s="251" t="s">
        <v>866</v>
      </c>
      <c r="C433" s="251" t="s">
        <v>871</v>
      </c>
      <c r="D433" s="251">
        <v>90158</v>
      </c>
      <c r="E433" s="788">
        <v>2</v>
      </c>
      <c r="F433" s="788">
        <v>0</v>
      </c>
      <c r="G433" s="788">
        <v>2</v>
      </c>
      <c r="H433" s="819">
        <v>0</v>
      </c>
      <c r="I433" s="788">
        <v>0</v>
      </c>
      <c r="J433" s="788">
        <v>2</v>
      </c>
      <c r="K433" s="788">
        <v>4</v>
      </c>
      <c r="L433" s="788">
        <v>0</v>
      </c>
      <c r="M433" s="788">
        <v>0</v>
      </c>
      <c r="N433" s="819">
        <v>0</v>
      </c>
      <c r="O433" s="788">
        <v>0</v>
      </c>
      <c r="P433" s="788">
        <v>0</v>
      </c>
      <c r="Q433" s="788">
        <v>0</v>
      </c>
      <c r="R433" s="788">
        <v>1</v>
      </c>
      <c r="S433" s="788">
        <v>0</v>
      </c>
      <c r="T433" s="788">
        <v>0</v>
      </c>
      <c r="U433" s="788">
        <v>0</v>
      </c>
    </row>
    <row r="434" spans="1:21" ht="12.75" customHeight="1">
      <c r="A434" s="251" t="s">
        <v>865</v>
      </c>
      <c r="B434" s="251" t="s">
        <v>923</v>
      </c>
      <c r="C434" s="251" t="s">
        <v>923</v>
      </c>
      <c r="D434" s="251">
        <v>92850</v>
      </c>
      <c r="E434" s="788">
        <v>1</v>
      </c>
      <c r="F434" s="788">
        <v>0</v>
      </c>
      <c r="G434" s="788">
        <v>2</v>
      </c>
      <c r="H434" s="819">
        <v>0</v>
      </c>
      <c r="I434" s="788">
        <v>0</v>
      </c>
      <c r="J434" s="788">
        <v>3</v>
      </c>
      <c r="K434" s="788">
        <v>2</v>
      </c>
      <c r="L434" s="788">
        <v>0</v>
      </c>
      <c r="M434" s="788">
        <v>0</v>
      </c>
      <c r="N434" s="819">
        <v>0</v>
      </c>
      <c r="O434" s="788">
        <v>0</v>
      </c>
      <c r="P434" s="788">
        <v>0</v>
      </c>
      <c r="Q434" s="788">
        <v>0</v>
      </c>
      <c r="R434" s="788">
        <v>1</v>
      </c>
      <c r="S434" s="788">
        <v>0</v>
      </c>
      <c r="T434" s="788">
        <v>0</v>
      </c>
      <c r="U434" s="788">
        <v>0</v>
      </c>
    </row>
    <row r="435" spans="1:21" ht="12.75" customHeight="1">
      <c r="A435" s="251" t="s">
        <v>865</v>
      </c>
      <c r="B435" s="251" t="s">
        <v>918</v>
      </c>
      <c r="C435" s="251" t="s">
        <v>918</v>
      </c>
      <c r="D435" s="251">
        <v>92450</v>
      </c>
      <c r="E435" s="788">
        <v>2</v>
      </c>
      <c r="F435" s="788">
        <v>0</v>
      </c>
      <c r="G435" s="788">
        <v>3</v>
      </c>
      <c r="H435" s="819">
        <v>0</v>
      </c>
      <c r="I435" s="788">
        <v>0</v>
      </c>
      <c r="J435" s="788">
        <v>2</v>
      </c>
      <c r="K435" s="788">
        <v>2</v>
      </c>
      <c r="L435" s="788">
        <v>1</v>
      </c>
      <c r="M435" s="788">
        <v>0</v>
      </c>
      <c r="N435" s="819">
        <v>1</v>
      </c>
      <c r="O435" s="788">
        <v>1</v>
      </c>
      <c r="P435" s="788">
        <v>0</v>
      </c>
      <c r="Q435" s="788">
        <v>0</v>
      </c>
      <c r="R435" s="788">
        <v>1</v>
      </c>
      <c r="S435" s="788">
        <v>0</v>
      </c>
      <c r="T435" s="788">
        <v>0</v>
      </c>
      <c r="U435" s="788">
        <v>0</v>
      </c>
    </row>
    <row r="436" spans="1:21" ht="12.75" customHeight="1">
      <c r="A436" s="251" t="s">
        <v>865</v>
      </c>
      <c r="B436" s="251" t="s">
        <v>888</v>
      </c>
      <c r="C436" s="251" t="s">
        <v>889</v>
      </c>
      <c r="D436" s="251">
        <v>91051</v>
      </c>
      <c r="E436" s="788">
        <v>0</v>
      </c>
      <c r="F436" s="788">
        <v>0</v>
      </c>
      <c r="G436" s="788">
        <v>1</v>
      </c>
      <c r="H436" s="819">
        <v>0</v>
      </c>
      <c r="I436" s="788">
        <v>0</v>
      </c>
      <c r="J436" s="788">
        <v>1</v>
      </c>
      <c r="K436" s="788">
        <v>0</v>
      </c>
      <c r="L436" s="788">
        <v>0</v>
      </c>
      <c r="M436" s="788">
        <v>0</v>
      </c>
      <c r="N436" s="819">
        <v>0</v>
      </c>
      <c r="O436" s="788">
        <v>0</v>
      </c>
      <c r="P436" s="788">
        <v>0</v>
      </c>
      <c r="Q436" s="788">
        <v>0</v>
      </c>
      <c r="R436" s="788">
        <v>1</v>
      </c>
      <c r="S436" s="788">
        <v>0</v>
      </c>
      <c r="T436" s="788">
        <v>0</v>
      </c>
      <c r="U436" s="788">
        <v>0</v>
      </c>
    </row>
    <row r="437" spans="1:21" ht="12.75" customHeight="1">
      <c r="A437" s="251" t="s">
        <v>865</v>
      </c>
      <c r="B437" s="251" t="s">
        <v>888</v>
      </c>
      <c r="C437" s="251" t="s">
        <v>890</v>
      </c>
      <c r="D437" s="251">
        <v>91053</v>
      </c>
      <c r="E437" s="788">
        <v>2</v>
      </c>
      <c r="F437" s="788">
        <v>0</v>
      </c>
      <c r="G437" s="788">
        <v>2</v>
      </c>
      <c r="H437" s="819">
        <v>0</v>
      </c>
      <c r="I437" s="788">
        <v>0</v>
      </c>
      <c r="J437" s="788">
        <v>2</v>
      </c>
      <c r="K437" s="788">
        <v>2</v>
      </c>
      <c r="L437" s="788">
        <v>0</v>
      </c>
      <c r="M437" s="788">
        <v>0</v>
      </c>
      <c r="N437" s="819">
        <v>0</v>
      </c>
      <c r="O437" s="788">
        <v>0</v>
      </c>
      <c r="P437" s="788">
        <v>0</v>
      </c>
      <c r="Q437" s="788">
        <v>0</v>
      </c>
      <c r="R437" s="788">
        <v>0</v>
      </c>
      <c r="S437" s="788">
        <v>0</v>
      </c>
      <c r="T437" s="788">
        <v>0</v>
      </c>
      <c r="U437" s="788">
        <v>0</v>
      </c>
    </row>
    <row r="438" spans="1:21" ht="12.75" customHeight="1">
      <c r="A438" s="251" t="s">
        <v>865</v>
      </c>
      <c r="B438" s="251" t="s">
        <v>888</v>
      </c>
      <c r="C438" s="251" t="s">
        <v>888</v>
      </c>
      <c r="D438" s="251">
        <v>91050</v>
      </c>
      <c r="E438" s="788">
        <v>19</v>
      </c>
      <c r="F438" s="788">
        <v>0</v>
      </c>
      <c r="G438" s="788">
        <v>26</v>
      </c>
      <c r="H438" s="819">
        <v>0</v>
      </c>
      <c r="I438" s="788">
        <v>0</v>
      </c>
      <c r="J438" s="788">
        <v>25</v>
      </c>
      <c r="K438" s="788">
        <v>21</v>
      </c>
      <c r="L438" s="788">
        <v>6</v>
      </c>
      <c r="M438" s="788">
        <v>0</v>
      </c>
      <c r="N438" s="819">
        <v>8</v>
      </c>
      <c r="O438" s="788">
        <v>7</v>
      </c>
      <c r="P438" s="788">
        <v>0</v>
      </c>
      <c r="Q438" s="788">
        <v>8</v>
      </c>
      <c r="R438" s="788">
        <v>7</v>
      </c>
      <c r="S438" s="788">
        <v>6</v>
      </c>
      <c r="T438" s="788">
        <v>6</v>
      </c>
      <c r="U438" s="788">
        <v>0</v>
      </c>
    </row>
    <row r="439" spans="1:21" ht="12.75" customHeight="1">
      <c r="A439" s="251" t="s">
        <v>865</v>
      </c>
      <c r="B439" s="251" t="s">
        <v>888</v>
      </c>
      <c r="C439" s="251" t="s">
        <v>891</v>
      </c>
      <c r="D439" s="251">
        <v>91054</v>
      </c>
      <c r="E439" s="788">
        <v>1</v>
      </c>
      <c r="F439" s="788">
        <v>0</v>
      </c>
      <c r="G439" s="788">
        <v>1</v>
      </c>
      <c r="H439" s="819">
        <v>0</v>
      </c>
      <c r="I439" s="788">
        <v>0</v>
      </c>
      <c r="J439" s="788">
        <v>1</v>
      </c>
      <c r="K439" s="788">
        <v>1</v>
      </c>
      <c r="L439" s="788">
        <v>1</v>
      </c>
      <c r="M439" s="788">
        <v>0</v>
      </c>
      <c r="N439" s="819">
        <v>1</v>
      </c>
      <c r="O439" s="788">
        <v>0</v>
      </c>
      <c r="P439" s="788">
        <v>0</v>
      </c>
      <c r="Q439" s="788">
        <v>1</v>
      </c>
      <c r="R439" s="788">
        <v>1</v>
      </c>
      <c r="S439" s="788">
        <v>0</v>
      </c>
      <c r="T439" s="788">
        <v>0</v>
      </c>
      <c r="U439" s="788">
        <v>0</v>
      </c>
    </row>
    <row r="440" spans="1:21" ht="12.75" customHeight="1">
      <c r="A440" s="251" t="s">
        <v>865</v>
      </c>
      <c r="B440" s="251" t="s">
        <v>892</v>
      </c>
      <c r="C440" s="251" t="s">
        <v>893</v>
      </c>
      <c r="D440" s="251">
        <v>91151</v>
      </c>
      <c r="E440" s="788">
        <v>1</v>
      </c>
      <c r="F440" s="788">
        <v>0</v>
      </c>
      <c r="G440" s="788">
        <v>1</v>
      </c>
      <c r="H440" s="819">
        <v>0</v>
      </c>
      <c r="I440" s="788">
        <v>0</v>
      </c>
      <c r="J440" s="788">
        <v>1</v>
      </c>
      <c r="K440" s="788">
        <v>1</v>
      </c>
      <c r="L440" s="788">
        <v>1</v>
      </c>
      <c r="M440" s="788">
        <v>0</v>
      </c>
      <c r="N440" s="819">
        <v>1</v>
      </c>
      <c r="O440" s="788">
        <v>0</v>
      </c>
      <c r="P440" s="788">
        <v>0</v>
      </c>
      <c r="Q440" s="788">
        <v>0</v>
      </c>
      <c r="R440" s="788">
        <v>1</v>
      </c>
      <c r="S440" s="788">
        <v>0</v>
      </c>
      <c r="T440" s="788">
        <v>0</v>
      </c>
      <c r="U440" s="788">
        <v>0</v>
      </c>
    </row>
    <row r="441" spans="1:21" ht="12.75" customHeight="1">
      <c r="A441" s="251" t="s">
        <v>865</v>
      </c>
      <c r="B441" s="251" t="s">
        <v>892</v>
      </c>
      <c r="C441" s="251" t="s">
        <v>892</v>
      </c>
      <c r="D441" s="251">
        <v>91150</v>
      </c>
      <c r="E441" s="788">
        <v>4</v>
      </c>
      <c r="F441" s="788">
        <v>0</v>
      </c>
      <c r="G441" s="788">
        <v>4</v>
      </c>
      <c r="H441" s="819">
        <v>0</v>
      </c>
      <c r="I441" s="788">
        <v>0</v>
      </c>
      <c r="J441" s="788">
        <v>3</v>
      </c>
      <c r="K441" s="788">
        <v>3</v>
      </c>
      <c r="L441" s="788">
        <v>3</v>
      </c>
      <c r="M441" s="788">
        <v>0</v>
      </c>
      <c r="N441" s="819">
        <v>1</v>
      </c>
      <c r="O441" s="788">
        <v>1</v>
      </c>
      <c r="P441" s="788">
        <v>0</v>
      </c>
      <c r="Q441" s="788">
        <v>1</v>
      </c>
      <c r="R441" s="788">
        <v>1</v>
      </c>
      <c r="S441" s="788">
        <v>0</v>
      </c>
      <c r="T441" s="788">
        <v>1</v>
      </c>
      <c r="U441" s="788">
        <v>1</v>
      </c>
    </row>
    <row r="442" spans="1:21" ht="12.75" customHeight="1">
      <c r="A442" s="251" t="s">
        <v>865</v>
      </c>
      <c r="B442" s="251" t="s">
        <v>892</v>
      </c>
      <c r="C442" s="251" t="s">
        <v>287</v>
      </c>
      <c r="D442" s="251">
        <v>91152</v>
      </c>
      <c r="E442" s="788">
        <v>1</v>
      </c>
      <c r="F442" s="788">
        <v>0</v>
      </c>
      <c r="G442" s="788">
        <v>2</v>
      </c>
      <c r="H442" s="819">
        <v>0</v>
      </c>
      <c r="I442" s="788">
        <v>0</v>
      </c>
      <c r="J442" s="788">
        <v>1</v>
      </c>
      <c r="K442" s="788">
        <v>2</v>
      </c>
      <c r="L442" s="788">
        <v>1</v>
      </c>
      <c r="M442" s="788">
        <v>0</v>
      </c>
      <c r="N442" s="819">
        <v>1</v>
      </c>
      <c r="O442" s="788">
        <v>1</v>
      </c>
      <c r="P442" s="788">
        <v>0</v>
      </c>
      <c r="Q442" s="788">
        <v>0</v>
      </c>
      <c r="R442" s="788">
        <v>1</v>
      </c>
      <c r="S442" s="788">
        <v>0</v>
      </c>
      <c r="T442" s="788">
        <v>0</v>
      </c>
      <c r="U442" s="788">
        <v>0</v>
      </c>
    </row>
    <row r="443" spans="1:21" ht="12.75" customHeight="1">
      <c r="A443" s="251" t="s">
        <v>865</v>
      </c>
      <c r="B443" s="251" t="s">
        <v>892</v>
      </c>
      <c r="C443" s="251" t="s">
        <v>894</v>
      </c>
      <c r="D443" s="251">
        <v>91153</v>
      </c>
      <c r="E443" s="788">
        <v>2</v>
      </c>
      <c r="F443" s="788">
        <v>0</v>
      </c>
      <c r="G443" s="788">
        <v>2</v>
      </c>
      <c r="H443" s="819">
        <v>0</v>
      </c>
      <c r="I443" s="788">
        <v>0</v>
      </c>
      <c r="J443" s="788">
        <v>2</v>
      </c>
      <c r="K443" s="788">
        <v>2</v>
      </c>
      <c r="L443" s="788">
        <v>2</v>
      </c>
      <c r="M443" s="788">
        <v>0</v>
      </c>
      <c r="N443" s="819">
        <v>0</v>
      </c>
      <c r="O443" s="788">
        <v>0</v>
      </c>
      <c r="P443" s="788">
        <v>0</v>
      </c>
      <c r="Q443" s="788">
        <v>0</v>
      </c>
      <c r="R443" s="788">
        <v>1</v>
      </c>
      <c r="S443" s="788">
        <v>0</v>
      </c>
      <c r="T443" s="788">
        <v>0</v>
      </c>
      <c r="U443" s="788">
        <v>0</v>
      </c>
    </row>
    <row r="444" spans="1:21" ht="12.75" customHeight="1">
      <c r="A444" s="251" t="s">
        <v>865</v>
      </c>
      <c r="B444" s="251" t="s">
        <v>892</v>
      </c>
      <c r="C444" s="251" t="s">
        <v>895</v>
      </c>
      <c r="D444" s="251">
        <v>91154</v>
      </c>
      <c r="E444" s="788">
        <v>1</v>
      </c>
      <c r="F444" s="788">
        <v>0</v>
      </c>
      <c r="G444" s="788">
        <v>1</v>
      </c>
      <c r="H444" s="819">
        <v>0</v>
      </c>
      <c r="I444" s="788">
        <v>0</v>
      </c>
      <c r="J444" s="788">
        <v>1</v>
      </c>
      <c r="K444" s="788">
        <v>1</v>
      </c>
      <c r="L444" s="788">
        <v>0</v>
      </c>
      <c r="M444" s="788">
        <v>0</v>
      </c>
      <c r="N444" s="819">
        <v>0</v>
      </c>
      <c r="O444" s="788">
        <v>0</v>
      </c>
      <c r="P444" s="788">
        <v>0</v>
      </c>
      <c r="Q444" s="788">
        <v>0</v>
      </c>
      <c r="R444" s="788">
        <v>1</v>
      </c>
      <c r="S444" s="788">
        <v>0</v>
      </c>
      <c r="T444" s="788">
        <v>0</v>
      </c>
      <c r="U444" s="788">
        <v>0</v>
      </c>
    </row>
    <row r="445" spans="1:21" ht="12.75" customHeight="1">
      <c r="A445" s="251" t="s">
        <v>865</v>
      </c>
      <c r="B445" s="251" t="s">
        <v>896</v>
      </c>
      <c r="C445" s="251" t="s">
        <v>896</v>
      </c>
      <c r="D445" s="251">
        <v>91250</v>
      </c>
      <c r="E445" s="788">
        <v>3</v>
      </c>
      <c r="F445" s="788">
        <v>0</v>
      </c>
      <c r="G445" s="788">
        <v>7</v>
      </c>
      <c r="H445" s="819">
        <v>1</v>
      </c>
      <c r="I445" s="788">
        <v>0</v>
      </c>
      <c r="J445" s="788">
        <v>7</v>
      </c>
      <c r="K445" s="788">
        <v>5</v>
      </c>
      <c r="L445" s="788">
        <v>1</v>
      </c>
      <c r="M445" s="788">
        <v>0</v>
      </c>
      <c r="N445" s="819">
        <v>1</v>
      </c>
      <c r="O445" s="788">
        <v>1</v>
      </c>
      <c r="P445" s="788">
        <v>0</v>
      </c>
      <c r="Q445" s="788">
        <v>1</v>
      </c>
      <c r="R445" s="788">
        <v>1</v>
      </c>
      <c r="S445" s="788">
        <v>0</v>
      </c>
      <c r="T445" s="788">
        <v>0</v>
      </c>
      <c r="U445" s="788">
        <v>0</v>
      </c>
    </row>
    <row r="446" spans="1:21" ht="12.75" customHeight="1">
      <c r="A446" s="251" t="s">
        <v>865</v>
      </c>
      <c r="B446" s="251" t="s">
        <v>919</v>
      </c>
      <c r="C446" s="251" t="s">
        <v>920</v>
      </c>
      <c r="D446" s="251">
        <v>92550</v>
      </c>
      <c r="E446" s="788">
        <v>3</v>
      </c>
      <c r="F446" s="788">
        <v>0</v>
      </c>
      <c r="G446" s="788">
        <v>4</v>
      </c>
      <c r="H446" s="819">
        <v>1</v>
      </c>
      <c r="I446" s="788">
        <v>0</v>
      </c>
      <c r="J446" s="788">
        <v>3</v>
      </c>
      <c r="K446" s="788">
        <v>3</v>
      </c>
      <c r="L446" s="788">
        <v>2</v>
      </c>
      <c r="M446" s="788">
        <v>0</v>
      </c>
      <c r="N446" s="819">
        <v>2</v>
      </c>
      <c r="O446" s="788">
        <v>1</v>
      </c>
      <c r="P446" s="788">
        <v>0</v>
      </c>
      <c r="Q446" s="788">
        <v>1</v>
      </c>
      <c r="R446" s="788">
        <v>1</v>
      </c>
      <c r="S446" s="788">
        <v>0</v>
      </c>
      <c r="T446" s="788">
        <v>0</v>
      </c>
      <c r="U446" s="788">
        <v>0</v>
      </c>
    </row>
    <row r="447" spans="1:21" ht="12.75" customHeight="1">
      <c r="A447" s="251" t="s">
        <v>865</v>
      </c>
      <c r="B447" s="251" t="s">
        <v>897</v>
      </c>
      <c r="C447" s="251" t="s">
        <v>897</v>
      </c>
      <c r="D447" s="251">
        <v>91350</v>
      </c>
      <c r="E447" s="788">
        <v>2</v>
      </c>
      <c r="F447" s="788">
        <v>0</v>
      </c>
      <c r="G447" s="788">
        <v>2</v>
      </c>
      <c r="H447" s="819">
        <v>0</v>
      </c>
      <c r="I447" s="788">
        <v>0</v>
      </c>
      <c r="J447" s="788">
        <v>2</v>
      </c>
      <c r="K447" s="788">
        <v>2</v>
      </c>
      <c r="L447" s="788">
        <v>0</v>
      </c>
      <c r="M447" s="788">
        <v>0</v>
      </c>
      <c r="N447" s="819">
        <v>0</v>
      </c>
      <c r="O447" s="788">
        <v>0</v>
      </c>
      <c r="P447" s="788">
        <v>0</v>
      </c>
      <c r="Q447" s="788">
        <v>0</v>
      </c>
      <c r="R447" s="788">
        <v>1</v>
      </c>
      <c r="S447" s="788">
        <v>0</v>
      </c>
      <c r="T447" s="788">
        <v>0</v>
      </c>
      <c r="U447" s="788">
        <v>0</v>
      </c>
    </row>
    <row r="448" spans="1:21" ht="12.75" customHeight="1">
      <c r="A448" s="251" t="s">
        <v>865</v>
      </c>
      <c r="B448" s="251" t="s">
        <v>898</v>
      </c>
      <c r="C448" s="251" t="s">
        <v>898</v>
      </c>
      <c r="D448" s="251">
        <v>91450</v>
      </c>
      <c r="E448" s="788">
        <v>2</v>
      </c>
      <c r="F448" s="788">
        <v>0</v>
      </c>
      <c r="G448" s="788">
        <v>3</v>
      </c>
      <c r="H448" s="819">
        <v>1</v>
      </c>
      <c r="I448" s="788">
        <v>0</v>
      </c>
      <c r="J448" s="788">
        <v>3</v>
      </c>
      <c r="K448" s="788">
        <v>3</v>
      </c>
      <c r="L448" s="788">
        <v>2</v>
      </c>
      <c r="M448" s="788">
        <v>0</v>
      </c>
      <c r="N448" s="819">
        <v>1</v>
      </c>
      <c r="O448" s="788">
        <v>1</v>
      </c>
      <c r="P448" s="788">
        <v>0</v>
      </c>
      <c r="Q448" s="788">
        <v>1</v>
      </c>
      <c r="R448" s="788">
        <v>1</v>
      </c>
      <c r="S448" s="788">
        <v>0</v>
      </c>
      <c r="T448" s="788">
        <v>0</v>
      </c>
      <c r="U448" s="788">
        <v>0</v>
      </c>
    </row>
    <row r="449" spans="1:21" ht="12.75" customHeight="1">
      <c r="A449" s="251" t="s">
        <v>865</v>
      </c>
      <c r="B449" s="251" t="s">
        <v>898</v>
      </c>
      <c r="C449" s="251" t="s">
        <v>611</v>
      </c>
      <c r="D449" s="251">
        <v>91452</v>
      </c>
      <c r="E449" s="788">
        <v>1</v>
      </c>
      <c r="F449" s="788">
        <v>0</v>
      </c>
      <c r="G449" s="788">
        <v>1</v>
      </c>
      <c r="H449" s="819">
        <v>0</v>
      </c>
      <c r="I449" s="788">
        <v>0</v>
      </c>
      <c r="J449" s="788">
        <v>1</v>
      </c>
      <c r="K449" s="788">
        <v>1</v>
      </c>
      <c r="L449" s="788">
        <v>1</v>
      </c>
      <c r="M449" s="788">
        <v>0</v>
      </c>
      <c r="N449" s="819">
        <v>0</v>
      </c>
      <c r="O449" s="788">
        <v>0</v>
      </c>
      <c r="P449" s="788">
        <v>0</v>
      </c>
      <c r="Q449" s="788">
        <v>0</v>
      </c>
      <c r="R449" s="788">
        <v>1</v>
      </c>
      <c r="S449" s="788">
        <v>0</v>
      </c>
      <c r="T449" s="788">
        <v>0</v>
      </c>
      <c r="U449" s="788">
        <v>0</v>
      </c>
    </row>
    <row r="450" spans="1:21" ht="12.75" customHeight="1">
      <c r="A450" s="251" t="s">
        <v>865</v>
      </c>
      <c r="B450" s="251" t="s">
        <v>898</v>
      </c>
      <c r="C450" s="251" t="s">
        <v>899</v>
      </c>
      <c r="D450" s="251">
        <v>91451</v>
      </c>
      <c r="E450" s="788">
        <v>1</v>
      </c>
      <c r="F450" s="788">
        <v>0</v>
      </c>
      <c r="G450" s="788">
        <v>1</v>
      </c>
      <c r="H450" s="819">
        <v>0</v>
      </c>
      <c r="I450" s="788">
        <v>0</v>
      </c>
      <c r="J450" s="788">
        <v>1</v>
      </c>
      <c r="K450" s="788">
        <v>1</v>
      </c>
      <c r="L450" s="788">
        <v>1</v>
      </c>
      <c r="M450" s="788">
        <v>0</v>
      </c>
      <c r="N450" s="819">
        <v>1</v>
      </c>
      <c r="O450" s="788">
        <v>0</v>
      </c>
      <c r="P450" s="788">
        <v>0</v>
      </c>
      <c r="Q450" s="788">
        <v>0</v>
      </c>
      <c r="R450" s="788">
        <v>0</v>
      </c>
      <c r="S450" s="788">
        <v>0</v>
      </c>
      <c r="T450" s="788">
        <v>0</v>
      </c>
      <c r="U450" s="788">
        <v>0</v>
      </c>
    </row>
    <row r="451" spans="1:21" ht="12.75" customHeight="1">
      <c r="A451" s="251" t="s">
        <v>865</v>
      </c>
      <c r="B451" s="251" t="s">
        <v>912</v>
      </c>
      <c r="C451" s="251" t="s">
        <v>913</v>
      </c>
      <c r="D451" s="251">
        <v>92150</v>
      </c>
      <c r="E451" s="788">
        <v>10</v>
      </c>
      <c r="F451" s="788">
        <v>0</v>
      </c>
      <c r="G451" s="788">
        <v>17</v>
      </c>
      <c r="H451" s="819">
        <v>0</v>
      </c>
      <c r="I451" s="788">
        <v>0</v>
      </c>
      <c r="J451" s="788">
        <v>16</v>
      </c>
      <c r="K451" s="788">
        <v>16</v>
      </c>
      <c r="L451" s="788">
        <v>3</v>
      </c>
      <c r="M451" s="788">
        <v>0</v>
      </c>
      <c r="N451" s="819">
        <v>8</v>
      </c>
      <c r="O451" s="788">
        <v>5</v>
      </c>
      <c r="P451" s="788">
        <v>0</v>
      </c>
      <c r="Q451" s="788">
        <v>8</v>
      </c>
      <c r="R451" s="788">
        <v>4</v>
      </c>
      <c r="S451" s="788">
        <v>3</v>
      </c>
      <c r="T451" s="788">
        <v>3</v>
      </c>
      <c r="U451" s="788">
        <v>0</v>
      </c>
    </row>
    <row r="452" spans="1:21" ht="12.75" customHeight="1">
      <c r="A452" s="251" t="s">
        <v>865</v>
      </c>
      <c r="B452" s="251" t="s">
        <v>903</v>
      </c>
      <c r="C452" s="251" t="s">
        <v>904</v>
      </c>
      <c r="D452" s="251">
        <v>91950</v>
      </c>
      <c r="E452" s="788">
        <v>2</v>
      </c>
      <c r="F452" s="788">
        <v>0</v>
      </c>
      <c r="G452" s="788">
        <v>3</v>
      </c>
      <c r="H452" s="819">
        <v>0</v>
      </c>
      <c r="I452" s="788">
        <v>0</v>
      </c>
      <c r="J452" s="788">
        <v>3</v>
      </c>
      <c r="K452" s="788">
        <v>3</v>
      </c>
      <c r="L452" s="788">
        <v>1</v>
      </c>
      <c r="M452" s="788">
        <v>0</v>
      </c>
      <c r="N452" s="819">
        <v>1</v>
      </c>
      <c r="O452" s="788">
        <v>1</v>
      </c>
      <c r="P452" s="788">
        <v>0</v>
      </c>
      <c r="Q452" s="788">
        <v>1</v>
      </c>
      <c r="R452" s="788">
        <v>1</v>
      </c>
      <c r="S452" s="788">
        <v>0</v>
      </c>
      <c r="T452" s="788">
        <v>0</v>
      </c>
      <c r="U452" s="788">
        <v>0</v>
      </c>
    </row>
    <row r="453" spans="1:21" ht="12.75" customHeight="1">
      <c r="A453" s="251" t="s">
        <v>865</v>
      </c>
      <c r="B453" s="251" t="s">
        <v>903</v>
      </c>
      <c r="C453" s="251" t="s">
        <v>905</v>
      </c>
      <c r="D453" s="251">
        <v>91951</v>
      </c>
      <c r="E453" s="788">
        <v>1</v>
      </c>
      <c r="F453" s="788">
        <v>0</v>
      </c>
      <c r="G453" s="788">
        <v>1</v>
      </c>
      <c r="H453" s="819">
        <v>0</v>
      </c>
      <c r="I453" s="788">
        <v>0</v>
      </c>
      <c r="J453" s="788">
        <v>1</v>
      </c>
      <c r="K453" s="788">
        <v>0</v>
      </c>
      <c r="L453" s="788">
        <v>1</v>
      </c>
      <c r="M453" s="788">
        <v>0</v>
      </c>
      <c r="N453" s="819">
        <v>1</v>
      </c>
      <c r="O453" s="788">
        <v>0</v>
      </c>
      <c r="P453" s="788">
        <v>0</v>
      </c>
      <c r="Q453" s="788">
        <v>0</v>
      </c>
      <c r="R453" s="788">
        <v>1</v>
      </c>
      <c r="S453" s="788">
        <v>0</v>
      </c>
      <c r="T453" s="788">
        <v>0</v>
      </c>
      <c r="U453" s="788">
        <v>0</v>
      </c>
    </row>
    <row r="454" spans="1:21" ht="12.75" customHeight="1">
      <c r="A454" s="251" t="s">
        <v>865</v>
      </c>
      <c r="B454" s="251" t="s">
        <v>903</v>
      </c>
      <c r="C454" s="251" t="s">
        <v>907</v>
      </c>
      <c r="D454" s="251">
        <v>91953</v>
      </c>
      <c r="E454" s="788">
        <v>1</v>
      </c>
      <c r="F454" s="788">
        <v>0</v>
      </c>
      <c r="G454" s="788">
        <v>1</v>
      </c>
      <c r="H454" s="819">
        <v>0</v>
      </c>
      <c r="I454" s="788">
        <v>0</v>
      </c>
      <c r="J454" s="788">
        <v>1</v>
      </c>
      <c r="K454" s="788">
        <v>1</v>
      </c>
      <c r="L454" s="788">
        <v>1</v>
      </c>
      <c r="M454" s="788">
        <v>0</v>
      </c>
      <c r="N454" s="819">
        <v>1</v>
      </c>
      <c r="O454" s="788">
        <v>0</v>
      </c>
      <c r="P454" s="788">
        <v>0</v>
      </c>
      <c r="Q454" s="788">
        <v>1</v>
      </c>
      <c r="R454" s="788">
        <v>1</v>
      </c>
      <c r="S454" s="788">
        <v>0</v>
      </c>
      <c r="T454" s="788">
        <v>0</v>
      </c>
      <c r="U454" s="788">
        <v>0</v>
      </c>
    </row>
    <row r="455" spans="1:21" ht="12.75" customHeight="1">
      <c r="A455" s="251" t="s">
        <v>865</v>
      </c>
      <c r="B455" s="251" t="s">
        <v>903</v>
      </c>
      <c r="C455" s="251" t="s">
        <v>906</v>
      </c>
      <c r="D455" s="251">
        <v>91952</v>
      </c>
      <c r="E455" s="788">
        <v>0</v>
      </c>
      <c r="F455" s="788">
        <v>0</v>
      </c>
      <c r="G455" s="788">
        <v>0</v>
      </c>
      <c r="H455" s="819">
        <v>0</v>
      </c>
      <c r="I455" s="788">
        <v>0</v>
      </c>
      <c r="J455" s="788">
        <v>0</v>
      </c>
      <c r="K455" s="788">
        <v>0</v>
      </c>
      <c r="L455" s="788">
        <v>0</v>
      </c>
      <c r="M455" s="788">
        <v>0</v>
      </c>
      <c r="N455" s="819">
        <v>0</v>
      </c>
      <c r="O455" s="788">
        <v>0</v>
      </c>
      <c r="P455" s="788">
        <v>0</v>
      </c>
      <c r="Q455" s="788">
        <v>0</v>
      </c>
      <c r="R455" s="788">
        <v>1</v>
      </c>
      <c r="S455" s="788">
        <v>0</v>
      </c>
      <c r="T455" s="788">
        <v>0</v>
      </c>
      <c r="U455" s="788">
        <v>0</v>
      </c>
    </row>
    <row r="456" spans="1:21" ht="12.75" customHeight="1">
      <c r="A456" s="251" t="s">
        <v>865</v>
      </c>
      <c r="B456" s="251" t="s">
        <v>900</v>
      </c>
      <c r="C456" s="251" t="s">
        <v>900</v>
      </c>
      <c r="D456" s="251">
        <v>91650</v>
      </c>
      <c r="E456" s="788">
        <v>28</v>
      </c>
      <c r="F456" s="788">
        <v>0</v>
      </c>
      <c r="G456" s="788">
        <v>42</v>
      </c>
      <c r="H456" s="819">
        <v>2</v>
      </c>
      <c r="I456" s="788">
        <v>0</v>
      </c>
      <c r="J456" s="788">
        <v>40</v>
      </c>
      <c r="K456" s="788">
        <v>37</v>
      </c>
      <c r="L456" s="788">
        <v>10</v>
      </c>
      <c r="M456" s="788">
        <v>0</v>
      </c>
      <c r="N456" s="819">
        <v>19</v>
      </c>
      <c r="O456" s="788">
        <v>17</v>
      </c>
      <c r="P456" s="788">
        <v>13</v>
      </c>
      <c r="Q456" s="788">
        <v>18</v>
      </c>
      <c r="R456" s="788">
        <v>14</v>
      </c>
      <c r="S456" s="788">
        <v>4</v>
      </c>
      <c r="T456" s="788">
        <v>11</v>
      </c>
      <c r="U456" s="788">
        <v>8</v>
      </c>
    </row>
    <row r="457" spans="1:21" ht="12.75" customHeight="1">
      <c r="A457" s="251" t="s">
        <v>865</v>
      </c>
      <c r="B457" s="251" t="s">
        <v>900</v>
      </c>
      <c r="C457" s="251" t="s">
        <v>901</v>
      </c>
      <c r="D457" s="251">
        <v>91651</v>
      </c>
      <c r="E457" s="788">
        <v>2</v>
      </c>
      <c r="F457" s="788">
        <v>0</v>
      </c>
      <c r="G457" s="788">
        <v>3</v>
      </c>
      <c r="H457" s="819">
        <v>0</v>
      </c>
      <c r="I457" s="788">
        <v>0</v>
      </c>
      <c r="J457" s="788">
        <v>4</v>
      </c>
      <c r="K457" s="788">
        <v>3</v>
      </c>
      <c r="L457" s="788">
        <v>0</v>
      </c>
      <c r="M457" s="788">
        <v>0</v>
      </c>
      <c r="N457" s="819">
        <v>1</v>
      </c>
      <c r="O457" s="788">
        <v>0</v>
      </c>
      <c r="P457" s="788">
        <v>0</v>
      </c>
      <c r="Q457" s="788">
        <v>1</v>
      </c>
      <c r="R457" s="788">
        <v>1</v>
      </c>
      <c r="S457" s="788">
        <v>0</v>
      </c>
      <c r="T457" s="788">
        <v>0</v>
      </c>
      <c r="U457" s="788">
        <v>0</v>
      </c>
    </row>
    <row r="458" spans="1:21" ht="12.75" customHeight="1">
      <c r="A458" s="251" t="s">
        <v>865</v>
      </c>
      <c r="B458" s="251" t="s">
        <v>908</v>
      </c>
      <c r="C458" s="251" t="s">
        <v>909</v>
      </c>
      <c r="D458" s="251">
        <v>92053</v>
      </c>
      <c r="E458" s="788">
        <v>0</v>
      </c>
      <c r="F458" s="788">
        <v>0</v>
      </c>
      <c r="G458" s="788">
        <v>0</v>
      </c>
      <c r="H458" s="819">
        <v>0</v>
      </c>
      <c r="I458" s="788">
        <v>0</v>
      </c>
      <c r="J458" s="788">
        <v>0</v>
      </c>
      <c r="K458" s="788">
        <v>0</v>
      </c>
      <c r="L458" s="788">
        <v>0</v>
      </c>
      <c r="M458" s="788">
        <v>0</v>
      </c>
      <c r="N458" s="819">
        <v>0</v>
      </c>
      <c r="O458" s="788">
        <v>0</v>
      </c>
      <c r="P458" s="788">
        <v>0</v>
      </c>
      <c r="Q458" s="788">
        <v>0</v>
      </c>
      <c r="R458" s="788">
        <v>1</v>
      </c>
      <c r="S458" s="788">
        <v>0</v>
      </c>
      <c r="T458" s="788">
        <v>0</v>
      </c>
      <c r="U458" s="788">
        <v>0</v>
      </c>
    </row>
    <row r="459" spans="1:21" ht="12.75" customHeight="1">
      <c r="A459" s="251" t="s">
        <v>865</v>
      </c>
      <c r="B459" s="251" t="s">
        <v>908</v>
      </c>
      <c r="C459" s="251" t="s">
        <v>908</v>
      </c>
      <c r="D459" s="251">
        <v>92050</v>
      </c>
      <c r="E459" s="788">
        <v>5</v>
      </c>
      <c r="F459" s="788">
        <v>0</v>
      </c>
      <c r="G459" s="788">
        <v>5</v>
      </c>
      <c r="H459" s="819">
        <v>0</v>
      </c>
      <c r="I459" s="788">
        <v>0</v>
      </c>
      <c r="J459" s="788">
        <v>5</v>
      </c>
      <c r="K459" s="788">
        <v>5</v>
      </c>
      <c r="L459" s="788">
        <v>3</v>
      </c>
      <c r="M459" s="788">
        <v>0</v>
      </c>
      <c r="N459" s="819">
        <v>2</v>
      </c>
      <c r="O459" s="788">
        <v>1</v>
      </c>
      <c r="P459" s="788">
        <v>0</v>
      </c>
      <c r="Q459" s="788">
        <v>2</v>
      </c>
      <c r="R459" s="788">
        <v>1</v>
      </c>
      <c r="S459" s="788">
        <v>0</v>
      </c>
      <c r="T459" s="788">
        <v>0</v>
      </c>
      <c r="U459" s="788">
        <v>0</v>
      </c>
    </row>
    <row r="460" spans="1:21" ht="12.75" customHeight="1">
      <c r="A460" s="251" t="s">
        <v>865</v>
      </c>
      <c r="B460" s="251" t="s">
        <v>908</v>
      </c>
      <c r="C460" s="251" t="s">
        <v>911</v>
      </c>
      <c r="D460" s="251">
        <v>92056</v>
      </c>
      <c r="E460" s="788">
        <v>2</v>
      </c>
      <c r="F460" s="788">
        <v>0</v>
      </c>
      <c r="G460" s="788">
        <v>2</v>
      </c>
      <c r="H460" s="819">
        <v>0</v>
      </c>
      <c r="I460" s="788">
        <v>0</v>
      </c>
      <c r="J460" s="788">
        <v>2</v>
      </c>
      <c r="K460" s="788">
        <v>2</v>
      </c>
      <c r="L460" s="788">
        <v>2</v>
      </c>
      <c r="M460" s="788">
        <v>0</v>
      </c>
      <c r="N460" s="819">
        <v>2</v>
      </c>
      <c r="O460" s="788">
        <v>1</v>
      </c>
      <c r="P460" s="788">
        <v>0</v>
      </c>
      <c r="Q460" s="788">
        <v>0</v>
      </c>
      <c r="R460" s="788">
        <v>0</v>
      </c>
      <c r="S460" s="788">
        <v>0</v>
      </c>
      <c r="T460" s="788">
        <v>0</v>
      </c>
      <c r="U460" s="788">
        <v>0</v>
      </c>
    </row>
    <row r="461" spans="1:21" ht="12.75" customHeight="1">
      <c r="A461" s="251" t="s">
        <v>865</v>
      </c>
      <c r="B461" s="251" t="s">
        <v>908</v>
      </c>
      <c r="C461" s="251" t="s">
        <v>910</v>
      </c>
      <c r="D461" s="251">
        <v>92055</v>
      </c>
      <c r="E461" s="788">
        <v>1</v>
      </c>
      <c r="F461" s="788">
        <v>0</v>
      </c>
      <c r="G461" s="788">
        <v>2</v>
      </c>
      <c r="H461" s="819">
        <v>0</v>
      </c>
      <c r="I461" s="788">
        <v>0</v>
      </c>
      <c r="J461" s="788">
        <v>1</v>
      </c>
      <c r="K461" s="788">
        <v>1</v>
      </c>
      <c r="L461" s="788">
        <v>0</v>
      </c>
      <c r="M461" s="788">
        <v>0</v>
      </c>
      <c r="N461" s="819">
        <v>0</v>
      </c>
      <c r="O461" s="788">
        <v>0</v>
      </c>
      <c r="P461" s="788">
        <v>0</v>
      </c>
      <c r="Q461" s="788">
        <v>0</v>
      </c>
      <c r="R461" s="788">
        <v>1</v>
      </c>
      <c r="S461" s="788">
        <v>0</v>
      </c>
      <c r="T461" s="788">
        <v>0</v>
      </c>
      <c r="U461" s="788">
        <v>0</v>
      </c>
    </row>
    <row r="462" spans="1:21" ht="12.75" customHeight="1">
      <c r="A462" s="251" t="s">
        <v>865</v>
      </c>
      <c r="B462" s="251" t="s">
        <v>902</v>
      </c>
      <c r="C462" s="251" t="s">
        <v>902</v>
      </c>
      <c r="D462" s="251">
        <v>91850</v>
      </c>
      <c r="E462" s="788">
        <v>3</v>
      </c>
      <c r="F462" s="788">
        <v>0</v>
      </c>
      <c r="G462" s="788">
        <v>5</v>
      </c>
      <c r="H462" s="819">
        <v>0</v>
      </c>
      <c r="I462" s="788">
        <v>0</v>
      </c>
      <c r="J462" s="788">
        <v>2</v>
      </c>
      <c r="K462" s="788">
        <v>3</v>
      </c>
      <c r="L462" s="788">
        <v>1</v>
      </c>
      <c r="M462" s="788">
        <v>0</v>
      </c>
      <c r="N462" s="819">
        <v>1</v>
      </c>
      <c r="O462" s="788">
        <v>1</v>
      </c>
      <c r="P462" s="788">
        <v>0</v>
      </c>
      <c r="Q462" s="788">
        <v>1</v>
      </c>
      <c r="R462" s="788">
        <v>1</v>
      </c>
      <c r="S462" s="788">
        <v>0</v>
      </c>
      <c r="T462" s="788">
        <v>0</v>
      </c>
      <c r="U462" s="788">
        <v>0</v>
      </c>
    </row>
    <row r="463" spans="1:21" ht="12.75" customHeight="1">
      <c r="A463" s="251" t="s">
        <v>865</v>
      </c>
      <c r="B463" s="251" t="s">
        <v>914</v>
      </c>
      <c r="C463" s="251" t="s">
        <v>915</v>
      </c>
      <c r="D463" s="251">
        <v>92251</v>
      </c>
      <c r="E463" s="788">
        <v>1</v>
      </c>
      <c r="F463" s="788">
        <v>0</v>
      </c>
      <c r="G463" s="788">
        <v>1</v>
      </c>
      <c r="H463" s="819">
        <v>0</v>
      </c>
      <c r="I463" s="788">
        <v>0</v>
      </c>
      <c r="J463" s="788">
        <v>1</v>
      </c>
      <c r="K463" s="788">
        <v>1</v>
      </c>
      <c r="L463" s="788">
        <v>1</v>
      </c>
      <c r="M463" s="788">
        <v>0</v>
      </c>
      <c r="N463" s="819">
        <v>1</v>
      </c>
      <c r="O463" s="788">
        <v>0</v>
      </c>
      <c r="P463" s="788">
        <v>0</v>
      </c>
      <c r="Q463" s="788">
        <v>0</v>
      </c>
      <c r="R463" s="788">
        <v>1</v>
      </c>
      <c r="S463" s="788">
        <v>0</v>
      </c>
      <c r="T463" s="788">
        <v>0</v>
      </c>
      <c r="U463" s="788">
        <v>0</v>
      </c>
    </row>
    <row r="464" spans="1:21" ht="12.75" customHeight="1">
      <c r="A464" s="251" t="s">
        <v>865</v>
      </c>
      <c r="B464" s="251" t="s">
        <v>914</v>
      </c>
      <c r="C464" s="251" t="s">
        <v>914</v>
      </c>
      <c r="D464" s="251">
        <v>92250</v>
      </c>
      <c r="E464" s="788">
        <v>1</v>
      </c>
      <c r="F464" s="788">
        <v>0</v>
      </c>
      <c r="G464" s="788">
        <v>1</v>
      </c>
      <c r="H464" s="819">
        <v>0</v>
      </c>
      <c r="I464" s="788">
        <v>0</v>
      </c>
      <c r="J464" s="788">
        <v>1</v>
      </c>
      <c r="K464" s="788">
        <v>1</v>
      </c>
      <c r="L464" s="788">
        <v>1</v>
      </c>
      <c r="M464" s="788">
        <v>0</v>
      </c>
      <c r="N464" s="819">
        <v>1</v>
      </c>
      <c r="O464" s="788">
        <v>0</v>
      </c>
      <c r="P464" s="788">
        <v>0</v>
      </c>
      <c r="Q464" s="788">
        <v>0</v>
      </c>
      <c r="R464" s="788">
        <v>1</v>
      </c>
      <c r="S464" s="788">
        <v>0</v>
      </c>
      <c r="T464" s="788">
        <v>0</v>
      </c>
      <c r="U464" s="788">
        <v>0</v>
      </c>
    </row>
    <row r="465" spans="1:21" ht="12.75" customHeight="1">
      <c r="A465" s="252" t="s">
        <v>816</v>
      </c>
      <c r="B465" s="252" t="s">
        <v>823</v>
      </c>
      <c r="C465" s="252" t="s">
        <v>824</v>
      </c>
      <c r="D465" s="252">
        <v>100250</v>
      </c>
      <c r="E465" s="788">
        <v>1</v>
      </c>
      <c r="F465" s="788">
        <v>0</v>
      </c>
      <c r="G465" s="788">
        <v>4</v>
      </c>
      <c r="H465" s="819">
        <v>0</v>
      </c>
      <c r="I465" s="788">
        <v>0</v>
      </c>
      <c r="J465" s="788">
        <v>4</v>
      </c>
      <c r="K465" s="788">
        <v>4</v>
      </c>
      <c r="L465" s="788">
        <v>0</v>
      </c>
      <c r="M465" s="788">
        <v>0</v>
      </c>
      <c r="N465" s="819">
        <v>2</v>
      </c>
      <c r="O465" s="788">
        <v>2</v>
      </c>
      <c r="P465" s="788">
        <v>0</v>
      </c>
      <c r="Q465" s="788">
        <v>2</v>
      </c>
      <c r="R465" s="788">
        <v>1</v>
      </c>
      <c r="S465" s="788">
        <v>1</v>
      </c>
      <c r="T465" s="788">
        <v>0</v>
      </c>
      <c r="U465" s="788">
        <v>0</v>
      </c>
    </row>
    <row r="466" spans="1:21" ht="12.75" customHeight="1">
      <c r="A466" s="252" t="s">
        <v>816</v>
      </c>
      <c r="B466" s="252" t="s">
        <v>823</v>
      </c>
      <c r="C466" s="252" t="s">
        <v>825</v>
      </c>
      <c r="D466" s="252">
        <v>100251</v>
      </c>
      <c r="E466" s="788">
        <v>0</v>
      </c>
      <c r="F466" s="788">
        <v>0</v>
      </c>
      <c r="G466" s="788">
        <v>0</v>
      </c>
      <c r="H466" s="819">
        <v>0</v>
      </c>
      <c r="I466" s="788">
        <v>0</v>
      </c>
      <c r="J466" s="788">
        <v>0</v>
      </c>
      <c r="K466" s="788">
        <v>0</v>
      </c>
      <c r="L466" s="788">
        <v>0</v>
      </c>
      <c r="M466" s="788">
        <v>0</v>
      </c>
      <c r="N466" s="819">
        <v>0</v>
      </c>
      <c r="O466" s="788">
        <v>0</v>
      </c>
      <c r="P466" s="788">
        <v>0</v>
      </c>
      <c r="Q466" s="788">
        <v>0</v>
      </c>
      <c r="R466" s="788">
        <v>1</v>
      </c>
      <c r="S466" s="788">
        <v>0</v>
      </c>
      <c r="T466" s="788">
        <v>0</v>
      </c>
      <c r="U466" s="788">
        <v>0</v>
      </c>
    </row>
    <row r="467" spans="1:21" ht="12.75" customHeight="1">
      <c r="A467" s="252" t="s">
        <v>816</v>
      </c>
      <c r="B467" s="252" t="s">
        <v>823</v>
      </c>
      <c r="C467" s="252" t="s">
        <v>826</v>
      </c>
      <c r="D467" s="252">
        <v>100252</v>
      </c>
      <c r="E467" s="788">
        <v>1</v>
      </c>
      <c r="F467" s="788">
        <v>0</v>
      </c>
      <c r="G467" s="788">
        <v>1</v>
      </c>
      <c r="H467" s="819">
        <v>0</v>
      </c>
      <c r="I467" s="788">
        <v>0</v>
      </c>
      <c r="J467" s="788">
        <v>1</v>
      </c>
      <c r="K467" s="788">
        <v>1</v>
      </c>
      <c r="L467" s="788">
        <v>0</v>
      </c>
      <c r="M467" s="788">
        <v>0</v>
      </c>
      <c r="N467" s="819">
        <v>0</v>
      </c>
      <c r="O467" s="788">
        <v>0</v>
      </c>
      <c r="P467" s="788">
        <v>0</v>
      </c>
      <c r="Q467" s="788">
        <v>0</v>
      </c>
      <c r="R467" s="788">
        <v>1</v>
      </c>
      <c r="S467" s="788">
        <v>0</v>
      </c>
      <c r="T467" s="788">
        <v>0</v>
      </c>
      <c r="U467" s="788">
        <v>0</v>
      </c>
    </row>
    <row r="468" spans="1:21" ht="12.75" customHeight="1">
      <c r="A468" s="252" t="s">
        <v>816</v>
      </c>
      <c r="B468" s="252" t="s">
        <v>823</v>
      </c>
      <c r="C468" s="252" t="s">
        <v>827</v>
      </c>
      <c r="D468" s="252">
        <v>100253</v>
      </c>
      <c r="E468" s="788">
        <v>0</v>
      </c>
      <c r="F468" s="788">
        <v>0</v>
      </c>
      <c r="G468" s="788">
        <v>1</v>
      </c>
      <c r="H468" s="819">
        <v>1</v>
      </c>
      <c r="I468" s="788">
        <v>0</v>
      </c>
      <c r="J468" s="788">
        <v>1</v>
      </c>
      <c r="K468" s="788">
        <v>1</v>
      </c>
      <c r="L468" s="788">
        <v>0</v>
      </c>
      <c r="M468" s="788">
        <v>0</v>
      </c>
      <c r="N468" s="819">
        <v>0</v>
      </c>
      <c r="O468" s="788">
        <v>0</v>
      </c>
      <c r="P468" s="788">
        <v>0</v>
      </c>
      <c r="Q468" s="788">
        <v>0</v>
      </c>
      <c r="R468" s="788">
        <v>0</v>
      </c>
      <c r="S468" s="788">
        <v>0</v>
      </c>
      <c r="T468" s="788">
        <v>0</v>
      </c>
      <c r="U468" s="788">
        <v>0</v>
      </c>
    </row>
    <row r="469" spans="1:21" ht="12.75" customHeight="1">
      <c r="A469" s="252" t="s">
        <v>816</v>
      </c>
      <c r="B469" s="252" t="s">
        <v>823</v>
      </c>
      <c r="C469" s="252" t="s">
        <v>828</v>
      </c>
      <c r="D469" s="252">
        <v>100254</v>
      </c>
      <c r="E469" s="788">
        <v>1</v>
      </c>
      <c r="F469" s="788">
        <v>0</v>
      </c>
      <c r="G469" s="788">
        <v>1</v>
      </c>
      <c r="H469" s="819">
        <v>0</v>
      </c>
      <c r="I469" s="788">
        <v>0</v>
      </c>
      <c r="J469" s="788">
        <v>1</v>
      </c>
      <c r="K469" s="788">
        <v>1</v>
      </c>
      <c r="L469" s="788">
        <v>1</v>
      </c>
      <c r="M469" s="788">
        <v>0</v>
      </c>
      <c r="N469" s="819">
        <v>1</v>
      </c>
      <c r="O469" s="788">
        <v>1</v>
      </c>
      <c r="P469" s="788">
        <v>0</v>
      </c>
      <c r="Q469" s="788">
        <v>1</v>
      </c>
      <c r="R469" s="788">
        <v>1</v>
      </c>
      <c r="S469" s="788">
        <v>2</v>
      </c>
      <c r="T469" s="788">
        <v>0</v>
      </c>
      <c r="U469" s="788">
        <v>0</v>
      </c>
    </row>
    <row r="470" spans="1:21" ht="12.75" customHeight="1">
      <c r="A470" s="252" t="s">
        <v>816</v>
      </c>
      <c r="B470" s="252" t="s">
        <v>829</v>
      </c>
      <c r="C470" s="252" t="s">
        <v>835</v>
      </c>
      <c r="D470" s="252">
        <v>100357</v>
      </c>
      <c r="E470" s="788">
        <v>0</v>
      </c>
      <c r="F470" s="788">
        <v>0</v>
      </c>
      <c r="G470" s="788">
        <v>0</v>
      </c>
      <c r="H470" s="819">
        <v>0</v>
      </c>
      <c r="I470" s="788">
        <v>0</v>
      </c>
      <c r="J470" s="788">
        <v>0</v>
      </c>
      <c r="K470" s="788">
        <v>0</v>
      </c>
      <c r="L470" s="788">
        <v>0</v>
      </c>
      <c r="M470" s="788">
        <v>0</v>
      </c>
      <c r="N470" s="819">
        <v>0</v>
      </c>
      <c r="O470" s="788">
        <v>0</v>
      </c>
      <c r="P470" s="788">
        <v>0</v>
      </c>
      <c r="Q470" s="788">
        <v>0</v>
      </c>
      <c r="R470" s="788">
        <v>0</v>
      </c>
      <c r="S470" s="788">
        <v>0</v>
      </c>
      <c r="T470" s="788">
        <v>0</v>
      </c>
      <c r="U470" s="788">
        <v>0</v>
      </c>
    </row>
    <row r="471" spans="1:21" ht="12.75" customHeight="1">
      <c r="A471" s="252" t="s">
        <v>816</v>
      </c>
      <c r="B471" s="252" t="s">
        <v>829</v>
      </c>
      <c r="C471" s="252" t="s">
        <v>830</v>
      </c>
      <c r="D471" s="252">
        <v>100351</v>
      </c>
      <c r="E471" s="788">
        <v>0</v>
      </c>
      <c r="F471" s="788">
        <v>0</v>
      </c>
      <c r="G471" s="788">
        <v>0</v>
      </c>
      <c r="H471" s="819">
        <v>0</v>
      </c>
      <c r="I471" s="788">
        <v>0</v>
      </c>
      <c r="J471" s="788">
        <v>0</v>
      </c>
      <c r="K471" s="788">
        <v>0</v>
      </c>
      <c r="L471" s="788">
        <v>0</v>
      </c>
      <c r="M471" s="788">
        <v>0</v>
      </c>
      <c r="N471" s="819">
        <v>0</v>
      </c>
      <c r="O471" s="788">
        <v>0</v>
      </c>
      <c r="P471" s="788">
        <v>0</v>
      </c>
      <c r="Q471" s="788">
        <v>0</v>
      </c>
      <c r="R471" s="788">
        <v>0</v>
      </c>
      <c r="S471" s="788">
        <v>0</v>
      </c>
      <c r="T471" s="788">
        <v>0</v>
      </c>
      <c r="U471" s="788">
        <v>0</v>
      </c>
    </row>
    <row r="472" spans="1:21" ht="12.75" customHeight="1">
      <c r="A472" s="252" t="s">
        <v>816</v>
      </c>
      <c r="B472" s="252" t="s">
        <v>829</v>
      </c>
      <c r="C472" s="252" t="s">
        <v>829</v>
      </c>
      <c r="D472" s="252">
        <v>100350</v>
      </c>
      <c r="E472" s="788">
        <v>2</v>
      </c>
      <c r="F472" s="788">
        <v>0</v>
      </c>
      <c r="G472" s="788">
        <v>2</v>
      </c>
      <c r="H472" s="819">
        <v>0</v>
      </c>
      <c r="I472" s="788">
        <v>0</v>
      </c>
      <c r="J472" s="788">
        <v>2</v>
      </c>
      <c r="K472" s="788">
        <v>2</v>
      </c>
      <c r="L472" s="788">
        <v>2</v>
      </c>
      <c r="M472" s="788">
        <v>0</v>
      </c>
      <c r="N472" s="819">
        <v>2</v>
      </c>
      <c r="O472" s="788">
        <v>0</v>
      </c>
      <c r="P472" s="788">
        <v>0</v>
      </c>
      <c r="Q472" s="788">
        <v>1</v>
      </c>
      <c r="R472" s="788">
        <v>1</v>
      </c>
      <c r="S472" s="788">
        <v>1</v>
      </c>
      <c r="T472" s="788">
        <v>0</v>
      </c>
      <c r="U472" s="788">
        <v>0</v>
      </c>
    </row>
    <row r="473" spans="1:21" ht="12.75" customHeight="1">
      <c r="A473" s="252" t="s">
        <v>816</v>
      </c>
      <c r="B473" s="252" t="s">
        <v>829</v>
      </c>
      <c r="C473" s="252" t="s">
        <v>831</v>
      </c>
      <c r="D473" s="252">
        <v>100352</v>
      </c>
      <c r="E473" s="788">
        <v>0</v>
      </c>
      <c r="F473" s="788">
        <v>0</v>
      </c>
      <c r="G473" s="788">
        <v>0</v>
      </c>
      <c r="H473" s="819">
        <v>0</v>
      </c>
      <c r="I473" s="788">
        <v>0</v>
      </c>
      <c r="J473" s="788">
        <v>0</v>
      </c>
      <c r="K473" s="788">
        <v>0</v>
      </c>
      <c r="L473" s="788">
        <v>1</v>
      </c>
      <c r="M473" s="788">
        <v>0</v>
      </c>
      <c r="N473" s="819">
        <v>0</v>
      </c>
      <c r="O473" s="788">
        <v>0</v>
      </c>
      <c r="P473" s="788">
        <v>0</v>
      </c>
      <c r="Q473" s="788">
        <v>0</v>
      </c>
      <c r="R473" s="788">
        <v>0</v>
      </c>
      <c r="S473" s="788">
        <v>0</v>
      </c>
      <c r="T473" s="788">
        <v>0</v>
      </c>
      <c r="U473" s="788">
        <v>0</v>
      </c>
    </row>
    <row r="474" spans="1:21" ht="12.75" customHeight="1">
      <c r="A474" s="252" t="s">
        <v>816</v>
      </c>
      <c r="B474" s="252" t="s">
        <v>829</v>
      </c>
      <c r="C474" s="252" t="s">
        <v>832</v>
      </c>
      <c r="D474" s="252">
        <v>100353</v>
      </c>
      <c r="E474" s="788">
        <v>1</v>
      </c>
      <c r="F474" s="788">
        <v>0</v>
      </c>
      <c r="G474" s="788">
        <v>1</v>
      </c>
      <c r="H474" s="819">
        <v>0</v>
      </c>
      <c r="I474" s="788">
        <v>0</v>
      </c>
      <c r="J474" s="788">
        <v>1</v>
      </c>
      <c r="K474" s="788">
        <v>0</v>
      </c>
      <c r="L474" s="788">
        <v>0</v>
      </c>
      <c r="M474" s="788">
        <v>0</v>
      </c>
      <c r="N474" s="819">
        <v>0</v>
      </c>
      <c r="O474" s="788">
        <v>0</v>
      </c>
      <c r="P474" s="788">
        <v>0</v>
      </c>
      <c r="Q474" s="788">
        <v>0</v>
      </c>
      <c r="R474" s="788">
        <v>1</v>
      </c>
      <c r="S474" s="788">
        <v>0</v>
      </c>
      <c r="T474" s="788">
        <v>0</v>
      </c>
      <c r="U474" s="788">
        <v>0</v>
      </c>
    </row>
    <row r="475" spans="1:21" ht="12.75" customHeight="1">
      <c r="A475" s="252" t="s">
        <v>816</v>
      </c>
      <c r="B475" s="252" t="s">
        <v>829</v>
      </c>
      <c r="C475" s="252" t="s">
        <v>833</v>
      </c>
      <c r="D475" s="252">
        <v>100354</v>
      </c>
      <c r="E475" s="788">
        <v>0</v>
      </c>
      <c r="F475" s="788">
        <v>0</v>
      </c>
      <c r="G475" s="788">
        <v>0</v>
      </c>
      <c r="H475" s="819">
        <v>0</v>
      </c>
      <c r="I475" s="788">
        <v>0</v>
      </c>
      <c r="J475" s="788">
        <v>0</v>
      </c>
      <c r="K475" s="788">
        <v>0</v>
      </c>
      <c r="L475" s="788">
        <v>0</v>
      </c>
      <c r="M475" s="788">
        <v>0</v>
      </c>
      <c r="N475" s="819">
        <v>0</v>
      </c>
      <c r="O475" s="788">
        <v>0</v>
      </c>
      <c r="P475" s="788">
        <v>0</v>
      </c>
      <c r="Q475" s="788">
        <v>0</v>
      </c>
      <c r="R475" s="788">
        <v>0</v>
      </c>
      <c r="S475" s="788">
        <v>0</v>
      </c>
      <c r="T475" s="788">
        <v>0</v>
      </c>
      <c r="U475" s="788">
        <v>0</v>
      </c>
    </row>
    <row r="476" spans="1:21" ht="12.75" customHeight="1">
      <c r="A476" s="252" t="s">
        <v>816</v>
      </c>
      <c r="B476" s="252" t="s">
        <v>829</v>
      </c>
      <c r="C476" s="252" t="s">
        <v>834</v>
      </c>
      <c r="D476" s="252">
        <v>100355</v>
      </c>
      <c r="E476" s="788">
        <v>0</v>
      </c>
      <c r="F476" s="788">
        <v>0</v>
      </c>
      <c r="G476" s="788">
        <v>0</v>
      </c>
      <c r="H476" s="819">
        <v>0</v>
      </c>
      <c r="I476" s="788">
        <v>0</v>
      </c>
      <c r="J476" s="788">
        <v>0</v>
      </c>
      <c r="K476" s="788">
        <v>0</v>
      </c>
      <c r="L476" s="788">
        <v>0</v>
      </c>
      <c r="M476" s="788">
        <v>0</v>
      </c>
      <c r="N476" s="819">
        <v>0</v>
      </c>
      <c r="O476" s="788">
        <v>0</v>
      </c>
      <c r="P476" s="788">
        <v>0</v>
      </c>
      <c r="Q476" s="788">
        <v>0</v>
      </c>
      <c r="R476" s="788">
        <v>0</v>
      </c>
      <c r="S476" s="788">
        <v>0</v>
      </c>
      <c r="T476" s="788">
        <v>0</v>
      </c>
      <c r="U476" s="788">
        <v>0</v>
      </c>
    </row>
    <row r="477" spans="1:21" ht="12.75" customHeight="1">
      <c r="A477" s="252" t="s">
        <v>816</v>
      </c>
      <c r="B477" s="252" t="s">
        <v>829</v>
      </c>
      <c r="C477" s="252" t="s">
        <v>314</v>
      </c>
      <c r="D477" s="252">
        <v>100356</v>
      </c>
      <c r="E477" s="788">
        <v>0</v>
      </c>
      <c r="F477" s="788">
        <v>0</v>
      </c>
      <c r="G477" s="788">
        <v>0</v>
      </c>
      <c r="H477" s="819">
        <v>0</v>
      </c>
      <c r="I477" s="788">
        <v>0</v>
      </c>
      <c r="J477" s="788">
        <v>0</v>
      </c>
      <c r="K477" s="788">
        <v>0</v>
      </c>
      <c r="L477" s="788">
        <v>0</v>
      </c>
      <c r="M477" s="788">
        <v>0</v>
      </c>
      <c r="N477" s="819">
        <v>0</v>
      </c>
      <c r="O477" s="788">
        <v>0</v>
      </c>
      <c r="P477" s="788">
        <v>0</v>
      </c>
      <c r="Q477" s="788">
        <v>0</v>
      </c>
      <c r="R477" s="788">
        <v>1</v>
      </c>
      <c r="S477" s="788">
        <v>1</v>
      </c>
      <c r="T477" s="788">
        <v>0</v>
      </c>
      <c r="U477" s="788">
        <v>0</v>
      </c>
    </row>
    <row r="478" spans="1:21" ht="12.75" customHeight="1">
      <c r="A478" s="252" t="s">
        <v>816</v>
      </c>
      <c r="B478" s="252" t="s">
        <v>829</v>
      </c>
      <c r="C478" s="252" t="s">
        <v>836</v>
      </c>
      <c r="D478" s="252">
        <v>100358</v>
      </c>
      <c r="E478" s="788">
        <v>0</v>
      </c>
      <c r="F478" s="788">
        <v>0</v>
      </c>
      <c r="G478" s="788">
        <v>0</v>
      </c>
      <c r="H478" s="819">
        <v>0</v>
      </c>
      <c r="I478" s="788">
        <v>0</v>
      </c>
      <c r="J478" s="788">
        <v>0</v>
      </c>
      <c r="K478" s="788">
        <v>0</v>
      </c>
      <c r="L478" s="788">
        <v>0</v>
      </c>
      <c r="M478" s="788">
        <v>0</v>
      </c>
      <c r="N478" s="819">
        <v>0</v>
      </c>
      <c r="O478" s="788">
        <v>0</v>
      </c>
      <c r="P478" s="788">
        <v>0</v>
      </c>
      <c r="Q478" s="788">
        <v>0</v>
      </c>
      <c r="R478" s="788">
        <v>0</v>
      </c>
      <c r="S478" s="788">
        <v>0</v>
      </c>
      <c r="T478" s="788">
        <v>0</v>
      </c>
      <c r="U478" s="788">
        <v>0</v>
      </c>
    </row>
    <row r="479" spans="1:21" ht="12.75" customHeight="1">
      <c r="A479" s="252" t="s">
        <v>816</v>
      </c>
      <c r="B479" s="252" t="s">
        <v>817</v>
      </c>
      <c r="C479" s="252" t="s">
        <v>819</v>
      </c>
      <c r="D479" s="252">
        <v>100151</v>
      </c>
      <c r="E479" s="788">
        <v>1</v>
      </c>
      <c r="F479" s="788">
        <v>0</v>
      </c>
      <c r="G479" s="788">
        <v>1</v>
      </c>
      <c r="H479" s="819">
        <v>0</v>
      </c>
      <c r="I479" s="788">
        <v>0</v>
      </c>
      <c r="J479" s="788">
        <v>1</v>
      </c>
      <c r="K479" s="788">
        <v>0</v>
      </c>
      <c r="L479" s="788">
        <v>0</v>
      </c>
      <c r="M479" s="788">
        <v>0</v>
      </c>
      <c r="N479" s="819">
        <v>0</v>
      </c>
      <c r="O479" s="788">
        <v>0</v>
      </c>
      <c r="P479" s="788">
        <v>0</v>
      </c>
      <c r="Q479" s="788">
        <v>0</v>
      </c>
      <c r="R479" s="788">
        <v>2</v>
      </c>
      <c r="S479" s="788">
        <v>0</v>
      </c>
      <c r="T479" s="788">
        <v>0</v>
      </c>
      <c r="U479" s="788">
        <v>0</v>
      </c>
    </row>
    <row r="480" spans="1:21" ht="12.75" customHeight="1">
      <c r="A480" s="252" t="s">
        <v>816</v>
      </c>
      <c r="B480" s="252" t="s">
        <v>817</v>
      </c>
      <c r="C480" s="252" t="s">
        <v>820</v>
      </c>
      <c r="D480" s="252">
        <v>100152</v>
      </c>
      <c r="E480" s="788">
        <v>0</v>
      </c>
      <c r="F480" s="788">
        <v>0</v>
      </c>
      <c r="G480" s="788">
        <v>1</v>
      </c>
      <c r="H480" s="819">
        <v>0</v>
      </c>
      <c r="I480" s="788">
        <v>0</v>
      </c>
      <c r="J480" s="788">
        <v>0</v>
      </c>
      <c r="K480" s="788">
        <v>0</v>
      </c>
      <c r="L480" s="788">
        <v>0</v>
      </c>
      <c r="M480" s="788">
        <v>0</v>
      </c>
      <c r="N480" s="819">
        <v>0</v>
      </c>
      <c r="O480" s="788">
        <v>0</v>
      </c>
      <c r="P480" s="788">
        <v>0</v>
      </c>
      <c r="Q480" s="788">
        <v>0</v>
      </c>
      <c r="R480" s="788">
        <v>0</v>
      </c>
      <c r="S480" s="788">
        <v>0</v>
      </c>
      <c r="T480" s="788">
        <v>0</v>
      </c>
      <c r="U480" s="788">
        <v>0</v>
      </c>
    </row>
    <row r="481" spans="1:21" ht="12.75" customHeight="1">
      <c r="A481" s="252" t="s">
        <v>816</v>
      </c>
      <c r="B481" s="252" t="s">
        <v>817</v>
      </c>
      <c r="C481" s="252" t="s">
        <v>821</v>
      </c>
      <c r="D481" s="252">
        <v>100153</v>
      </c>
      <c r="E481" s="788">
        <v>0</v>
      </c>
      <c r="F481" s="788">
        <v>0</v>
      </c>
      <c r="G481" s="788">
        <v>0</v>
      </c>
      <c r="H481" s="819">
        <v>0</v>
      </c>
      <c r="I481" s="788">
        <v>0</v>
      </c>
      <c r="J481" s="788">
        <v>0</v>
      </c>
      <c r="K481" s="788">
        <v>0</v>
      </c>
      <c r="L481" s="788">
        <v>0</v>
      </c>
      <c r="M481" s="788">
        <v>0</v>
      </c>
      <c r="N481" s="819">
        <v>0</v>
      </c>
      <c r="O481" s="788">
        <v>0</v>
      </c>
      <c r="P481" s="788">
        <v>0</v>
      </c>
      <c r="Q481" s="788">
        <v>0</v>
      </c>
      <c r="R481" s="788">
        <v>0</v>
      </c>
      <c r="S481" s="788">
        <v>0</v>
      </c>
      <c r="T481" s="788">
        <v>0</v>
      </c>
      <c r="U481" s="788">
        <v>0</v>
      </c>
    </row>
    <row r="482" spans="1:21" ht="12.75" customHeight="1">
      <c r="A482" s="252" t="s">
        <v>816</v>
      </c>
      <c r="B482" s="252" t="s">
        <v>817</v>
      </c>
      <c r="C482" s="252" t="s">
        <v>288</v>
      </c>
      <c r="D482" s="252">
        <v>100154</v>
      </c>
      <c r="E482" s="788">
        <v>2</v>
      </c>
      <c r="F482" s="788">
        <v>0</v>
      </c>
      <c r="G482" s="788">
        <v>2</v>
      </c>
      <c r="H482" s="819">
        <v>0</v>
      </c>
      <c r="I482" s="788">
        <v>0</v>
      </c>
      <c r="J482" s="788">
        <v>2</v>
      </c>
      <c r="K482" s="788">
        <v>1</v>
      </c>
      <c r="L482" s="788">
        <v>1</v>
      </c>
      <c r="M482" s="788">
        <v>0</v>
      </c>
      <c r="N482" s="819">
        <v>1</v>
      </c>
      <c r="O482" s="788">
        <v>0</v>
      </c>
      <c r="P482" s="788">
        <v>0</v>
      </c>
      <c r="Q482" s="788">
        <v>0</v>
      </c>
      <c r="R482" s="788">
        <v>1</v>
      </c>
      <c r="S482" s="788">
        <v>0</v>
      </c>
      <c r="T482" s="788">
        <v>0</v>
      </c>
      <c r="U482" s="788">
        <v>0</v>
      </c>
    </row>
    <row r="483" spans="1:21" ht="12.75" customHeight="1">
      <c r="A483" s="252" t="s">
        <v>816</v>
      </c>
      <c r="B483" s="252" t="s">
        <v>817</v>
      </c>
      <c r="C483" s="252" t="s">
        <v>822</v>
      </c>
      <c r="D483" s="252">
        <v>100155</v>
      </c>
      <c r="E483" s="788">
        <v>0</v>
      </c>
      <c r="F483" s="788">
        <v>0</v>
      </c>
      <c r="G483" s="788">
        <v>0</v>
      </c>
      <c r="H483" s="819">
        <v>0</v>
      </c>
      <c r="I483" s="788">
        <v>0</v>
      </c>
      <c r="J483" s="788">
        <v>0</v>
      </c>
      <c r="K483" s="788">
        <v>0</v>
      </c>
      <c r="L483" s="788">
        <v>0</v>
      </c>
      <c r="M483" s="788">
        <v>0</v>
      </c>
      <c r="N483" s="819">
        <v>0</v>
      </c>
      <c r="O483" s="788">
        <v>0</v>
      </c>
      <c r="P483" s="788">
        <v>0</v>
      </c>
      <c r="Q483" s="788">
        <v>0</v>
      </c>
      <c r="R483" s="788">
        <v>1</v>
      </c>
      <c r="S483" s="788">
        <v>0</v>
      </c>
      <c r="T483" s="788">
        <v>0</v>
      </c>
      <c r="U483" s="788">
        <v>0</v>
      </c>
    </row>
    <row r="484" spans="1:21" ht="12.75" customHeight="1">
      <c r="A484" s="252" t="s">
        <v>816</v>
      </c>
      <c r="B484" s="252" t="s">
        <v>817</v>
      </c>
      <c r="C484" s="252" t="s">
        <v>183</v>
      </c>
      <c r="D484" s="252">
        <v>100156</v>
      </c>
      <c r="E484" s="788">
        <v>0</v>
      </c>
      <c r="F484" s="788">
        <v>0</v>
      </c>
      <c r="G484" s="788">
        <v>0</v>
      </c>
      <c r="H484" s="819">
        <v>0</v>
      </c>
      <c r="I484" s="788">
        <v>0</v>
      </c>
      <c r="J484" s="788">
        <v>0</v>
      </c>
      <c r="K484" s="788">
        <v>0</v>
      </c>
      <c r="L484" s="788">
        <v>0</v>
      </c>
      <c r="M484" s="788">
        <v>0</v>
      </c>
      <c r="N484" s="819">
        <v>0</v>
      </c>
      <c r="O484" s="788">
        <v>0</v>
      </c>
      <c r="P484" s="788">
        <v>0</v>
      </c>
      <c r="Q484" s="788">
        <v>0</v>
      </c>
      <c r="R484" s="788">
        <v>1</v>
      </c>
      <c r="S484" s="788">
        <v>0</v>
      </c>
      <c r="T484" s="788">
        <v>0</v>
      </c>
      <c r="U484" s="788">
        <v>0</v>
      </c>
    </row>
    <row r="485" spans="1:21" ht="12.75" customHeight="1">
      <c r="A485" s="252" t="s">
        <v>816</v>
      </c>
      <c r="B485" s="252" t="s">
        <v>817</v>
      </c>
      <c r="C485" s="252" t="s">
        <v>227</v>
      </c>
      <c r="D485" s="252">
        <v>100157</v>
      </c>
      <c r="E485" s="788">
        <v>2</v>
      </c>
      <c r="F485" s="788">
        <v>0</v>
      </c>
      <c r="G485" s="788">
        <v>2</v>
      </c>
      <c r="H485" s="819">
        <v>0</v>
      </c>
      <c r="I485" s="788">
        <v>0</v>
      </c>
      <c r="J485" s="788">
        <v>2</v>
      </c>
      <c r="K485" s="788">
        <v>2</v>
      </c>
      <c r="L485" s="788">
        <v>1</v>
      </c>
      <c r="M485" s="788">
        <v>0</v>
      </c>
      <c r="N485" s="819">
        <v>1</v>
      </c>
      <c r="O485" s="788">
        <v>1</v>
      </c>
      <c r="P485" s="788">
        <v>0</v>
      </c>
      <c r="Q485" s="788">
        <v>1</v>
      </c>
      <c r="R485" s="788">
        <v>1</v>
      </c>
      <c r="S485" s="788">
        <v>1</v>
      </c>
      <c r="T485" s="788">
        <v>0</v>
      </c>
      <c r="U485" s="788">
        <v>0</v>
      </c>
    </row>
    <row r="486" spans="1:21" ht="12.75" customHeight="1">
      <c r="A486" s="252" t="s">
        <v>816</v>
      </c>
      <c r="B486" s="252" t="s">
        <v>817</v>
      </c>
      <c r="C486" s="252" t="s">
        <v>818</v>
      </c>
      <c r="D486" s="252">
        <v>100150</v>
      </c>
      <c r="E486" s="788">
        <v>22</v>
      </c>
      <c r="F486" s="788">
        <v>0</v>
      </c>
      <c r="G486" s="788">
        <v>36</v>
      </c>
      <c r="H486" s="819">
        <v>0</v>
      </c>
      <c r="I486" s="788">
        <v>0</v>
      </c>
      <c r="J486" s="788">
        <v>35</v>
      </c>
      <c r="K486" s="788">
        <v>33</v>
      </c>
      <c r="L486" s="788">
        <v>6</v>
      </c>
      <c r="M486" s="788">
        <v>0</v>
      </c>
      <c r="N486" s="819">
        <v>19</v>
      </c>
      <c r="O486" s="788">
        <v>13</v>
      </c>
      <c r="P486" s="788">
        <v>0</v>
      </c>
      <c r="Q486" s="788">
        <v>17</v>
      </c>
      <c r="R486" s="788">
        <v>29</v>
      </c>
      <c r="S486" s="788">
        <v>11</v>
      </c>
      <c r="T486" s="788">
        <v>12</v>
      </c>
      <c r="U486" s="788">
        <v>0</v>
      </c>
    </row>
    <row r="487" spans="1:21" ht="12.75" customHeight="1">
      <c r="A487" s="252" t="s">
        <v>816</v>
      </c>
      <c r="B487" s="252" t="s">
        <v>837</v>
      </c>
      <c r="C487" s="252" t="s">
        <v>838</v>
      </c>
      <c r="D487" s="252">
        <v>100451</v>
      </c>
      <c r="E487" s="788">
        <v>1</v>
      </c>
      <c r="F487" s="788">
        <v>0</v>
      </c>
      <c r="G487" s="788">
        <v>1</v>
      </c>
      <c r="H487" s="819">
        <v>0</v>
      </c>
      <c r="I487" s="788">
        <v>0</v>
      </c>
      <c r="J487" s="788">
        <v>1</v>
      </c>
      <c r="K487" s="788">
        <v>1</v>
      </c>
      <c r="L487" s="788">
        <v>0</v>
      </c>
      <c r="M487" s="788">
        <v>0</v>
      </c>
      <c r="N487" s="819">
        <v>0</v>
      </c>
      <c r="O487" s="788">
        <v>0</v>
      </c>
      <c r="P487" s="788">
        <v>0</v>
      </c>
      <c r="Q487" s="788">
        <v>0</v>
      </c>
      <c r="R487" s="788">
        <v>1</v>
      </c>
      <c r="S487" s="788">
        <v>0</v>
      </c>
      <c r="T487" s="788">
        <v>0</v>
      </c>
      <c r="U487" s="788">
        <v>0</v>
      </c>
    </row>
    <row r="488" spans="1:21" ht="12.75" customHeight="1">
      <c r="A488" s="252" t="s">
        <v>816</v>
      </c>
      <c r="B488" s="252" t="s">
        <v>837</v>
      </c>
      <c r="C488" s="252" t="s">
        <v>839</v>
      </c>
      <c r="D488" s="252">
        <v>100452</v>
      </c>
      <c r="E488" s="788">
        <v>0</v>
      </c>
      <c r="F488" s="788">
        <v>0</v>
      </c>
      <c r="G488" s="788">
        <v>1</v>
      </c>
      <c r="H488" s="819">
        <v>0</v>
      </c>
      <c r="I488" s="788">
        <v>0</v>
      </c>
      <c r="J488" s="788">
        <v>1</v>
      </c>
      <c r="K488" s="788">
        <v>1</v>
      </c>
      <c r="L488" s="788">
        <v>0</v>
      </c>
      <c r="M488" s="788">
        <v>0</v>
      </c>
      <c r="N488" s="819">
        <v>0</v>
      </c>
      <c r="O488" s="788">
        <v>0</v>
      </c>
      <c r="P488" s="788">
        <v>0</v>
      </c>
      <c r="Q488" s="788">
        <v>0</v>
      </c>
      <c r="R488" s="788">
        <v>1</v>
      </c>
      <c r="S488" s="788">
        <v>1</v>
      </c>
      <c r="T488" s="788">
        <v>0</v>
      </c>
      <c r="U488" s="788">
        <v>0</v>
      </c>
    </row>
    <row r="489" spans="1:21" ht="12.75" customHeight="1">
      <c r="A489" s="252" t="s">
        <v>816</v>
      </c>
      <c r="B489" s="252" t="s">
        <v>837</v>
      </c>
      <c r="C489" s="252" t="s">
        <v>840</v>
      </c>
      <c r="D489" s="252">
        <v>100453</v>
      </c>
      <c r="E489" s="788">
        <v>1</v>
      </c>
      <c r="F489" s="788">
        <v>0</v>
      </c>
      <c r="G489" s="788">
        <v>1</v>
      </c>
      <c r="H489" s="819">
        <v>0</v>
      </c>
      <c r="I489" s="788">
        <v>0</v>
      </c>
      <c r="J489" s="788">
        <v>1</v>
      </c>
      <c r="K489" s="788">
        <v>1</v>
      </c>
      <c r="L489" s="788">
        <v>0</v>
      </c>
      <c r="M489" s="788">
        <v>0</v>
      </c>
      <c r="N489" s="819">
        <v>1</v>
      </c>
      <c r="O489" s="788">
        <v>1</v>
      </c>
      <c r="P489" s="788">
        <v>0</v>
      </c>
      <c r="Q489" s="788">
        <v>1</v>
      </c>
      <c r="R489" s="788">
        <v>2</v>
      </c>
      <c r="S489" s="788">
        <v>1</v>
      </c>
      <c r="T489" s="788">
        <v>0</v>
      </c>
      <c r="U489" s="788">
        <v>0</v>
      </c>
    </row>
    <row r="490" spans="1:21" ht="12.75" customHeight="1">
      <c r="A490" s="252" t="s">
        <v>816</v>
      </c>
      <c r="B490" s="252" t="s">
        <v>837</v>
      </c>
      <c r="C490" s="252" t="s">
        <v>837</v>
      </c>
      <c r="D490" s="252">
        <v>100450</v>
      </c>
      <c r="E490" s="788">
        <v>4</v>
      </c>
      <c r="F490" s="788">
        <v>0</v>
      </c>
      <c r="G490" s="788">
        <v>8</v>
      </c>
      <c r="H490" s="819">
        <v>0</v>
      </c>
      <c r="I490" s="788">
        <v>0</v>
      </c>
      <c r="J490" s="788">
        <v>6</v>
      </c>
      <c r="K490" s="788">
        <v>5</v>
      </c>
      <c r="L490" s="788">
        <v>2</v>
      </c>
      <c r="M490" s="788">
        <v>0</v>
      </c>
      <c r="N490" s="819">
        <v>4</v>
      </c>
      <c r="O490" s="788">
        <v>3</v>
      </c>
      <c r="P490" s="788">
        <v>0</v>
      </c>
      <c r="Q490" s="788">
        <v>3</v>
      </c>
      <c r="R490" s="788">
        <v>2</v>
      </c>
      <c r="S490" s="788">
        <v>1</v>
      </c>
      <c r="T490" s="788">
        <v>0</v>
      </c>
      <c r="U490" s="788">
        <v>0</v>
      </c>
    </row>
    <row r="491" spans="1:21" ht="12.75" customHeight="1">
      <c r="A491" s="252" t="s">
        <v>816</v>
      </c>
      <c r="B491" s="252" t="s">
        <v>837</v>
      </c>
      <c r="C491" s="252" t="s">
        <v>841</v>
      </c>
      <c r="D491" s="252">
        <v>100454</v>
      </c>
      <c r="E491" s="788">
        <v>0</v>
      </c>
      <c r="F491" s="788">
        <v>0</v>
      </c>
      <c r="G491" s="788">
        <v>0</v>
      </c>
      <c r="H491" s="819">
        <v>0</v>
      </c>
      <c r="I491" s="788">
        <v>0</v>
      </c>
      <c r="J491" s="788">
        <v>0</v>
      </c>
      <c r="K491" s="788">
        <v>0</v>
      </c>
      <c r="L491" s="788">
        <v>0</v>
      </c>
      <c r="M491" s="788">
        <v>0</v>
      </c>
      <c r="N491" s="819">
        <v>0</v>
      </c>
      <c r="O491" s="788">
        <v>0</v>
      </c>
      <c r="P491" s="788">
        <v>0</v>
      </c>
      <c r="Q491" s="788">
        <v>0</v>
      </c>
      <c r="R491" s="788">
        <v>0</v>
      </c>
      <c r="S491" s="788">
        <v>0</v>
      </c>
      <c r="T491" s="788">
        <v>0</v>
      </c>
      <c r="U491" s="788">
        <v>0</v>
      </c>
    </row>
    <row r="492" spans="1:21" ht="12.75" customHeight="1">
      <c r="A492" s="252" t="s">
        <v>816</v>
      </c>
      <c r="B492" s="252" t="s">
        <v>837</v>
      </c>
      <c r="C492" s="252" t="s">
        <v>842</v>
      </c>
      <c r="D492" s="252">
        <v>100455</v>
      </c>
      <c r="E492" s="788">
        <v>2</v>
      </c>
      <c r="F492" s="788">
        <v>0</v>
      </c>
      <c r="G492" s="788">
        <v>2</v>
      </c>
      <c r="H492" s="819">
        <v>0</v>
      </c>
      <c r="I492" s="788">
        <v>0</v>
      </c>
      <c r="J492" s="788">
        <v>2</v>
      </c>
      <c r="K492" s="788">
        <v>1</v>
      </c>
      <c r="L492" s="788">
        <v>2</v>
      </c>
      <c r="M492" s="788">
        <v>0</v>
      </c>
      <c r="N492" s="819">
        <v>2</v>
      </c>
      <c r="O492" s="788">
        <v>0</v>
      </c>
      <c r="P492" s="788">
        <v>0</v>
      </c>
      <c r="Q492" s="788">
        <v>0</v>
      </c>
      <c r="R492" s="788">
        <v>2</v>
      </c>
      <c r="S492" s="788">
        <v>2</v>
      </c>
      <c r="T492" s="788">
        <v>0</v>
      </c>
      <c r="U492" s="788">
        <v>0</v>
      </c>
    </row>
    <row r="493" spans="1:21" ht="12.75" customHeight="1">
      <c r="A493" s="252" t="s">
        <v>816</v>
      </c>
      <c r="B493" s="252" t="s">
        <v>837</v>
      </c>
      <c r="C493" s="252" t="s">
        <v>843</v>
      </c>
      <c r="D493" s="252">
        <v>100456</v>
      </c>
      <c r="E493" s="788">
        <v>1</v>
      </c>
      <c r="F493" s="788">
        <v>0</v>
      </c>
      <c r="G493" s="788">
        <v>1</v>
      </c>
      <c r="H493" s="819">
        <v>0</v>
      </c>
      <c r="I493" s="788">
        <v>0</v>
      </c>
      <c r="J493" s="788">
        <v>1</v>
      </c>
      <c r="K493" s="788">
        <v>1</v>
      </c>
      <c r="L493" s="788">
        <v>1</v>
      </c>
      <c r="M493" s="788">
        <v>0</v>
      </c>
      <c r="N493" s="819">
        <v>1</v>
      </c>
      <c r="O493" s="788">
        <v>0</v>
      </c>
      <c r="P493" s="788">
        <v>0</v>
      </c>
      <c r="Q493" s="788">
        <v>1</v>
      </c>
      <c r="R493" s="788">
        <v>2</v>
      </c>
      <c r="S493" s="788">
        <v>0</v>
      </c>
      <c r="T493" s="788">
        <v>0</v>
      </c>
      <c r="U493" s="788">
        <v>0</v>
      </c>
    </row>
    <row r="494" spans="1:21" ht="12.75" customHeight="1">
      <c r="A494" s="252" t="s">
        <v>816</v>
      </c>
      <c r="B494" s="252" t="s">
        <v>837</v>
      </c>
      <c r="C494" s="252" t="s">
        <v>844</v>
      </c>
      <c r="D494" s="252">
        <v>100457</v>
      </c>
      <c r="E494" s="788">
        <v>1</v>
      </c>
      <c r="F494" s="788">
        <v>0</v>
      </c>
      <c r="G494" s="788">
        <v>1</v>
      </c>
      <c r="H494" s="819">
        <v>0</v>
      </c>
      <c r="I494" s="788">
        <v>0</v>
      </c>
      <c r="J494" s="788">
        <v>1</v>
      </c>
      <c r="K494" s="788">
        <v>1</v>
      </c>
      <c r="L494" s="788">
        <v>0</v>
      </c>
      <c r="M494" s="788">
        <v>0</v>
      </c>
      <c r="N494" s="819">
        <v>0</v>
      </c>
      <c r="O494" s="788">
        <v>0</v>
      </c>
      <c r="P494" s="788">
        <v>0</v>
      </c>
      <c r="Q494" s="788">
        <v>0</v>
      </c>
      <c r="R494" s="788">
        <v>0</v>
      </c>
      <c r="S494" s="788">
        <v>0</v>
      </c>
      <c r="T494" s="788">
        <v>0</v>
      </c>
      <c r="U494" s="788">
        <v>0</v>
      </c>
    </row>
    <row r="495" spans="1:21" ht="12.75" customHeight="1">
      <c r="A495" s="252" t="s">
        <v>816</v>
      </c>
      <c r="B495" s="252" t="s">
        <v>837</v>
      </c>
      <c r="C495" s="252" t="s">
        <v>253</v>
      </c>
      <c r="D495" s="252">
        <v>100458</v>
      </c>
      <c r="E495" s="788">
        <v>0</v>
      </c>
      <c r="F495" s="788">
        <v>0</v>
      </c>
      <c r="G495" s="788">
        <v>0</v>
      </c>
      <c r="H495" s="819">
        <v>0</v>
      </c>
      <c r="I495" s="788">
        <v>0</v>
      </c>
      <c r="J495" s="788">
        <v>0</v>
      </c>
      <c r="K495" s="788">
        <v>0</v>
      </c>
      <c r="L495" s="788">
        <v>0</v>
      </c>
      <c r="M495" s="788">
        <v>0</v>
      </c>
      <c r="N495" s="819">
        <v>0</v>
      </c>
      <c r="O495" s="788">
        <v>0</v>
      </c>
      <c r="P495" s="788">
        <v>0</v>
      </c>
      <c r="Q495" s="788">
        <v>0</v>
      </c>
      <c r="R495" s="788">
        <v>1</v>
      </c>
      <c r="S495" s="788">
        <v>0</v>
      </c>
      <c r="T495" s="788">
        <v>0</v>
      </c>
      <c r="U495" s="788">
        <v>0</v>
      </c>
    </row>
    <row r="496" spans="1:21" ht="12.75" customHeight="1">
      <c r="A496" s="252" t="s">
        <v>816</v>
      </c>
      <c r="B496" s="252" t="s">
        <v>837</v>
      </c>
      <c r="C496" s="252" t="s">
        <v>845</v>
      </c>
      <c r="D496" s="252">
        <v>100459</v>
      </c>
      <c r="E496" s="788">
        <v>1</v>
      </c>
      <c r="F496" s="788">
        <v>0</v>
      </c>
      <c r="G496" s="788">
        <v>1</v>
      </c>
      <c r="H496" s="819">
        <v>0</v>
      </c>
      <c r="I496" s="788">
        <v>0</v>
      </c>
      <c r="J496" s="788">
        <v>1</v>
      </c>
      <c r="K496" s="788">
        <v>0</v>
      </c>
      <c r="L496" s="788">
        <v>0</v>
      </c>
      <c r="M496" s="788">
        <v>0</v>
      </c>
      <c r="N496" s="819">
        <v>0</v>
      </c>
      <c r="O496" s="788">
        <v>0</v>
      </c>
      <c r="P496" s="788">
        <v>0</v>
      </c>
      <c r="Q496" s="788">
        <v>0</v>
      </c>
      <c r="R496" s="788">
        <v>0</v>
      </c>
      <c r="S496" s="788">
        <v>0</v>
      </c>
      <c r="T496" s="788">
        <v>0</v>
      </c>
      <c r="U496" s="788">
        <v>0</v>
      </c>
    </row>
    <row r="497" spans="1:21" ht="12.75" customHeight="1">
      <c r="A497" s="252" t="s">
        <v>816</v>
      </c>
      <c r="B497" s="252" t="s">
        <v>846</v>
      </c>
      <c r="C497" s="252" t="s">
        <v>847</v>
      </c>
      <c r="D497" s="252">
        <v>100551</v>
      </c>
      <c r="E497" s="788">
        <v>0</v>
      </c>
      <c r="F497" s="788">
        <v>0</v>
      </c>
      <c r="G497" s="788">
        <v>0</v>
      </c>
      <c r="H497" s="819">
        <v>0</v>
      </c>
      <c r="I497" s="788">
        <v>0</v>
      </c>
      <c r="J497" s="788">
        <v>0</v>
      </c>
      <c r="K497" s="788">
        <v>0</v>
      </c>
      <c r="L497" s="788">
        <v>0</v>
      </c>
      <c r="M497" s="788">
        <v>0</v>
      </c>
      <c r="N497" s="819">
        <v>0</v>
      </c>
      <c r="O497" s="788">
        <v>0</v>
      </c>
      <c r="P497" s="788">
        <v>0</v>
      </c>
      <c r="Q497" s="788">
        <v>0</v>
      </c>
      <c r="R497" s="788">
        <v>0</v>
      </c>
      <c r="S497" s="788">
        <v>0</v>
      </c>
      <c r="T497" s="788">
        <v>0</v>
      </c>
      <c r="U497" s="788">
        <v>0</v>
      </c>
    </row>
    <row r="498" spans="1:21" ht="12.75" customHeight="1">
      <c r="A498" s="252" t="s">
        <v>816</v>
      </c>
      <c r="B498" s="252" t="s">
        <v>846</v>
      </c>
      <c r="C498" s="252" t="s">
        <v>848</v>
      </c>
      <c r="D498" s="252">
        <v>100552</v>
      </c>
      <c r="E498" s="788">
        <v>0</v>
      </c>
      <c r="F498" s="788">
        <v>0</v>
      </c>
      <c r="G498" s="788">
        <v>0</v>
      </c>
      <c r="H498" s="819">
        <v>0</v>
      </c>
      <c r="I498" s="788">
        <v>0</v>
      </c>
      <c r="J498" s="788">
        <v>0</v>
      </c>
      <c r="K498" s="788">
        <v>0</v>
      </c>
      <c r="L498" s="788">
        <v>0</v>
      </c>
      <c r="M498" s="788">
        <v>0</v>
      </c>
      <c r="N498" s="819">
        <v>0</v>
      </c>
      <c r="O498" s="788">
        <v>0</v>
      </c>
      <c r="P498" s="788">
        <v>0</v>
      </c>
      <c r="Q498" s="788">
        <v>0</v>
      </c>
      <c r="R498" s="788">
        <v>0</v>
      </c>
      <c r="S498" s="788">
        <v>0</v>
      </c>
      <c r="T498" s="788">
        <v>0</v>
      </c>
      <c r="U498" s="788">
        <v>0</v>
      </c>
    </row>
    <row r="499" spans="1:21" ht="12.75" customHeight="1">
      <c r="A499" s="252" t="s">
        <v>816</v>
      </c>
      <c r="B499" s="252" t="s">
        <v>846</v>
      </c>
      <c r="C499" s="252" t="s">
        <v>846</v>
      </c>
      <c r="D499" s="252">
        <v>100550</v>
      </c>
      <c r="E499" s="788">
        <v>2</v>
      </c>
      <c r="F499" s="788">
        <v>0</v>
      </c>
      <c r="G499" s="788">
        <v>2</v>
      </c>
      <c r="H499" s="819">
        <v>0</v>
      </c>
      <c r="I499" s="788">
        <v>0</v>
      </c>
      <c r="J499" s="788">
        <v>2</v>
      </c>
      <c r="K499" s="788">
        <v>1</v>
      </c>
      <c r="L499" s="788">
        <v>1</v>
      </c>
      <c r="M499" s="788">
        <v>0</v>
      </c>
      <c r="N499" s="819">
        <v>1</v>
      </c>
      <c r="O499" s="788">
        <v>0</v>
      </c>
      <c r="P499" s="788">
        <v>1</v>
      </c>
      <c r="Q499" s="788">
        <v>0</v>
      </c>
      <c r="R499" s="788">
        <v>1</v>
      </c>
      <c r="S499" s="788">
        <v>0</v>
      </c>
      <c r="T499" s="788">
        <v>0</v>
      </c>
      <c r="U499" s="788">
        <v>0</v>
      </c>
    </row>
    <row r="500" spans="1:21" ht="12.75" customHeight="1">
      <c r="A500" s="252" t="s">
        <v>816</v>
      </c>
      <c r="B500" s="252" t="s">
        <v>846</v>
      </c>
      <c r="C500" s="252" t="s">
        <v>849</v>
      </c>
      <c r="D500" s="252">
        <v>100553</v>
      </c>
      <c r="E500" s="788">
        <v>0</v>
      </c>
      <c r="F500" s="788">
        <v>0</v>
      </c>
      <c r="G500" s="788">
        <v>0</v>
      </c>
      <c r="H500" s="819">
        <v>0</v>
      </c>
      <c r="I500" s="788">
        <v>0</v>
      </c>
      <c r="J500" s="788">
        <v>0</v>
      </c>
      <c r="K500" s="788">
        <v>0</v>
      </c>
      <c r="L500" s="788">
        <v>0</v>
      </c>
      <c r="M500" s="788">
        <v>0</v>
      </c>
      <c r="N500" s="819">
        <v>0</v>
      </c>
      <c r="O500" s="788">
        <v>0</v>
      </c>
      <c r="P500" s="788">
        <v>0</v>
      </c>
      <c r="Q500" s="788">
        <v>0</v>
      </c>
      <c r="R500" s="788">
        <v>0</v>
      </c>
      <c r="S500" s="788">
        <v>0</v>
      </c>
      <c r="T500" s="788">
        <v>0</v>
      </c>
      <c r="U500" s="788">
        <v>0</v>
      </c>
    </row>
    <row r="501" spans="1:21" ht="12.75" customHeight="1">
      <c r="A501" s="252" t="s">
        <v>816</v>
      </c>
      <c r="B501" s="252" t="s">
        <v>850</v>
      </c>
      <c r="C501" s="252" t="s">
        <v>852</v>
      </c>
      <c r="D501" s="252">
        <v>100651</v>
      </c>
      <c r="E501" s="788">
        <v>0</v>
      </c>
      <c r="F501" s="788">
        <v>0</v>
      </c>
      <c r="G501" s="788">
        <v>0</v>
      </c>
      <c r="H501" s="819">
        <v>0</v>
      </c>
      <c r="I501" s="788">
        <v>0</v>
      </c>
      <c r="J501" s="788">
        <v>0</v>
      </c>
      <c r="K501" s="788">
        <v>0</v>
      </c>
      <c r="L501" s="788">
        <v>0</v>
      </c>
      <c r="M501" s="788">
        <v>0</v>
      </c>
      <c r="N501" s="819">
        <v>0</v>
      </c>
      <c r="O501" s="788">
        <v>0</v>
      </c>
      <c r="P501" s="788">
        <v>0</v>
      </c>
      <c r="Q501" s="788">
        <v>0</v>
      </c>
      <c r="R501" s="788">
        <v>0</v>
      </c>
      <c r="S501" s="788">
        <v>0</v>
      </c>
      <c r="T501" s="788">
        <v>0</v>
      </c>
      <c r="U501" s="788">
        <v>0</v>
      </c>
    </row>
    <row r="502" spans="1:21" ht="12.75" customHeight="1">
      <c r="A502" s="252" t="s">
        <v>816</v>
      </c>
      <c r="B502" s="252" t="s">
        <v>850</v>
      </c>
      <c r="C502" s="252" t="s">
        <v>853</v>
      </c>
      <c r="D502" s="252">
        <v>100652</v>
      </c>
      <c r="E502" s="788">
        <v>1</v>
      </c>
      <c r="F502" s="788">
        <v>0</v>
      </c>
      <c r="G502" s="788">
        <v>1</v>
      </c>
      <c r="H502" s="819">
        <v>0</v>
      </c>
      <c r="I502" s="788">
        <v>0</v>
      </c>
      <c r="J502" s="788">
        <v>1</v>
      </c>
      <c r="K502" s="788">
        <v>1</v>
      </c>
      <c r="L502" s="788">
        <v>1</v>
      </c>
      <c r="M502" s="788">
        <v>0</v>
      </c>
      <c r="N502" s="819">
        <v>1</v>
      </c>
      <c r="O502" s="788">
        <v>0</v>
      </c>
      <c r="P502" s="788">
        <v>1</v>
      </c>
      <c r="Q502" s="788">
        <v>0</v>
      </c>
      <c r="R502" s="788">
        <v>1</v>
      </c>
      <c r="S502" s="788">
        <v>0</v>
      </c>
      <c r="T502" s="788">
        <v>0</v>
      </c>
      <c r="U502" s="788">
        <v>0</v>
      </c>
    </row>
    <row r="503" spans="1:21" ht="12.75" customHeight="1">
      <c r="A503" s="252" t="s">
        <v>816</v>
      </c>
      <c r="B503" s="252" t="s">
        <v>850</v>
      </c>
      <c r="C503" s="252" t="s">
        <v>854</v>
      </c>
      <c r="D503" s="252">
        <v>100653</v>
      </c>
      <c r="E503" s="788">
        <v>1</v>
      </c>
      <c r="F503" s="788">
        <v>0</v>
      </c>
      <c r="G503" s="788">
        <v>1</v>
      </c>
      <c r="H503" s="819">
        <v>0</v>
      </c>
      <c r="I503" s="788">
        <v>0</v>
      </c>
      <c r="J503" s="788">
        <v>1</v>
      </c>
      <c r="K503" s="788">
        <v>0</v>
      </c>
      <c r="L503" s="788">
        <v>0</v>
      </c>
      <c r="M503" s="788">
        <v>0</v>
      </c>
      <c r="N503" s="819">
        <v>0</v>
      </c>
      <c r="O503" s="788">
        <v>0</v>
      </c>
      <c r="P503" s="788">
        <v>0</v>
      </c>
      <c r="Q503" s="788">
        <v>0</v>
      </c>
      <c r="R503" s="788">
        <v>0</v>
      </c>
      <c r="S503" s="788">
        <v>0</v>
      </c>
      <c r="T503" s="788">
        <v>0</v>
      </c>
      <c r="U503" s="788">
        <v>0</v>
      </c>
    </row>
    <row r="504" spans="1:21" ht="12.75" customHeight="1">
      <c r="A504" s="252" t="s">
        <v>816</v>
      </c>
      <c r="B504" s="252" t="s">
        <v>850</v>
      </c>
      <c r="C504" s="252" t="s">
        <v>855</v>
      </c>
      <c r="D504" s="252">
        <v>100654</v>
      </c>
      <c r="E504" s="788">
        <v>0</v>
      </c>
      <c r="F504" s="788">
        <v>0</v>
      </c>
      <c r="G504" s="788">
        <v>0</v>
      </c>
      <c r="H504" s="819">
        <v>0</v>
      </c>
      <c r="I504" s="788">
        <v>0</v>
      </c>
      <c r="J504" s="788">
        <v>0</v>
      </c>
      <c r="K504" s="788">
        <v>0</v>
      </c>
      <c r="L504" s="788">
        <v>0</v>
      </c>
      <c r="M504" s="788">
        <v>0</v>
      </c>
      <c r="N504" s="819">
        <v>0</v>
      </c>
      <c r="O504" s="788">
        <v>0</v>
      </c>
      <c r="P504" s="788">
        <v>0</v>
      </c>
      <c r="Q504" s="788">
        <v>0</v>
      </c>
      <c r="R504" s="788">
        <v>0</v>
      </c>
      <c r="S504" s="788">
        <v>0</v>
      </c>
      <c r="T504" s="788">
        <v>0</v>
      </c>
      <c r="U504" s="788">
        <v>0</v>
      </c>
    </row>
    <row r="505" spans="1:21" ht="12.75" customHeight="1">
      <c r="A505" s="252" t="s">
        <v>816</v>
      </c>
      <c r="B505" s="252" t="s">
        <v>850</v>
      </c>
      <c r="C505" s="252" t="s">
        <v>856</v>
      </c>
      <c r="D505" s="252">
        <v>100655</v>
      </c>
      <c r="E505" s="788">
        <v>0</v>
      </c>
      <c r="F505" s="788">
        <v>0</v>
      </c>
      <c r="G505" s="788">
        <v>0</v>
      </c>
      <c r="H505" s="819">
        <v>0</v>
      </c>
      <c r="I505" s="788">
        <v>0</v>
      </c>
      <c r="J505" s="788">
        <v>0</v>
      </c>
      <c r="K505" s="788">
        <v>0</v>
      </c>
      <c r="L505" s="788">
        <v>0</v>
      </c>
      <c r="M505" s="788">
        <v>0</v>
      </c>
      <c r="N505" s="819">
        <v>0</v>
      </c>
      <c r="O505" s="788">
        <v>0</v>
      </c>
      <c r="P505" s="788">
        <v>0</v>
      </c>
      <c r="Q505" s="788">
        <v>0</v>
      </c>
      <c r="R505" s="788">
        <v>0</v>
      </c>
      <c r="S505" s="788">
        <v>0</v>
      </c>
      <c r="T505" s="788">
        <v>0</v>
      </c>
      <c r="U505" s="788">
        <v>0</v>
      </c>
    </row>
    <row r="506" spans="1:21" ht="12.75" customHeight="1">
      <c r="A506" s="252" t="s">
        <v>816</v>
      </c>
      <c r="B506" s="252" t="s">
        <v>850</v>
      </c>
      <c r="C506" s="252" t="s">
        <v>851</v>
      </c>
      <c r="D506" s="252">
        <v>100650</v>
      </c>
      <c r="E506" s="788">
        <v>2</v>
      </c>
      <c r="F506" s="788">
        <v>0</v>
      </c>
      <c r="G506" s="788">
        <v>2</v>
      </c>
      <c r="H506" s="819">
        <v>0</v>
      </c>
      <c r="I506" s="788">
        <v>0</v>
      </c>
      <c r="J506" s="788">
        <v>1</v>
      </c>
      <c r="K506" s="788">
        <v>2</v>
      </c>
      <c r="L506" s="788">
        <v>1</v>
      </c>
      <c r="M506" s="788">
        <v>0</v>
      </c>
      <c r="N506" s="819">
        <v>2</v>
      </c>
      <c r="O506" s="788">
        <v>0</v>
      </c>
      <c r="P506" s="788">
        <v>1</v>
      </c>
      <c r="Q506" s="788">
        <v>1</v>
      </c>
      <c r="R506" s="788">
        <v>2</v>
      </c>
      <c r="S506" s="788">
        <v>0</v>
      </c>
      <c r="T506" s="788">
        <v>1</v>
      </c>
      <c r="U506" s="788">
        <v>0</v>
      </c>
    </row>
    <row r="507" spans="1:21" ht="12.75" customHeight="1">
      <c r="A507" s="242" t="s">
        <v>725</v>
      </c>
      <c r="B507" s="242" t="s">
        <v>738</v>
      </c>
      <c r="C507" s="242" t="s">
        <v>739</v>
      </c>
      <c r="D507" s="242">
        <v>110250</v>
      </c>
      <c r="E507" s="788">
        <v>2</v>
      </c>
      <c r="F507" s="788">
        <v>0</v>
      </c>
      <c r="G507" s="788">
        <v>2</v>
      </c>
      <c r="H507" s="819">
        <v>0</v>
      </c>
      <c r="I507" s="788">
        <v>0</v>
      </c>
      <c r="J507" s="788">
        <v>2</v>
      </c>
      <c r="K507" s="788">
        <v>1</v>
      </c>
      <c r="L507" s="788">
        <v>1</v>
      </c>
      <c r="M507" s="788">
        <v>0</v>
      </c>
      <c r="N507" s="819">
        <v>1</v>
      </c>
      <c r="O507" s="788">
        <v>0</v>
      </c>
      <c r="P507" s="788">
        <v>0</v>
      </c>
      <c r="Q507" s="788">
        <v>0</v>
      </c>
      <c r="R507" s="788">
        <v>1</v>
      </c>
      <c r="S507" s="788">
        <v>2</v>
      </c>
      <c r="T507" s="788">
        <v>0</v>
      </c>
      <c r="U507" s="788">
        <v>0</v>
      </c>
    </row>
    <row r="508" spans="1:21" ht="12.75" customHeight="1">
      <c r="A508" s="242" t="s">
        <v>725</v>
      </c>
      <c r="B508" s="242" t="s">
        <v>738</v>
      </c>
      <c r="C508" s="242" t="s">
        <v>740</v>
      </c>
      <c r="D508" s="242">
        <v>110251</v>
      </c>
      <c r="E508" s="788">
        <v>1</v>
      </c>
      <c r="F508" s="788">
        <v>0</v>
      </c>
      <c r="G508" s="788">
        <v>1</v>
      </c>
      <c r="H508" s="819">
        <v>0</v>
      </c>
      <c r="I508" s="788">
        <v>0</v>
      </c>
      <c r="J508" s="788">
        <v>1</v>
      </c>
      <c r="K508" s="788">
        <v>0</v>
      </c>
      <c r="L508" s="788">
        <v>0</v>
      </c>
      <c r="M508" s="788">
        <v>0</v>
      </c>
      <c r="N508" s="819">
        <v>0</v>
      </c>
      <c r="O508" s="788">
        <v>0</v>
      </c>
      <c r="P508" s="788">
        <v>0</v>
      </c>
      <c r="Q508" s="788">
        <v>0</v>
      </c>
      <c r="R508" s="788">
        <v>0</v>
      </c>
      <c r="S508" s="788">
        <v>0</v>
      </c>
      <c r="T508" s="788">
        <v>0</v>
      </c>
      <c r="U508" s="788">
        <v>0</v>
      </c>
    </row>
    <row r="509" spans="1:21" ht="12.75" customHeight="1">
      <c r="A509" s="242" t="s">
        <v>725</v>
      </c>
      <c r="B509" s="242" t="s">
        <v>738</v>
      </c>
      <c r="C509" s="242" t="s">
        <v>741</v>
      </c>
      <c r="D509" s="242">
        <v>110252</v>
      </c>
      <c r="E509" s="788">
        <v>0</v>
      </c>
      <c r="F509" s="788">
        <v>0</v>
      </c>
      <c r="G509" s="788">
        <v>0</v>
      </c>
      <c r="H509" s="819">
        <v>0</v>
      </c>
      <c r="I509" s="788">
        <v>0</v>
      </c>
      <c r="J509" s="788">
        <v>0</v>
      </c>
      <c r="K509" s="788">
        <v>0</v>
      </c>
      <c r="L509" s="788">
        <v>0</v>
      </c>
      <c r="M509" s="788">
        <v>0</v>
      </c>
      <c r="N509" s="819">
        <v>0</v>
      </c>
      <c r="O509" s="788">
        <v>0</v>
      </c>
      <c r="P509" s="788">
        <v>0</v>
      </c>
      <c r="Q509" s="788">
        <v>0</v>
      </c>
      <c r="R509" s="788">
        <v>0</v>
      </c>
      <c r="S509" s="788">
        <v>0</v>
      </c>
      <c r="T509" s="788">
        <v>0</v>
      </c>
      <c r="U509" s="788">
        <v>0</v>
      </c>
    </row>
    <row r="510" spans="1:21" ht="12.75" customHeight="1">
      <c r="A510" s="242" t="s">
        <v>725</v>
      </c>
      <c r="B510" s="242" t="s">
        <v>738</v>
      </c>
      <c r="C510" s="242" t="s">
        <v>743</v>
      </c>
      <c r="D510" s="242">
        <v>110254</v>
      </c>
      <c r="E510" s="788">
        <v>0</v>
      </c>
      <c r="F510" s="788">
        <v>0</v>
      </c>
      <c r="G510" s="788">
        <v>0</v>
      </c>
      <c r="H510" s="819">
        <v>0</v>
      </c>
      <c r="I510" s="788">
        <v>0</v>
      </c>
      <c r="J510" s="788">
        <v>0</v>
      </c>
      <c r="K510" s="788">
        <v>0</v>
      </c>
      <c r="L510" s="788">
        <v>0</v>
      </c>
      <c r="M510" s="788">
        <v>0</v>
      </c>
      <c r="N510" s="819">
        <v>0</v>
      </c>
      <c r="O510" s="788">
        <v>0</v>
      </c>
      <c r="P510" s="788">
        <v>0</v>
      </c>
      <c r="Q510" s="788">
        <v>0</v>
      </c>
      <c r="R510" s="788">
        <v>0</v>
      </c>
      <c r="S510" s="788">
        <v>0</v>
      </c>
      <c r="T510" s="788">
        <v>0</v>
      </c>
      <c r="U510" s="788">
        <v>0</v>
      </c>
    </row>
    <row r="511" spans="1:21" ht="12.75" customHeight="1">
      <c r="A511" s="242" t="s">
        <v>725</v>
      </c>
      <c r="B511" s="242" t="s">
        <v>738</v>
      </c>
      <c r="C511" s="242" t="s">
        <v>742</v>
      </c>
      <c r="D511" s="242">
        <v>110253</v>
      </c>
      <c r="E511" s="788">
        <v>0</v>
      </c>
      <c r="F511" s="788">
        <v>0</v>
      </c>
      <c r="G511" s="788">
        <v>0</v>
      </c>
      <c r="H511" s="819">
        <v>0</v>
      </c>
      <c r="I511" s="788">
        <v>0</v>
      </c>
      <c r="J511" s="788">
        <v>0</v>
      </c>
      <c r="K511" s="788">
        <v>0</v>
      </c>
      <c r="L511" s="788">
        <v>0</v>
      </c>
      <c r="M511" s="788">
        <v>0</v>
      </c>
      <c r="N511" s="819">
        <v>0</v>
      </c>
      <c r="O511" s="788">
        <v>0</v>
      </c>
      <c r="P511" s="788">
        <v>0</v>
      </c>
      <c r="Q511" s="788">
        <v>0</v>
      </c>
      <c r="R511" s="788">
        <v>0</v>
      </c>
      <c r="S511" s="788">
        <v>0</v>
      </c>
      <c r="T511" s="788">
        <v>0</v>
      </c>
      <c r="U511" s="788">
        <v>0</v>
      </c>
    </row>
    <row r="512" spans="1:21" ht="12.75" customHeight="1">
      <c r="A512" s="242" t="s">
        <v>725</v>
      </c>
      <c r="B512" s="242" t="s">
        <v>744</v>
      </c>
      <c r="C512" s="242" t="s">
        <v>745</v>
      </c>
      <c r="D512" s="242">
        <v>110350</v>
      </c>
      <c r="E512" s="788">
        <v>5</v>
      </c>
      <c r="F512" s="788">
        <v>0</v>
      </c>
      <c r="G512" s="788">
        <v>5</v>
      </c>
      <c r="H512" s="819">
        <v>0</v>
      </c>
      <c r="I512" s="788">
        <v>0</v>
      </c>
      <c r="J512" s="788">
        <v>5</v>
      </c>
      <c r="K512" s="788">
        <v>5</v>
      </c>
      <c r="L512" s="788">
        <v>1</v>
      </c>
      <c r="M512" s="788">
        <v>0</v>
      </c>
      <c r="N512" s="819">
        <v>1</v>
      </c>
      <c r="O512" s="788">
        <v>1</v>
      </c>
      <c r="P512" s="788">
        <v>0</v>
      </c>
      <c r="Q512" s="788">
        <v>0</v>
      </c>
      <c r="R512" s="788">
        <v>2</v>
      </c>
      <c r="S512" s="788">
        <v>2</v>
      </c>
      <c r="T512" s="788">
        <v>0</v>
      </c>
      <c r="U512" s="788">
        <v>0</v>
      </c>
    </row>
    <row r="513" spans="1:21" ht="12.75" customHeight="1">
      <c r="A513" s="242" t="s">
        <v>725</v>
      </c>
      <c r="B513" s="242" t="s">
        <v>744</v>
      </c>
      <c r="C513" s="242" t="s">
        <v>234</v>
      </c>
      <c r="D513" s="242">
        <v>110351</v>
      </c>
      <c r="E513" s="788">
        <v>1</v>
      </c>
      <c r="F513" s="788">
        <v>0</v>
      </c>
      <c r="G513" s="788">
        <v>1</v>
      </c>
      <c r="H513" s="819">
        <v>0</v>
      </c>
      <c r="I513" s="788">
        <v>0</v>
      </c>
      <c r="J513" s="788">
        <v>0</v>
      </c>
      <c r="K513" s="788">
        <v>1</v>
      </c>
      <c r="L513" s="788">
        <v>0</v>
      </c>
      <c r="M513" s="788">
        <v>0</v>
      </c>
      <c r="N513" s="819">
        <v>0</v>
      </c>
      <c r="O513" s="788">
        <v>0</v>
      </c>
      <c r="P513" s="788">
        <v>0</v>
      </c>
      <c r="Q513" s="788">
        <v>0</v>
      </c>
      <c r="R513" s="788">
        <v>0</v>
      </c>
      <c r="S513" s="788">
        <v>0</v>
      </c>
      <c r="T513" s="788">
        <v>0</v>
      </c>
      <c r="U513" s="788">
        <v>0</v>
      </c>
    </row>
    <row r="514" spans="1:21" ht="12.75" customHeight="1">
      <c r="A514" s="242" t="s">
        <v>725</v>
      </c>
      <c r="B514" s="242" t="s">
        <v>744</v>
      </c>
      <c r="C514" s="242" t="s">
        <v>746</v>
      </c>
      <c r="D514" s="242">
        <v>110352</v>
      </c>
      <c r="E514" s="788">
        <v>0</v>
      </c>
      <c r="F514" s="788">
        <v>0</v>
      </c>
      <c r="G514" s="788">
        <v>0</v>
      </c>
      <c r="H514" s="819">
        <v>0</v>
      </c>
      <c r="I514" s="788">
        <v>0</v>
      </c>
      <c r="J514" s="788">
        <v>0</v>
      </c>
      <c r="K514" s="788">
        <v>0</v>
      </c>
      <c r="L514" s="788">
        <v>0</v>
      </c>
      <c r="M514" s="788">
        <v>0</v>
      </c>
      <c r="N514" s="819">
        <v>0</v>
      </c>
      <c r="O514" s="788">
        <v>0</v>
      </c>
      <c r="P514" s="788">
        <v>0</v>
      </c>
      <c r="Q514" s="788">
        <v>0</v>
      </c>
      <c r="R514" s="788">
        <v>0</v>
      </c>
      <c r="S514" s="788">
        <v>0</v>
      </c>
      <c r="T514" s="788">
        <v>0</v>
      </c>
      <c r="U514" s="788">
        <v>0</v>
      </c>
    </row>
    <row r="515" spans="1:21" ht="12.75" customHeight="1">
      <c r="A515" s="242" t="s">
        <v>725</v>
      </c>
      <c r="B515" s="242" t="s">
        <v>744</v>
      </c>
      <c r="C515" s="242" t="s">
        <v>747</v>
      </c>
      <c r="D515" s="242">
        <v>110353</v>
      </c>
      <c r="E515" s="788">
        <v>1</v>
      </c>
      <c r="F515" s="788">
        <v>0</v>
      </c>
      <c r="G515" s="788">
        <v>0</v>
      </c>
      <c r="H515" s="819">
        <v>0</v>
      </c>
      <c r="I515" s="788">
        <v>0</v>
      </c>
      <c r="J515" s="788">
        <v>0</v>
      </c>
      <c r="K515" s="788">
        <v>0</v>
      </c>
      <c r="L515" s="788">
        <v>1</v>
      </c>
      <c r="M515" s="788">
        <v>0</v>
      </c>
      <c r="N515" s="819">
        <v>1</v>
      </c>
      <c r="O515" s="788">
        <v>0</v>
      </c>
      <c r="P515" s="788">
        <v>0</v>
      </c>
      <c r="Q515" s="788">
        <v>1</v>
      </c>
      <c r="R515" s="788">
        <v>0</v>
      </c>
      <c r="S515" s="788">
        <v>0</v>
      </c>
      <c r="T515" s="788">
        <v>0</v>
      </c>
      <c r="U515" s="788">
        <v>0</v>
      </c>
    </row>
    <row r="516" spans="1:21" ht="12.75" customHeight="1">
      <c r="A516" s="242" t="s">
        <v>725</v>
      </c>
      <c r="B516" s="242" t="s">
        <v>744</v>
      </c>
      <c r="C516" s="242" t="s">
        <v>748</v>
      </c>
      <c r="D516" s="242">
        <v>110354</v>
      </c>
      <c r="E516" s="788">
        <v>0</v>
      </c>
      <c r="F516" s="788">
        <v>0</v>
      </c>
      <c r="G516" s="788">
        <v>0</v>
      </c>
      <c r="H516" s="819">
        <v>0</v>
      </c>
      <c r="I516" s="788">
        <v>0</v>
      </c>
      <c r="J516" s="788">
        <v>0</v>
      </c>
      <c r="K516" s="788">
        <v>0</v>
      </c>
      <c r="L516" s="788">
        <v>0</v>
      </c>
      <c r="M516" s="788">
        <v>0</v>
      </c>
      <c r="N516" s="819">
        <v>0</v>
      </c>
      <c r="O516" s="788">
        <v>0</v>
      </c>
      <c r="P516" s="788">
        <v>0</v>
      </c>
      <c r="Q516" s="788">
        <v>0</v>
      </c>
      <c r="R516" s="788">
        <v>0</v>
      </c>
      <c r="S516" s="788">
        <v>0</v>
      </c>
      <c r="T516" s="788">
        <v>0</v>
      </c>
      <c r="U516" s="788">
        <v>0</v>
      </c>
    </row>
    <row r="517" spans="1:21" ht="12.75" customHeight="1">
      <c r="A517" s="242" t="s">
        <v>725</v>
      </c>
      <c r="B517" s="242" t="s">
        <v>749</v>
      </c>
      <c r="C517" s="242" t="s">
        <v>749</v>
      </c>
      <c r="D517" s="242">
        <v>110450</v>
      </c>
      <c r="E517" s="788">
        <v>1</v>
      </c>
      <c r="F517" s="788">
        <v>0</v>
      </c>
      <c r="G517" s="788">
        <v>1</v>
      </c>
      <c r="H517" s="819">
        <v>0</v>
      </c>
      <c r="I517" s="788">
        <v>0</v>
      </c>
      <c r="J517" s="788">
        <v>1</v>
      </c>
      <c r="K517" s="788">
        <v>1</v>
      </c>
      <c r="L517" s="788">
        <v>1</v>
      </c>
      <c r="M517" s="788">
        <v>0</v>
      </c>
      <c r="N517" s="819">
        <v>1</v>
      </c>
      <c r="O517" s="788">
        <v>0</v>
      </c>
      <c r="P517" s="788">
        <v>1</v>
      </c>
      <c r="Q517" s="788">
        <v>0</v>
      </c>
      <c r="R517" s="788">
        <v>1</v>
      </c>
      <c r="S517" s="788">
        <v>0</v>
      </c>
      <c r="T517" s="788">
        <v>0</v>
      </c>
      <c r="U517" s="788">
        <v>0</v>
      </c>
    </row>
    <row r="518" spans="1:21" ht="12.75" customHeight="1">
      <c r="A518" s="242" t="s">
        <v>725</v>
      </c>
      <c r="B518" s="242" t="s">
        <v>749</v>
      </c>
      <c r="C518" s="242" t="s">
        <v>750</v>
      </c>
      <c r="D518" s="242">
        <v>110451</v>
      </c>
      <c r="E518" s="788">
        <v>0</v>
      </c>
      <c r="F518" s="788">
        <v>0</v>
      </c>
      <c r="G518" s="788">
        <v>0</v>
      </c>
      <c r="H518" s="819">
        <v>0</v>
      </c>
      <c r="I518" s="788">
        <v>0</v>
      </c>
      <c r="J518" s="788">
        <v>0</v>
      </c>
      <c r="K518" s="788">
        <v>0</v>
      </c>
      <c r="L518" s="788">
        <v>0</v>
      </c>
      <c r="M518" s="788">
        <v>0</v>
      </c>
      <c r="N518" s="819">
        <v>0</v>
      </c>
      <c r="O518" s="788">
        <v>0</v>
      </c>
      <c r="P518" s="788">
        <v>0</v>
      </c>
      <c r="Q518" s="788">
        <v>0</v>
      </c>
      <c r="R518" s="788">
        <v>0</v>
      </c>
      <c r="S518" s="788">
        <v>0</v>
      </c>
      <c r="T518" s="788">
        <v>0</v>
      </c>
      <c r="U518" s="788">
        <v>0</v>
      </c>
    </row>
    <row r="519" spans="1:21" ht="12.75" customHeight="1">
      <c r="A519" s="242" t="s">
        <v>725</v>
      </c>
      <c r="B519" s="242" t="s">
        <v>749</v>
      </c>
      <c r="C519" s="242" t="s">
        <v>751</v>
      </c>
      <c r="D519" s="242">
        <v>110455</v>
      </c>
      <c r="E519" s="788">
        <v>2</v>
      </c>
      <c r="F519" s="788">
        <v>0</v>
      </c>
      <c r="G519" s="788">
        <v>1</v>
      </c>
      <c r="H519" s="819">
        <v>1</v>
      </c>
      <c r="I519" s="788">
        <v>0</v>
      </c>
      <c r="J519" s="788">
        <v>1</v>
      </c>
      <c r="K519" s="788">
        <v>0</v>
      </c>
      <c r="L519" s="788">
        <v>1</v>
      </c>
      <c r="M519" s="788">
        <v>0</v>
      </c>
      <c r="N519" s="819">
        <v>0</v>
      </c>
      <c r="O519" s="788">
        <v>0</v>
      </c>
      <c r="P519" s="788">
        <v>0</v>
      </c>
      <c r="Q519" s="788">
        <v>0</v>
      </c>
      <c r="R519" s="788">
        <v>0</v>
      </c>
      <c r="S519" s="788">
        <v>0</v>
      </c>
      <c r="T519" s="788">
        <v>0</v>
      </c>
      <c r="U519" s="788">
        <v>0</v>
      </c>
    </row>
    <row r="520" spans="1:21" ht="12.75" customHeight="1">
      <c r="A520" s="242" t="s">
        <v>725</v>
      </c>
      <c r="B520" s="242" t="s">
        <v>749</v>
      </c>
      <c r="C520" s="242" t="s">
        <v>611</v>
      </c>
      <c r="D520" s="242">
        <v>110456</v>
      </c>
      <c r="E520" s="788">
        <v>0</v>
      </c>
      <c r="F520" s="788">
        <v>0</v>
      </c>
      <c r="G520" s="788">
        <v>1</v>
      </c>
      <c r="H520" s="819">
        <v>0</v>
      </c>
      <c r="I520" s="788">
        <v>0</v>
      </c>
      <c r="J520" s="788">
        <v>0</v>
      </c>
      <c r="K520" s="788">
        <v>0</v>
      </c>
      <c r="L520" s="788">
        <v>0</v>
      </c>
      <c r="M520" s="788">
        <v>0</v>
      </c>
      <c r="N520" s="819">
        <v>0</v>
      </c>
      <c r="O520" s="788">
        <v>0</v>
      </c>
      <c r="P520" s="788">
        <v>0</v>
      </c>
      <c r="Q520" s="788">
        <v>0</v>
      </c>
      <c r="R520" s="788">
        <v>0</v>
      </c>
      <c r="S520" s="788">
        <v>0</v>
      </c>
      <c r="T520" s="788">
        <v>0</v>
      </c>
      <c r="U520" s="788">
        <v>0</v>
      </c>
    </row>
    <row r="521" spans="1:21" ht="12.75" customHeight="1">
      <c r="A521" s="242" t="s">
        <v>725</v>
      </c>
      <c r="B521" s="242" t="s">
        <v>749</v>
      </c>
      <c r="C521" s="242" t="s">
        <v>752</v>
      </c>
      <c r="D521" s="242">
        <v>110457</v>
      </c>
      <c r="E521" s="788">
        <v>0</v>
      </c>
      <c r="F521" s="788">
        <v>0</v>
      </c>
      <c r="G521" s="788">
        <v>0</v>
      </c>
      <c r="H521" s="819">
        <v>0</v>
      </c>
      <c r="I521" s="788">
        <v>0</v>
      </c>
      <c r="J521" s="788">
        <v>0</v>
      </c>
      <c r="K521" s="788">
        <v>0</v>
      </c>
      <c r="L521" s="788">
        <v>0</v>
      </c>
      <c r="M521" s="788">
        <v>0</v>
      </c>
      <c r="N521" s="819">
        <v>0</v>
      </c>
      <c r="O521" s="788">
        <v>0</v>
      </c>
      <c r="P521" s="788">
        <v>0</v>
      </c>
      <c r="Q521" s="788">
        <v>0</v>
      </c>
      <c r="R521" s="788">
        <v>0</v>
      </c>
      <c r="S521" s="788">
        <v>0</v>
      </c>
      <c r="T521" s="788">
        <v>0</v>
      </c>
      <c r="U521" s="788">
        <v>0</v>
      </c>
    </row>
    <row r="522" spans="1:21" ht="12.75" customHeight="1">
      <c r="A522" s="242" t="s">
        <v>725</v>
      </c>
      <c r="B522" s="242" t="s">
        <v>753</v>
      </c>
      <c r="C522" s="242" t="s">
        <v>756</v>
      </c>
      <c r="D522" s="242">
        <v>110554</v>
      </c>
      <c r="E522" s="788">
        <v>0</v>
      </c>
      <c r="F522" s="788">
        <v>0</v>
      </c>
      <c r="G522" s="788">
        <v>0</v>
      </c>
      <c r="H522" s="819">
        <v>0</v>
      </c>
      <c r="I522" s="788">
        <v>0</v>
      </c>
      <c r="J522" s="788">
        <v>0</v>
      </c>
      <c r="K522" s="788">
        <v>0</v>
      </c>
      <c r="L522" s="788">
        <v>0</v>
      </c>
      <c r="M522" s="788">
        <v>0</v>
      </c>
      <c r="N522" s="819">
        <v>0</v>
      </c>
      <c r="O522" s="788">
        <v>0</v>
      </c>
      <c r="P522" s="788">
        <v>0</v>
      </c>
      <c r="Q522" s="788">
        <v>0</v>
      </c>
      <c r="R522" s="788">
        <v>0</v>
      </c>
      <c r="S522" s="788">
        <v>0</v>
      </c>
      <c r="T522" s="788">
        <v>0</v>
      </c>
      <c r="U522" s="788">
        <v>0</v>
      </c>
    </row>
    <row r="523" spans="1:21" ht="12.75" customHeight="1">
      <c r="A523" s="242" t="s">
        <v>725</v>
      </c>
      <c r="B523" s="242" t="s">
        <v>753</v>
      </c>
      <c r="C523" s="242" t="s">
        <v>754</v>
      </c>
      <c r="D523" s="242">
        <v>110551</v>
      </c>
      <c r="E523" s="788">
        <v>1</v>
      </c>
      <c r="F523" s="788">
        <v>0</v>
      </c>
      <c r="G523" s="788">
        <v>0</v>
      </c>
      <c r="H523" s="819">
        <v>0</v>
      </c>
      <c r="I523" s="788">
        <v>0</v>
      </c>
      <c r="J523" s="788">
        <v>0</v>
      </c>
      <c r="K523" s="788">
        <v>0</v>
      </c>
      <c r="L523" s="788">
        <v>0</v>
      </c>
      <c r="M523" s="788">
        <v>0</v>
      </c>
      <c r="N523" s="819">
        <v>0</v>
      </c>
      <c r="O523" s="788">
        <v>0</v>
      </c>
      <c r="P523" s="788">
        <v>0</v>
      </c>
      <c r="Q523" s="788">
        <v>0</v>
      </c>
      <c r="R523" s="788">
        <v>0</v>
      </c>
      <c r="S523" s="788">
        <v>0</v>
      </c>
      <c r="T523" s="788">
        <v>0</v>
      </c>
      <c r="U523" s="788">
        <v>0</v>
      </c>
    </row>
    <row r="524" spans="1:21" ht="12.75" customHeight="1">
      <c r="A524" s="242" t="s">
        <v>725</v>
      </c>
      <c r="B524" s="242" t="s">
        <v>753</v>
      </c>
      <c r="C524" s="242" t="s">
        <v>753</v>
      </c>
      <c r="D524" s="242">
        <v>110550</v>
      </c>
      <c r="E524" s="788">
        <v>1</v>
      </c>
      <c r="F524" s="788">
        <v>0</v>
      </c>
      <c r="G524" s="788">
        <v>1</v>
      </c>
      <c r="H524" s="819">
        <v>0</v>
      </c>
      <c r="I524" s="788">
        <v>0</v>
      </c>
      <c r="J524" s="788">
        <v>1</v>
      </c>
      <c r="K524" s="788">
        <v>1</v>
      </c>
      <c r="L524" s="788">
        <v>1</v>
      </c>
      <c r="M524" s="788">
        <v>0</v>
      </c>
      <c r="N524" s="819">
        <v>0</v>
      </c>
      <c r="O524" s="788">
        <v>0</v>
      </c>
      <c r="P524" s="788">
        <v>0</v>
      </c>
      <c r="Q524" s="788">
        <v>0</v>
      </c>
      <c r="R524" s="788">
        <v>1</v>
      </c>
      <c r="S524" s="788">
        <v>0</v>
      </c>
      <c r="T524" s="788">
        <v>0</v>
      </c>
      <c r="U524" s="788">
        <v>0</v>
      </c>
    </row>
    <row r="525" spans="1:21" ht="12.75" customHeight="1">
      <c r="A525" s="242" t="s">
        <v>725</v>
      </c>
      <c r="B525" s="242" t="s">
        <v>753</v>
      </c>
      <c r="C525" s="242" t="s">
        <v>387</v>
      </c>
      <c r="D525" s="242">
        <v>110552</v>
      </c>
      <c r="E525" s="788">
        <v>0</v>
      </c>
      <c r="F525" s="788">
        <v>0</v>
      </c>
      <c r="G525" s="788">
        <v>0</v>
      </c>
      <c r="H525" s="819">
        <v>0</v>
      </c>
      <c r="I525" s="788">
        <v>0</v>
      </c>
      <c r="J525" s="788">
        <v>0</v>
      </c>
      <c r="K525" s="788">
        <v>0</v>
      </c>
      <c r="L525" s="788">
        <v>0</v>
      </c>
      <c r="M525" s="788">
        <v>0</v>
      </c>
      <c r="N525" s="819">
        <v>0</v>
      </c>
      <c r="O525" s="788">
        <v>0</v>
      </c>
      <c r="P525" s="788">
        <v>0</v>
      </c>
      <c r="Q525" s="788">
        <v>0</v>
      </c>
      <c r="R525" s="788">
        <v>0</v>
      </c>
      <c r="S525" s="788">
        <v>0</v>
      </c>
      <c r="T525" s="788">
        <v>0</v>
      </c>
      <c r="U525" s="788">
        <v>0</v>
      </c>
    </row>
    <row r="526" spans="1:21" ht="12.75" customHeight="1">
      <c r="A526" s="242" t="s">
        <v>725</v>
      </c>
      <c r="B526" s="242" t="s">
        <v>753</v>
      </c>
      <c r="C526" s="242" t="s">
        <v>755</v>
      </c>
      <c r="D526" s="242">
        <v>110553</v>
      </c>
      <c r="E526" s="788">
        <v>1</v>
      </c>
      <c r="F526" s="788">
        <v>0</v>
      </c>
      <c r="G526" s="788">
        <v>0</v>
      </c>
      <c r="H526" s="819">
        <v>0</v>
      </c>
      <c r="I526" s="788">
        <v>0</v>
      </c>
      <c r="J526" s="788">
        <v>0</v>
      </c>
      <c r="K526" s="788">
        <v>0</v>
      </c>
      <c r="L526" s="788">
        <v>0</v>
      </c>
      <c r="M526" s="788">
        <v>0</v>
      </c>
      <c r="N526" s="819">
        <v>0</v>
      </c>
      <c r="O526" s="788">
        <v>0</v>
      </c>
      <c r="P526" s="788">
        <v>0</v>
      </c>
      <c r="Q526" s="788">
        <v>0</v>
      </c>
      <c r="R526" s="788">
        <v>0</v>
      </c>
      <c r="S526" s="788">
        <v>0</v>
      </c>
      <c r="T526" s="788">
        <v>0</v>
      </c>
      <c r="U526" s="788">
        <v>0</v>
      </c>
    </row>
    <row r="527" spans="1:21" ht="12.75" customHeight="1">
      <c r="A527" s="242" t="s">
        <v>725</v>
      </c>
      <c r="B527" s="242" t="s">
        <v>757</v>
      </c>
      <c r="C527" s="242" t="s">
        <v>760</v>
      </c>
      <c r="D527" s="242">
        <v>110654</v>
      </c>
      <c r="E527" s="788">
        <v>1</v>
      </c>
      <c r="F527" s="788">
        <v>0</v>
      </c>
      <c r="G527" s="788">
        <v>1</v>
      </c>
      <c r="H527" s="819">
        <v>1</v>
      </c>
      <c r="I527" s="788">
        <v>0</v>
      </c>
      <c r="J527" s="788">
        <v>1</v>
      </c>
      <c r="K527" s="788">
        <v>0</v>
      </c>
      <c r="L527" s="788">
        <v>0</v>
      </c>
      <c r="M527" s="788">
        <v>0</v>
      </c>
      <c r="N527" s="819">
        <v>0</v>
      </c>
      <c r="O527" s="788">
        <v>0</v>
      </c>
      <c r="P527" s="788">
        <v>0</v>
      </c>
      <c r="Q527" s="788">
        <v>0</v>
      </c>
      <c r="R527" s="788">
        <v>0</v>
      </c>
      <c r="S527" s="788">
        <v>0</v>
      </c>
      <c r="T527" s="788">
        <v>0</v>
      </c>
      <c r="U527" s="788">
        <v>0</v>
      </c>
    </row>
    <row r="528" spans="1:21" ht="12.75" customHeight="1">
      <c r="A528" s="242" t="s">
        <v>725</v>
      </c>
      <c r="B528" s="242" t="s">
        <v>757</v>
      </c>
      <c r="C528" s="242" t="s">
        <v>174</v>
      </c>
      <c r="D528" s="242">
        <v>110650</v>
      </c>
      <c r="E528" s="788">
        <v>1</v>
      </c>
      <c r="F528" s="788">
        <v>0</v>
      </c>
      <c r="G528" s="788">
        <v>0</v>
      </c>
      <c r="H528" s="819">
        <v>0</v>
      </c>
      <c r="I528" s="788">
        <v>0</v>
      </c>
      <c r="J528" s="788">
        <v>0</v>
      </c>
      <c r="K528" s="788">
        <v>0</v>
      </c>
      <c r="L528" s="788">
        <v>0</v>
      </c>
      <c r="M528" s="788">
        <v>0</v>
      </c>
      <c r="N528" s="819">
        <v>0</v>
      </c>
      <c r="O528" s="788">
        <v>0</v>
      </c>
      <c r="P528" s="788">
        <v>0</v>
      </c>
      <c r="Q528" s="788">
        <v>0</v>
      </c>
      <c r="R528" s="788">
        <v>1</v>
      </c>
      <c r="S528" s="788">
        <v>0</v>
      </c>
      <c r="T528" s="788">
        <v>0</v>
      </c>
      <c r="U528" s="788">
        <v>0</v>
      </c>
    </row>
    <row r="529" spans="1:21" ht="12.75" customHeight="1">
      <c r="A529" s="242" t="s">
        <v>725</v>
      </c>
      <c r="B529" s="242" t="s">
        <v>757</v>
      </c>
      <c r="C529" s="242" t="s">
        <v>358</v>
      </c>
      <c r="D529" s="242">
        <v>110651</v>
      </c>
      <c r="E529" s="788">
        <v>0</v>
      </c>
      <c r="F529" s="788">
        <v>0</v>
      </c>
      <c r="G529" s="788">
        <v>0</v>
      </c>
      <c r="H529" s="819">
        <v>0</v>
      </c>
      <c r="I529" s="788">
        <v>0</v>
      </c>
      <c r="J529" s="788">
        <v>0</v>
      </c>
      <c r="K529" s="788">
        <v>0</v>
      </c>
      <c r="L529" s="788">
        <v>0</v>
      </c>
      <c r="M529" s="788">
        <v>0</v>
      </c>
      <c r="N529" s="819">
        <v>0</v>
      </c>
      <c r="O529" s="788">
        <v>0</v>
      </c>
      <c r="P529" s="788">
        <v>0</v>
      </c>
      <c r="Q529" s="788">
        <v>0</v>
      </c>
      <c r="R529" s="788">
        <v>0</v>
      </c>
      <c r="S529" s="788">
        <v>0</v>
      </c>
      <c r="T529" s="788">
        <v>0</v>
      </c>
      <c r="U529" s="788">
        <v>0</v>
      </c>
    </row>
    <row r="530" spans="1:21" ht="12.75" customHeight="1">
      <c r="A530" s="242" t="s">
        <v>725</v>
      </c>
      <c r="B530" s="242" t="s">
        <v>757</v>
      </c>
      <c r="C530" s="242" t="s">
        <v>762</v>
      </c>
      <c r="D530" s="242">
        <v>110656</v>
      </c>
      <c r="E530" s="788">
        <v>0</v>
      </c>
      <c r="F530" s="788">
        <v>0</v>
      </c>
      <c r="G530" s="788">
        <v>0</v>
      </c>
      <c r="H530" s="819">
        <v>0</v>
      </c>
      <c r="I530" s="788">
        <v>0</v>
      </c>
      <c r="J530" s="788">
        <v>0</v>
      </c>
      <c r="K530" s="788">
        <v>0</v>
      </c>
      <c r="L530" s="788">
        <v>0</v>
      </c>
      <c r="M530" s="788">
        <v>0</v>
      </c>
      <c r="N530" s="819">
        <v>0</v>
      </c>
      <c r="O530" s="788">
        <v>0</v>
      </c>
      <c r="P530" s="788">
        <v>0</v>
      </c>
      <c r="Q530" s="788">
        <v>0</v>
      </c>
      <c r="R530" s="788">
        <v>0</v>
      </c>
      <c r="S530" s="788">
        <v>0</v>
      </c>
      <c r="T530" s="788">
        <v>0</v>
      </c>
      <c r="U530" s="788">
        <v>0</v>
      </c>
    </row>
    <row r="531" spans="1:21" ht="12.75" customHeight="1">
      <c r="A531" s="242" t="s">
        <v>725</v>
      </c>
      <c r="B531" s="242" t="s">
        <v>757</v>
      </c>
      <c r="C531" s="242" t="s">
        <v>761</v>
      </c>
      <c r="D531" s="242">
        <v>110655</v>
      </c>
      <c r="E531" s="788">
        <v>0</v>
      </c>
      <c r="F531" s="788">
        <v>0</v>
      </c>
      <c r="G531" s="788">
        <v>0</v>
      </c>
      <c r="H531" s="819">
        <v>0</v>
      </c>
      <c r="I531" s="788">
        <v>0</v>
      </c>
      <c r="J531" s="788">
        <v>0</v>
      </c>
      <c r="K531" s="788">
        <v>0</v>
      </c>
      <c r="L531" s="788">
        <v>0</v>
      </c>
      <c r="M531" s="788">
        <v>0</v>
      </c>
      <c r="N531" s="819">
        <v>0</v>
      </c>
      <c r="O531" s="788">
        <v>0</v>
      </c>
      <c r="P531" s="788">
        <v>0</v>
      </c>
      <c r="Q531" s="788">
        <v>0</v>
      </c>
      <c r="R531" s="788">
        <v>0</v>
      </c>
      <c r="S531" s="788">
        <v>0</v>
      </c>
      <c r="T531" s="788">
        <v>0</v>
      </c>
      <c r="U531" s="788">
        <v>0</v>
      </c>
    </row>
    <row r="532" spans="1:21" ht="12.75" customHeight="1">
      <c r="A532" s="242" t="s">
        <v>725</v>
      </c>
      <c r="B532" s="242" t="s">
        <v>757</v>
      </c>
      <c r="C532" s="242" t="s">
        <v>758</v>
      </c>
      <c r="D532" s="242">
        <v>110652</v>
      </c>
      <c r="E532" s="788">
        <v>0</v>
      </c>
      <c r="F532" s="788">
        <v>0</v>
      </c>
      <c r="G532" s="788">
        <v>0</v>
      </c>
      <c r="H532" s="819">
        <v>0</v>
      </c>
      <c r="I532" s="788">
        <v>0</v>
      </c>
      <c r="J532" s="788">
        <v>0</v>
      </c>
      <c r="K532" s="788">
        <v>0</v>
      </c>
      <c r="L532" s="788">
        <v>0</v>
      </c>
      <c r="M532" s="788">
        <v>0</v>
      </c>
      <c r="N532" s="819">
        <v>0</v>
      </c>
      <c r="O532" s="788">
        <v>0</v>
      </c>
      <c r="P532" s="788">
        <v>0</v>
      </c>
      <c r="Q532" s="788">
        <v>0</v>
      </c>
      <c r="R532" s="788">
        <v>0</v>
      </c>
      <c r="S532" s="788">
        <v>0</v>
      </c>
      <c r="T532" s="788">
        <v>0</v>
      </c>
      <c r="U532" s="788">
        <v>0</v>
      </c>
    </row>
    <row r="533" spans="1:21" ht="12.75" customHeight="1">
      <c r="A533" s="242" t="s">
        <v>725</v>
      </c>
      <c r="B533" s="242" t="s">
        <v>757</v>
      </c>
      <c r="C533" s="242" t="s">
        <v>759</v>
      </c>
      <c r="D533" s="242">
        <v>110653</v>
      </c>
      <c r="E533" s="788">
        <v>0</v>
      </c>
      <c r="F533" s="788">
        <v>0</v>
      </c>
      <c r="G533" s="788">
        <v>0</v>
      </c>
      <c r="H533" s="819">
        <v>0</v>
      </c>
      <c r="I533" s="788">
        <v>0</v>
      </c>
      <c r="J533" s="788">
        <v>0</v>
      </c>
      <c r="K533" s="788">
        <v>0</v>
      </c>
      <c r="L533" s="788">
        <v>0</v>
      </c>
      <c r="M533" s="788">
        <v>0</v>
      </c>
      <c r="N533" s="819">
        <v>0</v>
      </c>
      <c r="O533" s="788">
        <v>0</v>
      </c>
      <c r="P533" s="788">
        <v>0</v>
      </c>
      <c r="Q533" s="788">
        <v>0</v>
      </c>
      <c r="R533" s="788">
        <v>0</v>
      </c>
      <c r="S533" s="788">
        <v>0</v>
      </c>
      <c r="T533" s="788">
        <v>0</v>
      </c>
      <c r="U533" s="788">
        <v>0</v>
      </c>
    </row>
    <row r="534" spans="1:21" ht="12.75" customHeight="1">
      <c r="A534" s="242" t="s">
        <v>725</v>
      </c>
      <c r="B534" s="242" t="s">
        <v>763</v>
      </c>
      <c r="C534" s="242" t="s">
        <v>764</v>
      </c>
      <c r="D534" s="242">
        <v>110751</v>
      </c>
      <c r="E534" s="788">
        <v>1</v>
      </c>
      <c r="F534" s="788">
        <v>0</v>
      </c>
      <c r="G534" s="788">
        <v>1</v>
      </c>
      <c r="H534" s="819">
        <v>0</v>
      </c>
      <c r="I534" s="788">
        <v>0</v>
      </c>
      <c r="J534" s="788">
        <v>1</v>
      </c>
      <c r="K534" s="788">
        <v>1</v>
      </c>
      <c r="L534" s="788">
        <v>1</v>
      </c>
      <c r="M534" s="788">
        <v>0</v>
      </c>
      <c r="N534" s="819">
        <v>1</v>
      </c>
      <c r="O534" s="788">
        <v>0</v>
      </c>
      <c r="P534" s="788">
        <v>0</v>
      </c>
      <c r="Q534" s="788">
        <v>0</v>
      </c>
      <c r="R534" s="788">
        <v>0</v>
      </c>
      <c r="S534" s="788">
        <v>0</v>
      </c>
      <c r="T534" s="788">
        <v>0</v>
      </c>
      <c r="U534" s="788">
        <v>0</v>
      </c>
    </row>
    <row r="535" spans="1:21" ht="12.75" customHeight="1">
      <c r="A535" s="242" t="s">
        <v>725</v>
      </c>
      <c r="B535" s="242" t="s">
        <v>763</v>
      </c>
      <c r="C535" s="242" t="s">
        <v>763</v>
      </c>
      <c r="D535" s="242">
        <v>110750</v>
      </c>
      <c r="E535" s="788">
        <v>0</v>
      </c>
      <c r="F535" s="788">
        <v>0</v>
      </c>
      <c r="G535" s="788">
        <v>1</v>
      </c>
      <c r="H535" s="819">
        <v>0</v>
      </c>
      <c r="I535" s="788">
        <v>0</v>
      </c>
      <c r="J535" s="788">
        <v>1</v>
      </c>
      <c r="K535" s="788">
        <v>1</v>
      </c>
      <c r="L535" s="788">
        <v>0</v>
      </c>
      <c r="M535" s="788">
        <v>0</v>
      </c>
      <c r="N535" s="819">
        <v>0</v>
      </c>
      <c r="O535" s="788">
        <v>0</v>
      </c>
      <c r="P535" s="788">
        <v>0</v>
      </c>
      <c r="Q535" s="788">
        <v>0</v>
      </c>
      <c r="R535" s="788">
        <v>1</v>
      </c>
      <c r="S535" s="788">
        <v>1</v>
      </c>
      <c r="T535" s="788">
        <v>0</v>
      </c>
      <c r="U535" s="788">
        <v>0</v>
      </c>
    </row>
    <row r="536" spans="1:21" ht="12.75" customHeight="1">
      <c r="A536" s="242" t="s">
        <v>725</v>
      </c>
      <c r="B536" s="242" t="s">
        <v>763</v>
      </c>
      <c r="C536" s="242" t="s">
        <v>765</v>
      </c>
      <c r="D536" s="242">
        <v>110753</v>
      </c>
      <c r="E536" s="788">
        <v>1</v>
      </c>
      <c r="F536" s="788">
        <v>0</v>
      </c>
      <c r="G536" s="788">
        <v>1</v>
      </c>
      <c r="H536" s="819">
        <v>0</v>
      </c>
      <c r="I536" s="788">
        <v>0</v>
      </c>
      <c r="J536" s="788">
        <v>1</v>
      </c>
      <c r="K536" s="788">
        <v>1</v>
      </c>
      <c r="L536" s="788">
        <v>0</v>
      </c>
      <c r="M536" s="788">
        <v>0</v>
      </c>
      <c r="N536" s="819">
        <v>0</v>
      </c>
      <c r="O536" s="788">
        <v>0</v>
      </c>
      <c r="P536" s="788">
        <v>0</v>
      </c>
      <c r="Q536" s="788">
        <v>0</v>
      </c>
      <c r="R536" s="788">
        <v>0</v>
      </c>
      <c r="S536" s="788">
        <v>0</v>
      </c>
      <c r="T536" s="788">
        <v>0</v>
      </c>
      <c r="U536" s="788">
        <v>0</v>
      </c>
    </row>
    <row r="537" spans="1:21" ht="12.75" customHeight="1">
      <c r="A537" s="242" t="s">
        <v>725</v>
      </c>
      <c r="B537" s="242" t="s">
        <v>763</v>
      </c>
      <c r="C537" s="242" t="s">
        <v>766</v>
      </c>
      <c r="D537" s="242">
        <v>110754</v>
      </c>
      <c r="E537" s="788">
        <v>1</v>
      </c>
      <c r="F537" s="788">
        <v>0</v>
      </c>
      <c r="G537" s="788">
        <v>0</v>
      </c>
      <c r="H537" s="819">
        <v>0</v>
      </c>
      <c r="I537" s="788">
        <v>0</v>
      </c>
      <c r="J537" s="788">
        <v>0</v>
      </c>
      <c r="K537" s="788">
        <v>0</v>
      </c>
      <c r="L537" s="788">
        <v>1</v>
      </c>
      <c r="M537" s="788">
        <v>0</v>
      </c>
      <c r="N537" s="819">
        <v>1</v>
      </c>
      <c r="O537" s="788">
        <v>0</v>
      </c>
      <c r="P537" s="788">
        <v>0</v>
      </c>
      <c r="Q537" s="788">
        <v>0</v>
      </c>
      <c r="R537" s="788">
        <v>0</v>
      </c>
      <c r="S537" s="788">
        <v>0</v>
      </c>
      <c r="T537" s="788">
        <v>0</v>
      </c>
      <c r="U537" s="788">
        <v>0</v>
      </c>
    </row>
    <row r="538" spans="1:21" ht="12.75" customHeight="1">
      <c r="A538" s="242" t="s">
        <v>725</v>
      </c>
      <c r="B538" s="242" t="s">
        <v>763</v>
      </c>
      <c r="C538" s="242" t="s">
        <v>767</v>
      </c>
      <c r="D538" s="242">
        <v>110756</v>
      </c>
      <c r="E538" s="788">
        <v>0</v>
      </c>
      <c r="F538" s="788">
        <v>0</v>
      </c>
      <c r="G538" s="788">
        <v>0</v>
      </c>
      <c r="H538" s="819">
        <v>0</v>
      </c>
      <c r="I538" s="788">
        <v>0</v>
      </c>
      <c r="J538" s="788">
        <v>0</v>
      </c>
      <c r="K538" s="788">
        <v>0</v>
      </c>
      <c r="L538" s="788">
        <v>0</v>
      </c>
      <c r="M538" s="788">
        <v>0</v>
      </c>
      <c r="N538" s="819">
        <v>0</v>
      </c>
      <c r="O538" s="788">
        <v>0</v>
      </c>
      <c r="P538" s="788">
        <v>0</v>
      </c>
      <c r="Q538" s="788">
        <v>0</v>
      </c>
      <c r="R538" s="788">
        <v>0</v>
      </c>
      <c r="S538" s="788">
        <v>0</v>
      </c>
      <c r="T538" s="788">
        <v>0</v>
      </c>
      <c r="U538" s="788">
        <v>0</v>
      </c>
    </row>
    <row r="539" spans="1:21" ht="12.75" customHeight="1">
      <c r="A539" s="242" t="s">
        <v>725</v>
      </c>
      <c r="B539" s="242" t="s">
        <v>725</v>
      </c>
      <c r="C539" s="242" t="s">
        <v>726</v>
      </c>
      <c r="D539" s="242">
        <v>110151</v>
      </c>
      <c r="E539" s="788">
        <v>0</v>
      </c>
      <c r="F539" s="788">
        <v>0</v>
      </c>
      <c r="G539" s="788">
        <v>0</v>
      </c>
      <c r="H539" s="819">
        <v>0</v>
      </c>
      <c r="I539" s="788">
        <v>0</v>
      </c>
      <c r="J539" s="788">
        <v>0</v>
      </c>
      <c r="K539" s="788">
        <v>0</v>
      </c>
      <c r="L539" s="788">
        <v>0</v>
      </c>
      <c r="M539" s="788">
        <v>0</v>
      </c>
      <c r="N539" s="819">
        <v>0</v>
      </c>
      <c r="O539" s="788">
        <v>0</v>
      </c>
      <c r="P539" s="788">
        <v>0</v>
      </c>
      <c r="Q539" s="788">
        <v>0</v>
      </c>
      <c r="R539" s="788">
        <v>0</v>
      </c>
      <c r="S539" s="788">
        <v>0</v>
      </c>
      <c r="T539" s="788">
        <v>0</v>
      </c>
      <c r="U539" s="788">
        <v>0</v>
      </c>
    </row>
    <row r="540" spans="1:21" ht="12.75" customHeight="1">
      <c r="A540" s="242" t="s">
        <v>725</v>
      </c>
      <c r="B540" s="242" t="s">
        <v>725</v>
      </c>
      <c r="C540" s="242" t="s">
        <v>727</v>
      </c>
      <c r="D540" s="242">
        <v>110152</v>
      </c>
      <c r="E540" s="788">
        <v>1</v>
      </c>
      <c r="F540" s="788">
        <v>0</v>
      </c>
      <c r="G540" s="788">
        <v>0</v>
      </c>
      <c r="H540" s="819">
        <v>0</v>
      </c>
      <c r="I540" s="788">
        <v>0</v>
      </c>
      <c r="J540" s="788">
        <v>0</v>
      </c>
      <c r="K540" s="788">
        <v>0</v>
      </c>
      <c r="L540" s="788">
        <v>1</v>
      </c>
      <c r="M540" s="788">
        <v>0</v>
      </c>
      <c r="N540" s="819">
        <v>1</v>
      </c>
      <c r="O540" s="788">
        <v>0</v>
      </c>
      <c r="P540" s="788">
        <v>0</v>
      </c>
      <c r="Q540" s="788">
        <v>0</v>
      </c>
      <c r="R540" s="788">
        <v>0</v>
      </c>
      <c r="S540" s="788">
        <v>0</v>
      </c>
      <c r="T540" s="788">
        <v>0</v>
      </c>
      <c r="U540" s="788">
        <v>0</v>
      </c>
    </row>
    <row r="541" spans="1:21" ht="12.75" customHeight="1">
      <c r="A541" s="242" t="s">
        <v>725</v>
      </c>
      <c r="B541" s="242" t="s">
        <v>725</v>
      </c>
      <c r="C541" s="242" t="s">
        <v>728</v>
      </c>
      <c r="D541" s="242">
        <v>110153</v>
      </c>
      <c r="E541" s="788">
        <v>1</v>
      </c>
      <c r="F541" s="788">
        <v>0</v>
      </c>
      <c r="G541" s="788">
        <v>1</v>
      </c>
      <c r="H541" s="819">
        <v>0</v>
      </c>
      <c r="I541" s="788">
        <v>0</v>
      </c>
      <c r="J541" s="788">
        <v>1</v>
      </c>
      <c r="K541" s="788">
        <v>1</v>
      </c>
      <c r="L541" s="788">
        <v>0</v>
      </c>
      <c r="M541" s="788">
        <v>0</v>
      </c>
      <c r="N541" s="819">
        <v>0</v>
      </c>
      <c r="O541" s="788">
        <v>0</v>
      </c>
      <c r="P541" s="788">
        <v>0</v>
      </c>
      <c r="Q541" s="788">
        <v>0</v>
      </c>
      <c r="R541" s="788">
        <v>0</v>
      </c>
      <c r="S541" s="788">
        <v>0</v>
      </c>
      <c r="T541" s="788">
        <v>0</v>
      </c>
      <c r="U541" s="788">
        <v>0</v>
      </c>
    </row>
    <row r="542" spans="1:21" ht="12.75" customHeight="1">
      <c r="A542" s="242" t="s">
        <v>725</v>
      </c>
      <c r="B542" s="242" t="s">
        <v>725</v>
      </c>
      <c r="C542" s="242" t="s">
        <v>729</v>
      </c>
      <c r="D542" s="242">
        <v>110154</v>
      </c>
      <c r="E542" s="788">
        <v>0</v>
      </c>
      <c r="F542" s="788">
        <v>0</v>
      </c>
      <c r="G542" s="788">
        <v>0</v>
      </c>
      <c r="H542" s="819">
        <v>0</v>
      </c>
      <c r="I542" s="788">
        <v>0</v>
      </c>
      <c r="J542" s="788">
        <v>0</v>
      </c>
      <c r="K542" s="788">
        <v>0</v>
      </c>
      <c r="L542" s="788">
        <v>0</v>
      </c>
      <c r="M542" s="788">
        <v>0</v>
      </c>
      <c r="N542" s="819">
        <v>0</v>
      </c>
      <c r="O542" s="788">
        <v>0</v>
      </c>
      <c r="P542" s="788">
        <v>0</v>
      </c>
      <c r="Q542" s="788">
        <v>0</v>
      </c>
      <c r="R542" s="788">
        <v>0</v>
      </c>
      <c r="S542" s="788">
        <v>0</v>
      </c>
      <c r="T542" s="788">
        <v>0</v>
      </c>
      <c r="U542" s="788">
        <v>0</v>
      </c>
    </row>
    <row r="543" spans="1:21" ht="12.75" customHeight="1">
      <c r="A543" s="242" t="s">
        <v>725</v>
      </c>
      <c r="B543" s="242" t="s">
        <v>725</v>
      </c>
      <c r="C543" s="242" t="s">
        <v>730</v>
      </c>
      <c r="D543" s="242">
        <v>110155</v>
      </c>
      <c r="E543" s="788">
        <v>0</v>
      </c>
      <c r="F543" s="788">
        <v>0</v>
      </c>
      <c r="G543" s="788">
        <v>0</v>
      </c>
      <c r="H543" s="819">
        <v>0</v>
      </c>
      <c r="I543" s="788">
        <v>0</v>
      </c>
      <c r="J543" s="788">
        <v>0</v>
      </c>
      <c r="K543" s="788">
        <v>0</v>
      </c>
      <c r="L543" s="788">
        <v>0</v>
      </c>
      <c r="M543" s="788">
        <v>0</v>
      </c>
      <c r="N543" s="819">
        <v>0</v>
      </c>
      <c r="O543" s="788">
        <v>0</v>
      </c>
      <c r="P543" s="788">
        <v>0</v>
      </c>
      <c r="Q543" s="788">
        <v>0</v>
      </c>
      <c r="R543" s="788">
        <v>0</v>
      </c>
      <c r="S543" s="788">
        <v>0</v>
      </c>
      <c r="T543" s="788">
        <v>0</v>
      </c>
      <c r="U543" s="788">
        <v>0</v>
      </c>
    </row>
    <row r="544" spans="1:21" ht="12.75" customHeight="1">
      <c r="A544" s="242" t="s">
        <v>725</v>
      </c>
      <c r="B544" s="242" t="s">
        <v>725</v>
      </c>
      <c r="C544" s="242" t="s">
        <v>725</v>
      </c>
      <c r="D544" s="242">
        <v>110150</v>
      </c>
      <c r="E544" s="788">
        <v>28</v>
      </c>
      <c r="F544" s="788">
        <v>0</v>
      </c>
      <c r="G544" s="788">
        <v>32</v>
      </c>
      <c r="H544" s="819">
        <v>13</v>
      </c>
      <c r="I544" s="788">
        <v>0</v>
      </c>
      <c r="J544" s="788">
        <v>32</v>
      </c>
      <c r="K544" s="788">
        <v>32</v>
      </c>
      <c r="L544" s="788">
        <v>5</v>
      </c>
      <c r="M544" s="788">
        <v>0</v>
      </c>
      <c r="N544" s="819">
        <v>15</v>
      </c>
      <c r="O544" s="788">
        <v>10</v>
      </c>
      <c r="P544" s="788">
        <v>0</v>
      </c>
      <c r="Q544" s="788">
        <v>14</v>
      </c>
      <c r="R544" s="788">
        <v>18</v>
      </c>
      <c r="S544" s="788">
        <v>15</v>
      </c>
      <c r="T544" s="788">
        <v>10</v>
      </c>
      <c r="U544" s="788">
        <v>0</v>
      </c>
    </row>
    <row r="545" spans="1:21" ht="12.75" customHeight="1">
      <c r="A545" s="242" t="s">
        <v>725</v>
      </c>
      <c r="B545" s="242" t="s">
        <v>725</v>
      </c>
      <c r="C545" s="242" t="s">
        <v>731</v>
      </c>
      <c r="D545" s="242">
        <v>110156</v>
      </c>
      <c r="E545" s="788">
        <v>1</v>
      </c>
      <c r="F545" s="788">
        <v>0</v>
      </c>
      <c r="G545" s="788">
        <v>2</v>
      </c>
      <c r="H545" s="819">
        <v>1</v>
      </c>
      <c r="I545" s="788">
        <v>0</v>
      </c>
      <c r="J545" s="788">
        <v>2</v>
      </c>
      <c r="K545" s="788">
        <v>0</v>
      </c>
      <c r="L545" s="788">
        <v>1</v>
      </c>
      <c r="M545" s="788">
        <v>0</v>
      </c>
      <c r="N545" s="819">
        <v>1</v>
      </c>
      <c r="O545" s="788">
        <v>0</v>
      </c>
      <c r="P545" s="788">
        <v>0</v>
      </c>
      <c r="Q545" s="788">
        <v>0</v>
      </c>
      <c r="R545" s="788">
        <v>1</v>
      </c>
      <c r="S545" s="788">
        <v>1</v>
      </c>
      <c r="T545" s="788">
        <v>0</v>
      </c>
      <c r="U545" s="788">
        <v>0</v>
      </c>
    </row>
    <row r="546" spans="1:21" ht="12.75" customHeight="1">
      <c r="A546" s="242" t="s">
        <v>725</v>
      </c>
      <c r="B546" s="242" t="s">
        <v>725</v>
      </c>
      <c r="C546" s="242" t="s">
        <v>737</v>
      </c>
      <c r="D546" s="242">
        <v>110163</v>
      </c>
      <c r="E546" s="788">
        <v>0</v>
      </c>
      <c r="F546" s="788">
        <v>0</v>
      </c>
      <c r="G546" s="788">
        <v>0</v>
      </c>
      <c r="H546" s="819">
        <v>0</v>
      </c>
      <c r="I546" s="788">
        <v>0</v>
      </c>
      <c r="J546" s="788">
        <v>0</v>
      </c>
      <c r="K546" s="788">
        <v>0</v>
      </c>
      <c r="L546" s="788">
        <v>0</v>
      </c>
      <c r="M546" s="788">
        <v>0</v>
      </c>
      <c r="N546" s="819">
        <v>0</v>
      </c>
      <c r="O546" s="788">
        <v>0</v>
      </c>
      <c r="P546" s="788">
        <v>0</v>
      </c>
      <c r="Q546" s="788">
        <v>0</v>
      </c>
      <c r="R546" s="788">
        <v>0</v>
      </c>
      <c r="S546" s="788">
        <v>0</v>
      </c>
      <c r="T546" s="788">
        <v>0</v>
      </c>
      <c r="U546" s="788">
        <v>0</v>
      </c>
    </row>
    <row r="547" spans="1:21" ht="12.75" customHeight="1">
      <c r="A547" s="242" t="s">
        <v>725</v>
      </c>
      <c r="B547" s="242" t="s">
        <v>725</v>
      </c>
      <c r="C547" s="242" t="s">
        <v>732</v>
      </c>
      <c r="D547" s="242">
        <v>110157</v>
      </c>
      <c r="E547" s="788">
        <v>1</v>
      </c>
      <c r="F547" s="788">
        <v>0</v>
      </c>
      <c r="G547" s="788">
        <v>0</v>
      </c>
      <c r="H547" s="819">
        <v>0</v>
      </c>
      <c r="I547" s="788">
        <v>0</v>
      </c>
      <c r="J547" s="788">
        <v>0</v>
      </c>
      <c r="K547" s="788">
        <v>0</v>
      </c>
      <c r="L547" s="788">
        <v>0</v>
      </c>
      <c r="M547" s="788">
        <v>0</v>
      </c>
      <c r="N547" s="819">
        <v>0</v>
      </c>
      <c r="O547" s="788">
        <v>0</v>
      </c>
      <c r="P547" s="788">
        <v>0</v>
      </c>
      <c r="Q547" s="788">
        <v>0</v>
      </c>
      <c r="R547" s="788">
        <v>0</v>
      </c>
      <c r="S547" s="788">
        <v>0</v>
      </c>
      <c r="T547" s="788">
        <v>0</v>
      </c>
      <c r="U547" s="788">
        <v>0</v>
      </c>
    </row>
    <row r="548" spans="1:21" ht="12.75" customHeight="1">
      <c r="A548" s="242" t="s">
        <v>725</v>
      </c>
      <c r="B548" s="242" t="s">
        <v>725</v>
      </c>
      <c r="C548" s="242" t="s">
        <v>733</v>
      </c>
      <c r="D548" s="242">
        <v>110158</v>
      </c>
      <c r="E548" s="788">
        <v>0</v>
      </c>
      <c r="F548" s="788">
        <v>0</v>
      </c>
      <c r="G548" s="788">
        <v>0</v>
      </c>
      <c r="H548" s="819">
        <v>0</v>
      </c>
      <c r="I548" s="788">
        <v>0</v>
      </c>
      <c r="J548" s="788">
        <v>0</v>
      </c>
      <c r="K548" s="788">
        <v>0</v>
      </c>
      <c r="L548" s="788">
        <v>0</v>
      </c>
      <c r="M548" s="788">
        <v>0</v>
      </c>
      <c r="N548" s="819">
        <v>0</v>
      </c>
      <c r="O548" s="788">
        <v>0</v>
      </c>
      <c r="P548" s="788">
        <v>0</v>
      </c>
      <c r="Q548" s="788">
        <v>0</v>
      </c>
      <c r="R548" s="788">
        <v>0</v>
      </c>
      <c r="S548" s="788">
        <v>0</v>
      </c>
      <c r="T548" s="788">
        <v>0</v>
      </c>
      <c r="U548" s="788">
        <v>0</v>
      </c>
    </row>
    <row r="549" spans="1:21" ht="12.75" customHeight="1">
      <c r="A549" s="242" t="s">
        <v>725</v>
      </c>
      <c r="B549" s="242" t="s">
        <v>725</v>
      </c>
      <c r="C549" s="242" t="s">
        <v>203</v>
      </c>
      <c r="D549" s="242">
        <v>110159</v>
      </c>
      <c r="E549" s="788">
        <v>0</v>
      </c>
      <c r="F549" s="788">
        <v>0</v>
      </c>
      <c r="G549" s="788">
        <v>0</v>
      </c>
      <c r="H549" s="819">
        <v>0</v>
      </c>
      <c r="I549" s="788">
        <v>0</v>
      </c>
      <c r="J549" s="788">
        <v>0</v>
      </c>
      <c r="K549" s="788">
        <v>0</v>
      </c>
      <c r="L549" s="788">
        <v>1</v>
      </c>
      <c r="M549" s="788">
        <v>0</v>
      </c>
      <c r="N549" s="819">
        <v>0</v>
      </c>
      <c r="O549" s="788">
        <v>0</v>
      </c>
      <c r="P549" s="788">
        <v>0</v>
      </c>
      <c r="Q549" s="788">
        <v>0</v>
      </c>
      <c r="R549" s="788">
        <v>0</v>
      </c>
      <c r="S549" s="788">
        <v>0</v>
      </c>
      <c r="T549" s="788">
        <v>0</v>
      </c>
      <c r="U549" s="788">
        <v>0</v>
      </c>
    </row>
    <row r="550" spans="1:21" ht="12.75" customHeight="1">
      <c r="A550" s="242" t="s">
        <v>725</v>
      </c>
      <c r="B550" s="242" t="s">
        <v>725</v>
      </c>
      <c r="C550" s="242" t="s">
        <v>734</v>
      </c>
      <c r="D550" s="242">
        <v>110160</v>
      </c>
      <c r="E550" s="788">
        <v>2</v>
      </c>
      <c r="F550" s="788">
        <v>0</v>
      </c>
      <c r="G550" s="788">
        <v>1</v>
      </c>
      <c r="H550" s="819">
        <v>0</v>
      </c>
      <c r="I550" s="788">
        <v>0</v>
      </c>
      <c r="J550" s="788">
        <v>1</v>
      </c>
      <c r="K550" s="788">
        <v>0</v>
      </c>
      <c r="L550" s="788">
        <v>1</v>
      </c>
      <c r="M550" s="788">
        <v>0</v>
      </c>
      <c r="N550" s="819">
        <v>0</v>
      </c>
      <c r="O550" s="788">
        <v>0</v>
      </c>
      <c r="P550" s="788">
        <v>0</v>
      </c>
      <c r="Q550" s="788">
        <v>0</v>
      </c>
      <c r="R550" s="788">
        <v>0</v>
      </c>
      <c r="S550" s="788">
        <v>0</v>
      </c>
      <c r="T550" s="788">
        <v>0</v>
      </c>
      <c r="U550" s="788">
        <v>0</v>
      </c>
    </row>
    <row r="551" spans="1:21" ht="12.75" customHeight="1">
      <c r="A551" s="242" t="s">
        <v>725</v>
      </c>
      <c r="B551" s="242" t="s">
        <v>725</v>
      </c>
      <c r="C551" s="242" t="s">
        <v>735</v>
      </c>
      <c r="D551" s="242">
        <v>110161</v>
      </c>
      <c r="E551" s="788">
        <v>1</v>
      </c>
      <c r="F551" s="788">
        <v>0</v>
      </c>
      <c r="G551" s="788">
        <v>1</v>
      </c>
      <c r="H551" s="819">
        <v>0</v>
      </c>
      <c r="I551" s="788">
        <v>0</v>
      </c>
      <c r="J551" s="788">
        <v>1</v>
      </c>
      <c r="K551" s="788">
        <v>1</v>
      </c>
      <c r="L551" s="788">
        <v>1</v>
      </c>
      <c r="M551" s="788">
        <v>0</v>
      </c>
      <c r="N551" s="819">
        <v>1</v>
      </c>
      <c r="O551" s="788">
        <v>0</v>
      </c>
      <c r="P551" s="788">
        <v>0</v>
      </c>
      <c r="Q551" s="788">
        <v>0</v>
      </c>
      <c r="R551" s="788">
        <v>1</v>
      </c>
      <c r="S551" s="788">
        <v>1</v>
      </c>
      <c r="T551" s="788">
        <v>0</v>
      </c>
      <c r="U551" s="788">
        <v>0</v>
      </c>
    </row>
    <row r="552" spans="1:21" ht="12.75" customHeight="1">
      <c r="A552" s="242" t="s">
        <v>725</v>
      </c>
      <c r="B552" s="242" t="s">
        <v>725</v>
      </c>
      <c r="C552" s="242" t="s">
        <v>736</v>
      </c>
      <c r="D552" s="242">
        <v>110162</v>
      </c>
      <c r="E552" s="788">
        <v>0</v>
      </c>
      <c r="F552" s="788">
        <v>0</v>
      </c>
      <c r="G552" s="788">
        <v>0</v>
      </c>
      <c r="H552" s="819">
        <v>0</v>
      </c>
      <c r="I552" s="788">
        <v>0</v>
      </c>
      <c r="J552" s="788">
        <v>0</v>
      </c>
      <c r="K552" s="788">
        <v>0</v>
      </c>
      <c r="L552" s="788">
        <v>0</v>
      </c>
      <c r="M552" s="788">
        <v>0</v>
      </c>
      <c r="N552" s="819">
        <v>0</v>
      </c>
      <c r="O552" s="788">
        <v>0</v>
      </c>
      <c r="P552" s="788">
        <v>0</v>
      </c>
      <c r="Q552" s="788">
        <v>0</v>
      </c>
      <c r="R552" s="788">
        <v>0</v>
      </c>
      <c r="S552" s="788">
        <v>0</v>
      </c>
      <c r="T552" s="788">
        <v>0</v>
      </c>
      <c r="U552" s="788">
        <v>0</v>
      </c>
    </row>
    <row r="553" spans="1:21" ht="12.75" customHeight="1">
      <c r="A553" s="242" t="s">
        <v>725</v>
      </c>
      <c r="B553" s="242" t="s">
        <v>768</v>
      </c>
      <c r="C553" s="242" t="s">
        <v>770</v>
      </c>
      <c r="D553" s="242">
        <v>110852</v>
      </c>
      <c r="E553" s="788">
        <v>0</v>
      </c>
      <c r="F553" s="788">
        <v>0</v>
      </c>
      <c r="G553" s="788">
        <v>0</v>
      </c>
      <c r="H553" s="819">
        <v>0</v>
      </c>
      <c r="I553" s="788">
        <v>0</v>
      </c>
      <c r="J553" s="788">
        <v>0</v>
      </c>
      <c r="K553" s="788">
        <v>0</v>
      </c>
      <c r="L553" s="788">
        <v>0</v>
      </c>
      <c r="M553" s="788">
        <v>0</v>
      </c>
      <c r="N553" s="819">
        <v>0</v>
      </c>
      <c r="O553" s="788">
        <v>0</v>
      </c>
      <c r="P553" s="788">
        <v>0</v>
      </c>
      <c r="Q553" s="788">
        <v>0</v>
      </c>
      <c r="R553" s="788">
        <v>0</v>
      </c>
      <c r="S553" s="788">
        <v>0</v>
      </c>
      <c r="T553" s="788">
        <v>0</v>
      </c>
      <c r="U553" s="788">
        <v>0</v>
      </c>
    </row>
    <row r="554" spans="1:21" ht="12.75" customHeight="1">
      <c r="A554" s="242" t="s">
        <v>725</v>
      </c>
      <c r="B554" s="242" t="s">
        <v>768</v>
      </c>
      <c r="C554" s="242" t="s">
        <v>769</v>
      </c>
      <c r="D554" s="242">
        <v>110851</v>
      </c>
      <c r="E554" s="788">
        <v>0</v>
      </c>
      <c r="F554" s="788">
        <v>0</v>
      </c>
      <c r="G554" s="788">
        <v>0</v>
      </c>
      <c r="H554" s="819">
        <v>0</v>
      </c>
      <c r="I554" s="788">
        <v>0</v>
      </c>
      <c r="J554" s="788">
        <v>0</v>
      </c>
      <c r="K554" s="788">
        <v>0</v>
      </c>
      <c r="L554" s="788">
        <v>0</v>
      </c>
      <c r="M554" s="788">
        <v>0</v>
      </c>
      <c r="N554" s="819">
        <v>0</v>
      </c>
      <c r="O554" s="788">
        <v>0</v>
      </c>
      <c r="P554" s="788">
        <v>0</v>
      </c>
      <c r="Q554" s="788">
        <v>0</v>
      </c>
      <c r="R554" s="788">
        <v>0</v>
      </c>
      <c r="S554" s="788">
        <v>0</v>
      </c>
      <c r="T554" s="788">
        <v>0</v>
      </c>
      <c r="U554" s="788">
        <v>0</v>
      </c>
    </row>
    <row r="555" spans="1:21" ht="12.75" customHeight="1">
      <c r="A555" s="242" t="s">
        <v>725</v>
      </c>
      <c r="B555" s="242" t="s">
        <v>768</v>
      </c>
      <c r="C555" s="242" t="s">
        <v>768</v>
      </c>
      <c r="D555" s="242">
        <v>110850</v>
      </c>
      <c r="E555" s="788">
        <v>2</v>
      </c>
      <c r="F555" s="788">
        <v>0</v>
      </c>
      <c r="G555" s="788">
        <v>2</v>
      </c>
      <c r="H555" s="819">
        <v>0</v>
      </c>
      <c r="I555" s="788">
        <v>0</v>
      </c>
      <c r="J555" s="788">
        <v>2</v>
      </c>
      <c r="K555" s="788">
        <v>2</v>
      </c>
      <c r="L555" s="788">
        <v>1</v>
      </c>
      <c r="M555" s="788">
        <v>0</v>
      </c>
      <c r="N555" s="819">
        <v>0</v>
      </c>
      <c r="O555" s="788">
        <v>0</v>
      </c>
      <c r="P555" s="788">
        <v>0</v>
      </c>
      <c r="Q555" s="788">
        <v>0</v>
      </c>
      <c r="R555" s="788">
        <v>1</v>
      </c>
      <c r="S555" s="788">
        <v>1</v>
      </c>
      <c r="T555" s="788">
        <v>0</v>
      </c>
      <c r="U555" s="788">
        <v>0</v>
      </c>
    </row>
    <row r="556" spans="1:21" ht="12.75" customHeight="1">
      <c r="A556" s="242" t="s">
        <v>725</v>
      </c>
      <c r="B556" s="242" t="s">
        <v>768</v>
      </c>
      <c r="C556" s="242" t="s">
        <v>771</v>
      </c>
      <c r="D556" s="242">
        <v>110853</v>
      </c>
      <c r="E556" s="788">
        <v>0</v>
      </c>
      <c r="F556" s="788">
        <v>0</v>
      </c>
      <c r="G556" s="788">
        <v>0</v>
      </c>
      <c r="H556" s="819">
        <v>0</v>
      </c>
      <c r="I556" s="788">
        <v>0</v>
      </c>
      <c r="J556" s="788">
        <v>0</v>
      </c>
      <c r="K556" s="788">
        <v>0</v>
      </c>
      <c r="L556" s="788">
        <v>0</v>
      </c>
      <c r="M556" s="788">
        <v>0</v>
      </c>
      <c r="N556" s="819">
        <v>0</v>
      </c>
      <c r="O556" s="788">
        <v>0</v>
      </c>
      <c r="P556" s="788">
        <v>0</v>
      </c>
      <c r="Q556" s="788">
        <v>0</v>
      </c>
      <c r="R556" s="788">
        <v>0</v>
      </c>
      <c r="S556" s="788">
        <v>0</v>
      </c>
      <c r="T556" s="788">
        <v>0</v>
      </c>
      <c r="U556" s="788">
        <v>0</v>
      </c>
    </row>
    <row r="557" spans="1:21" ht="12.75" customHeight="1">
      <c r="A557" s="242" t="s">
        <v>725</v>
      </c>
      <c r="B557" s="242" t="s">
        <v>365</v>
      </c>
      <c r="C557" s="242" t="s">
        <v>815</v>
      </c>
      <c r="D557" s="242">
        <v>111651</v>
      </c>
      <c r="E557" s="788">
        <v>0</v>
      </c>
      <c r="F557" s="788">
        <v>0</v>
      </c>
      <c r="G557" s="788">
        <v>0</v>
      </c>
      <c r="H557" s="819">
        <v>0</v>
      </c>
      <c r="I557" s="788">
        <v>0</v>
      </c>
      <c r="J557" s="788">
        <v>0</v>
      </c>
      <c r="K557" s="788">
        <v>0</v>
      </c>
      <c r="L557" s="788">
        <v>0</v>
      </c>
      <c r="M557" s="788">
        <v>0</v>
      </c>
      <c r="N557" s="819">
        <v>0</v>
      </c>
      <c r="O557" s="788">
        <v>0</v>
      </c>
      <c r="P557" s="788">
        <v>0</v>
      </c>
      <c r="Q557" s="788">
        <v>0</v>
      </c>
      <c r="R557" s="788">
        <v>0</v>
      </c>
      <c r="S557" s="788">
        <v>0</v>
      </c>
      <c r="T557" s="788">
        <v>0</v>
      </c>
      <c r="U557" s="788">
        <v>0</v>
      </c>
    </row>
    <row r="558" spans="1:21" ht="12.75" customHeight="1">
      <c r="A558" s="242" t="s">
        <v>725</v>
      </c>
      <c r="B558" s="242" t="s">
        <v>365</v>
      </c>
      <c r="C558" s="242" t="s">
        <v>365</v>
      </c>
      <c r="D558" s="242">
        <v>111650</v>
      </c>
      <c r="E558" s="788">
        <v>1</v>
      </c>
      <c r="F558" s="788">
        <v>0</v>
      </c>
      <c r="G558" s="788">
        <v>0</v>
      </c>
      <c r="H558" s="819">
        <v>0</v>
      </c>
      <c r="I558" s="788">
        <v>0</v>
      </c>
      <c r="J558" s="788">
        <v>0</v>
      </c>
      <c r="K558" s="788">
        <v>0</v>
      </c>
      <c r="L558" s="788">
        <v>0</v>
      </c>
      <c r="M558" s="788">
        <v>0</v>
      </c>
      <c r="N558" s="819">
        <v>0</v>
      </c>
      <c r="O558" s="788">
        <v>0</v>
      </c>
      <c r="P558" s="788">
        <v>0</v>
      </c>
      <c r="Q558" s="788">
        <v>0</v>
      </c>
      <c r="R558" s="788">
        <v>1</v>
      </c>
      <c r="S558" s="788">
        <v>0</v>
      </c>
      <c r="T558" s="788">
        <v>0</v>
      </c>
      <c r="U558" s="788">
        <v>0</v>
      </c>
    </row>
    <row r="559" spans="1:21" ht="12.75" customHeight="1">
      <c r="A559" s="242" t="s">
        <v>725</v>
      </c>
      <c r="B559" s="242" t="s">
        <v>772</v>
      </c>
      <c r="C559" s="242" t="s">
        <v>774</v>
      </c>
      <c r="D559" s="242">
        <v>110951</v>
      </c>
      <c r="E559" s="788">
        <v>0</v>
      </c>
      <c r="F559" s="788">
        <v>0</v>
      </c>
      <c r="G559" s="788">
        <v>0</v>
      </c>
      <c r="H559" s="819">
        <v>0</v>
      </c>
      <c r="I559" s="788">
        <v>0</v>
      </c>
      <c r="J559" s="788">
        <v>0</v>
      </c>
      <c r="K559" s="788">
        <v>0</v>
      </c>
      <c r="L559" s="788">
        <v>0</v>
      </c>
      <c r="M559" s="788">
        <v>0</v>
      </c>
      <c r="N559" s="819">
        <v>0</v>
      </c>
      <c r="O559" s="788">
        <v>0</v>
      </c>
      <c r="P559" s="788">
        <v>0</v>
      </c>
      <c r="Q559" s="788">
        <v>0</v>
      </c>
      <c r="R559" s="788">
        <v>0</v>
      </c>
      <c r="S559" s="788">
        <v>0</v>
      </c>
      <c r="T559" s="788">
        <v>0</v>
      </c>
      <c r="U559" s="788">
        <v>0</v>
      </c>
    </row>
    <row r="560" spans="1:21" ht="12.75" customHeight="1">
      <c r="A560" s="242" t="s">
        <v>725</v>
      </c>
      <c r="B560" s="242" t="s">
        <v>772</v>
      </c>
      <c r="C560" s="242" t="s">
        <v>778</v>
      </c>
      <c r="D560" s="242">
        <v>110958</v>
      </c>
      <c r="E560" s="788">
        <v>0</v>
      </c>
      <c r="F560" s="788">
        <v>0</v>
      </c>
      <c r="G560" s="788">
        <v>0</v>
      </c>
      <c r="H560" s="819">
        <v>0</v>
      </c>
      <c r="I560" s="788">
        <v>0</v>
      </c>
      <c r="J560" s="788">
        <v>0</v>
      </c>
      <c r="K560" s="788">
        <v>0</v>
      </c>
      <c r="L560" s="788">
        <v>0</v>
      </c>
      <c r="M560" s="788">
        <v>0</v>
      </c>
      <c r="N560" s="819">
        <v>0</v>
      </c>
      <c r="O560" s="788">
        <v>0</v>
      </c>
      <c r="P560" s="788">
        <v>0</v>
      </c>
      <c r="Q560" s="788">
        <v>0</v>
      </c>
      <c r="R560" s="788">
        <v>0</v>
      </c>
      <c r="S560" s="788">
        <v>0</v>
      </c>
      <c r="T560" s="788">
        <v>0</v>
      </c>
      <c r="U560" s="788">
        <v>0</v>
      </c>
    </row>
    <row r="561" spans="1:21" ht="12.75" customHeight="1">
      <c r="A561" s="242" t="s">
        <v>725</v>
      </c>
      <c r="B561" s="242" t="s">
        <v>772</v>
      </c>
      <c r="C561" s="242" t="s">
        <v>773</v>
      </c>
      <c r="D561" s="242">
        <v>110950</v>
      </c>
      <c r="E561" s="788">
        <v>3</v>
      </c>
      <c r="F561" s="788">
        <v>0</v>
      </c>
      <c r="G561" s="788">
        <v>2</v>
      </c>
      <c r="H561" s="819">
        <v>0</v>
      </c>
      <c r="I561" s="788">
        <v>0</v>
      </c>
      <c r="J561" s="788">
        <v>2</v>
      </c>
      <c r="K561" s="788">
        <v>2</v>
      </c>
      <c r="L561" s="788">
        <v>1</v>
      </c>
      <c r="M561" s="788">
        <v>0</v>
      </c>
      <c r="N561" s="819">
        <v>1</v>
      </c>
      <c r="O561" s="788">
        <v>0</v>
      </c>
      <c r="P561" s="788">
        <v>0</v>
      </c>
      <c r="Q561" s="788">
        <v>1</v>
      </c>
      <c r="R561" s="788">
        <v>1</v>
      </c>
      <c r="S561" s="788">
        <v>0</v>
      </c>
      <c r="T561" s="788">
        <v>0</v>
      </c>
      <c r="U561" s="788">
        <v>0</v>
      </c>
    </row>
    <row r="562" spans="1:21" ht="12.75" customHeight="1">
      <c r="A562" s="242" t="s">
        <v>725</v>
      </c>
      <c r="B562" s="242" t="s">
        <v>772</v>
      </c>
      <c r="C562" s="242" t="s">
        <v>775</v>
      </c>
      <c r="D562" s="242">
        <v>110952</v>
      </c>
      <c r="E562" s="788">
        <v>0</v>
      </c>
      <c r="F562" s="788">
        <v>0</v>
      </c>
      <c r="G562" s="788">
        <v>0</v>
      </c>
      <c r="H562" s="819">
        <v>0</v>
      </c>
      <c r="I562" s="788">
        <v>0</v>
      </c>
      <c r="J562" s="788">
        <v>0</v>
      </c>
      <c r="K562" s="788">
        <v>0</v>
      </c>
      <c r="L562" s="788">
        <v>0</v>
      </c>
      <c r="M562" s="788">
        <v>0</v>
      </c>
      <c r="N562" s="819">
        <v>0</v>
      </c>
      <c r="O562" s="788">
        <v>0</v>
      </c>
      <c r="P562" s="788">
        <v>0</v>
      </c>
      <c r="Q562" s="788">
        <v>0</v>
      </c>
      <c r="R562" s="788">
        <v>0</v>
      </c>
      <c r="S562" s="788">
        <v>0</v>
      </c>
      <c r="T562" s="788">
        <v>0</v>
      </c>
      <c r="U562" s="788">
        <v>0</v>
      </c>
    </row>
    <row r="563" spans="1:21" ht="12.75" customHeight="1">
      <c r="A563" s="242" t="s">
        <v>725</v>
      </c>
      <c r="B563" s="242" t="s">
        <v>772</v>
      </c>
      <c r="C563" s="242" t="s">
        <v>776</v>
      </c>
      <c r="D563" s="242">
        <v>110954</v>
      </c>
      <c r="E563" s="788">
        <v>1</v>
      </c>
      <c r="F563" s="788">
        <v>0</v>
      </c>
      <c r="G563" s="788">
        <v>1</v>
      </c>
      <c r="H563" s="819">
        <v>0</v>
      </c>
      <c r="I563" s="788">
        <v>0</v>
      </c>
      <c r="J563" s="788">
        <v>1</v>
      </c>
      <c r="K563" s="788">
        <v>0</v>
      </c>
      <c r="L563" s="788">
        <v>0</v>
      </c>
      <c r="M563" s="788">
        <v>0</v>
      </c>
      <c r="N563" s="819">
        <v>0</v>
      </c>
      <c r="O563" s="788">
        <v>0</v>
      </c>
      <c r="P563" s="788">
        <v>0</v>
      </c>
      <c r="Q563" s="788">
        <v>0</v>
      </c>
      <c r="R563" s="788">
        <v>0</v>
      </c>
      <c r="S563" s="788">
        <v>0</v>
      </c>
      <c r="T563" s="788">
        <v>0</v>
      </c>
      <c r="U563" s="788">
        <v>0</v>
      </c>
    </row>
    <row r="564" spans="1:21" ht="12.75" customHeight="1">
      <c r="A564" s="242" t="s">
        <v>725</v>
      </c>
      <c r="B564" s="242" t="s">
        <v>772</v>
      </c>
      <c r="C564" s="242" t="s">
        <v>777</v>
      </c>
      <c r="D564" s="242">
        <v>110956</v>
      </c>
      <c r="E564" s="788">
        <v>0</v>
      </c>
      <c r="F564" s="788">
        <v>0</v>
      </c>
      <c r="G564" s="788">
        <v>0</v>
      </c>
      <c r="H564" s="819">
        <v>0</v>
      </c>
      <c r="I564" s="788">
        <v>0</v>
      </c>
      <c r="J564" s="788">
        <v>0</v>
      </c>
      <c r="K564" s="788">
        <v>0</v>
      </c>
      <c r="L564" s="788">
        <v>0</v>
      </c>
      <c r="M564" s="788">
        <v>0</v>
      </c>
      <c r="N564" s="819">
        <v>0</v>
      </c>
      <c r="O564" s="788">
        <v>0</v>
      </c>
      <c r="P564" s="788">
        <v>0</v>
      </c>
      <c r="Q564" s="788">
        <v>0</v>
      </c>
      <c r="R564" s="788">
        <v>0</v>
      </c>
      <c r="S564" s="788">
        <v>0</v>
      </c>
      <c r="T564" s="788">
        <v>0</v>
      </c>
      <c r="U564" s="788">
        <v>0</v>
      </c>
    </row>
    <row r="565" spans="1:21" ht="12.75" customHeight="1">
      <c r="A565" s="242" t="s">
        <v>725</v>
      </c>
      <c r="B565" s="242" t="s">
        <v>772</v>
      </c>
      <c r="C565" s="242" t="s">
        <v>227</v>
      </c>
      <c r="D565" s="242">
        <v>110957</v>
      </c>
      <c r="E565" s="788">
        <v>0</v>
      </c>
      <c r="F565" s="788">
        <v>0</v>
      </c>
      <c r="G565" s="788">
        <v>0</v>
      </c>
      <c r="H565" s="819">
        <v>0</v>
      </c>
      <c r="I565" s="788">
        <v>0</v>
      </c>
      <c r="J565" s="788">
        <v>0</v>
      </c>
      <c r="K565" s="788">
        <v>0</v>
      </c>
      <c r="L565" s="788">
        <v>0</v>
      </c>
      <c r="M565" s="788">
        <v>0</v>
      </c>
      <c r="N565" s="819">
        <v>0</v>
      </c>
      <c r="O565" s="788">
        <v>0</v>
      </c>
      <c r="P565" s="788">
        <v>0</v>
      </c>
      <c r="Q565" s="788">
        <v>0</v>
      </c>
      <c r="R565" s="788">
        <v>0</v>
      </c>
      <c r="S565" s="788">
        <v>0</v>
      </c>
      <c r="T565" s="788">
        <v>0</v>
      </c>
      <c r="U565" s="788">
        <v>0</v>
      </c>
    </row>
    <row r="566" spans="1:21" ht="12.75" customHeight="1">
      <c r="A566" s="242" t="s">
        <v>725</v>
      </c>
      <c r="B566" s="242" t="s">
        <v>772</v>
      </c>
      <c r="C566" s="242" t="s">
        <v>779</v>
      </c>
      <c r="D566" s="242">
        <v>110959</v>
      </c>
      <c r="E566" s="788">
        <v>0</v>
      </c>
      <c r="F566" s="788">
        <v>0</v>
      </c>
      <c r="G566" s="788">
        <v>0</v>
      </c>
      <c r="H566" s="819">
        <v>0</v>
      </c>
      <c r="I566" s="788">
        <v>0</v>
      </c>
      <c r="J566" s="788">
        <v>0</v>
      </c>
      <c r="K566" s="788">
        <v>0</v>
      </c>
      <c r="L566" s="788">
        <v>0</v>
      </c>
      <c r="M566" s="788">
        <v>0</v>
      </c>
      <c r="N566" s="819">
        <v>0</v>
      </c>
      <c r="O566" s="788">
        <v>0</v>
      </c>
      <c r="P566" s="788">
        <v>0</v>
      </c>
      <c r="Q566" s="788">
        <v>0</v>
      </c>
      <c r="R566" s="788">
        <v>0</v>
      </c>
      <c r="S566" s="788">
        <v>0</v>
      </c>
      <c r="T566" s="788">
        <v>0</v>
      </c>
      <c r="U566" s="788">
        <v>0</v>
      </c>
    </row>
    <row r="567" spans="1:21" ht="12.75" customHeight="1">
      <c r="A567" s="242" t="s">
        <v>725</v>
      </c>
      <c r="B567" s="242" t="s">
        <v>808</v>
      </c>
      <c r="C567" s="242" t="s">
        <v>810</v>
      </c>
      <c r="D567" s="242">
        <v>111452</v>
      </c>
      <c r="E567" s="788">
        <v>0</v>
      </c>
      <c r="F567" s="788">
        <v>0</v>
      </c>
      <c r="G567" s="788">
        <v>0</v>
      </c>
      <c r="H567" s="819">
        <v>0</v>
      </c>
      <c r="I567" s="788">
        <v>0</v>
      </c>
      <c r="J567" s="788">
        <v>0</v>
      </c>
      <c r="K567" s="788">
        <v>0</v>
      </c>
      <c r="L567" s="788">
        <v>0</v>
      </c>
      <c r="M567" s="788">
        <v>0</v>
      </c>
      <c r="N567" s="819">
        <v>0</v>
      </c>
      <c r="O567" s="788">
        <v>0</v>
      </c>
      <c r="P567" s="788">
        <v>0</v>
      </c>
      <c r="Q567" s="788">
        <v>0</v>
      </c>
      <c r="R567" s="788">
        <v>0</v>
      </c>
      <c r="S567" s="788">
        <v>0</v>
      </c>
      <c r="T567" s="788">
        <v>0</v>
      </c>
      <c r="U567" s="788">
        <v>0</v>
      </c>
    </row>
    <row r="568" spans="1:21" ht="12.75" customHeight="1">
      <c r="A568" s="242" t="s">
        <v>725</v>
      </c>
      <c r="B568" s="242" t="s">
        <v>808</v>
      </c>
      <c r="C568" s="242" t="s">
        <v>809</v>
      </c>
      <c r="D568" s="242">
        <v>111451</v>
      </c>
      <c r="E568" s="788">
        <v>0</v>
      </c>
      <c r="F568" s="788">
        <v>0</v>
      </c>
      <c r="G568" s="788">
        <v>0</v>
      </c>
      <c r="H568" s="819">
        <v>0</v>
      </c>
      <c r="I568" s="788">
        <v>0</v>
      </c>
      <c r="J568" s="788">
        <v>0</v>
      </c>
      <c r="K568" s="788">
        <v>0</v>
      </c>
      <c r="L568" s="788">
        <v>0</v>
      </c>
      <c r="M568" s="788">
        <v>0</v>
      </c>
      <c r="N568" s="819">
        <v>0</v>
      </c>
      <c r="O568" s="788">
        <v>0</v>
      </c>
      <c r="P568" s="788">
        <v>0</v>
      </c>
      <c r="Q568" s="788">
        <v>0</v>
      </c>
      <c r="R568" s="788">
        <v>0</v>
      </c>
      <c r="S568" s="788">
        <v>0</v>
      </c>
      <c r="T568" s="788">
        <v>0</v>
      </c>
      <c r="U568" s="788">
        <v>0</v>
      </c>
    </row>
    <row r="569" spans="1:21" ht="12.75" customHeight="1">
      <c r="A569" s="242" t="s">
        <v>725</v>
      </c>
      <c r="B569" s="242" t="s">
        <v>808</v>
      </c>
      <c r="C569" s="242" t="s">
        <v>811</v>
      </c>
      <c r="D569" s="242">
        <v>111453</v>
      </c>
      <c r="E569" s="788">
        <v>0</v>
      </c>
      <c r="F569" s="788">
        <v>0</v>
      </c>
      <c r="G569" s="788">
        <v>0</v>
      </c>
      <c r="H569" s="819">
        <v>0</v>
      </c>
      <c r="I569" s="788">
        <v>0</v>
      </c>
      <c r="J569" s="788">
        <v>0</v>
      </c>
      <c r="K569" s="788">
        <v>0</v>
      </c>
      <c r="L569" s="788">
        <v>0</v>
      </c>
      <c r="M569" s="788">
        <v>0</v>
      </c>
      <c r="N569" s="819">
        <v>0</v>
      </c>
      <c r="O569" s="788">
        <v>0</v>
      </c>
      <c r="P569" s="788">
        <v>0</v>
      </c>
      <c r="Q569" s="788">
        <v>0</v>
      </c>
      <c r="R569" s="788">
        <v>0</v>
      </c>
      <c r="S569" s="788">
        <v>0</v>
      </c>
      <c r="T569" s="788">
        <v>0</v>
      </c>
      <c r="U569" s="788">
        <v>0</v>
      </c>
    </row>
    <row r="570" spans="1:21" ht="12.75" customHeight="1">
      <c r="A570" s="242" t="s">
        <v>725</v>
      </c>
      <c r="B570" s="242" t="s">
        <v>808</v>
      </c>
      <c r="C570" s="242" t="s">
        <v>808</v>
      </c>
      <c r="D570" s="242">
        <v>111450</v>
      </c>
      <c r="E570" s="788">
        <v>0</v>
      </c>
      <c r="F570" s="788">
        <v>0</v>
      </c>
      <c r="G570" s="788">
        <v>1</v>
      </c>
      <c r="H570" s="819">
        <v>1</v>
      </c>
      <c r="I570" s="788">
        <v>0</v>
      </c>
      <c r="J570" s="788">
        <v>1</v>
      </c>
      <c r="K570" s="788">
        <v>0</v>
      </c>
      <c r="L570" s="788">
        <v>0</v>
      </c>
      <c r="M570" s="788">
        <v>0</v>
      </c>
      <c r="N570" s="819">
        <v>0</v>
      </c>
      <c r="O570" s="788">
        <v>0</v>
      </c>
      <c r="P570" s="788">
        <v>0</v>
      </c>
      <c r="Q570" s="788">
        <v>0</v>
      </c>
      <c r="R570" s="788">
        <v>1</v>
      </c>
      <c r="S570" s="788">
        <v>1</v>
      </c>
      <c r="T570" s="788">
        <v>0</v>
      </c>
      <c r="U570" s="788">
        <v>0</v>
      </c>
    </row>
    <row r="571" spans="1:21" ht="12.75" customHeight="1">
      <c r="A571" s="242" t="s">
        <v>725</v>
      </c>
      <c r="B571" s="242" t="s">
        <v>780</v>
      </c>
      <c r="C571" s="242" t="s">
        <v>781</v>
      </c>
      <c r="D571" s="242">
        <v>111050</v>
      </c>
      <c r="E571" s="788">
        <v>2</v>
      </c>
      <c r="F571" s="788">
        <v>0</v>
      </c>
      <c r="G571" s="788">
        <v>2</v>
      </c>
      <c r="H571" s="819">
        <v>0</v>
      </c>
      <c r="I571" s="788">
        <v>0</v>
      </c>
      <c r="J571" s="788">
        <v>2</v>
      </c>
      <c r="K571" s="788">
        <v>2</v>
      </c>
      <c r="L571" s="788">
        <v>1</v>
      </c>
      <c r="M571" s="788">
        <v>0</v>
      </c>
      <c r="N571" s="819">
        <v>1</v>
      </c>
      <c r="O571" s="788">
        <v>0</v>
      </c>
      <c r="P571" s="788">
        <v>0</v>
      </c>
      <c r="Q571" s="788">
        <v>0</v>
      </c>
      <c r="R571" s="788">
        <v>1</v>
      </c>
      <c r="S571" s="788">
        <v>1</v>
      </c>
      <c r="T571" s="788">
        <v>0</v>
      </c>
      <c r="U571" s="788">
        <v>0</v>
      </c>
    </row>
    <row r="572" spans="1:21" ht="12.75" customHeight="1">
      <c r="A572" s="242" t="s">
        <v>725</v>
      </c>
      <c r="B572" s="242" t="s">
        <v>780</v>
      </c>
      <c r="C572" s="242" t="s">
        <v>782</v>
      </c>
      <c r="D572" s="242">
        <v>111051</v>
      </c>
      <c r="E572" s="788">
        <v>0</v>
      </c>
      <c r="F572" s="788">
        <v>0</v>
      </c>
      <c r="G572" s="788">
        <v>0</v>
      </c>
      <c r="H572" s="819">
        <v>0</v>
      </c>
      <c r="I572" s="788">
        <v>0</v>
      </c>
      <c r="J572" s="788">
        <v>0</v>
      </c>
      <c r="K572" s="788">
        <v>0</v>
      </c>
      <c r="L572" s="788">
        <v>0</v>
      </c>
      <c r="M572" s="788">
        <v>0</v>
      </c>
      <c r="N572" s="819">
        <v>0</v>
      </c>
      <c r="O572" s="788">
        <v>0</v>
      </c>
      <c r="P572" s="788">
        <v>0</v>
      </c>
      <c r="Q572" s="788">
        <v>0</v>
      </c>
      <c r="R572" s="788">
        <v>0</v>
      </c>
      <c r="S572" s="788">
        <v>0</v>
      </c>
      <c r="T572" s="788">
        <v>0</v>
      </c>
      <c r="U572" s="788">
        <v>0</v>
      </c>
    </row>
    <row r="573" spans="1:21" ht="12.75" customHeight="1">
      <c r="A573" s="242" t="s">
        <v>725</v>
      </c>
      <c r="B573" s="242" t="s">
        <v>780</v>
      </c>
      <c r="C573" s="242" t="s">
        <v>783</v>
      </c>
      <c r="D573" s="242">
        <v>111052</v>
      </c>
      <c r="E573" s="788">
        <v>0</v>
      </c>
      <c r="F573" s="788">
        <v>0</v>
      </c>
      <c r="G573" s="788">
        <v>0</v>
      </c>
      <c r="H573" s="819">
        <v>0</v>
      </c>
      <c r="I573" s="788">
        <v>0</v>
      </c>
      <c r="J573" s="788">
        <v>0</v>
      </c>
      <c r="K573" s="788">
        <v>0</v>
      </c>
      <c r="L573" s="788">
        <v>0</v>
      </c>
      <c r="M573" s="788">
        <v>0</v>
      </c>
      <c r="N573" s="819">
        <v>0</v>
      </c>
      <c r="O573" s="788">
        <v>0</v>
      </c>
      <c r="P573" s="788">
        <v>0</v>
      </c>
      <c r="Q573" s="788">
        <v>0</v>
      </c>
      <c r="R573" s="788">
        <v>0</v>
      </c>
      <c r="S573" s="788">
        <v>0</v>
      </c>
      <c r="T573" s="788">
        <v>0</v>
      </c>
      <c r="U573" s="788">
        <v>0</v>
      </c>
    </row>
    <row r="574" spans="1:21" ht="12.75" customHeight="1">
      <c r="A574" s="242" t="s">
        <v>725</v>
      </c>
      <c r="B574" s="242" t="s">
        <v>780</v>
      </c>
      <c r="C574" s="242" t="s">
        <v>784</v>
      </c>
      <c r="D574" s="242">
        <v>111053</v>
      </c>
      <c r="E574" s="788">
        <v>0</v>
      </c>
      <c r="F574" s="788">
        <v>0</v>
      </c>
      <c r="G574" s="788">
        <v>0</v>
      </c>
      <c r="H574" s="819">
        <v>0</v>
      </c>
      <c r="I574" s="788">
        <v>0</v>
      </c>
      <c r="J574" s="788">
        <v>0</v>
      </c>
      <c r="K574" s="788">
        <v>0</v>
      </c>
      <c r="L574" s="788">
        <v>0</v>
      </c>
      <c r="M574" s="788">
        <v>0</v>
      </c>
      <c r="N574" s="819">
        <v>0</v>
      </c>
      <c r="O574" s="788">
        <v>0</v>
      </c>
      <c r="P574" s="788">
        <v>0</v>
      </c>
      <c r="Q574" s="788">
        <v>0</v>
      </c>
      <c r="R574" s="788">
        <v>0</v>
      </c>
      <c r="S574" s="788">
        <v>0</v>
      </c>
      <c r="T574" s="788">
        <v>0</v>
      </c>
      <c r="U574" s="788">
        <v>0</v>
      </c>
    </row>
    <row r="575" spans="1:21" ht="12.75" customHeight="1">
      <c r="A575" s="242" t="s">
        <v>725</v>
      </c>
      <c r="B575" s="242" t="s">
        <v>780</v>
      </c>
      <c r="C575" s="242" t="s">
        <v>785</v>
      </c>
      <c r="D575" s="242">
        <v>111054</v>
      </c>
      <c r="E575" s="788">
        <v>0</v>
      </c>
      <c r="F575" s="788">
        <v>0</v>
      </c>
      <c r="G575" s="788">
        <v>0</v>
      </c>
      <c r="H575" s="819">
        <v>0</v>
      </c>
      <c r="I575" s="788">
        <v>0</v>
      </c>
      <c r="J575" s="788">
        <v>0</v>
      </c>
      <c r="K575" s="788">
        <v>0</v>
      </c>
      <c r="L575" s="788">
        <v>0</v>
      </c>
      <c r="M575" s="788">
        <v>0</v>
      </c>
      <c r="N575" s="819">
        <v>0</v>
      </c>
      <c r="O575" s="788">
        <v>0</v>
      </c>
      <c r="P575" s="788">
        <v>0</v>
      </c>
      <c r="Q575" s="788">
        <v>0</v>
      </c>
      <c r="R575" s="788">
        <v>0</v>
      </c>
      <c r="S575" s="788">
        <v>0</v>
      </c>
      <c r="T575" s="788">
        <v>0</v>
      </c>
      <c r="U575" s="788">
        <v>0</v>
      </c>
    </row>
    <row r="576" spans="1:21" ht="12.75" customHeight="1">
      <c r="A576" s="242" t="s">
        <v>725</v>
      </c>
      <c r="B576" s="242" t="s">
        <v>780</v>
      </c>
      <c r="C576" s="242" t="s">
        <v>786</v>
      </c>
      <c r="D576" s="242">
        <v>111055</v>
      </c>
      <c r="E576" s="788">
        <v>0</v>
      </c>
      <c r="F576" s="788">
        <v>0</v>
      </c>
      <c r="G576" s="788">
        <v>0</v>
      </c>
      <c r="H576" s="819">
        <v>0</v>
      </c>
      <c r="I576" s="788">
        <v>0</v>
      </c>
      <c r="J576" s="788">
        <v>0</v>
      </c>
      <c r="K576" s="788">
        <v>0</v>
      </c>
      <c r="L576" s="788">
        <v>0</v>
      </c>
      <c r="M576" s="788">
        <v>0</v>
      </c>
      <c r="N576" s="819">
        <v>0</v>
      </c>
      <c r="O576" s="788">
        <v>0</v>
      </c>
      <c r="P576" s="788">
        <v>0</v>
      </c>
      <c r="Q576" s="788">
        <v>0</v>
      </c>
      <c r="R576" s="788">
        <v>0</v>
      </c>
      <c r="S576" s="788">
        <v>0</v>
      </c>
      <c r="T576" s="788">
        <v>0</v>
      </c>
      <c r="U576" s="788">
        <v>0</v>
      </c>
    </row>
    <row r="577" spans="1:21" ht="12.75" customHeight="1">
      <c r="A577" s="242" t="s">
        <v>725</v>
      </c>
      <c r="B577" s="242" t="s">
        <v>812</v>
      </c>
      <c r="C577" s="242" t="s">
        <v>813</v>
      </c>
      <c r="D577" s="242">
        <v>111551</v>
      </c>
      <c r="E577" s="788">
        <v>0</v>
      </c>
      <c r="F577" s="788">
        <v>0</v>
      </c>
      <c r="G577" s="788">
        <v>0</v>
      </c>
      <c r="H577" s="819">
        <v>0</v>
      </c>
      <c r="I577" s="788">
        <v>0</v>
      </c>
      <c r="J577" s="788">
        <v>0</v>
      </c>
      <c r="K577" s="788">
        <v>0</v>
      </c>
      <c r="L577" s="788">
        <v>0</v>
      </c>
      <c r="M577" s="788">
        <v>0</v>
      </c>
      <c r="N577" s="819">
        <v>0</v>
      </c>
      <c r="O577" s="788">
        <v>0</v>
      </c>
      <c r="P577" s="788">
        <v>0</v>
      </c>
      <c r="Q577" s="788">
        <v>0</v>
      </c>
      <c r="R577" s="788">
        <v>0</v>
      </c>
      <c r="S577" s="788">
        <v>0</v>
      </c>
      <c r="T577" s="788">
        <v>0</v>
      </c>
      <c r="U577" s="788">
        <v>0</v>
      </c>
    </row>
    <row r="578" spans="1:21" ht="12.75" customHeight="1">
      <c r="A578" s="242" t="s">
        <v>725</v>
      </c>
      <c r="B578" s="242" t="s">
        <v>812</v>
      </c>
      <c r="C578" s="242" t="s">
        <v>812</v>
      </c>
      <c r="D578" s="242">
        <v>111550</v>
      </c>
      <c r="E578" s="788">
        <v>0</v>
      </c>
      <c r="F578" s="788">
        <v>0</v>
      </c>
      <c r="G578" s="788">
        <v>0</v>
      </c>
      <c r="H578" s="819">
        <v>0</v>
      </c>
      <c r="I578" s="788">
        <v>0</v>
      </c>
      <c r="J578" s="788">
        <v>0</v>
      </c>
      <c r="K578" s="788">
        <v>0</v>
      </c>
      <c r="L578" s="788">
        <v>0</v>
      </c>
      <c r="M578" s="788">
        <v>0</v>
      </c>
      <c r="N578" s="819">
        <v>0</v>
      </c>
      <c r="O578" s="788">
        <v>0</v>
      </c>
      <c r="P578" s="788">
        <v>0</v>
      </c>
      <c r="Q578" s="788">
        <v>0</v>
      </c>
      <c r="R578" s="788">
        <v>1</v>
      </c>
      <c r="S578" s="788">
        <v>0</v>
      </c>
      <c r="T578" s="788">
        <v>0</v>
      </c>
      <c r="U578" s="788">
        <v>0</v>
      </c>
    </row>
    <row r="579" spans="1:21" ht="12.75" customHeight="1">
      <c r="A579" s="242" t="s">
        <v>725</v>
      </c>
      <c r="B579" s="242" t="s">
        <v>812</v>
      </c>
      <c r="C579" s="242" t="s">
        <v>814</v>
      </c>
      <c r="D579" s="242">
        <v>111552</v>
      </c>
      <c r="E579" s="788">
        <v>1</v>
      </c>
      <c r="F579" s="788">
        <v>0</v>
      </c>
      <c r="G579" s="788">
        <v>1</v>
      </c>
      <c r="H579" s="819">
        <v>1</v>
      </c>
      <c r="I579" s="788">
        <v>0</v>
      </c>
      <c r="J579" s="788">
        <v>1</v>
      </c>
      <c r="K579" s="788">
        <v>0</v>
      </c>
      <c r="L579" s="788">
        <v>0</v>
      </c>
      <c r="M579" s="788">
        <v>0</v>
      </c>
      <c r="N579" s="819">
        <v>0</v>
      </c>
      <c r="O579" s="788">
        <v>0</v>
      </c>
      <c r="P579" s="788">
        <v>0</v>
      </c>
      <c r="Q579" s="788">
        <v>0</v>
      </c>
      <c r="R579" s="788">
        <v>0</v>
      </c>
      <c r="S579" s="788">
        <v>0</v>
      </c>
      <c r="T579" s="788">
        <v>0</v>
      </c>
      <c r="U579" s="788">
        <v>0</v>
      </c>
    </row>
    <row r="580" spans="1:21" ht="12.75" customHeight="1">
      <c r="A580" s="242" t="s">
        <v>725</v>
      </c>
      <c r="B580" s="242" t="s">
        <v>787</v>
      </c>
      <c r="C580" s="242" t="s">
        <v>788</v>
      </c>
      <c r="D580" s="242">
        <v>111151</v>
      </c>
      <c r="E580" s="788">
        <v>0</v>
      </c>
      <c r="F580" s="788">
        <v>0</v>
      </c>
      <c r="G580" s="788">
        <v>0</v>
      </c>
      <c r="H580" s="819">
        <v>0</v>
      </c>
      <c r="I580" s="788">
        <v>0</v>
      </c>
      <c r="J580" s="788">
        <v>0</v>
      </c>
      <c r="K580" s="788">
        <v>0</v>
      </c>
      <c r="L580" s="788">
        <v>0</v>
      </c>
      <c r="M580" s="788">
        <v>0</v>
      </c>
      <c r="N580" s="819">
        <v>1</v>
      </c>
      <c r="O580" s="788">
        <v>0</v>
      </c>
      <c r="P580" s="788">
        <v>0</v>
      </c>
      <c r="Q580" s="788">
        <v>0</v>
      </c>
      <c r="R580" s="788">
        <v>0</v>
      </c>
      <c r="S580" s="788">
        <v>0</v>
      </c>
      <c r="T580" s="788">
        <v>0</v>
      </c>
      <c r="U580" s="788">
        <v>0</v>
      </c>
    </row>
    <row r="581" spans="1:21" ht="12.75" customHeight="1">
      <c r="A581" s="242" t="s">
        <v>725</v>
      </c>
      <c r="B581" s="242" t="s">
        <v>787</v>
      </c>
      <c r="C581" s="242" t="s">
        <v>789</v>
      </c>
      <c r="D581" s="242">
        <v>111152</v>
      </c>
      <c r="E581" s="788">
        <v>0</v>
      </c>
      <c r="F581" s="788">
        <v>0</v>
      </c>
      <c r="G581" s="788">
        <v>0</v>
      </c>
      <c r="H581" s="819">
        <v>0</v>
      </c>
      <c r="I581" s="788">
        <v>0</v>
      </c>
      <c r="J581" s="788">
        <v>0</v>
      </c>
      <c r="K581" s="788">
        <v>0</v>
      </c>
      <c r="L581" s="788">
        <v>1</v>
      </c>
      <c r="M581" s="788">
        <v>0</v>
      </c>
      <c r="N581" s="819">
        <v>0</v>
      </c>
      <c r="O581" s="788">
        <v>0</v>
      </c>
      <c r="P581" s="788">
        <v>0</v>
      </c>
      <c r="Q581" s="788">
        <v>0</v>
      </c>
      <c r="R581" s="788">
        <v>0</v>
      </c>
      <c r="S581" s="788">
        <v>0</v>
      </c>
      <c r="T581" s="788">
        <v>0</v>
      </c>
      <c r="U581" s="788">
        <v>0</v>
      </c>
    </row>
    <row r="582" spans="1:21" ht="12.75" customHeight="1">
      <c r="A582" s="242" t="s">
        <v>725</v>
      </c>
      <c r="B582" s="242" t="s">
        <v>787</v>
      </c>
      <c r="C582" s="242" t="s">
        <v>790</v>
      </c>
      <c r="D582" s="242">
        <v>111153</v>
      </c>
      <c r="E582" s="788">
        <v>0</v>
      </c>
      <c r="F582" s="788">
        <v>0</v>
      </c>
      <c r="G582" s="788">
        <v>0</v>
      </c>
      <c r="H582" s="819">
        <v>0</v>
      </c>
      <c r="I582" s="788">
        <v>0</v>
      </c>
      <c r="J582" s="788">
        <v>0</v>
      </c>
      <c r="K582" s="788">
        <v>0</v>
      </c>
      <c r="L582" s="788">
        <v>0</v>
      </c>
      <c r="M582" s="788">
        <v>0</v>
      </c>
      <c r="N582" s="819">
        <v>0</v>
      </c>
      <c r="O582" s="788">
        <v>0</v>
      </c>
      <c r="P582" s="788">
        <v>0</v>
      </c>
      <c r="Q582" s="788">
        <v>0</v>
      </c>
      <c r="R582" s="788">
        <v>0</v>
      </c>
      <c r="S582" s="788">
        <v>0</v>
      </c>
      <c r="T582" s="788">
        <v>0</v>
      </c>
      <c r="U582" s="788">
        <v>0</v>
      </c>
    </row>
    <row r="583" spans="1:21" ht="12.75" customHeight="1">
      <c r="A583" s="242" t="s">
        <v>725</v>
      </c>
      <c r="B583" s="242" t="s">
        <v>787</v>
      </c>
      <c r="C583" s="242" t="s">
        <v>791</v>
      </c>
      <c r="D583" s="242">
        <v>111154</v>
      </c>
      <c r="E583" s="788">
        <v>1</v>
      </c>
      <c r="F583" s="788">
        <v>0</v>
      </c>
      <c r="G583" s="788">
        <v>0</v>
      </c>
      <c r="H583" s="819">
        <v>0</v>
      </c>
      <c r="I583" s="788">
        <v>0</v>
      </c>
      <c r="J583" s="788">
        <v>0</v>
      </c>
      <c r="K583" s="788">
        <v>0</v>
      </c>
      <c r="L583" s="788">
        <v>0</v>
      </c>
      <c r="M583" s="788">
        <v>0</v>
      </c>
      <c r="N583" s="819">
        <v>0</v>
      </c>
      <c r="O583" s="788">
        <v>0</v>
      </c>
      <c r="P583" s="788">
        <v>0</v>
      </c>
      <c r="Q583" s="788">
        <v>0</v>
      </c>
      <c r="R583" s="788">
        <v>0</v>
      </c>
      <c r="S583" s="788">
        <v>0</v>
      </c>
      <c r="T583" s="788">
        <v>0</v>
      </c>
      <c r="U583" s="788">
        <v>0</v>
      </c>
    </row>
    <row r="584" spans="1:21" ht="12.75" customHeight="1">
      <c r="A584" s="242" t="s">
        <v>725</v>
      </c>
      <c r="B584" s="242" t="s">
        <v>787</v>
      </c>
      <c r="C584" s="242" t="s">
        <v>792</v>
      </c>
      <c r="D584" s="242">
        <v>111155</v>
      </c>
      <c r="E584" s="788">
        <v>1</v>
      </c>
      <c r="F584" s="788">
        <v>0</v>
      </c>
      <c r="G584" s="788">
        <v>0</v>
      </c>
      <c r="H584" s="819">
        <v>0</v>
      </c>
      <c r="I584" s="788">
        <v>0</v>
      </c>
      <c r="J584" s="788">
        <v>0</v>
      </c>
      <c r="K584" s="788">
        <v>0</v>
      </c>
      <c r="L584" s="788">
        <v>0</v>
      </c>
      <c r="M584" s="788">
        <v>0</v>
      </c>
      <c r="N584" s="819">
        <v>0</v>
      </c>
      <c r="O584" s="788">
        <v>0</v>
      </c>
      <c r="P584" s="788">
        <v>0</v>
      </c>
      <c r="Q584" s="788">
        <v>0</v>
      </c>
      <c r="R584" s="788">
        <v>0</v>
      </c>
      <c r="S584" s="788">
        <v>0</v>
      </c>
      <c r="T584" s="788">
        <v>0</v>
      </c>
      <c r="U584" s="788">
        <v>0</v>
      </c>
    </row>
    <row r="585" spans="1:21" ht="12.75" customHeight="1">
      <c r="A585" s="242" t="s">
        <v>725</v>
      </c>
      <c r="B585" s="242" t="s">
        <v>787</v>
      </c>
      <c r="C585" s="242" t="s">
        <v>793</v>
      </c>
      <c r="D585" s="242">
        <v>111156</v>
      </c>
      <c r="E585" s="788">
        <v>0</v>
      </c>
      <c r="F585" s="788">
        <v>0</v>
      </c>
      <c r="G585" s="788">
        <v>1</v>
      </c>
      <c r="H585" s="819">
        <v>0</v>
      </c>
      <c r="I585" s="788">
        <v>0</v>
      </c>
      <c r="J585" s="788">
        <v>2</v>
      </c>
      <c r="K585" s="788">
        <v>0</v>
      </c>
      <c r="L585" s="788">
        <v>0</v>
      </c>
      <c r="M585" s="788">
        <v>0</v>
      </c>
      <c r="N585" s="819">
        <v>0</v>
      </c>
      <c r="O585" s="788">
        <v>0</v>
      </c>
      <c r="P585" s="788">
        <v>0</v>
      </c>
      <c r="Q585" s="788">
        <v>0</v>
      </c>
      <c r="R585" s="788">
        <v>0</v>
      </c>
      <c r="S585" s="788">
        <v>0</v>
      </c>
      <c r="T585" s="788">
        <v>0</v>
      </c>
      <c r="U585" s="788">
        <v>0</v>
      </c>
    </row>
    <row r="586" spans="1:21" ht="12.75" customHeight="1">
      <c r="A586" s="242" t="s">
        <v>725</v>
      </c>
      <c r="B586" s="242" t="s">
        <v>787</v>
      </c>
      <c r="C586" s="242" t="s">
        <v>794</v>
      </c>
      <c r="D586" s="242">
        <v>111157</v>
      </c>
      <c r="E586" s="788">
        <v>1</v>
      </c>
      <c r="F586" s="788">
        <v>0</v>
      </c>
      <c r="G586" s="788">
        <v>0</v>
      </c>
      <c r="H586" s="819">
        <v>0</v>
      </c>
      <c r="I586" s="788">
        <v>0</v>
      </c>
      <c r="J586" s="788">
        <v>0</v>
      </c>
      <c r="K586" s="788">
        <v>0</v>
      </c>
      <c r="L586" s="788">
        <v>0</v>
      </c>
      <c r="M586" s="788">
        <v>0</v>
      </c>
      <c r="N586" s="819">
        <v>1</v>
      </c>
      <c r="O586" s="788">
        <v>0</v>
      </c>
      <c r="P586" s="788">
        <v>0</v>
      </c>
      <c r="Q586" s="788">
        <v>0</v>
      </c>
      <c r="R586" s="788">
        <v>0</v>
      </c>
      <c r="S586" s="788">
        <v>0</v>
      </c>
      <c r="T586" s="788">
        <v>0</v>
      </c>
      <c r="U586" s="788">
        <v>0</v>
      </c>
    </row>
    <row r="587" spans="1:21" ht="12.75" customHeight="1">
      <c r="A587" s="242" t="s">
        <v>725</v>
      </c>
      <c r="B587" s="242" t="s">
        <v>787</v>
      </c>
      <c r="C587" s="242" t="s">
        <v>787</v>
      </c>
      <c r="D587" s="242">
        <v>111150</v>
      </c>
      <c r="E587" s="788">
        <v>1</v>
      </c>
      <c r="F587" s="788">
        <v>0</v>
      </c>
      <c r="G587" s="788">
        <v>1</v>
      </c>
      <c r="H587" s="819">
        <v>0</v>
      </c>
      <c r="I587" s="788">
        <v>0</v>
      </c>
      <c r="J587" s="788">
        <v>1</v>
      </c>
      <c r="K587" s="788">
        <v>2</v>
      </c>
      <c r="L587" s="788">
        <v>1</v>
      </c>
      <c r="M587" s="788">
        <v>0</v>
      </c>
      <c r="N587" s="819">
        <v>1</v>
      </c>
      <c r="O587" s="788">
        <v>0</v>
      </c>
      <c r="P587" s="788">
        <v>0</v>
      </c>
      <c r="Q587" s="788">
        <v>1</v>
      </c>
      <c r="R587" s="788">
        <v>1</v>
      </c>
      <c r="S587" s="788">
        <v>1</v>
      </c>
      <c r="T587" s="788">
        <v>0</v>
      </c>
      <c r="U587" s="788">
        <v>0</v>
      </c>
    </row>
    <row r="588" spans="1:21" ht="12.75" customHeight="1">
      <c r="A588" s="242" t="s">
        <v>725</v>
      </c>
      <c r="B588" s="242" t="s">
        <v>787</v>
      </c>
      <c r="C588" s="242" t="s">
        <v>795</v>
      </c>
      <c r="D588" s="242">
        <v>111158</v>
      </c>
      <c r="E588" s="788">
        <v>1</v>
      </c>
      <c r="F588" s="788">
        <v>0</v>
      </c>
      <c r="G588" s="788">
        <v>0</v>
      </c>
      <c r="H588" s="819">
        <v>0</v>
      </c>
      <c r="I588" s="788">
        <v>0</v>
      </c>
      <c r="J588" s="788">
        <v>0</v>
      </c>
      <c r="K588" s="788">
        <v>0</v>
      </c>
      <c r="L588" s="788">
        <v>0</v>
      </c>
      <c r="M588" s="788">
        <v>0</v>
      </c>
      <c r="N588" s="819">
        <v>0</v>
      </c>
      <c r="O588" s="788">
        <v>0</v>
      </c>
      <c r="P588" s="788">
        <v>0</v>
      </c>
      <c r="Q588" s="788">
        <v>0</v>
      </c>
      <c r="R588" s="788">
        <v>0</v>
      </c>
      <c r="S588" s="788">
        <v>0</v>
      </c>
      <c r="T588" s="788">
        <v>0</v>
      </c>
      <c r="U588" s="788">
        <v>0</v>
      </c>
    </row>
    <row r="589" spans="1:21" ht="12.75" customHeight="1">
      <c r="A589" s="242" t="s">
        <v>725</v>
      </c>
      <c r="B589" s="242" t="s">
        <v>787</v>
      </c>
      <c r="C589" s="242" t="s">
        <v>797</v>
      </c>
      <c r="D589" s="242">
        <v>111160</v>
      </c>
      <c r="E589" s="788">
        <v>0</v>
      </c>
      <c r="F589" s="788">
        <v>0</v>
      </c>
      <c r="G589" s="788">
        <v>0</v>
      </c>
      <c r="H589" s="819">
        <v>0</v>
      </c>
      <c r="I589" s="788">
        <v>0</v>
      </c>
      <c r="J589" s="788">
        <v>0</v>
      </c>
      <c r="K589" s="788">
        <v>0</v>
      </c>
      <c r="L589" s="788">
        <v>0</v>
      </c>
      <c r="M589" s="788">
        <v>0</v>
      </c>
      <c r="N589" s="819">
        <v>0</v>
      </c>
      <c r="O589" s="788">
        <v>0</v>
      </c>
      <c r="P589" s="788">
        <v>0</v>
      </c>
      <c r="Q589" s="788">
        <v>0</v>
      </c>
      <c r="R589" s="788">
        <v>0</v>
      </c>
      <c r="S589" s="788">
        <v>0</v>
      </c>
      <c r="T589" s="788">
        <v>0</v>
      </c>
      <c r="U589" s="788">
        <v>0</v>
      </c>
    </row>
    <row r="590" spans="1:21" ht="12.75" customHeight="1">
      <c r="A590" s="242" t="s">
        <v>725</v>
      </c>
      <c r="B590" s="242" t="s">
        <v>787</v>
      </c>
      <c r="C590" s="242" t="s">
        <v>796</v>
      </c>
      <c r="D590" s="242">
        <v>111159</v>
      </c>
      <c r="E590" s="788">
        <v>0</v>
      </c>
      <c r="F590" s="788">
        <v>0</v>
      </c>
      <c r="G590" s="788">
        <v>0</v>
      </c>
      <c r="H590" s="819">
        <v>0</v>
      </c>
      <c r="I590" s="788">
        <v>0</v>
      </c>
      <c r="J590" s="788">
        <v>0</v>
      </c>
      <c r="K590" s="788">
        <v>0</v>
      </c>
      <c r="L590" s="788">
        <v>1</v>
      </c>
      <c r="M590" s="788">
        <v>0</v>
      </c>
      <c r="N590" s="819">
        <v>0</v>
      </c>
      <c r="O590" s="788">
        <v>0</v>
      </c>
      <c r="P590" s="788">
        <v>0</v>
      </c>
      <c r="Q590" s="788">
        <v>0</v>
      </c>
      <c r="R590" s="788">
        <v>0</v>
      </c>
      <c r="S590" s="788">
        <v>0</v>
      </c>
      <c r="T590" s="788">
        <v>0</v>
      </c>
      <c r="U590" s="788">
        <v>0</v>
      </c>
    </row>
    <row r="591" spans="1:21" ht="12.75" customHeight="1">
      <c r="A591" s="242" t="s">
        <v>725</v>
      </c>
      <c r="B591" s="242" t="s">
        <v>798</v>
      </c>
      <c r="C591" s="242" t="s">
        <v>799</v>
      </c>
      <c r="D591" s="242">
        <v>111251</v>
      </c>
      <c r="E591" s="788">
        <v>0</v>
      </c>
      <c r="F591" s="788">
        <v>0</v>
      </c>
      <c r="G591" s="788">
        <v>0</v>
      </c>
      <c r="H591" s="819">
        <v>0</v>
      </c>
      <c r="I591" s="788">
        <v>0</v>
      </c>
      <c r="J591" s="788">
        <v>0</v>
      </c>
      <c r="K591" s="788">
        <v>0</v>
      </c>
      <c r="L591" s="788">
        <v>0</v>
      </c>
      <c r="M591" s="788">
        <v>0</v>
      </c>
      <c r="N591" s="819">
        <v>0</v>
      </c>
      <c r="O591" s="788">
        <v>0</v>
      </c>
      <c r="P591" s="788">
        <v>0</v>
      </c>
      <c r="Q591" s="788">
        <v>0</v>
      </c>
      <c r="R591" s="788">
        <v>0</v>
      </c>
      <c r="S591" s="788">
        <v>0</v>
      </c>
      <c r="T591" s="788">
        <v>0</v>
      </c>
      <c r="U591" s="788">
        <v>0</v>
      </c>
    </row>
    <row r="592" spans="1:21" ht="12.75" customHeight="1">
      <c r="A592" s="242" t="s">
        <v>725</v>
      </c>
      <c r="B592" s="242" t="s">
        <v>798</v>
      </c>
      <c r="C592" s="242" t="s">
        <v>798</v>
      </c>
      <c r="D592" s="242">
        <v>111250</v>
      </c>
      <c r="E592" s="788">
        <v>1</v>
      </c>
      <c r="F592" s="788">
        <v>0</v>
      </c>
      <c r="G592" s="788">
        <v>1</v>
      </c>
      <c r="H592" s="819">
        <v>0</v>
      </c>
      <c r="I592" s="788">
        <v>0</v>
      </c>
      <c r="J592" s="788">
        <v>0</v>
      </c>
      <c r="K592" s="788">
        <v>1</v>
      </c>
      <c r="L592" s="788">
        <v>1</v>
      </c>
      <c r="M592" s="788">
        <v>0</v>
      </c>
      <c r="N592" s="819">
        <v>1</v>
      </c>
      <c r="O592" s="788">
        <v>0</v>
      </c>
      <c r="P592" s="788">
        <v>0</v>
      </c>
      <c r="Q592" s="788">
        <v>0</v>
      </c>
      <c r="R592" s="788">
        <v>1</v>
      </c>
      <c r="S592" s="788">
        <v>1</v>
      </c>
      <c r="T592" s="788">
        <v>0</v>
      </c>
      <c r="U592" s="788">
        <v>0</v>
      </c>
    </row>
    <row r="593" spans="1:21" ht="12.75" customHeight="1">
      <c r="A593" s="242" t="s">
        <v>725</v>
      </c>
      <c r="B593" s="242" t="s">
        <v>798</v>
      </c>
      <c r="C593" s="242" t="s">
        <v>800</v>
      </c>
      <c r="D593" s="242">
        <v>111252</v>
      </c>
      <c r="E593" s="788">
        <v>0</v>
      </c>
      <c r="F593" s="788">
        <v>0</v>
      </c>
      <c r="G593" s="788">
        <v>0</v>
      </c>
      <c r="H593" s="819">
        <v>0</v>
      </c>
      <c r="I593" s="788">
        <v>0</v>
      </c>
      <c r="J593" s="788">
        <v>0</v>
      </c>
      <c r="K593" s="788">
        <v>0</v>
      </c>
      <c r="L593" s="788">
        <v>0</v>
      </c>
      <c r="M593" s="788">
        <v>0</v>
      </c>
      <c r="N593" s="819">
        <v>0</v>
      </c>
      <c r="O593" s="788">
        <v>0</v>
      </c>
      <c r="P593" s="788">
        <v>0</v>
      </c>
      <c r="Q593" s="788">
        <v>0</v>
      </c>
      <c r="R593" s="788">
        <v>1</v>
      </c>
      <c r="S593" s="788">
        <v>0</v>
      </c>
      <c r="T593" s="788">
        <v>0</v>
      </c>
      <c r="U593" s="788">
        <v>0</v>
      </c>
    </row>
    <row r="594" spans="1:21" ht="12.75" customHeight="1">
      <c r="A594" s="242" t="s">
        <v>725</v>
      </c>
      <c r="B594" s="242" t="s">
        <v>801</v>
      </c>
      <c r="C594" s="242" t="s">
        <v>807</v>
      </c>
      <c r="D594" s="242">
        <v>111355</v>
      </c>
      <c r="E594" s="788">
        <v>0</v>
      </c>
      <c r="F594" s="788">
        <v>0</v>
      </c>
      <c r="G594" s="788">
        <v>0</v>
      </c>
      <c r="H594" s="819">
        <v>0</v>
      </c>
      <c r="I594" s="788">
        <v>0</v>
      </c>
      <c r="J594" s="788">
        <v>0</v>
      </c>
      <c r="K594" s="788">
        <v>0</v>
      </c>
      <c r="L594" s="788">
        <v>0</v>
      </c>
      <c r="M594" s="788">
        <v>0</v>
      </c>
      <c r="N594" s="819">
        <v>0</v>
      </c>
      <c r="O594" s="788">
        <v>0</v>
      </c>
      <c r="P594" s="788">
        <v>0</v>
      </c>
      <c r="Q594" s="788">
        <v>0</v>
      </c>
      <c r="R594" s="788">
        <v>0</v>
      </c>
      <c r="S594" s="788">
        <v>0</v>
      </c>
      <c r="T594" s="788">
        <v>0</v>
      </c>
      <c r="U594" s="788">
        <v>0</v>
      </c>
    </row>
    <row r="595" spans="1:21" ht="12.75" customHeight="1">
      <c r="A595" s="242" t="s">
        <v>725</v>
      </c>
      <c r="B595" s="242" t="s">
        <v>801</v>
      </c>
      <c r="C595" s="242" t="s">
        <v>806</v>
      </c>
      <c r="D595" s="242">
        <v>111356</v>
      </c>
      <c r="E595" s="788">
        <v>0</v>
      </c>
      <c r="F595" s="788">
        <v>0</v>
      </c>
      <c r="G595" s="788">
        <v>0</v>
      </c>
      <c r="H595" s="819">
        <v>0</v>
      </c>
      <c r="I595" s="788">
        <v>0</v>
      </c>
      <c r="J595" s="788">
        <v>0</v>
      </c>
      <c r="K595" s="788">
        <v>0</v>
      </c>
      <c r="L595" s="788">
        <v>0</v>
      </c>
      <c r="M595" s="788">
        <v>0</v>
      </c>
      <c r="N595" s="819">
        <v>0</v>
      </c>
      <c r="O595" s="788">
        <v>0</v>
      </c>
      <c r="P595" s="788">
        <v>0</v>
      </c>
      <c r="Q595" s="788">
        <v>0</v>
      </c>
      <c r="R595" s="788">
        <v>0</v>
      </c>
      <c r="S595" s="788">
        <v>0</v>
      </c>
      <c r="T595" s="788">
        <v>0</v>
      </c>
      <c r="U595" s="788">
        <v>0</v>
      </c>
    </row>
    <row r="596" spans="1:21" ht="12.75" customHeight="1">
      <c r="A596" s="242" t="s">
        <v>725</v>
      </c>
      <c r="B596" s="242" t="s">
        <v>801</v>
      </c>
      <c r="C596" s="242" t="s">
        <v>803</v>
      </c>
      <c r="D596" s="242">
        <v>111352</v>
      </c>
      <c r="E596" s="788">
        <v>0</v>
      </c>
      <c r="F596" s="788">
        <v>0</v>
      </c>
      <c r="G596" s="788">
        <v>0</v>
      </c>
      <c r="H596" s="819">
        <v>0</v>
      </c>
      <c r="I596" s="788">
        <v>0</v>
      </c>
      <c r="J596" s="788">
        <v>0</v>
      </c>
      <c r="K596" s="788">
        <v>0</v>
      </c>
      <c r="L596" s="788">
        <v>0</v>
      </c>
      <c r="M596" s="788">
        <v>0</v>
      </c>
      <c r="N596" s="819">
        <v>0</v>
      </c>
      <c r="O596" s="788">
        <v>0</v>
      </c>
      <c r="P596" s="788">
        <v>0</v>
      </c>
      <c r="Q596" s="788">
        <v>0</v>
      </c>
      <c r="R596" s="788">
        <v>0</v>
      </c>
      <c r="S596" s="788">
        <v>0</v>
      </c>
      <c r="T596" s="788">
        <v>0</v>
      </c>
      <c r="U596" s="788">
        <v>0</v>
      </c>
    </row>
    <row r="597" spans="1:21" ht="12.75" customHeight="1">
      <c r="A597" s="242" t="s">
        <v>725</v>
      </c>
      <c r="B597" s="242" t="s">
        <v>801</v>
      </c>
      <c r="C597" s="242" t="s">
        <v>804</v>
      </c>
      <c r="D597" s="242">
        <v>111353</v>
      </c>
      <c r="E597" s="788">
        <v>0</v>
      </c>
      <c r="F597" s="788">
        <v>0</v>
      </c>
      <c r="G597" s="788">
        <v>0</v>
      </c>
      <c r="H597" s="819">
        <v>0</v>
      </c>
      <c r="I597" s="788">
        <v>0</v>
      </c>
      <c r="J597" s="788">
        <v>0</v>
      </c>
      <c r="K597" s="788">
        <v>0</v>
      </c>
      <c r="L597" s="788">
        <v>0</v>
      </c>
      <c r="M597" s="788">
        <v>0</v>
      </c>
      <c r="N597" s="819">
        <v>0</v>
      </c>
      <c r="O597" s="788">
        <v>0</v>
      </c>
      <c r="P597" s="788">
        <v>0</v>
      </c>
      <c r="Q597" s="788">
        <v>0</v>
      </c>
      <c r="R597" s="788">
        <v>0</v>
      </c>
      <c r="S597" s="788">
        <v>0</v>
      </c>
      <c r="T597" s="788">
        <v>0</v>
      </c>
      <c r="U597" s="788">
        <v>0</v>
      </c>
    </row>
    <row r="598" spans="1:21" ht="12.75" customHeight="1">
      <c r="A598" s="242" t="s">
        <v>725</v>
      </c>
      <c r="B598" s="242" t="s">
        <v>801</v>
      </c>
      <c r="C598" s="242" t="s">
        <v>802</v>
      </c>
      <c r="D598" s="242">
        <v>111351</v>
      </c>
      <c r="E598" s="788">
        <v>0</v>
      </c>
      <c r="F598" s="788">
        <v>0</v>
      </c>
      <c r="G598" s="788">
        <v>0</v>
      </c>
      <c r="H598" s="819">
        <v>0</v>
      </c>
      <c r="I598" s="788">
        <v>0</v>
      </c>
      <c r="J598" s="788">
        <v>0</v>
      </c>
      <c r="K598" s="788">
        <v>0</v>
      </c>
      <c r="L598" s="788">
        <v>0</v>
      </c>
      <c r="M598" s="788">
        <v>0</v>
      </c>
      <c r="N598" s="819">
        <v>0</v>
      </c>
      <c r="O598" s="788">
        <v>0</v>
      </c>
      <c r="P598" s="788">
        <v>0</v>
      </c>
      <c r="Q598" s="788">
        <v>0</v>
      </c>
      <c r="R598" s="788">
        <v>0</v>
      </c>
      <c r="S598" s="788">
        <v>0</v>
      </c>
      <c r="T598" s="788">
        <v>0</v>
      </c>
      <c r="U598" s="788">
        <v>0</v>
      </c>
    </row>
    <row r="599" spans="1:21" ht="12.75" customHeight="1">
      <c r="A599" s="242" t="s">
        <v>725</v>
      </c>
      <c r="B599" s="242" t="s">
        <v>801</v>
      </c>
      <c r="C599" s="242" t="s">
        <v>805</v>
      </c>
      <c r="D599" s="242">
        <v>111354</v>
      </c>
      <c r="E599" s="788">
        <v>1</v>
      </c>
      <c r="F599" s="788">
        <v>0</v>
      </c>
      <c r="G599" s="788">
        <v>1</v>
      </c>
      <c r="H599" s="819">
        <v>0</v>
      </c>
      <c r="I599" s="788">
        <v>0</v>
      </c>
      <c r="J599" s="788">
        <v>1</v>
      </c>
      <c r="K599" s="788">
        <v>1</v>
      </c>
      <c r="L599" s="788">
        <v>0</v>
      </c>
      <c r="M599" s="788">
        <v>0</v>
      </c>
      <c r="N599" s="819">
        <v>0</v>
      </c>
      <c r="O599" s="788">
        <v>0</v>
      </c>
      <c r="P599" s="788">
        <v>0</v>
      </c>
      <c r="Q599" s="788">
        <v>0</v>
      </c>
      <c r="R599" s="788">
        <v>0</v>
      </c>
      <c r="S599" s="788">
        <v>0</v>
      </c>
      <c r="T599" s="788">
        <v>0</v>
      </c>
      <c r="U599" s="788">
        <v>0</v>
      </c>
    </row>
    <row r="600" spans="1:21" ht="12.75" customHeight="1">
      <c r="A600" s="242" t="s">
        <v>725</v>
      </c>
      <c r="B600" s="242" t="s">
        <v>801</v>
      </c>
      <c r="C600" s="242" t="s">
        <v>801</v>
      </c>
      <c r="D600" s="242">
        <v>111350</v>
      </c>
      <c r="E600" s="788">
        <v>1</v>
      </c>
      <c r="F600" s="788">
        <v>0</v>
      </c>
      <c r="G600" s="788">
        <v>1</v>
      </c>
      <c r="H600" s="819">
        <v>0</v>
      </c>
      <c r="I600" s="788">
        <v>0</v>
      </c>
      <c r="J600" s="788">
        <v>1</v>
      </c>
      <c r="K600" s="788">
        <v>1</v>
      </c>
      <c r="L600" s="788">
        <v>0</v>
      </c>
      <c r="M600" s="788">
        <v>0</v>
      </c>
      <c r="N600" s="819">
        <v>0</v>
      </c>
      <c r="O600" s="788">
        <v>0</v>
      </c>
      <c r="P600" s="788">
        <v>0</v>
      </c>
      <c r="Q600" s="788">
        <v>0</v>
      </c>
      <c r="R600" s="788">
        <v>1</v>
      </c>
      <c r="S600" s="788">
        <v>0</v>
      </c>
      <c r="T600" s="788">
        <v>0</v>
      </c>
      <c r="U600" s="788">
        <v>0</v>
      </c>
    </row>
    <row r="601" spans="1:21" ht="12.75" customHeight="1">
      <c r="A601" s="220" t="s">
        <v>274</v>
      </c>
      <c r="B601" s="220" t="s">
        <v>279</v>
      </c>
      <c r="C601" s="220" t="s">
        <v>279</v>
      </c>
      <c r="D601" s="220">
        <v>120250</v>
      </c>
      <c r="E601" s="788">
        <v>2</v>
      </c>
      <c r="F601" s="788">
        <v>0</v>
      </c>
      <c r="G601" s="788">
        <v>2</v>
      </c>
      <c r="H601" s="819">
        <v>0</v>
      </c>
      <c r="I601" s="788">
        <v>0</v>
      </c>
      <c r="J601" s="788">
        <v>3</v>
      </c>
      <c r="K601" s="788">
        <v>2</v>
      </c>
      <c r="L601" s="788">
        <v>1</v>
      </c>
      <c r="M601" s="788">
        <v>0</v>
      </c>
      <c r="N601" s="819">
        <v>1</v>
      </c>
      <c r="O601" s="788">
        <v>0</v>
      </c>
      <c r="P601" s="788">
        <v>0</v>
      </c>
      <c r="Q601" s="788">
        <v>0</v>
      </c>
      <c r="R601" s="788">
        <v>1</v>
      </c>
      <c r="S601" s="788">
        <v>0</v>
      </c>
      <c r="T601" s="788">
        <v>1</v>
      </c>
      <c r="U601" s="788">
        <v>0</v>
      </c>
    </row>
    <row r="602" spans="1:21" ht="12.75" customHeight="1">
      <c r="A602" s="220" t="s">
        <v>274</v>
      </c>
      <c r="B602" s="220" t="s">
        <v>279</v>
      </c>
      <c r="C602" s="220" t="s">
        <v>280</v>
      </c>
      <c r="D602" s="220">
        <v>120251</v>
      </c>
      <c r="E602" s="788">
        <v>1</v>
      </c>
      <c r="F602" s="788">
        <v>0</v>
      </c>
      <c r="G602" s="788">
        <v>1</v>
      </c>
      <c r="H602" s="819">
        <v>0</v>
      </c>
      <c r="I602" s="788">
        <v>0</v>
      </c>
      <c r="J602" s="788">
        <v>1</v>
      </c>
      <c r="K602" s="788">
        <v>1</v>
      </c>
      <c r="L602" s="788">
        <v>1</v>
      </c>
      <c r="M602" s="788">
        <v>0</v>
      </c>
      <c r="N602" s="819">
        <v>1</v>
      </c>
      <c r="O602" s="788">
        <v>0</v>
      </c>
      <c r="P602" s="788">
        <v>0</v>
      </c>
      <c r="Q602" s="788">
        <v>0</v>
      </c>
      <c r="R602" s="788">
        <v>1</v>
      </c>
      <c r="S602" s="788">
        <v>0</v>
      </c>
      <c r="T602" s="788">
        <v>1</v>
      </c>
      <c r="U602" s="788">
        <v>0</v>
      </c>
    </row>
    <row r="603" spans="1:21" ht="12.75" customHeight="1">
      <c r="A603" s="220" t="s">
        <v>274</v>
      </c>
      <c r="B603" s="220" t="s">
        <v>279</v>
      </c>
      <c r="C603" s="220" t="s">
        <v>281</v>
      </c>
      <c r="D603" s="220">
        <v>120252</v>
      </c>
      <c r="E603" s="788">
        <v>1</v>
      </c>
      <c r="F603" s="788">
        <v>0</v>
      </c>
      <c r="G603" s="788">
        <v>1</v>
      </c>
      <c r="H603" s="819">
        <v>1</v>
      </c>
      <c r="I603" s="788">
        <v>0</v>
      </c>
      <c r="J603" s="788">
        <v>2</v>
      </c>
      <c r="K603" s="788">
        <v>1</v>
      </c>
      <c r="L603" s="788">
        <v>1</v>
      </c>
      <c r="M603" s="788">
        <v>0</v>
      </c>
      <c r="N603" s="819">
        <v>1</v>
      </c>
      <c r="O603" s="788">
        <v>0</v>
      </c>
      <c r="P603" s="788">
        <v>1</v>
      </c>
      <c r="Q603" s="788">
        <v>0</v>
      </c>
      <c r="R603" s="788">
        <v>1</v>
      </c>
      <c r="S603" s="788">
        <v>0</v>
      </c>
      <c r="T603" s="788">
        <v>1</v>
      </c>
      <c r="U603" s="788">
        <v>0</v>
      </c>
    </row>
    <row r="604" spans="1:21" ht="12.75" customHeight="1">
      <c r="A604" s="220" t="s">
        <v>274</v>
      </c>
      <c r="B604" s="220" t="s">
        <v>275</v>
      </c>
      <c r="C604" s="220" t="s">
        <v>275</v>
      </c>
      <c r="D604" s="220">
        <v>120150</v>
      </c>
      <c r="E604" s="788">
        <v>14</v>
      </c>
      <c r="F604" s="788">
        <v>0</v>
      </c>
      <c r="G604" s="788">
        <v>17</v>
      </c>
      <c r="H604" s="819">
        <v>0</v>
      </c>
      <c r="I604" s="788">
        <v>0</v>
      </c>
      <c r="J604" s="788">
        <v>17</v>
      </c>
      <c r="K604" s="788">
        <v>17</v>
      </c>
      <c r="L604" s="788">
        <v>2</v>
      </c>
      <c r="M604" s="788">
        <v>0</v>
      </c>
      <c r="N604" s="819">
        <v>7</v>
      </c>
      <c r="O604" s="788">
        <v>5</v>
      </c>
      <c r="P604" s="788">
        <v>0</v>
      </c>
      <c r="Q604" s="788">
        <v>7</v>
      </c>
      <c r="R604" s="788">
        <v>8</v>
      </c>
      <c r="S604" s="788">
        <v>4</v>
      </c>
      <c r="T604" s="788">
        <v>8</v>
      </c>
      <c r="U604" s="788">
        <v>0</v>
      </c>
    </row>
    <row r="605" spans="1:21" ht="12.75" customHeight="1">
      <c r="A605" s="220" t="s">
        <v>274</v>
      </c>
      <c r="B605" s="220" t="s">
        <v>275</v>
      </c>
      <c r="C605" s="220" t="s">
        <v>276</v>
      </c>
      <c r="D605" s="220">
        <v>120152</v>
      </c>
      <c r="E605" s="788">
        <v>1</v>
      </c>
      <c r="F605" s="788">
        <v>0</v>
      </c>
      <c r="G605" s="788">
        <v>1</v>
      </c>
      <c r="H605" s="819">
        <v>0</v>
      </c>
      <c r="I605" s="788">
        <v>0</v>
      </c>
      <c r="J605" s="788">
        <v>1</v>
      </c>
      <c r="K605" s="788">
        <v>1</v>
      </c>
      <c r="L605" s="788">
        <v>0</v>
      </c>
      <c r="M605" s="788">
        <v>0</v>
      </c>
      <c r="N605" s="819">
        <v>0</v>
      </c>
      <c r="O605" s="788">
        <v>0</v>
      </c>
      <c r="P605" s="788">
        <v>0</v>
      </c>
      <c r="Q605" s="788">
        <v>0</v>
      </c>
      <c r="R605" s="788">
        <v>0</v>
      </c>
      <c r="S605" s="788">
        <v>1</v>
      </c>
      <c r="T605" s="788">
        <v>0</v>
      </c>
      <c r="U605" s="788">
        <v>0</v>
      </c>
    </row>
    <row r="606" spans="1:21" ht="12.75" customHeight="1">
      <c r="A606" s="220" t="s">
        <v>274</v>
      </c>
      <c r="B606" s="220" t="s">
        <v>275</v>
      </c>
      <c r="C606" s="220" t="s">
        <v>277</v>
      </c>
      <c r="D606" s="220">
        <v>120153</v>
      </c>
      <c r="E606" s="788">
        <v>2</v>
      </c>
      <c r="F606" s="788">
        <v>0</v>
      </c>
      <c r="G606" s="788">
        <v>2</v>
      </c>
      <c r="H606" s="819">
        <v>1</v>
      </c>
      <c r="I606" s="788">
        <v>0</v>
      </c>
      <c r="J606" s="788">
        <v>2</v>
      </c>
      <c r="K606" s="788">
        <v>1</v>
      </c>
      <c r="L606" s="788">
        <v>1</v>
      </c>
      <c r="M606" s="788">
        <v>0</v>
      </c>
      <c r="N606" s="819">
        <v>1</v>
      </c>
      <c r="O606" s="788">
        <v>0</v>
      </c>
      <c r="P606" s="788">
        <v>0</v>
      </c>
      <c r="Q606" s="788">
        <v>1</v>
      </c>
      <c r="R606" s="788">
        <v>3</v>
      </c>
      <c r="S606" s="788">
        <v>0</v>
      </c>
      <c r="T606" s="788">
        <v>3</v>
      </c>
      <c r="U606" s="788">
        <v>0</v>
      </c>
    </row>
    <row r="607" spans="1:21" ht="12.75" customHeight="1">
      <c r="A607" s="220" t="s">
        <v>274</v>
      </c>
      <c r="B607" s="220" t="s">
        <v>275</v>
      </c>
      <c r="C607" s="220" t="s">
        <v>168</v>
      </c>
      <c r="D607" s="220">
        <v>120155</v>
      </c>
      <c r="E607" s="788">
        <v>1</v>
      </c>
      <c r="F607" s="788">
        <v>0</v>
      </c>
      <c r="G607" s="788">
        <v>1</v>
      </c>
      <c r="H607" s="819">
        <v>0</v>
      </c>
      <c r="I607" s="788">
        <v>0</v>
      </c>
      <c r="J607" s="788">
        <v>1</v>
      </c>
      <c r="K607" s="788">
        <v>1</v>
      </c>
      <c r="L607" s="788">
        <v>1</v>
      </c>
      <c r="M607" s="788">
        <v>0</v>
      </c>
      <c r="N607" s="819">
        <v>1</v>
      </c>
      <c r="O607" s="788">
        <v>0</v>
      </c>
      <c r="P607" s="788">
        <v>0</v>
      </c>
      <c r="Q607" s="788">
        <v>1</v>
      </c>
      <c r="R607" s="788">
        <v>1</v>
      </c>
      <c r="S607" s="788">
        <v>0</v>
      </c>
      <c r="T607" s="788">
        <v>1</v>
      </c>
      <c r="U607" s="788">
        <v>0</v>
      </c>
    </row>
    <row r="608" spans="1:21" ht="12.75" customHeight="1">
      <c r="A608" s="220" t="s">
        <v>274</v>
      </c>
      <c r="B608" s="220" t="s">
        <v>275</v>
      </c>
      <c r="C608" s="220" t="s">
        <v>278</v>
      </c>
      <c r="D608" s="220">
        <v>120154</v>
      </c>
      <c r="E608" s="788">
        <v>3</v>
      </c>
      <c r="F608" s="788">
        <v>0</v>
      </c>
      <c r="G608" s="788">
        <v>3</v>
      </c>
      <c r="H608" s="819">
        <v>0</v>
      </c>
      <c r="I608" s="788">
        <v>0</v>
      </c>
      <c r="J608" s="788">
        <v>3</v>
      </c>
      <c r="K608" s="788">
        <v>3</v>
      </c>
      <c r="L608" s="788">
        <v>1</v>
      </c>
      <c r="M608" s="788">
        <v>0</v>
      </c>
      <c r="N608" s="819">
        <v>1</v>
      </c>
      <c r="O608" s="788">
        <v>0</v>
      </c>
      <c r="P608" s="788">
        <v>0</v>
      </c>
      <c r="Q608" s="788">
        <v>1</v>
      </c>
      <c r="R608" s="788">
        <v>2</v>
      </c>
      <c r="S608" s="788">
        <v>0</v>
      </c>
      <c r="T608" s="788">
        <v>2</v>
      </c>
      <c r="U608" s="788">
        <v>0</v>
      </c>
    </row>
    <row r="609" spans="1:21" ht="12.75" customHeight="1">
      <c r="A609" s="220" t="s">
        <v>274</v>
      </c>
      <c r="B609" s="220" t="s">
        <v>297</v>
      </c>
      <c r="C609" s="220" t="s">
        <v>299</v>
      </c>
      <c r="D609" s="220">
        <v>121051</v>
      </c>
      <c r="E609" s="788">
        <v>1</v>
      </c>
      <c r="F609" s="788">
        <v>0</v>
      </c>
      <c r="G609" s="788">
        <v>2</v>
      </c>
      <c r="H609" s="819">
        <v>0</v>
      </c>
      <c r="I609" s="788">
        <v>0</v>
      </c>
      <c r="J609" s="788">
        <v>2</v>
      </c>
      <c r="K609" s="788">
        <v>1</v>
      </c>
      <c r="L609" s="788">
        <v>1</v>
      </c>
      <c r="M609" s="788">
        <v>0</v>
      </c>
      <c r="N609" s="819">
        <v>1</v>
      </c>
      <c r="O609" s="788">
        <v>1</v>
      </c>
      <c r="P609" s="788">
        <v>0</v>
      </c>
      <c r="Q609" s="788">
        <v>1</v>
      </c>
      <c r="R609" s="788">
        <v>1</v>
      </c>
      <c r="S609" s="788">
        <v>0</v>
      </c>
      <c r="T609" s="788">
        <v>1</v>
      </c>
      <c r="U609" s="788">
        <v>0</v>
      </c>
    </row>
    <row r="610" spans="1:21" ht="12.75" customHeight="1">
      <c r="A610" s="220" t="s">
        <v>274</v>
      </c>
      <c r="B610" s="220" t="s">
        <v>297</v>
      </c>
      <c r="C610" s="220" t="s">
        <v>298</v>
      </c>
      <c r="D610" s="220">
        <v>121050</v>
      </c>
      <c r="E610" s="788">
        <v>7</v>
      </c>
      <c r="F610" s="788">
        <v>0</v>
      </c>
      <c r="G610" s="788">
        <v>9</v>
      </c>
      <c r="H610" s="819">
        <v>1</v>
      </c>
      <c r="I610" s="788">
        <v>0</v>
      </c>
      <c r="J610" s="788">
        <v>9</v>
      </c>
      <c r="K610" s="788">
        <v>9</v>
      </c>
      <c r="L610" s="788">
        <v>4</v>
      </c>
      <c r="M610" s="788">
        <v>0</v>
      </c>
      <c r="N610" s="819">
        <v>3</v>
      </c>
      <c r="O610" s="788">
        <v>1</v>
      </c>
      <c r="P610" s="788">
        <v>0</v>
      </c>
      <c r="Q610" s="788">
        <v>0</v>
      </c>
      <c r="R610" s="788">
        <v>4</v>
      </c>
      <c r="S610" s="788">
        <v>1</v>
      </c>
      <c r="T610" s="788">
        <v>4</v>
      </c>
      <c r="U610" s="788">
        <v>0</v>
      </c>
    </row>
    <row r="611" spans="1:21" ht="12.75" customHeight="1">
      <c r="A611" s="220" t="s">
        <v>274</v>
      </c>
      <c r="B611" s="220" t="s">
        <v>301</v>
      </c>
      <c r="C611" s="220" t="s">
        <v>301</v>
      </c>
      <c r="D611" s="220">
        <v>121250</v>
      </c>
      <c r="E611" s="788">
        <v>5</v>
      </c>
      <c r="F611" s="788">
        <v>0</v>
      </c>
      <c r="G611" s="788">
        <v>4</v>
      </c>
      <c r="H611" s="819">
        <v>0</v>
      </c>
      <c r="I611" s="788">
        <v>0</v>
      </c>
      <c r="J611" s="788">
        <v>4</v>
      </c>
      <c r="K611" s="788">
        <v>3</v>
      </c>
      <c r="L611" s="788">
        <v>3</v>
      </c>
      <c r="M611" s="788">
        <v>0</v>
      </c>
      <c r="N611" s="819">
        <v>1</v>
      </c>
      <c r="O611" s="788">
        <v>0</v>
      </c>
      <c r="P611" s="788">
        <v>0</v>
      </c>
      <c r="Q611" s="788">
        <v>0</v>
      </c>
      <c r="R611" s="788">
        <v>3</v>
      </c>
      <c r="S611" s="788">
        <v>0</v>
      </c>
      <c r="T611" s="788">
        <v>3</v>
      </c>
      <c r="U611" s="788">
        <v>0</v>
      </c>
    </row>
    <row r="612" spans="1:21" ht="12.75" customHeight="1">
      <c r="A612" s="220" t="s">
        <v>274</v>
      </c>
      <c r="B612" s="220" t="s">
        <v>282</v>
      </c>
      <c r="C612" s="220" t="s">
        <v>283</v>
      </c>
      <c r="D612" s="220">
        <v>120351</v>
      </c>
      <c r="E612" s="788">
        <v>0</v>
      </c>
      <c r="F612" s="788">
        <v>0</v>
      </c>
      <c r="G612" s="788">
        <v>0</v>
      </c>
      <c r="H612" s="819">
        <v>0</v>
      </c>
      <c r="I612" s="788">
        <v>0</v>
      </c>
      <c r="J612" s="788">
        <v>0</v>
      </c>
      <c r="K612" s="788">
        <v>0</v>
      </c>
      <c r="L612" s="788">
        <v>0</v>
      </c>
      <c r="M612" s="788">
        <v>0</v>
      </c>
      <c r="N612" s="819">
        <v>0</v>
      </c>
      <c r="O612" s="788">
        <v>0</v>
      </c>
      <c r="P612" s="788">
        <v>0</v>
      </c>
      <c r="Q612" s="788">
        <v>0</v>
      </c>
      <c r="R612" s="788">
        <v>0</v>
      </c>
      <c r="S612" s="788">
        <v>0</v>
      </c>
      <c r="T612" s="788">
        <v>0</v>
      </c>
      <c r="U612" s="788">
        <v>0</v>
      </c>
    </row>
    <row r="613" spans="1:21" ht="12.75" customHeight="1">
      <c r="A613" s="220" t="s">
        <v>274</v>
      </c>
      <c r="B613" s="220" t="s">
        <v>282</v>
      </c>
      <c r="C613" s="220" t="s">
        <v>282</v>
      </c>
      <c r="D613" s="220">
        <v>120350</v>
      </c>
      <c r="E613" s="788">
        <v>4</v>
      </c>
      <c r="F613" s="788">
        <v>0</v>
      </c>
      <c r="G613" s="788">
        <v>4</v>
      </c>
      <c r="H613" s="819">
        <v>0</v>
      </c>
      <c r="I613" s="788">
        <v>0</v>
      </c>
      <c r="J613" s="788">
        <v>4</v>
      </c>
      <c r="K613" s="788">
        <v>3</v>
      </c>
      <c r="L613" s="788">
        <v>1</v>
      </c>
      <c r="M613" s="788">
        <v>0</v>
      </c>
      <c r="N613" s="819">
        <v>1</v>
      </c>
      <c r="O613" s="788">
        <v>0</v>
      </c>
      <c r="P613" s="788">
        <v>1</v>
      </c>
      <c r="Q613" s="788">
        <v>0</v>
      </c>
      <c r="R613" s="788">
        <v>2</v>
      </c>
      <c r="S613" s="788">
        <v>0</v>
      </c>
      <c r="T613" s="788">
        <v>2</v>
      </c>
      <c r="U613" s="788">
        <v>0</v>
      </c>
    </row>
    <row r="614" spans="1:21" ht="12.75" customHeight="1">
      <c r="A614" s="220" t="s">
        <v>274</v>
      </c>
      <c r="B614" s="220" t="s">
        <v>296</v>
      </c>
      <c r="C614" s="220" t="s">
        <v>296</v>
      </c>
      <c r="D614" s="220">
        <v>120950</v>
      </c>
      <c r="E614" s="788">
        <v>2</v>
      </c>
      <c r="F614" s="788">
        <v>0</v>
      </c>
      <c r="G614" s="788">
        <v>2</v>
      </c>
      <c r="H614" s="819">
        <v>0</v>
      </c>
      <c r="I614" s="788">
        <v>0</v>
      </c>
      <c r="J614" s="788">
        <v>2</v>
      </c>
      <c r="K614" s="788">
        <v>2</v>
      </c>
      <c r="L614" s="788">
        <v>1</v>
      </c>
      <c r="M614" s="788">
        <v>0</v>
      </c>
      <c r="N614" s="819">
        <v>1</v>
      </c>
      <c r="O614" s="788">
        <v>1</v>
      </c>
      <c r="P614" s="788">
        <v>0</v>
      </c>
      <c r="Q614" s="788">
        <v>1</v>
      </c>
      <c r="R614" s="788">
        <v>1</v>
      </c>
      <c r="S614" s="788">
        <v>0</v>
      </c>
      <c r="T614" s="788">
        <v>1</v>
      </c>
      <c r="U614" s="788">
        <v>0</v>
      </c>
    </row>
    <row r="615" spans="1:21" ht="12.75" customHeight="1">
      <c r="A615" s="220" t="s">
        <v>274</v>
      </c>
      <c r="B615" s="220" t="s">
        <v>284</v>
      </c>
      <c r="C615" s="220" t="s">
        <v>284</v>
      </c>
      <c r="D615" s="220">
        <v>120450</v>
      </c>
      <c r="E615" s="788">
        <v>2</v>
      </c>
      <c r="F615" s="788">
        <v>0</v>
      </c>
      <c r="G615" s="788">
        <v>2</v>
      </c>
      <c r="H615" s="819">
        <v>0</v>
      </c>
      <c r="I615" s="788">
        <v>0</v>
      </c>
      <c r="J615" s="788">
        <v>2</v>
      </c>
      <c r="K615" s="788">
        <v>2</v>
      </c>
      <c r="L615" s="788">
        <v>1</v>
      </c>
      <c r="M615" s="788">
        <v>0</v>
      </c>
      <c r="N615" s="819">
        <v>1</v>
      </c>
      <c r="O615" s="788">
        <v>0</v>
      </c>
      <c r="P615" s="788">
        <v>0</v>
      </c>
      <c r="Q615" s="788">
        <v>0</v>
      </c>
      <c r="R615" s="788">
        <v>2</v>
      </c>
      <c r="S615" s="788">
        <v>0</v>
      </c>
      <c r="T615" s="788">
        <v>2</v>
      </c>
      <c r="U615" s="788">
        <v>0</v>
      </c>
    </row>
    <row r="616" spans="1:21" ht="12.75" customHeight="1">
      <c r="A616" s="220" t="s">
        <v>274</v>
      </c>
      <c r="B616" s="220" t="s">
        <v>284</v>
      </c>
      <c r="C616" s="220" t="s">
        <v>285</v>
      </c>
      <c r="D616" s="220">
        <v>120451</v>
      </c>
      <c r="E616" s="788">
        <v>1</v>
      </c>
      <c r="F616" s="788">
        <v>0</v>
      </c>
      <c r="G616" s="788">
        <v>2</v>
      </c>
      <c r="H616" s="819">
        <v>0</v>
      </c>
      <c r="I616" s="788">
        <v>0</v>
      </c>
      <c r="J616" s="788">
        <v>1</v>
      </c>
      <c r="K616" s="788">
        <v>1</v>
      </c>
      <c r="L616" s="788">
        <v>1</v>
      </c>
      <c r="M616" s="788">
        <v>0</v>
      </c>
      <c r="N616" s="819">
        <v>0</v>
      </c>
      <c r="O616" s="788">
        <v>0</v>
      </c>
      <c r="P616" s="788">
        <v>0</v>
      </c>
      <c r="Q616" s="788">
        <v>0</v>
      </c>
      <c r="R616" s="788">
        <v>0</v>
      </c>
      <c r="S616" s="788">
        <v>0</v>
      </c>
      <c r="T616" s="788">
        <v>0</v>
      </c>
      <c r="U616" s="788">
        <v>0</v>
      </c>
    </row>
    <row r="617" spans="1:21" ht="12.75" customHeight="1">
      <c r="A617" s="220" t="s">
        <v>274</v>
      </c>
      <c r="B617" s="220" t="s">
        <v>284</v>
      </c>
      <c r="C617" s="220" t="s">
        <v>131</v>
      </c>
      <c r="D617" s="220">
        <v>120452</v>
      </c>
      <c r="E617" s="788">
        <v>2</v>
      </c>
      <c r="F617" s="788">
        <v>0</v>
      </c>
      <c r="G617" s="788">
        <v>2</v>
      </c>
      <c r="H617" s="819">
        <v>0</v>
      </c>
      <c r="I617" s="788">
        <v>0</v>
      </c>
      <c r="J617" s="788">
        <v>2</v>
      </c>
      <c r="K617" s="788">
        <v>2</v>
      </c>
      <c r="L617" s="788">
        <v>1</v>
      </c>
      <c r="M617" s="788">
        <v>0</v>
      </c>
      <c r="N617" s="819">
        <v>1</v>
      </c>
      <c r="O617" s="788">
        <v>1</v>
      </c>
      <c r="P617" s="788">
        <v>0</v>
      </c>
      <c r="Q617" s="788">
        <v>1</v>
      </c>
      <c r="R617" s="788">
        <v>1</v>
      </c>
      <c r="S617" s="788">
        <v>0</v>
      </c>
      <c r="T617" s="788">
        <v>1</v>
      </c>
      <c r="U617" s="788">
        <v>0</v>
      </c>
    </row>
    <row r="618" spans="1:21" ht="12.75" customHeight="1">
      <c r="A618" s="220" t="s">
        <v>274</v>
      </c>
      <c r="B618" s="220" t="s">
        <v>286</v>
      </c>
      <c r="C618" s="220" t="s">
        <v>288</v>
      </c>
      <c r="D618" s="220">
        <v>120555</v>
      </c>
      <c r="E618" s="788">
        <v>1</v>
      </c>
      <c r="F618" s="788">
        <v>0</v>
      </c>
      <c r="G618" s="788">
        <v>1</v>
      </c>
      <c r="H618" s="819">
        <v>0</v>
      </c>
      <c r="I618" s="788">
        <v>0</v>
      </c>
      <c r="J618" s="788">
        <v>1</v>
      </c>
      <c r="K618" s="788">
        <v>1</v>
      </c>
      <c r="L618" s="788">
        <v>1</v>
      </c>
      <c r="M618" s="788">
        <v>0</v>
      </c>
      <c r="N618" s="819">
        <v>1</v>
      </c>
      <c r="O618" s="788">
        <v>0</v>
      </c>
      <c r="P618" s="788">
        <v>0</v>
      </c>
      <c r="Q618" s="788">
        <v>0</v>
      </c>
      <c r="R618" s="788">
        <v>1</v>
      </c>
      <c r="S618" s="788">
        <v>1</v>
      </c>
      <c r="T618" s="788">
        <v>1</v>
      </c>
      <c r="U618" s="788">
        <v>0</v>
      </c>
    </row>
    <row r="619" spans="1:21" ht="12.75" customHeight="1">
      <c r="A619" s="220" t="s">
        <v>274</v>
      </c>
      <c r="B619" s="220" t="s">
        <v>286</v>
      </c>
      <c r="C619" s="220" t="s">
        <v>286</v>
      </c>
      <c r="D619" s="220">
        <v>120550</v>
      </c>
      <c r="E619" s="788">
        <v>28</v>
      </c>
      <c r="F619" s="788">
        <v>0</v>
      </c>
      <c r="G619" s="788">
        <v>30</v>
      </c>
      <c r="H619" s="819">
        <v>1</v>
      </c>
      <c r="I619" s="788">
        <v>0</v>
      </c>
      <c r="J619" s="788">
        <v>30</v>
      </c>
      <c r="K619" s="788">
        <v>30</v>
      </c>
      <c r="L619" s="788">
        <v>7</v>
      </c>
      <c r="M619" s="788">
        <v>0</v>
      </c>
      <c r="N619" s="819">
        <v>10</v>
      </c>
      <c r="O619" s="788">
        <v>10</v>
      </c>
      <c r="P619" s="788">
        <v>0</v>
      </c>
      <c r="Q619" s="788">
        <v>10</v>
      </c>
      <c r="R619" s="788">
        <v>16</v>
      </c>
      <c r="S619" s="788">
        <v>12</v>
      </c>
      <c r="T619" s="788">
        <v>18</v>
      </c>
      <c r="U619" s="788">
        <v>3</v>
      </c>
    </row>
    <row r="620" spans="1:21" ht="12.75" customHeight="1">
      <c r="A620" s="220" t="s">
        <v>274</v>
      </c>
      <c r="B620" s="220" t="s">
        <v>286</v>
      </c>
      <c r="C620" s="220" t="s">
        <v>287</v>
      </c>
      <c r="D620" s="220">
        <v>120553</v>
      </c>
      <c r="E620" s="788">
        <v>1</v>
      </c>
      <c r="F620" s="788">
        <v>0</v>
      </c>
      <c r="G620" s="788">
        <v>1</v>
      </c>
      <c r="H620" s="819">
        <v>0</v>
      </c>
      <c r="I620" s="788">
        <v>0</v>
      </c>
      <c r="J620" s="788">
        <v>1</v>
      </c>
      <c r="K620" s="788">
        <v>1</v>
      </c>
      <c r="L620" s="788">
        <v>1</v>
      </c>
      <c r="M620" s="788">
        <v>0</v>
      </c>
      <c r="N620" s="819">
        <v>1</v>
      </c>
      <c r="O620" s="788">
        <v>0</v>
      </c>
      <c r="P620" s="788">
        <v>0</v>
      </c>
      <c r="Q620" s="788">
        <v>0</v>
      </c>
      <c r="R620" s="788">
        <v>1</v>
      </c>
      <c r="S620" s="788">
        <v>1</v>
      </c>
      <c r="T620" s="788">
        <v>2</v>
      </c>
      <c r="U620" s="788">
        <v>0</v>
      </c>
    </row>
    <row r="621" spans="1:21" ht="12.75" customHeight="1">
      <c r="A621" s="220" t="s">
        <v>274</v>
      </c>
      <c r="B621" s="220" t="s">
        <v>302</v>
      </c>
      <c r="C621" s="220" t="s">
        <v>302</v>
      </c>
      <c r="D621" s="220">
        <v>121350</v>
      </c>
      <c r="E621" s="788">
        <v>2</v>
      </c>
      <c r="F621" s="788">
        <v>0</v>
      </c>
      <c r="G621" s="788">
        <v>1</v>
      </c>
      <c r="H621" s="819">
        <v>0</v>
      </c>
      <c r="I621" s="788">
        <v>0</v>
      </c>
      <c r="J621" s="788">
        <v>1</v>
      </c>
      <c r="K621" s="788">
        <v>1</v>
      </c>
      <c r="L621" s="788">
        <v>1</v>
      </c>
      <c r="M621" s="788">
        <v>0</v>
      </c>
      <c r="N621" s="819">
        <v>1</v>
      </c>
      <c r="O621" s="788">
        <v>0</v>
      </c>
      <c r="P621" s="788">
        <v>1</v>
      </c>
      <c r="Q621" s="788">
        <v>0</v>
      </c>
      <c r="R621" s="788">
        <v>1</v>
      </c>
      <c r="S621" s="788">
        <v>0</v>
      </c>
      <c r="T621" s="788">
        <v>1</v>
      </c>
      <c r="U621" s="788">
        <v>0</v>
      </c>
    </row>
    <row r="622" spans="1:21" ht="12.75" customHeight="1">
      <c r="A622" s="220" t="s">
        <v>274</v>
      </c>
      <c r="B622" s="220" t="s">
        <v>289</v>
      </c>
      <c r="C622" s="220" t="s">
        <v>290</v>
      </c>
      <c r="D622" s="220">
        <v>120650</v>
      </c>
      <c r="E622" s="788">
        <v>0</v>
      </c>
      <c r="F622" s="788">
        <v>0</v>
      </c>
      <c r="G622" s="788">
        <v>1</v>
      </c>
      <c r="H622" s="819">
        <v>0</v>
      </c>
      <c r="I622" s="788">
        <v>0</v>
      </c>
      <c r="J622" s="788">
        <v>1</v>
      </c>
      <c r="K622" s="788">
        <v>1</v>
      </c>
      <c r="L622" s="788">
        <v>0</v>
      </c>
      <c r="M622" s="788">
        <v>0</v>
      </c>
      <c r="N622" s="819">
        <v>0</v>
      </c>
      <c r="O622" s="788">
        <v>0</v>
      </c>
      <c r="P622" s="788">
        <v>0</v>
      </c>
      <c r="Q622" s="788">
        <v>0</v>
      </c>
      <c r="R622" s="788">
        <v>1</v>
      </c>
      <c r="S622" s="788">
        <v>0</v>
      </c>
      <c r="T622" s="788">
        <v>1</v>
      </c>
      <c r="U622" s="788">
        <v>0</v>
      </c>
    </row>
    <row r="623" spans="1:21" ht="12.75" customHeight="1">
      <c r="A623" s="220" t="s">
        <v>274</v>
      </c>
      <c r="B623" s="220" t="s">
        <v>289</v>
      </c>
      <c r="C623" s="220" t="s">
        <v>113</v>
      </c>
      <c r="D623" s="220">
        <v>120651</v>
      </c>
      <c r="E623" s="788">
        <v>2</v>
      </c>
      <c r="F623" s="788">
        <v>0</v>
      </c>
      <c r="G623" s="788">
        <v>2</v>
      </c>
      <c r="H623" s="819">
        <v>0</v>
      </c>
      <c r="I623" s="788">
        <v>0</v>
      </c>
      <c r="J623" s="788">
        <v>2</v>
      </c>
      <c r="K623" s="788">
        <v>1</v>
      </c>
      <c r="L623" s="788">
        <v>1</v>
      </c>
      <c r="M623" s="788">
        <v>0</v>
      </c>
      <c r="N623" s="819">
        <v>1</v>
      </c>
      <c r="O623" s="788">
        <v>0</v>
      </c>
      <c r="P623" s="788">
        <v>1</v>
      </c>
      <c r="Q623" s="788">
        <v>0</v>
      </c>
      <c r="R623" s="788">
        <v>0</v>
      </c>
      <c r="S623" s="788">
        <v>0</v>
      </c>
      <c r="T623" s="788">
        <v>0</v>
      </c>
      <c r="U623" s="788">
        <v>0</v>
      </c>
    </row>
    <row r="624" spans="1:21" ht="12.75" customHeight="1">
      <c r="A624" s="220" t="s">
        <v>274</v>
      </c>
      <c r="B624" s="220" t="s">
        <v>300</v>
      </c>
      <c r="C624" s="220" t="s">
        <v>300</v>
      </c>
      <c r="D624" s="220">
        <v>121150</v>
      </c>
      <c r="E624" s="788">
        <v>6</v>
      </c>
      <c r="F624" s="788">
        <v>0</v>
      </c>
      <c r="G624" s="788">
        <v>8</v>
      </c>
      <c r="H624" s="819">
        <v>1</v>
      </c>
      <c r="I624" s="788">
        <v>0</v>
      </c>
      <c r="J624" s="788">
        <v>7</v>
      </c>
      <c r="K624" s="788">
        <v>4</v>
      </c>
      <c r="L624" s="788">
        <v>1</v>
      </c>
      <c r="M624" s="788">
        <v>0</v>
      </c>
      <c r="N624" s="819">
        <v>1</v>
      </c>
      <c r="O624" s="788">
        <v>1</v>
      </c>
      <c r="P624" s="788">
        <v>0</v>
      </c>
      <c r="Q624" s="788">
        <v>1</v>
      </c>
      <c r="R624" s="788">
        <v>3</v>
      </c>
      <c r="S624" s="788">
        <v>1</v>
      </c>
      <c r="T624" s="788">
        <v>3</v>
      </c>
      <c r="U624" s="788">
        <v>0</v>
      </c>
    </row>
    <row r="625" spans="1:21" ht="12.75" customHeight="1">
      <c r="A625" s="220" t="s">
        <v>274</v>
      </c>
      <c r="B625" s="220" t="s">
        <v>291</v>
      </c>
      <c r="C625" s="220" t="s">
        <v>292</v>
      </c>
      <c r="D625" s="220">
        <v>120753</v>
      </c>
      <c r="E625" s="788">
        <v>2</v>
      </c>
      <c r="F625" s="788">
        <v>0</v>
      </c>
      <c r="G625" s="788">
        <v>1</v>
      </c>
      <c r="H625" s="819">
        <v>0</v>
      </c>
      <c r="I625" s="788">
        <v>0</v>
      </c>
      <c r="J625" s="788">
        <v>1</v>
      </c>
      <c r="K625" s="788">
        <v>0</v>
      </c>
      <c r="L625" s="788">
        <v>1</v>
      </c>
      <c r="M625" s="788">
        <v>0</v>
      </c>
      <c r="N625" s="819">
        <v>0</v>
      </c>
      <c r="O625" s="788">
        <v>0</v>
      </c>
      <c r="P625" s="788">
        <v>0</v>
      </c>
      <c r="Q625" s="788">
        <v>0</v>
      </c>
      <c r="R625" s="788">
        <v>0</v>
      </c>
      <c r="S625" s="788">
        <v>0</v>
      </c>
      <c r="T625" s="788">
        <v>0</v>
      </c>
      <c r="U625" s="788">
        <v>0</v>
      </c>
    </row>
    <row r="626" spans="1:21" ht="12.75" customHeight="1">
      <c r="A626" s="220" t="s">
        <v>274</v>
      </c>
      <c r="B626" s="220" t="s">
        <v>291</v>
      </c>
      <c r="C626" s="220" t="s">
        <v>1129</v>
      </c>
      <c r="D626" s="220">
        <v>120754</v>
      </c>
      <c r="E626" s="788">
        <v>0</v>
      </c>
      <c r="F626" s="788">
        <v>0</v>
      </c>
      <c r="G626" s="788">
        <v>0</v>
      </c>
      <c r="H626" s="819">
        <v>0</v>
      </c>
      <c r="I626" s="788">
        <v>0</v>
      </c>
      <c r="J626" s="788">
        <v>0</v>
      </c>
      <c r="K626" s="788">
        <v>0</v>
      </c>
      <c r="L626" s="788">
        <v>0</v>
      </c>
      <c r="M626" s="788">
        <v>0</v>
      </c>
      <c r="N626" s="819">
        <v>0</v>
      </c>
      <c r="O626" s="788">
        <v>0</v>
      </c>
      <c r="P626" s="788">
        <v>0</v>
      </c>
      <c r="Q626" s="788">
        <v>0</v>
      </c>
      <c r="R626" s="788">
        <v>0</v>
      </c>
      <c r="S626" s="788">
        <v>0</v>
      </c>
      <c r="T626" s="788">
        <v>0</v>
      </c>
      <c r="U626" s="788">
        <v>0</v>
      </c>
    </row>
    <row r="627" spans="1:21" ht="12.75" customHeight="1">
      <c r="A627" s="220" t="s">
        <v>274</v>
      </c>
      <c r="B627" s="220" t="s">
        <v>291</v>
      </c>
      <c r="C627" s="220" t="s">
        <v>291</v>
      </c>
      <c r="D627" s="220">
        <v>120750</v>
      </c>
      <c r="E627" s="788">
        <v>4</v>
      </c>
      <c r="F627" s="788">
        <v>0</v>
      </c>
      <c r="G627" s="788">
        <v>4</v>
      </c>
      <c r="H627" s="819">
        <v>0</v>
      </c>
      <c r="I627" s="788">
        <v>0</v>
      </c>
      <c r="J627" s="788">
        <v>4</v>
      </c>
      <c r="K627" s="788">
        <v>4</v>
      </c>
      <c r="L627" s="788">
        <v>1</v>
      </c>
      <c r="M627" s="788">
        <v>0</v>
      </c>
      <c r="N627" s="819">
        <v>1</v>
      </c>
      <c r="O627" s="788">
        <v>1</v>
      </c>
      <c r="P627" s="788">
        <v>0</v>
      </c>
      <c r="Q627" s="788">
        <v>1</v>
      </c>
      <c r="R627" s="788">
        <v>1</v>
      </c>
      <c r="S627" s="788">
        <v>0</v>
      </c>
      <c r="T627" s="788">
        <v>1</v>
      </c>
      <c r="U627" s="788">
        <v>0</v>
      </c>
    </row>
    <row r="628" spans="1:21" ht="12.75" customHeight="1">
      <c r="A628" s="220" t="s">
        <v>274</v>
      </c>
      <c r="B628" s="220" t="s">
        <v>291</v>
      </c>
      <c r="C628" s="220" t="s">
        <v>293</v>
      </c>
      <c r="D628" s="220">
        <v>120752</v>
      </c>
      <c r="E628" s="788">
        <v>3</v>
      </c>
      <c r="F628" s="788">
        <v>0</v>
      </c>
      <c r="G628" s="788">
        <v>4</v>
      </c>
      <c r="H628" s="819">
        <v>1</v>
      </c>
      <c r="I628" s="788">
        <v>0</v>
      </c>
      <c r="J628" s="788">
        <v>3</v>
      </c>
      <c r="K628" s="788">
        <v>2</v>
      </c>
      <c r="L628" s="788">
        <v>3</v>
      </c>
      <c r="M628" s="788">
        <v>0</v>
      </c>
      <c r="N628" s="819">
        <v>1</v>
      </c>
      <c r="O628" s="788">
        <v>0</v>
      </c>
      <c r="P628" s="788">
        <v>1</v>
      </c>
      <c r="Q628" s="788">
        <v>0</v>
      </c>
      <c r="R628" s="788">
        <v>3</v>
      </c>
      <c r="S628" s="788">
        <v>0</v>
      </c>
      <c r="T628" s="788">
        <v>3</v>
      </c>
      <c r="U628" s="788">
        <v>0</v>
      </c>
    </row>
    <row r="629" spans="1:21" ht="12.75" customHeight="1">
      <c r="A629" s="220" t="s">
        <v>274</v>
      </c>
      <c r="B629" s="220" t="s">
        <v>294</v>
      </c>
      <c r="C629" s="220" t="s">
        <v>295</v>
      </c>
      <c r="D629" s="220">
        <v>120851</v>
      </c>
      <c r="E629" s="788">
        <v>1</v>
      </c>
      <c r="F629" s="788">
        <v>0</v>
      </c>
      <c r="G629" s="788">
        <v>1</v>
      </c>
      <c r="H629" s="819">
        <v>0</v>
      </c>
      <c r="I629" s="788">
        <v>0</v>
      </c>
      <c r="J629" s="788">
        <v>1</v>
      </c>
      <c r="K629" s="788">
        <v>1</v>
      </c>
      <c r="L629" s="788">
        <v>1</v>
      </c>
      <c r="M629" s="788">
        <v>0</v>
      </c>
      <c r="N629" s="819">
        <v>1</v>
      </c>
      <c r="O629" s="788">
        <v>0</v>
      </c>
      <c r="P629" s="788">
        <v>0</v>
      </c>
      <c r="Q629" s="788">
        <v>1</v>
      </c>
      <c r="R629" s="788">
        <v>1</v>
      </c>
      <c r="S629" s="788">
        <v>0</v>
      </c>
      <c r="T629" s="788">
        <v>1</v>
      </c>
      <c r="U629" s="788">
        <v>0</v>
      </c>
    </row>
    <row r="630" spans="1:21" ht="12.75" customHeight="1">
      <c r="A630" s="220" t="s">
        <v>274</v>
      </c>
      <c r="B630" s="220" t="s">
        <v>294</v>
      </c>
      <c r="C630" s="220" t="s">
        <v>294</v>
      </c>
      <c r="D630" s="220">
        <v>120850</v>
      </c>
      <c r="E630" s="788">
        <v>3</v>
      </c>
      <c r="F630" s="788">
        <v>0</v>
      </c>
      <c r="G630" s="788">
        <v>3</v>
      </c>
      <c r="H630" s="819">
        <v>3</v>
      </c>
      <c r="I630" s="788">
        <v>0</v>
      </c>
      <c r="J630" s="788">
        <v>3</v>
      </c>
      <c r="K630" s="788">
        <v>3</v>
      </c>
      <c r="L630" s="788">
        <v>1</v>
      </c>
      <c r="M630" s="788">
        <v>0</v>
      </c>
      <c r="N630" s="819">
        <v>2</v>
      </c>
      <c r="O630" s="788">
        <v>2</v>
      </c>
      <c r="P630" s="788">
        <v>0</v>
      </c>
      <c r="Q630" s="788">
        <v>3</v>
      </c>
      <c r="R630" s="788">
        <v>2</v>
      </c>
      <c r="S630" s="788">
        <v>1</v>
      </c>
      <c r="T630" s="788">
        <v>2</v>
      </c>
      <c r="U630" s="788">
        <v>2</v>
      </c>
    </row>
    <row r="631" spans="1:21" ht="12.75" customHeight="1">
      <c r="A631" s="250" t="s">
        <v>303</v>
      </c>
      <c r="B631" s="250" t="s">
        <v>357</v>
      </c>
      <c r="C631" s="250" t="s">
        <v>360</v>
      </c>
      <c r="D631" s="250">
        <v>131653</v>
      </c>
      <c r="E631" s="788">
        <v>0</v>
      </c>
      <c r="F631" s="788">
        <v>0</v>
      </c>
      <c r="G631" s="788">
        <v>1</v>
      </c>
      <c r="H631" s="819">
        <v>0</v>
      </c>
      <c r="I631" s="788">
        <v>0</v>
      </c>
      <c r="J631" s="788">
        <v>1</v>
      </c>
      <c r="K631" s="788">
        <v>0</v>
      </c>
      <c r="L631" s="788">
        <v>0</v>
      </c>
      <c r="M631" s="788">
        <v>0</v>
      </c>
      <c r="N631" s="819">
        <v>0</v>
      </c>
      <c r="O631" s="788">
        <v>0</v>
      </c>
      <c r="P631" s="788">
        <v>0</v>
      </c>
      <c r="Q631" s="788">
        <v>0</v>
      </c>
      <c r="R631" s="788">
        <v>0</v>
      </c>
      <c r="S631" s="788">
        <v>0</v>
      </c>
      <c r="T631" s="788">
        <v>0</v>
      </c>
      <c r="U631" s="788">
        <v>0</v>
      </c>
    </row>
    <row r="632" spans="1:21" ht="12.75" customHeight="1">
      <c r="A632" s="250" t="s">
        <v>303</v>
      </c>
      <c r="B632" s="250" t="s">
        <v>357</v>
      </c>
      <c r="C632" s="250" t="s">
        <v>358</v>
      </c>
      <c r="D632" s="250">
        <v>131651</v>
      </c>
      <c r="E632" s="788">
        <v>1</v>
      </c>
      <c r="F632" s="788">
        <v>0</v>
      </c>
      <c r="G632" s="788">
        <v>0</v>
      </c>
      <c r="H632" s="819">
        <v>0</v>
      </c>
      <c r="I632" s="788">
        <v>0</v>
      </c>
      <c r="J632" s="788">
        <v>0</v>
      </c>
      <c r="K632" s="788">
        <v>0</v>
      </c>
      <c r="L632" s="788">
        <v>1</v>
      </c>
      <c r="M632" s="788">
        <v>0</v>
      </c>
      <c r="N632" s="819">
        <v>1</v>
      </c>
      <c r="O632" s="788">
        <v>0</v>
      </c>
      <c r="P632" s="788">
        <v>0</v>
      </c>
      <c r="Q632" s="788">
        <v>0</v>
      </c>
      <c r="R632" s="788">
        <v>0</v>
      </c>
      <c r="S632" s="788">
        <v>0</v>
      </c>
      <c r="T632" s="788">
        <v>0</v>
      </c>
      <c r="U632" s="788">
        <v>0</v>
      </c>
    </row>
    <row r="633" spans="1:21" ht="12.75" customHeight="1">
      <c r="A633" s="250" t="s">
        <v>303</v>
      </c>
      <c r="B633" s="250" t="s">
        <v>357</v>
      </c>
      <c r="C633" s="250" t="s">
        <v>359</v>
      </c>
      <c r="D633" s="250">
        <v>131652</v>
      </c>
      <c r="E633" s="788">
        <v>1</v>
      </c>
      <c r="F633" s="788">
        <v>0</v>
      </c>
      <c r="G633" s="788">
        <v>1</v>
      </c>
      <c r="H633" s="819">
        <v>0</v>
      </c>
      <c r="I633" s="788">
        <v>0</v>
      </c>
      <c r="J633" s="788">
        <v>1</v>
      </c>
      <c r="K633" s="788">
        <v>1</v>
      </c>
      <c r="L633" s="788">
        <v>1</v>
      </c>
      <c r="M633" s="788">
        <v>0</v>
      </c>
      <c r="N633" s="819">
        <v>1</v>
      </c>
      <c r="O633" s="788">
        <v>0</v>
      </c>
      <c r="P633" s="788">
        <v>0</v>
      </c>
      <c r="Q633" s="788">
        <v>0</v>
      </c>
      <c r="R633" s="788">
        <v>1</v>
      </c>
      <c r="S633" s="788">
        <v>0</v>
      </c>
      <c r="T633" s="788">
        <v>1</v>
      </c>
      <c r="U633" s="788">
        <v>0</v>
      </c>
    </row>
    <row r="634" spans="1:21" ht="12.75" customHeight="1">
      <c r="A634" s="250" t="s">
        <v>303</v>
      </c>
      <c r="B634" s="250" t="s">
        <v>357</v>
      </c>
      <c r="C634" s="250" t="s">
        <v>351</v>
      </c>
      <c r="D634" s="250">
        <v>131650</v>
      </c>
      <c r="E634" s="788">
        <v>1</v>
      </c>
      <c r="F634" s="788">
        <v>0</v>
      </c>
      <c r="G634" s="788">
        <v>1</v>
      </c>
      <c r="H634" s="819">
        <v>1</v>
      </c>
      <c r="I634" s="788">
        <v>0</v>
      </c>
      <c r="J634" s="788">
        <v>1</v>
      </c>
      <c r="K634" s="788">
        <v>0</v>
      </c>
      <c r="L634" s="788">
        <v>1</v>
      </c>
      <c r="M634" s="788">
        <v>0</v>
      </c>
      <c r="N634" s="819">
        <v>1</v>
      </c>
      <c r="O634" s="788">
        <v>0</v>
      </c>
      <c r="P634" s="788">
        <v>0</v>
      </c>
      <c r="Q634" s="788">
        <v>0</v>
      </c>
      <c r="R634" s="788">
        <v>1</v>
      </c>
      <c r="S634" s="788">
        <v>0</v>
      </c>
      <c r="T634" s="788">
        <v>1</v>
      </c>
      <c r="U634" s="788">
        <v>0</v>
      </c>
    </row>
    <row r="635" spans="1:21" ht="12.75" customHeight="1">
      <c r="A635" s="250" t="s">
        <v>303</v>
      </c>
      <c r="B635" s="250" t="s">
        <v>179</v>
      </c>
      <c r="C635" s="250" t="s">
        <v>312</v>
      </c>
      <c r="D635" s="250">
        <v>130250</v>
      </c>
      <c r="E635" s="788">
        <v>2</v>
      </c>
      <c r="F635" s="788">
        <v>0</v>
      </c>
      <c r="G635" s="788">
        <v>3</v>
      </c>
      <c r="H635" s="819">
        <v>0</v>
      </c>
      <c r="I635" s="788">
        <v>0</v>
      </c>
      <c r="J635" s="788">
        <v>3</v>
      </c>
      <c r="K635" s="788">
        <v>3</v>
      </c>
      <c r="L635" s="788">
        <v>1</v>
      </c>
      <c r="M635" s="788">
        <v>0</v>
      </c>
      <c r="N635" s="819">
        <v>2</v>
      </c>
      <c r="O635" s="788">
        <v>2</v>
      </c>
      <c r="P635" s="788">
        <v>0</v>
      </c>
      <c r="Q635" s="788">
        <v>2</v>
      </c>
      <c r="R635" s="788">
        <v>2</v>
      </c>
      <c r="S635" s="788">
        <v>1</v>
      </c>
      <c r="T635" s="788">
        <v>2</v>
      </c>
      <c r="U635" s="788">
        <v>0</v>
      </c>
    </row>
    <row r="636" spans="1:21" ht="12.75" customHeight="1">
      <c r="A636" s="250" t="s">
        <v>303</v>
      </c>
      <c r="B636" s="250" t="s">
        <v>179</v>
      </c>
      <c r="C636" s="250" t="s">
        <v>313</v>
      </c>
      <c r="D636" s="250">
        <v>130251</v>
      </c>
      <c r="E636" s="788">
        <v>0</v>
      </c>
      <c r="F636" s="788">
        <v>0</v>
      </c>
      <c r="G636" s="788">
        <v>0</v>
      </c>
      <c r="H636" s="819">
        <v>0</v>
      </c>
      <c r="I636" s="788">
        <v>0</v>
      </c>
      <c r="J636" s="788">
        <v>0</v>
      </c>
      <c r="K636" s="788">
        <v>0</v>
      </c>
      <c r="L636" s="788">
        <v>1</v>
      </c>
      <c r="M636" s="788">
        <v>0</v>
      </c>
      <c r="N636" s="819">
        <v>0</v>
      </c>
      <c r="O636" s="788">
        <v>0</v>
      </c>
      <c r="P636" s="788">
        <v>0</v>
      </c>
      <c r="Q636" s="788">
        <v>0</v>
      </c>
      <c r="R636" s="788">
        <v>0</v>
      </c>
      <c r="S636" s="788">
        <v>0</v>
      </c>
      <c r="T636" s="788">
        <v>0</v>
      </c>
      <c r="U636" s="788">
        <v>0</v>
      </c>
    </row>
    <row r="637" spans="1:21" ht="12.75" customHeight="1">
      <c r="A637" s="250" t="s">
        <v>303</v>
      </c>
      <c r="B637" s="250" t="s">
        <v>179</v>
      </c>
      <c r="C637" s="250" t="s">
        <v>314</v>
      </c>
      <c r="D637" s="250">
        <v>130252</v>
      </c>
      <c r="E637" s="788">
        <v>1</v>
      </c>
      <c r="F637" s="788">
        <v>0</v>
      </c>
      <c r="G637" s="788">
        <v>0</v>
      </c>
      <c r="H637" s="819">
        <v>0</v>
      </c>
      <c r="I637" s="788">
        <v>0</v>
      </c>
      <c r="J637" s="788">
        <v>0</v>
      </c>
      <c r="K637" s="788">
        <v>0</v>
      </c>
      <c r="L637" s="788">
        <v>1</v>
      </c>
      <c r="M637" s="788">
        <v>0</v>
      </c>
      <c r="N637" s="819">
        <v>1</v>
      </c>
      <c r="O637" s="788">
        <v>0</v>
      </c>
      <c r="P637" s="788">
        <v>0</v>
      </c>
      <c r="Q637" s="788">
        <v>0</v>
      </c>
      <c r="R637" s="788">
        <v>0</v>
      </c>
      <c r="S637" s="788">
        <v>0</v>
      </c>
      <c r="T637" s="788">
        <v>0</v>
      </c>
      <c r="U637" s="788">
        <v>0</v>
      </c>
    </row>
    <row r="638" spans="1:21" ht="12.75" customHeight="1">
      <c r="A638" s="250" t="s">
        <v>303</v>
      </c>
      <c r="B638" s="250" t="s">
        <v>315</v>
      </c>
      <c r="C638" s="250" t="s">
        <v>316</v>
      </c>
      <c r="D638" s="250">
        <v>130351</v>
      </c>
      <c r="E638" s="788">
        <v>1</v>
      </c>
      <c r="F638" s="788">
        <v>0</v>
      </c>
      <c r="G638" s="788">
        <v>1</v>
      </c>
      <c r="H638" s="819">
        <v>0</v>
      </c>
      <c r="I638" s="788">
        <v>0</v>
      </c>
      <c r="J638" s="788">
        <v>1</v>
      </c>
      <c r="K638" s="788">
        <v>1</v>
      </c>
      <c r="L638" s="788">
        <v>1</v>
      </c>
      <c r="M638" s="788">
        <v>0</v>
      </c>
      <c r="N638" s="819">
        <v>0</v>
      </c>
      <c r="O638" s="788">
        <v>0</v>
      </c>
      <c r="P638" s="788">
        <v>0</v>
      </c>
      <c r="Q638" s="788">
        <v>0</v>
      </c>
      <c r="R638" s="788">
        <v>0</v>
      </c>
      <c r="S638" s="788">
        <v>0</v>
      </c>
      <c r="T638" s="788">
        <v>0</v>
      </c>
      <c r="U638" s="788">
        <v>0</v>
      </c>
    </row>
    <row r="639" spans="1:21" ht="12.75" customHeight="1">
      <c r="A639" s="250" t="s">
        <v>303</v>
      </c>
      <c r="B639" s="250" t="s">
        <v>315</v>
      </c>
      <c r="C639" s="250" t="s">
        <v>317</v>
      </c>
      <c r="D639" s="250">
        <v>130352</v>
      </c>
      <c r="E639" s="788">
        <v>1</v>
      </c>
      <c r="F639" s="788">
        <v>0</v>
      </c>
      <c r="G639" s="788">
        <v>2</v>
      </c>
      <c r="H639" s="819">
        <v>0</v>
      </c>
      <c r="I639" s="788">
        <v>0</v>
      </c>
      <c r="J639" s="788">
        <v>2</v>
      </c>
      <c r="K639" s="788">
        <v>1</v>
      </c>
      <c r="L639" s="788">
        <v>1</v>
      </c>
      <c r="M639" s="788">
        <v>0</v>
      </c>
      <c r="N639" s="819">
        <v>2</v>
      </c>
      <c r="O639" s="788">
        <v>0</v>
      </c>
      <c r="P639" s="788">
        <v>0</v>
      </c>
      <c r="Q639" s="788">
        <v>2</v>
      </c>
      <c r="R639" s="788">
        <v>1</v>
      </c>
      <c r="S639" s="788">
        <v>0</v>
      </c>
      <c r="T639" s="788">
        <v>1</v>
      </c>
      <c r="U639" s="788">
        <v>0</v>
      </c>
    </row>
    <row r="640" spans="1:21" ht="12.75" customHeight="1">
      <c r="A640" s="250" t="s">
        <v>303</v>
      </c>
      <c r="B640" s="250" t="s">
        <v>315</v>
      </c>
      <c r="C640" s="250" t="s">
        <v>319</v>
      </c>
      <c r="D640" s="250">
        <v>130354</v>
      </c>
      <c r="E640" s="788">
        <v>0</v>
      </c>
      <c r="F640" s="788">
        <v>0</v>
      </c>
      <c r="G640" s="788">
        <v>0</v>
      </c>
      <c r="H640" s="819">
        <v>0</v>
      </c>
      <c r="I640" s="788">
        <v>0</v>
      </c>
      <c r="J640" s="788">
        <v>0</v>
      </c>
      <c r="K640" s="788">
        <v>0</v>
      </c>
      <c r="L640" s="788">
        <v>1</v>
      </c>
      <c r="M640" s="788">
        <v>0</v>
      </c>
      <c r="N640" s="819">
        <v>1</v>
      </c>
      <c r="O640" s="788">
        <v>0</v>
      </c>
      <c r="P640" s="788">
        <v>0</v>
      </c>
      <c r="Q640" s="788">
        <v>0</v>
      </c>
      <c r="R640" s="788">
        <v>0</v>
      </c>
      <c r="S640" s="788">
        <v>0</v>
      </c>
      <c r="T640" s="788">
        <v>0</v>
      </c>
      <c r="U640" s="788">
        <v>0</v>
      </c>
    </row>
    <row r="641" spans="1:21" ht="12.75" customHeight="1">
      <c r="A641" s="250" t="s">
        <v>303</v>
      </c>
      <c r="B641" s="250" t="s">
        <v>315</v>
      </c>
      <c r="C641" s="250" t="s">
        <v>315</v>
      </c>
      <c r="D641" s="250">
        <v>130350</v>
      </c>
      <c r="E641" s="788">
        <v>7</v>
      </c>
      <c r="F641" s="788">
        <v>0</v>
      </c>
      <c r="G641" s="788">
        <v>11</v>
      </c>
      <c r="H641" s="819">
        <v>0</v>
      </c>
      <c r="I641" s="788">
        <v>0</v>
      </c>
      <c r="J641" s="788">
        <v>11</v>
      </c>
      <c r="K641" s="788">
        <v>6</v>
      </c>
      <c r="L641" s="788">
        <v>2</v>
      </c>
      <c r="M641" s="788">
        <v>0</v>
      </c>
      <c r="N641" s="819">
        <v>6</v>
      </c>
      <c r="O641" s="788">
        <v>0</v>
      </c>
      <c r="P641" s="788">
        <v>0</v>
      </c>
      <c r="Q641" s="788">
        <v>6</v>
      </c>
      <c r="R641" s="788">
        <v>5</v>
      </c>
      <c r="S641" s="788">
        <v>0</v>
      </c>
      <c r="T641" s="788">
        <v>6</v>
      </c>
      <c r="U641" s="788">
        <v>0</v>
      </c>
    </row>
    <row r="642" spans="1:21" ht="12.75" customHeight="1">
      <c r="A642" s="250" t="s">
        <v>303</v>
      </c>
      <c r="B642" s="250" t="s">
        <v>315</v>
      </c>
      <c r="C642" s="250" t="s">
        <v>318</v>
      </c>
      <c r="D642" s="250">
        <v>130353</v>
      </c>
      <c r="E642" s="788">
        <v>1</v>
      </c>
      <c r="F642" s="788">
        <v>0</v>
      </c>
      <c r="G642" s="788">
        <v>1</v>
      </c>
      <c r="H642" s="819">
        <v>0</v>
      </c>
      <c r="I642" s="788">
        <v>0</v>
      </c>
      <c r="J642" s="788">
        <v>1</v>
      </c>
      <c r="K642" s="788">
        <v>0</v>
      </c>
      <c r="L642" s="788">
        <v>1</v>
      </c>
      <c r="M642" s="788">
        <v>0</v>
      </c>
      <c r="N642" s="819">
        <v>1</v>
      </c>
      <c r="O642" s="788">
        <v>0</v>
      </c>
      <c r="P642" s="788">
        <v>0</v>
      </c>
      <c r="Q642" s="788">
        <v>1</v>
      </c>
      <c r="R642" s="788">
        <v>1</v>
      </c>
      <c r="S642" s="788">
        <v>0</v>
      </c>
      <c r="T642" s="788">
        <v>0</v>
      </c>
      <c r="U642" s="788">
        <v>0</v>
      </c>
    </row>
    <row r="643" spans="1:21" ht="12.75" customHeight="1">
      <c r="A643" s="250" t="s">
        <v>303</v>
      </c>
      <c r="B643" s="250" t="s">
        <v>315</v>
      </c>
      <c r="C643" s="250" t="s">
        <v>320</v>
      </c>
      <c r="D643" s="250">
        <v>130355</v>
      </c>
      <c r="E643" s="788">
        <v>1</v>
      </c>
      <c r="F643" s="788">
        <v>0</v>
      </c>
      <c r="G643" s="788">
        <v>1</v>
      </c>
      <c r="H643" s="819">
        <v>0</v>
      </c>
      <c r="I643" s="788">
        <v>0</v>
      </c>
      <c r="J643" s="788">
        <v>0</v>
      </c>
      <c r="K643" s="788">
        <v>1</v>
      </c>
      <c r="L643" s="788">
        <v>3</v>
      </c>
      <c r="M643" s="788">
        <v>0</v>
      </c>
      <c r="N643" s="819">
        <v>1</v>
      </c>
      <c r="O643" s="788">
        <v>0</v>
      </c>
      <c r="P643" s="788">
        <v>0</v>
      </c>
      <c r="Q643" s="788">
        <v>1</v>
      </c>
      <c r="R643" s="788">
        <v>1</v>
      </c>
      <c r="S643" s="788">
        <v>2</v>
      </c>
      <c r="T643" s="789">
        <v>2</v>
      </c>
      <c r="U643" s="788">
        <v>0</v>
      </c>
    </row>
    <row r="644" spans="1:21" ht="12.75" customHeight="1">
      <c r="A644" s="250" t="s">
        <v>303</v>
      </c>
      <c r="B644" s="250" t="s">
        <v>315</v>
      </c>
      <c r="C644" s="250" t="s">
        <v>113</v>
      </c>
      <c r="D644" s="250">
        <v>130356</v>
      </c>
      <c r="E644" s="788">
        <v>2</v>
      </c>
      <c r="F644" s="788">
        <v>0</v>
      </c>
      <c r="G644" s="788">
        <v>1</v>
      </c>
      <c r="H644" s="819">
        <v>0</v>
      </c>
      <c r="I644" s="788">
        <v>0</v>
      </c>
      <c r="J644" s="788">
        <v>0</v>
      </c>
      <c r="K644" s="788">
        <v>1</v>
      </c>
      <c r="L644" s="788">
        <v>1</v>
      </c>
      <c r="M644" s="788">
        <v>0</v>
      </c>
      <c r="N644" s="819">
        <v>1</v>
      </c>
      <c r="O644" s="788">
        <v>0</v>
      </c>
      <c r="P644" s="788">
        <v>0</v>
      </c>
      <c r="Q644" s="788">
        <v>1</v>
      </c>
      <c r="R644" s="788">
        <v>1</v>
      </c>
      <c r="S644" s="788">
        <v>0</v>
      </c>
      <c r="T644" s="788">
        <v>1</v>
      </c>
      <c r="U644" s="788">
        <v>0</v>
      </c>
    </row>
    <row r="645" spans="1:21" ht="12.75" customHeight="1">
      <c r="A645" s="250" t="s">
        <v>303</v>
      </c>
      <c r="B645" s="250" t="s">
        <v>315</v>
      </c>
      <c r="C645" s="250" t="s">
        <v>227</v>
      </c>
      <c r="D645" s="250">
        <v>130357</v>
      </c>
      <c r="E645" s="788">
        <v>0</v>
      </c>
      <c r="F645" s="788">
        <v>0</v>
      </c>
      <c r="G645" s="788">
        <v>0</v>
      </c>
      <c r="H645" s="819">
        <v>0</v>
      </c>
      <c r="I645" s="788">
        <v>0</v>
      </c>
      <c r="J645" s="788">
        <v>0</v>
      </c>
      <c r="K645" s="788">
        <v>0</v>
      </c>
      <c r="L645" s="788">
        <v>1</v>
      </c>
      <c r="M645" s="788">
        <v>0</v>
      </c>
      <c r="N645" s="819">
        <v>1</v>
      </c>
      <c r="O645" s="788">
        <v>0</v>
      </c>
      <c r="P645" s="788">
        <v>0</v>
      </c>
      <c r="Q645" s="788">
        <v>1</v>
      </c>
      <c r="R645" s="788">
        <v>1</v>
      </c>
      <c r="S645" s="788">
        <v>0</v>
      </c>
      <c r="T645" s="788">
        <v>1</v>
      </c>
      <c r="U645" s="788">
        <v>0</v>
      </c>
    </row>
    <row r="646" spans="1:21" ht="12.75" customHeight="1">
      <c r="A646" s="250" t="s">
        <v>303</v>
      </c>
      <c r="B646" s="250" t="s">
        <v>321</v>
      </c>
      <c r="C646" s="250" t="s">
        <v>321</v>
      </c>
      <c r="D646" s="250">
        <v>130450</v>
      </c>
      <c r="E646" s="788">
        <v>11</v>
      </c>
      <c r="F646" s="788">
        <v>0</v>
      </c>
      <c r="G646" s="788">
        <v>13</v>
      </c>
      <c r="H646" s="819">
        <v>1</v>
      </c>
      <c r="I646" s="788">
        <v>0</v>
      </c>
      <c r="J646" s="788">
        <v>12</v>
      </c>
      <c r="K646" s="788">
        <v>10</v>
      </c>
      <c r="L646" s="788">
        <v>3</v>
      </c>
      <c r="M646" s="788">
        <v>0</v>
      </c>
      <c r="N646" s="819">
        <v>7</v>
      </c>
      <c r="O646" s="788">
        <v>1</v>
      </c>
      <c r="P646" s="788">
        <v>0</v>
      </c>
      <c r="Q646" s="788">
        <v>6</v>
      </c>
      <c r="R646" s="788">
        <v>3</v>
      </c>
      <c r="S646" s="788">
        <v>1</v>
      </c>
      <c r="T646" s="788">
        <v>1</v>
      </c>
      <c r="U646" s="788">
        <v>0</v>
      </c>
    </row>
    <row r="647" spans="1:21" ht="12.75" customHeight="1">
      <c r="A647" s="250" t="s">
        <v>303</v>
      </c>
      <c r="B647" s="250" t="s">
        <v>321</v>
      </c>
      <c r="C647" s="250" t="s">
        <v>323</v>
      </c>
      <c r="D647" s="250">
        <v>130452</v>
      </c>
      <c r="E647" s="788">
        <v>1</v>
      </c>
      <c r="F647" s="788">
        <v>0</v>
      </c>
      <c r="G647" s="788">
        <v>1</v>
      </c>
      <c r="H647" s="819">
        <v>0</v>
      </c>
      <c r="I647" s="788">
        <v>0</v>
      </c>
      <c r="J647" s="788">
        <v>1</v>
      </c>
      <c r="K647" s="788">
        <v>1</v>
      </c>
      <c r="L647" s="788">
        <v>1</v>
      </c>
      <c r="M647" s="788">
        <v>0</v>
      </c>
      <c r="N647" s="819">
        <v>1</v>
      </c>
      <c r="O647" s="788">
        <v>0</v>
      </c>
      <c r="P647" s="788">
        <v>0</v>
      </c>
      <c r="Q647" s="788">
        <v>1</v>
      </c>
      <c r="R647" s="788">
        <v>0</v>
      </c>
      <c r="S647" s="788">
        <v>0</v>
      </c>
      <c r="T647" s="788">
        <v>0</v>
      </c>
      <c r="U647" s="788">
        <v>0</v>
      </c>
    </row>
    <row r="648" spans="1:21" ht="12.75" customHeight="1">
      <c r="A648" s="250" t="s">
        <v>303</v>
      </c>
      <c r="B648" s="250" t="s">
        <v>321</v>
      </c>
      <c r="C648" s="250" t="s">
        <v>322</v>
      </c>
      <c r="D648" s="250">
        <v>130451</v>
      </c>
      <c r="E648" s="788">
        <v>1</v>
      </c>
      <c r="F648" s="788">
        <v>0</v>
      </c>
      <c r="G648" s="788">
        <v>1</v>
      </c>
      <c r="H648" s="819">
        <v>0</v>
      </c>
      <c r="I648" s="788">
        <v>0</v>
      </c>
      <c r="J648" s="788">
        <v>1</v>
      </c>
      <c r="K648" s="788">
        <v>1</v>
      </c>
      <c r="L648" s="788">
        <v>2</v>
      </c>
      <c r="M648" s="788">
        <v>0</v>
      </c>
      <c r="N648" s="819">
        <v>2</v>
      </c>
      <c r="O648" s="788">
        <v>0</v>
      </c>
      <c r="P648" s="788">
        <v>0</v>
      </c>
      <c r="Q648" s="788">
        <v>1</v>
      </c>
      <c r="R648" s="788">
        <v>0</v>
      </c>
      <c r="S648" s="788">
        <v>0</v>
      </c>
      <c r="T648" s="788">
        <v>0</v>
      </c>
      <c r="U648" s="788">
        <v>0</v>
      </c>
    </row>
    <row r="649" spans="1:21" ht="12.75" customHeight="1">
      <c r="A649" s="250" t="s">
        <v>303</v>
      </c>
      <c r="B649" s="250" t="s">
        <v>321</v>
      </c>
      <c r="C649" s="250" t="s">
        <v>1178</v>
      </c>
      <c r="D649" s="250">
        <v>130453</v>
      </c>
      <c r="E649" s="788">
        <v>0</v>
      </c>
      <c r="F649" s="788">
        <v>0</v>
      </c>
      <c r="G649" s="788">
        <v>1</v>
      </c>
      <c r="H649" s="819">
        <v>0</v>
      </c>
      <c r="I649" s="788">
        <v>0</v>
      </c>
      <c r="J649" s="788">
        <v>0</v>
      </c>
      <c r="K649" s="788">
        <v>0</v>
      </c>
      <c r="L649" s="788">
        <v>0</v>
      </c>
      <c r="M649" s="789">
        <v>0</v>
      </c>
      <c r="N649" s="824">
        <v>0</v>
      </c>
      <c r="O649" s="788">
        <v>0</v>
      </c>
      <c r="P649" s="789">
        <v>0</v>
      </c>
      <c r="Q649" s="789">
        <v>0</v>
      </c>
      <c r="R649" s="789">
        <v>0</v>
      </c>
      <c r="S649" s="789">
        <v>0</v>
      </c>
      <c r="T649" s="789">
        <v>0</v>
      </c>
      <c r="U649" s="788">
        <v>0</v>
      </c>
    </row>
    <row r="650" spans="1:21" ht="12.75" customHeight="1">
      <c r="A650" s="250" t="s">
        <v>303</v>
      </c>
      <c r="B650" s="250" t="s">
        <v>321</v>
      </c>
      <c r="C650" s="250" t="s">
        <v>1179</v>
      </c>
      <c r="D650" s="250">
        <v>130454</v>
      </c>
      <c r="E650" s="788">
        <v>0</v>
      </c>
      <c r="F650" s="788">
        <v>0</v>
      </c>
      <c r="G650" s="788">
        <v>0</v>
      </c>
      <c r="H650" s="819">
        <v>0</v>
      </c>
      <c r="I650" s="788">
        <v>0</v>
      </c>
      <c r="J650" s="788">
        <v>0</v>
      </c>
      <c r="K650" s="788">
        <v>0</v>
      </c>
      <c r="L650" s="788">
        <v>0</v>
      </c>
      <c r="M650" s="789">
        <v>0</v>
      </c>
      <c r="N650" s="824">
        <v>0</v>
      </c>
      <c r="O650" s="788">
        <v>0</v>
      </c>
      <c r="P650" s="789">
        <v>0</v>
      </c>
      <c r="Q650" s="789">
        <v>0</v>
      </c>
      <c r="R650" s="789">
        <v>0</v>
      </c>
      <c r="S650" s="789">
        <v>0</v>
      </c>
      <c r="T650" s="789">
        <v>0</v>
      </c>
      <c r="U650" s="788">
        <v>0</v>
      </c>
    </row>
    <row r="651" spans="1:21" ht="12.75" customHeight="1">
      <c r="A651" s="250" t="s">
        <v>303</v>
      </c>
      <c r="B651" s="250" t="s">
        <v>324</v>
      </c>
      <c r="C651" s="250" t="s">
        <v>324</v>
      </c>
      <c r="D651" s="250">
        <v>130550</v>
      </c>
      <c r="E651" s="788">
        <v>3</v>
      </c>
      <c r="F651" s="788">
        <v>0</v>
      </c>
      <c r="G651" s="788">
        <v>2</v>
      </c>
      <c r="H651" s="819">
        <v>0</v>
      </c>
      <c r="I651" s="788">
        <v>0</v>
      </c>
      <c r="J651" s="788">
        <v>3</v>
      </c>
      <c r="K651" s="788">
        <v>2</v>
      </c>
      <c r="L651" s="788">
        <v>2</v>
      </c>
      <c r="M651" s="788">
        <v>0</v>
      </c>
      <c r="N651" s="819">
        <v>2</v>
      </c>
      <c r="O651" s="788">
        <v>0</v>
      </c>
      <c r="P651" s="788">
        <v>0</v>
      </c>
      <c r="Q651" s="788">
        <v>2</v>
      </c>
      <c r="R651" s="788">
        <v>1</v>
      </c>
      <c r="S651" s="788">
        <v>0</v>
      </c>
      <c r="T651" s="788">
        <v>0</v>
      </c>
      <c r="U651" s="788">
        <v>0</v>
      </c>
    </row>
    <row r="652" spans="1:21" ht="12.75" customHeight="1">
      <c r="A652" s="250" t="s">
        <v>303</v>
      </c>
      <c r="B652" s="250" t="s">
        <v>324</v>
      </c>
      <c r="C652" s="250" t="s">
        <v>325</v>
      </c>
      <c r="D652" s="250">
        <v>130551</v>
      </c>
      <c r="E652" s="788">
        <v>0</v>
      </c>
      <c r="F652" s="788">
        <v>0</v>
      </c>
      <c r="G652" s="788">
        <v>0</v>
      </c>
      <c r="H652" s="819">
        <v>0</v>
      </c>
      <c r="I652" s="788">
        <v>0</v>
      </c>
      <c r="J652" s="788">
        <v>0</v>
      </c>
      <c r="K652" s="788">
        <v>0</v>
      </c>
      <c r="L652" s="788">
        <v>1</v>
      </c>
      <c r="M652" s="788">
        <v>0</v>
      </c>
      <c r="N652" s="819">
        <v>1</v>
      </c>
      <c r="O652" s="788">
        <v>0</v>
      </c>
      <c r="P652" s="788">
        <v>0</v>
      </c>
      <c r="Q652" s="788">
        <v>0</v>
      </c>
      <c r="R652" s="788">
        <v>0</v>
      </c>
      <c r="S652" s="788">
        <v>0</v>
      </c>
      <c r="T652" s="788">
        <v>0</v>
      </c>
      <c r="U652" s="788">
        <v>0</v>
      </c>
    </row>
    <row r="653" spans="1:21" ht="12.75" customHeight="1">
      <c r="A653" s="250" t="s">
        <v>303</v>
      </c>
      <c r="B653" s="250" t="s">
        <v>324</v>
      </c>
      <c r="C653" s="250" t="s">
        <v>326</v>
      </c>
      <c r="D653" s="250">
        <v>130552</v>
      </c>
      <c r="E653" s="788">
        <v>1</v>
      </c>
      <c r="F653" s="788">
        <v>0</v>
      </c>
      <c r="G653" s="788">
        <v>1</v>
      </c>
      <c r="H653" s="819">
        <v>0</v>
      </c>
      <c r="I653" s="788">
        <v>0</v>
      </c>
      <c r="J653" s="788">
        <v>1</v>
      </c>
      <c r="K653" s="788">
        <v>0</v>
      </c>
      <c r="L653" s="788">
        <v>1</v>
      </c>
      <c r="M653" s="788">
        <v>0</v>
      </c>
      <c r="N653" s="819">
        <v>1</v>
      </c>
      <c r="O653" s="788">
        <v>0</v>
      </c>
      <c r="P653" s="788">
        <v>0</v>
      </c>
      <c r="Q653" s="788">
        <v>0</v>
      </c>
      <c r="R653" s="788">
        <v>0</v>
      </c>
      <c r="S653" s="788">
        <v>0</v>
      </c>
      <c r="T653" s="788">
        <v>0</v>
      </c>
      <c r="U653" s="788">
        <v>0</v>
      </c>
    </row>
    <row r="654" spans="1:21" ht="12.75" customHeight="1">
      <c r="A654" s="250" t="s">
        <v>303</v>
      </c>
      <c r="B654" s="250" t="s">
        <v>369</v>
      </c>
      <c r="C654" s="250" t="s">
        <v>369</v>
      </c>
      <c r="D654" s="250">
        <v>132050</v>
      </c>
      <c r="E654" s="788">
        <v>3</v>
      </c>
      <c r="F654" s="788">
        <v>0</v>
      </c>
      <c r="G654" s="788">
        <v>2</v>
      </c>
      <c r="H654" s="819">
        <v>0</v>
      </c>
      <c r="I654" s="788">
        <v>0</v>
      </c>
      <c r="J654" s="788">
        <v>2</v>
      </c>
      <c r="K654" s="788">
        <v>1</v>
      </c>
      <c r="L654" s="788">
        <v>1</v>
      </c>
      <c r="M654" s="788">
        <v>0</v>
      </c>
      <c r="N654" s="819">
        <v>2</v>
      </c>
      <c r="O654" s="788">
        <v>1</v>
      </c>
      <c r="P654" s="788">
        <v>0</v>
      </c>
      <c r="Q654" s="788">
        <v>1</v>
      </c>
      <c r="R654" s="788">
        <v>0</v>
      </c>
      <c r="S654" s="788">
        <v>0</v>
      </c>
      <c r="T654" s="788">
        <v>0</v>
      </c>
      <c r="U654" s="788">
        <v>0</v>
      </c>
    </row>
    <row r="655" spans="1:21" ht="12.75" customHeight="1">
      <c r="A655" s="250" t="s">
        <v>303</v>
      </c>
      <c r="B655" s="250" t="s">
        <v>370</v>
      </c>
      <c r="C655" s="250" t="s">
        <v>370</v>
      </c>
      <c r="D655" s="250">
        <v>132150</v>
      </c>
      <c r="E655" s="788">
        <v>4</v>
      </c>
      <c r="F655" s="788">
        <v>0</v>
      </c>
      <c r="G655" s="788">
        <v>8</v>
      </c>
      <c r="H655" s="819">
        <v>1</v>
      </c>
      <c r="I655" s="788">
        <v>0</v>
      </c>
      <c r="J655" s="788">
        <v>8</v>
      </c>
      <c r="K655" s="788">
        <v>8</v>
      </c>
      <c r="L655" s="788">
        <v>2</v>
      </c>
      <c r="M655" s="788">
        <v>0</v>
      </c>
      <c r="N655" s="819">
        <v>3</v>
      </c>
      <c r="O655" s="788">
        <v>1</v>
      </c>
      <c r="P655" s="788">
        <v>0</v>
      </c>
      <c r="Q655" s="788">
        <v>2</v>
      </c>
      <c r="R655" s="788">
        <v>5</v>
      </c>
      <c r="S655" s="788">
        <v>3</v>
      </c>
      <c r="T655" s="788">
        <v>5</v>
      </c>
      <c r="U655" s="788">
        <v>4</v>
      </c>
    </row>
    <row r="656" spans="1:21" ht="12.75" customHeight="1">
      <c r="A656" s="250" t="s">
        <v>303</v>
      </c>
      <c r="B656" s="250" t="s">
        <v>327</v>
      </c>
      <c r="C656" s="250" t="s">
        <v>328</v>
      </c>
      <c r="D656" s="250">
        <v>130651</v>
      </c>
      <c r="E656" s="788">
        <v>0</v>
      </c>
      <c r="F656" s="788">
        <v>0</v>
      </c>
      <c r="G656" s="788">
        <v>0</v>
      </c>
      <c r="H656" s="819">
        <v>0</v>
      </c>
      <c r="I656" s="788">
        <v>0</v>
      </c>
      <c r="J656" s="788">
        <v>0</v>
      </c>
      <c r="K656" s="788">
        <v>0</v>
      </c>
      <c r="L656" s="788">
        <v>0</v>
      </c>
      <c r="M656" s="788">
        <v>0</v>
      </c>
      <c r="N656" s="819">
        <v>0</v>
      </c>
      <c r="O656" s="788">
        <v>0</v>
      </c>
      <c r="P656" s="788">
        <v>0</v>
      </c>
      <c r="Q656" s="788">
        <v>0</v>
      </c>
      <c r="R656" s="788">
        <v>0</v>
      </c>
      <c r="S656" s="788">
        <v>0</v>
      </c>
      <c r="T656" s="788">
        <v>0</v>
      </c>
      <c r="U656" s="788">
        <v>0</v>
      </c>
    </row>
    <row r="657" spans="1:21" ht="12.75" customHeight="1">
      <c r="A657" s="250" t="s">
        <v>303</v>
      </c>
      <c r="B657" s="250" t="s">
        <v>327</v>
      </c>
      <c r="C657" s="250" t="s">
        <v>329</v>
      </c>
      <c r="D657" s="250">
        <v>130652</v>
      </c>
      <c r="E657" s="788">
        <v>1</v>
      </c>
      <c r="F657" s="788">
        <v>0</v>
      </c>
      <c r="G657" s="788">
        <v>1</v>
      </c>
      <c r="H657" s="819">
        <v>0</v>
      </c>
      <c r="I657" s="788">
        <v>0</v>
      </c>
      <c r="J657" s="788">
        <v>0</v>
      </c>
      <c r="K657" s="788">
        <v>1</v>
      </c>
      <c r="L657" s="788">
        <v>1</v>
      </c>
      <c r="M657" s="788">
        <v>0</v>
      </c>
      <c r="N657" s="819">
        <v>1</v>
      </c>
      <c r="O657" s="788">
        <v>0</v>
      </c>
      <c r="P657" s="788">
        <v>0</v>
      </c>
      <c r="Q657" s="788">
        <v>1</v>
      </c>
      <c r="R657" s="788">
        <v>1</v>
      </c>
      <c r="S657" s="788">
        <v>0</v>
      </c>
      <c r="T657" s="788">
        <v>1</v>
      </c>
      <c r="U657" s="788">
        <v>0</v>
      </c>
    </row>
    <row r="658" spans="1:21" ht="12.75" customHeight="1">
      <c r="A658" s="250" t="s">
        <v>303</v>
      </c>
      <c r="B658" s="250" t="s">
        <v>327</v>
      </c>
      <c r="C658" s="250" t="s">
        <v>327</v>
      </c>
      <c r="D658" s="250">
        <v>130650</v>
      </c>
      <c r="E658" s="788">
        <v>6</v>
      </c>
      <c r="F658" s="788">
        <v>0</v>
      </c>
      <c r="G658" s="788">
        <v>8</v>
      </c>
      <c r="H658" s="819">
        <v>1</v>
      </c>
      <c r="I658" s="788">
        <v>0</v>
      </c>
      <c r="J658" s="788">
        <v>8</v>
      </c>
      <c r="K658" s="788">
        <v>6</v>
      </c>
      <c r="L658" s="788">
        <v>3</v>
      </c>
      <c r="M658" s="788">
        <v>0</v>
      </c>
      <c r="N658" s="819">
        <v>4</v>
      </c>
      <c r="O658" s="788">
        <v>2</v>
      </c>
      <c r="P658" s="788">
        <v>0</v>
      </c>
      <c r="Q658" s="788">
        <v>4</v>
      </c>
      <c r="R658" s="788">
        <v>4</v>
      </c>
      <c r="S658" s="788">
        <v>0</v>
      </c>
      <c r="T658" s="788">
        <v>4</v>
      </c>
      <c r="U658" s="788">
        <v>0</v>
      </c>
    </row>
    <row r="659" spans="1:21" ht="12.75" customHeight="1">
      <c r="A659" s="250" t="s">
        <v>303</v>
      </c>
      <c r="B659" s="250" t="s">
        <v>327</v>
      </c>
      <c r="C659" s="250" t="s">
        <v>330</v>
      </c>
      <c r="D659" s="250">
        <v>130653</v>
      </c>
      <c r="E659" s="788">
        <v>0</v>
      </c>
      <c r="F659" s="788">
        <v>0</v>
      </c>
      <c r="G659" s="788">
        <v>0</v>
      </c>
      <c r="H659" s="819">
        <v>0</v>
      </c>
      <c r="I659" s="788">
        <v>0</v>
      </c>
      <c r="J659" s="788">
        <v>0</v>
      </c>
      <c r="K659" s="788">
        <v>0</v>
      </c>
      <c r="L659" s="788">
        <v>0</v>
      </c>
      <c r="M659" s="788">
        <v>0</v>
      </c>
      <c r="N659" s="819">
        <v>0</v>
      </c>
      <c r="O659" s="788">
        <v>0</v>
      </c>
      <c r="P659" s="788">
        <v>0</v>
      </c>
      <c r="Q659" s="788">
        <v>0</v>
      </c>
      <c r="R659" s="788">
        <v>0</v>
      </c>
      <c r="S659" s="788">
        <v>0</v>
      </c>
      <c r="T659" s="788">
        <v>0</v>
      </c>
      <c r="U659" s="788">
        <v>0</v>
      </c>
    </row>
    <row r="660" spans="1:21" ht="12.75" customHeight="1">
      <c r="A660" s="250" t="s">
        <v>303</v>
      </c>
      <c r="B660" s="250" t="s">
        <v>327</v>
      </c>
      <c r="C660" s="250" t="s">
        <v>168</v>
      </c>
      <c r="D660" s="250">
        <v>130654</v>
      </c>
      <c r="E660" s="788">
        <v>0</v>
      </c>
      <c r="F660" s="788">
        <v>0</v>
      </c>
      <c r="G660" s="788">
        <v>1</v>
      </c>
      <c r="H660" s="819">
        <v>0</v>
      </c>
      <c r="I660" s="788">
        <v>0</v>
      </c>
      <c r="J660" s="788">
        <v>0</v>
      </c>
      <c r="K660" s="788">
        <v>0</v>
      </c>
      <c r="L660" s="788">
        <v>0</v>
      </c>
      <c r="M660" s="788">
        <v>0</v>
      </c>
      <c r="N660" s="819">
        <v>0</v>
      </c>
      <c r="O660" s="788">
        <v>0</v>
      </c>
      <c r="P660" s="788">
        <v>0</v>
      </c>
      <c r="Q660" s="788">
        <v>0</v>
      </c>
      <c r="R660" s="788">
        <v>0</v>
      </c>
      <c r="S660" s="788">
        <v>0</v>
      </c>
      <c r="T660" s="788">
        <v>0</v>
      </c>
      <c r="U660" s="788">
        <v>0</v>
      </c>
    </row>
    <row r="661" spans="1:21" ht="12.75" customHeight="1">
      <c r="A661" s="250" t="s">
        <v>303</v>
      </c>
      <c r="B661" s="250" t="s">
        <v>327</v>
      </c>
      <c r="C661" s="250" t="s">
        <v>331</v>
      </c>
      <c r="D661" s="250">
        <v>130656</v>
      </c>
      <c r="E661" s="788">
        <v>1</v>
      </c>
      <c r="F661" s="788">
        <v>0</v>
      </c>
      <c r="G661" s="788">
        <v>0</v>
      </c>
      <c r="H661" s="819">
        <v>0</v>
      </c>
      <c r="I661" s="788">
        <v>0</v>
      </c>
      <c r="J661" s="788">
        <v>1</v>
      </c>
      <c r="K661" s="788">
        <v>0</v>
      </c>
      <c r="L661" s="788">
        <v>0</v>
      </c>
      <c r="M661" s="788">
        <v>0</v>
      </c>
      <c r="N661" s="819">
        <v>0</v>
      </c>
      <c r="O661" s="788">
        <v>0</v>
      </c>
      <c r="P661" s="788">
        <v>0</v>
      </c>
      <c r="Q661" s="788">
        <v>0</v>
      </c>
      <c r="R661" s="788">
        <v>0</v>
      </c>
      <c r="S661" s="788">
        <v>0</v>
      </c>
      <c r="T661" s="788">
        <v>0</v>
      </c>
      <c r="U661" s="788">
        <v>0</v>
      </c>
    </row>
    <row r="662" spans="1:21" ht="12.75" customHeight="1">
      <c r="A662" s="250" t="s">
        <v>303</v>
      </c>
      <c r="B662" s="250" t="s">
        <v>327</v>
      </c>
      <c r="C662" s="250" t="s">
        <v>332</v>
      </c>
      <c r="D662" s="250">
        <v>130657</v>
      </c>
      <c r="E662" s="788">
        <v>1</v>
      </c>
      <c r="F662" s="788">
        <v>0</v>
      </c>
      <c r="G662" s="788">
        <v>1</v>
      </c>
      <c r="H662" s="819">
        <v>0</v>
      </c>
      <c r="I662" s="788">
        <v>0</v>
      </c>
      <c r="J662" s="788">
        <v>1</v>
      </c>
      <c r="K662" s="788">
        <v>1</v>
      </c>
      <c r="L662" s="788">
        <v>0</v>
      </c>
      <c r="M662" s="788">
        <v>0</v>
      </c>
      <c r="N662" s="819">
        <v>0</v>
      </c>
      <c r="O662" s="788">
        <v>0</v>
      </c>
      <c r="P662" s="788">
        <v>0</v>
      </c>
      <c r="Q662" s="788">
        <v>0</v>
      </c>
      <c r="R662" s="788">
        <v>0</v>
      </c>
      <c r="S662" s="788">
        <v>0</v>
      </c>
      <c r="T662" s="788">
        <v>0</v>
      </c>
      <c r="U662" s="788">
        <v>0</v>
      </c>
    </row>
    <row r="663" spans="1:21" ht="12.75" customHeight="1">
      <c r="A663" s="250" t="s">
        <v>303</v>
      </c>
      <c r="B663" s="250" t="s">
        <v>327</v>
      </c>
      <c r="C663" s="250" t="s">
        <v>333</v>
      </c>
      <c r="D663" s="250">
        <v>130658</v>
      </c>
      <c r="E663" s="788">
        <v>1</v>
      </c>
      <c r="F663" s="788">
        <v>0</v>
      </c>
      <c r="G663" s="788">
        <v>2</v>
      </c>
      <c r="H663" s="819">
        <v>0</v>
      </c>
      <c r="I663" s="788">
        <v>0</v>
      </c>
      <c r="J663" s="788">
        <v>2</v>
      </c>
      <c r="K663" s="788">
        <v>1</v>
      </c>
      <c r="L663" s="788">
        <v>1</v>
      </c>
      <c r="M663" s="788">
        <v>0</v>
      </c>
      <c r="N663" s="819">
        <v>1</v>
      </c>
      <c r="O663" s="788">
        <v>1</v>
      </c>
      <c r="P663" s="788">
        <v>0</v>
      </c>
      <c r="Q663" s="788">
        <v>1</v>
      </c>
      <c r="R663" s="788">
        <v>2</v>
      </c>
      <c r="S663" s="788">
        <v>0</v>
      </c>
      <c r="T663" s="788">
        <v>2</v>
      </c>
      <c r="U663" s="788">
        <v>0</v>
      </c>
    </row>
    <row r="664" spans="1:21" ht="12.75" customHeight="1">
      <c r="A664" s="250" t="s">
        <v>303</v>
      </c>
      <c r="B664" s="250" t="s">
        <v>334</v>
      </c>
      <c r="C664" s="250" t="s">
        <v>334</v>
      </c>
      <c r="D664" s="250">
        <v>130750</v>
      </c>
      <c r="E664" s="788">
        <v>1</v>
      </c>
      <c r="F664" s="788">
        <v>0</v>
      </c>
      <c r="G664" s="788">
        <v>1</v>
      </c>
      <c r="H664" s="819">
        <v>0</v>
      </c>
      <c r="I664" s="788">
        <v>0</v>
      </c>
      <c r="J664" s="788">
        <v>1</v>
      </c>
      <c r="K664" s="788">
        <v>1</v>
      </c>
      <c r="L664" s="788">
        <v>1</v>
      </c>
      <c r="M664" s="788">
        <v>0</v>
      </c>
      <c r="N664" s="819">
        <v>1</v>
      </c>
      <c r="O664" s="788">
        <v>1</v>
      </c>
      <c r="P664" s="788">
        <v>0</v>
      </c>
      <c r="Q664" s="788">
        <v>0</v>
      </c>
      <c r="R664" s="788">
        <v>1</v>
      </c>
      <c r="S664" s="788">
        <v>0</v>
      </c>
      <c r="T664" s="788">
        <v>1</v>
      </c>
      <c r="U664" s="788">
        <v>0</v>
      </c>
    </row>
    <row r="665" spans="1:21" ht="12.75" customHeight="1">
      <c r="A665" s="250" t="s">
        <v>303</v>
      </c>
      <c r="B665" s="250" t="s">
        <v>335</v>
      </c>
      <c r="C665" s="250" t="s">
        <v>335</v>
      </c>
      <c r="D665" s="250">
        <v>130850</v>
      </c>
      <c r="E665" s="788">
        <v>39</v>
      </c>
      <c r="F665" s="788">
        <v>0</v>
      </c>
      <c r="G665" s="788">
        <v>54</v>
      </c>
      <c r="H665" s="819">
        <v>1</v>
      </c>
      <c r="I665" s="788">
        <v>0</v>
      </c>
      <c r="J665" s="788">
        <v>57</v>
      </c>
      <c r="K665" s="788">
        <v>54</v>
      </c>
      <c r="L665" s="788">
        <v>16</v>
      </c>
      <c r="M665" s="788">
        <v>0</v>
      </c>
      <c r="N665" s="819">
        <v>37</v>
      </c>
      <c r="O665" s="788">
        <v>36</v>
      </c>
      <c r="P665" s="788">
        <v>0</v>
      </c>
      <c r="Q665" s="788">
        <v>32</v>
      </c>
      <c r="R665" s="788">
        <v>46</v>
      </c>
      <c r="S665" s="788">
        <v>19</v>
      </c>
      <c r="T665" s="788">
        <v>48</v>
      </c>
      <c r="U665" s="788">
        <v>29</v>
      </c>
    </row>
    <row r="666" spans="1:21" ht="12.75" customHeight="1">
      <c r="A666" s="250" t="s">
        <v>303</v>
      </c>
      <c r="B666" s="250" t="s">
        <v>335</v>
      </c>
      <c r="C666" s="250" t="s">
        <v>184</v>
      </c>
      <c r="D666" s="250">
        <v>130851</v>
      </c>
      <c r="E666" s="788">
        <v>1</v>
      </c>
      <c r="F666" s="788">
        <v>0</v>
      </c>
      <c r="G666" s="788">
        <v>1</v>
      </c>
      <c r="H666" s="819">
        <v>0</v>
      </c>
      <c r="I666" s="788">
        <v>0</v>
      </c>
      <c r="J666" s="788">
        <v>1</v>
      </c>
      <c r="K666" s="788">
        <v>0</v>
      </c>
      <c r="L666" s="788">
        <v>1</v>
      </c>
      <c r="M666" s="788">
        <v>0</v>
      </c>
      <c r="N666" s="819">
        <v>2</v>
      </c>
      <c r="O666" s="788">
        <v>0</v>
      </c>
      <c r="P666" s="788">
        <v>0</v>
      </c>
      <c r="Q666" s="788">
        <v>0</v>
      </c>
      <c r="R666" s="788">
        <v>1</v>
      </c>
      <c r="S666" s="788">
        <v>0</v>
      </c>
      <c r="T666" s="788">
        <v>1</v>
      </c>
      <c r="U666" s="788">
        <v>0</v>
      </c>
    </row>
    <row r="667" spans="1:21" ht="12.75" customHeight="1">
      <c r="A667" s="250" t="s">
        <v>303</v>
      </c>
      <c r="B667" s="250" t="s">
        <v>335</v>
      </c>
      <c r="C667" s="250" t="s">
        <v>336</v>
      </c>
      <c r="D667" s="250">
        <v>130852</v>
      </c>
      <c r="E667" s="788">
        <v>2</v>
      </c>
      <c r="F667" s="788">
        <v>0</v>
      </c>
      <c r="G667" s="788">
        <v>2</v>
      </c>
      <c r="H667" s="819">
        <v>0</v>
      </c>
      <c r="I667" s="788">
        <v>0</v>
      </c>
      <c r="J667" s="788">
        <v>2</v>
      </c>
      <c r="K667" s="788">
        <v>0</v>
      </c>
      <c r="L667" s="788">
        <v>1</v>
      </c>
      <c r="M667" s="788">
        <v>0</v>
      </c>
      <c r="N667" s="819">
        <v>1</v>
      </c>
      <c r="O667" s="788">
        <v>1</v>
      </c>
      <c r="P667" s="788">
        <v>0</v>
      </c>
      <c r="Q667" s="788">
        <v>0</v>
      </c>
      <c r="R667" s="788">
        <v>1</v>
      </c>
      <c r="S667" s="788">
        <v>1</v>
      </c>
      <c r="T667" s="788">
        <v>1</v>
      </c>
      <c r="U667" s="788">
        <v>0</v>
      </c>
    </row>
    <row r="668" spans="1:21" ht="12.75" customHeight="1">
      <c r="A668" s="250" t="s">
        <v>303</v>
      </c>
      <c r="B668" s="250" t="s">
        <v>337</v>
      </c>
      <c r="C668" s="250" t="s">
        <v>338</v>
      </c>
      <c r="D668" s="250">
        <v>130952</v>
      </c>
      <c r="E668" s="788">
        <v>1</v>
      </c>
      <c r="F668" s="788">
        <v>0</v>
      </c>
      <c r="G668" s="788">
        <v>1</v>
      </c>
      <c r="H668" s="819">
        <v>0</v>
      </c>
      <c r="I668" s="788">
        <v>0</v>
      </c>
      <c r="J668" s="788">
        <v>0</v>
      </c>
      <c r="K668" s="788">
        <v>0</v>
      </c>
      <c r="L668" s="788">
        <v>1</v>
      </c>
      <c r="M668" s="788">
        <v>0</v>
      </c>
      <c r="N668" s="819">
        <v>1</v>
      </c>
      <c r="O668" s="788">
        <v>0</v>
      </c>
      <c r="P668" s="788">
        <v>0</v>
      </c>
      <c r="Q668" s="788">
        <v>0</v>
      </c>
      <c r="R668" s="788">
        <v>1</v>
      </c>
      <c r="S668" s="788">
        <v>0</v>
      </c>
      <c r="T668" s="788">
        <v>1</v>
      </c>
      <c r="U668" s="788">
        <v>0</v>
      </c>
    </row>
    <row r="669" spans="1:21" ht="12.75" customHeight="1">
      <c r="A669" s="250" t="s">
        <v>303</v>
      </c>
      <c r="B669" s="250" t="s">
        <v>337</v>
      </c>
      <c r="C669" s="250" t="s">
        <v>337</v>
      </c>
      <c r="D669" s="250">
        <v>130950</v>
      </c>
      <c r="E669" s="788">
        <v>13</v>
      </c>
      <c r="F669" s="788">
        <v>0</v>
      </c>
      <c r="G669" s="788">
        <v>14</v>
      </c>
      <c r="H669" s="819">
        <v>1</v>
      </c>
      <c r="I669" s="788">
        <v>0</v>
      </c>
      <c r="J669" s="788">
        <v>13</v>
      </c>
      <c r="K669" s="788">
        <v>13</v>
      </c>
      <c r="L669" s="788">
        <v>6</v>
      </c>
      <c r="M669" s="788">
        <v>0</v>
      </c>
      <c r="N669" s="819">
        <v>8</v>
      </c>
      <c r="O669" s="788">
        <v>4</v>
      </c>
      <c r="P669" s="788">
        <v>0</v>
      </c>
      <c r="Q669" s="788">
        <v>5</v>
      </c>
      <c r="R669" s="788">
        <v>16</v>
      </c>
      <c r="S669" s="788">
        <v>4</v>
      </c>
      <c r="T669" s="788">
        <v>17</v>
      </c>
      <c r="U669" s="788">
        <v>6</v>
      </c>
    </row>
    <row r="670" spans="1:21" ht="12.75" customHeight="1">
      <c r="A670" s="250" t="s">
        <v>303</v>
      </c>
      <c r="B670" s="250" t="s">
        <v>365</v>
      </c>
      <c r="C670" s="250" t="s">
        <v>365</v>
      </c>
      <c r="D670" s="250">
        <v>131850</v>
      </c>
      <c r="E670" s="788">
        <v>1</v>
      </c>
      <c r="F670" s="788">
        <v>0</v>
      </c>
      <c r="G670" s="788">
        <v>1</v>
      </c>
      <c r="H670" s="819">
        <v>0</v>
      </c>
      <c r="I670" s="788">
        <v>0</v>
      </c>
      <c r="J670" s="788">
        <v>1</v>
      </c>
      <c r="K670" s="788">
        <v>1</v>
      </c>
      <c r="L670" s="788">
        <v>1</v>
      </c>
      <c r="M670" s="788">
        <v>0</v>
      </c>
      <c r="N670" s="819">
        <v>0</v>
      </c>
      <c r="O670" s="788">
        <v>0</v>
      </c>
      <c r="P670" s="788">
        <v>0</v>
      </c>
      <c r="Q670" s="788">
        <v>0</v>
      </c>
      <c r="R670" s="788">
        <v>1</v>
      </c>
      <c r="S670" s="788">
        <v>0</v>
      </c>
      <c r="T670" s="788">
        <v>1</v>
      </c>
      <c r="U670" s="788">
        <v>0</v>
      </c>
    </row>
    <row r="671" spans="1:21" ht="12.75" customHeight="1">
      <c r="A671" s="250" t="s">
        <v>303</v>
      </c>
      <c r="B671" s="250" t="s">
        <v>339</v>
      </c>
      <c r="C671" s="250" t="s">
        <v>340</v>
      </c>
      <c r="D671" s="250">
        <v>131051</v>
      </c>
      <c r="E671" s="788">
        <v>2</v>
      </c>
      <c r="F671" s="788">
        <v>0</v>
      </c>
      <c r="G671" s="788">
        <v>2</v>
      </c>
      <c r="H671" s="819">
        <v>0</v>
      </c>
      <c r="I671" s="788">
        <v>0</v>
      </c>
      <c r="J671" s="788">
        <v>1</v>
      </c>
      <c r="K671" s="788">
        <v>1</v>
      </c>
      <c r="L671" s="788">
        <v>1</v>
      </c>
      <c r="M671" s="788">
        <v>0</v>
      </c>
      <c r="N671" s="819">
        <v>1</v>
      </c>
      <c r="O671" s="788">
        <v>0</v>
      </c>
      <c r="P671" s="788">
        <v>0</v>
      </c>
      <c r="Q671" s="788">
        <v>0</v>
      </c>
      <c r="R671" s="788">
        <v>1</v>
      </c>
      <c r="S671" s="788">
        <v>0</v>
      </c>
      <c r="T671" s="788">
        <v>1</v>
      </c>
      <c r="U671" s="788">
        <v>0</v>
      </c>
    </row>
    <row r="672" spans="1:21" ht="12.75" customHeight="1">
      <c r="A672" s="250" t="s">
        <v>303</v>
      </c>
      <c r="B672" s="250" t="s">
        <v>339</v>
      </c>
      <c r="C672" s="250" t="s">
        <v>341</v>
      </c>
      <c r="D672" s="250">
        <v>131052</v>
      </c>
      <c r="E672" s="788">
        <v>2</v>
      </c>
      <c r="F672" s="788">
        <v>0</v>
      </c>
      <c r="G672" s="788">
        <v>2</v>
      </c>
      <c r="H672" s="819">
        <v>1</v>
      </c>
      <c r="I672" s="788">
        <v>0</v>
      </c>
      <c r="J672" s="788">
        <v>2</v>
      </c>
      <c r="K672" s="788">
        <v>0</v>
      </c>
      <c r="L672" s="788">
        <v>2</v>
      </c>
      <c r="M672" s="788">
        <v>0</v>
      </c>
      <c r="N672" s="819">
        <v>1</v>
      </c>
      <c r="O672" s="788">
        <v>0</v>
      </c>
      <c r="P672" s="788">
        <v>0</v>
      </c>
      <c r="Q672" s="788">
        <v>0</v>
      </c>
      <c r="R672" s="788">
        <v>1</v>
      </c>
      <c r="S672" s="788">
        <v>0</v>
      </c>
      <c r="T672" s="788">
        <v>1</v>
      </c>
      <c r="U672" s="788">
        <v>0</v>
      </c>
    </row>
    <row r="673" spans="1:21" ht="12.75" customHeight="1">
      <c r="A673" s="250" t="s">
        <v>303</v>
      </c>
      <c r="B673" s="250" t="s">
        <v>339</v>
      </c>
      <c r="C673" s="250" t="s">
        <v>342</v>
      </c>
      <c r="D673" s="250">
        <v>131053</v>
      </c>
      <c r="E673" s="788">
        <v>1</v>
      </c>
      <c r="F673" s="788">
        <v>0</v>
      </c>
      <c r="G673" s="788">
        <v>1</v>
      </c>
      <c r="H673" s="819">
        <v>1</v>
      </c>
      <c r="I673" s="788">
        <v>0</v>
      </c>
      <c r="J673" s="788">
        <v>1</v>
      </c>
      <c r="K673" s="788">
        <v>0</v>
      </c>
      <c r="L673" s="788">
        <v>1</v>
      </c>
      <c r="M673" s="788">
        <v>0</v>
      </c>
      <c r="N673" s="819">
        <v>1</v>
      </c>
      <c r="O673" s="788">
        <v>0</v>
      </c>
      <c r="P673" s="788">
        <v>0</v>
      </c>
      <c r="Q673" s="788">
        <v>0</v>
      </c>
      <c r="R673" s="788">
        <v>1</v>
      </c>
      <c r="S673" s="788">
        <v>0</v>
      </c>
      <c r="T673" s="788">
        <v>1</v>
      </c>
      <c r="U673" s="788">
        <v>0</v>
      </c>
    </row>
    <row r="674" spans="1:21" ht="12.75" customHeight="1">
      <c r="A674" s="250" t="s">
        <v>303</v>
      </c>
      <c r="B674" s="250" t="s">
        <v>339</v>
      </c>
      <c r="C674" s="250" t="s">
        <v>343</v>
      </c>
      <c r="D674" s="250">
        <v>131054</v>
      </c>
      <c r="E674" s="788">
        <v>1</v>
      </c>
      <c r="F674" s="788">
        <v>0</v>
      </c>
      <c r="G674" s="788">
        <v>1</v>
      </c>
      <c r="H674" s="819">
        <v>0</v>
      </c>
      <c r="I674" s="788">
        <v>0</v>
      </c>
      <c r="J674" s="788">
        <v>1</v>
      </c>
      <c r="K674" s="788">
        <v>1</v>
      </c>
      <c r="L674" s="788">
        <v>1</v>
      </c>
      <c r="M674" s="788">
        <v>0</v>
      </c>
      <c r="N674" s="819">
        <v>1</v>
      </c>
      <c r="O674" s="788">
        <v>1</v>
      </c>
      <c r="P674" s="788">
        <v>0</v>
      </c>
      <c r="Q674" s="788">
        <v>0</v>
      </c>
      <c r="R674" s="788">
        <v>0</v>
      </c>
      <c r="S674" s="788">
        <v>0</v>
      </c>
      <c r="T674" s="788">
        <v>0</v>
      </c>
      <c r="U674" s="788">
        <v>0</v>
      </c>
    </row>
    <row r="675" spans="1:21" ht="12.75" customHeight="1">
      <c r="A675" s="250" t="s">
        <v>303</v>
      </c>
      <c r="B675" s="250" t="s">
        <v>339</v>
      </c>
      <c r="C675" s="250" t="s">
        <v>339</v>
      </c>
      <c r="D675" s="250">
        <v>131050</v>
      </c>
      <c r="E675" s="788">
        <v>2</v>
      </c>
      <c r="F675" s="788">
        <v>0</v>
      </c>
      <c r="G675" s="788">
        <v>2</v>
      </c>
      <c r="H675" s="819">
        <v>0</v>
      </c>
      <c r="I675" s="788">
        <v>0</v>
      </c>
      <c r="J675" s="788">
        <v>3</v>
      </c>
      <c r="K675" s="788">
        <v>1</v>
      </c>
      <c r="L675" s="788">
        <v>1</v>
      </c>
      <c r="M675" s="788">
        <v>0</v>
      </c>
      <c r="N675" s="819">
        <v>2</v>
      </c>
      <c r="O675" s="788">
        <v>0</v>
      </c>
      <c r="P675" s="788">
        <v>0</v>
      </c>
      <c r="Q675" s="788">
        <v>0</v>
      </c>
      <c r="R675" s="788">
        <v>1</v>
      </c>
      <c r="S675" s="788">
        <v>0</v>
      </c>
      <c r="T675" s="788">
        <v>1</v>
      </c>
      <c r="U675" s="788">
        <v>0</v>
      </c>
    </row>
    <row r="676" spans="1:21" ht="12.75" customHeight="1">
      <c r="A676" s="250" t="s">
        <v>303</v>
      </c>
      <c r="B676" s="250" t="s">
        <v>361</v>
      </c>
      <c r="C676" s="250" t="s">
        <v>363</v>
      </c>
      <c r="D676" s="250">
        <v>131752</v>
      </c>
      <c r="E676" s="788">
        <v>0</v>
      </c>
      <c r="F676" s="788">
        <v>0</v>
      </c>
      <c r="G676" s="788">
        <v>0</v>
      </c>
      <c r="H676" s="819">
        <v>0</v>
      </c>
      <c r="I676" s="788">
        <v>0</v>
      </c>
      <c r="J676" s="788">
        <v>0</v>
      </c>
      <c r="K676" s="788">
        <v>0</v>
      </c>
      <c r="L676" s="788">
        <v>1</v>
      </c>
      <c r="M676" s="788">
        <v>0</v>
      </c>
      <c r="N676" s="819">
        <v>1</v>
      </c>
      <c r="O676" s="788">
        <v>0</v>
      </c>
      <c r="P676" s="788">
        <v>0</v>
      </c>
      <c r="Q676" s="788">
        <v>1</v>
      </c>
      <c r="R676" s="788">
        <v>1</v>
      </c>
      <c r="S676" s="788">
        <v>0</v>
      </c>
      <c r="T676" s="788">
        <v>0</v>
      </c>
      <c r="U676" s="788">
        <v>0</v>
      </c>
    </row>
    <row r="677" spans="1:21" ht="12.75" customHeight="1">
      <c r="A677" s="250" t="s">
        <v>303</v>
      </c>
      <c r="B677" s="250" t="s">
        <v>361</v>
      </c>
      <c r="C677" s="250" t="s">
        <v>364</v>
      </c>
      <c r="D677" s="250">
        <v>131753</v>
      </c>
      <c r="E677" s="788">
        <v>1</v>
      </c>
      <c r="F677" s="788">
        <v>0</v>
      </c>
      <c r="G677" s="788">
        <v>1</v>
      </c>
      <c r="H677" s="819">
        <v>0</v>
      </c>
      <c r="I677" s="788">
        <v>0</v>
      </c>
      <c r="J677" s="788">
        <v>1</v>
      </c>
      <c r="K677" s="788">
        <v>1</v>
      </c>
      <c r="L677" s="788">
        <v>0</v>
      </c>
      <c r="M677" s="788">
        <v>0</v>
      </c>
      <c r="N677" s="819">
        <v>0</v>
      </c>
      <c r="O677" s="788">
        <v>0</v>
      </c>
      <c r="P677" s="788">
        <v>0</v>
      </c>
      <c r="Q677" s="788">
        <v>0</v>
      </c>
      <c r="R677" s="788">
        <v>0</v>
      </c>
      <c r="S677" s="788">
        <v>0</v>
      </c>
      <c r="T677" s="788">
        <v>0</v>
      </c>
      <c r="U677" s="788">
        <v>0</v>
      </c>
    </row>
    <row r="678" spans="1:21" ht="12.75" customHeight="1">
      <c r="A678" s="250" t="s">
        <v>303</v>
      </c>
      <c r="B678" s="250" t="s">
        <v>361</v>
      </c>
      <c r="C678" s="250" t="s">
        <v>362</v>
      </c>
      <c r="D678" s="250">
        <v>131751</v>
      </c>
      <c r="E678" s="788">
        <v>1</v>
      </c>
      <c r="F678" s="788">
        <v>0</v>
      </c>
      <c r="G678" s="788">
        <v>2</v>
      </c>
      <c r="H678" s="819">
        <v>0</v>
      </c>
      <c r="I678" s="788">
        <v>0</v>
      </c>
      <c r="J678" s="788">
        <v>2</v>
      </c>
      <c r="K678" s="788">
        <v>2</v>
      </c>
      <c r="L678" s="788">
        <v>1</v>
      </c>
      <c r="M678" s="788">
        <v>0</v>
      </c>
      <c r="N678" s="819">
        <v>2</v>
      </c>
      <c r="O678" s="788">
        <v>1</v>
      </c>
      <c r="P678" s="788">
        <v>0</v>
      </c>
      <c r="Q678" s="788">
        <v>1</v>
      </c>
      <c r="R678" s="788">
        <v>1</v>
      </c>
      <c r="S678" s="788">
        <v>0</v>
      </c>
      <c r="T678" s="788">
        <v>0</v>
      </c>
      <c r="U678" s="788">
        <v>0</v>
      </c>
    </row>
    <row r="679" spans="1:21" ht="12.75" customHeight="1">
      <c r="A679" s="250" t="s">
        <v>303</v>
      </c>
      <c r="B679" s="250" t="s">
        <v>361</v>
      </c>
      <c r="C679" s="250" t="s">
        <v>361</v>
      </c>
      <c r="D679" s="250">
        <v>131750</v>
      </c>
      <c r="E679" s="788">
        <v>5</v>
      </c>
      <c r="F679" s="788">
        <v>0</v>
      </c>
      <c r="G679" s="788">
        <v>7</v>
      </c>
      <c r="H679" s="819">
        <v>0</v>
      </c>
      <c r="I679" s="788">
        <v>0</v>
      </c>
      <c r="J679" s="788">
        <v>8</v>
      </c>
      <c r="K679" s="788">
        <v>6</v>
      </c>
      <c r="L679" s="788">
        <v>2</v>
      </c>
      <c r="M679" s="788">
        <v>0</v>
      </c>
      <c r="N679" s="819">
        <v>3</v>
      </c>
      <c r="O679" s="788">
        <v>1</v>
      </c>
      <c r="P679" s="788">
        <v>0</v>
      </c>
      <c r="Q679" s="788">
        <v>2</v>
      </c>
      <c r="R679" s="788">
        <v>2</v>
      </c>
      <c r="S679" s="788">
        <v>0</v>
      </c>
      <c r="T679" s="788">
        <v>0</v>
      </c>
      <c r="U679" s="788">
        <v>0</v>
      </c>
    </row>
    <row r="680" spans="1:21" ht="12.75" customHeight="1">
      <c r="A680" s="250" t="s">
        <v>303</v>
      </c>
      <c r="B680" s="250" t="s">
        <v>344</v>
      </c>
      <c r="C680" s="250" t="s">
        <v>345</v>
      </c>
      <c r="D680" s="250">
        <v>131151</v>
      </c>
      <c r="E680" s="788">
        <v>1</v>
      </c>
      <c r="F680" s="788">
        <v>0</v>
      </c>
      <c r="G680" s="788">
        <v>1</v>
      </c>
      <c r="H680" s="819">
        <v>0</v>
      </c>
      <c r="I680" s="788">
        <v>0</v>
      </c>
      <c r="J680" s="788">
        <v>1</v>
      </c>
      <c r="K680" s="788">
        <v>0</v>
      </c>
      <c r="L680" s="788">
        <v>1</v>
      </c>
      <c r="M680" s="788">
        <v>0</v>
      </c>
      <c r="N680" s="819">
        <v>1</v>
      </c>
      <c r="O680" s="788">
        <v>0</v>
      </c>
      <c r="P680" s="788">
        <v>0</v>
      </c>
      <c r="Q680" s="788">
        <v>0</v>
      </c>
      <c r="R680" s="788">
        <v>1</v>
      </c>
      <c r="S680" s="788">
        <v>0</v>
      </c>
      <c r="T680" s="788">
        <v>1</v>
      </c>
      <c r="U680" s="788">
        <v>0</v>
      </c>
    </row>
    <row r="681" spans="1:21" ht="12.75" customHeight="1">
      <c r="A681" s="250" t="s">
        <v>303</v>
      </c>
      <c r="B681" s="250" t="s">
        <v>344</v>
      </c>
      <c r="C681" s="250" t="s">
        <v>344</v>
      </c>
      <c r="D681" s="250">
        <v>131150</v>
      </c>
      <c r="E681" s="788">
        <v>1</v>
      </c>
      <c r="F681" s="788">
        <v>0</v>
      </c>
      <c r="G681" s="788">
        <v>1</v>
      </c>
      <c r="H681" s="819">
        <v>1</v>
      </c>
      <c r="I681" s="788">
        <v>0</v>
      </c>
      <c r="J681" s="788">
        <v>1</v>
      </c>
      <c r="K681" s="788">
        <v>0</v>
      </c>
      <c r="L681" s="788">
        <v>1</v>
      </c>
      <c r="M681" s="788">
        <v>0</v>
      </c>
      <c r="N681" s="819">
        <v>0</v>
      </c>
      <c r="O681" s="788">
        <v>0</v>
      </c>
      <c r="P681" s="788">
        <v>0</v>
      </c>
      <c r="Q681" s="788">
        <v>0</v>
      </c>
      <c r="R681" s="788">
        <v>1</v>
      </c>
      <c r="S681" s="788">
        <v>0</v>
      </c>
      <c r="T681" s="788">
        <v>1</v>
      </c>
      <c r="U681" s="788">
        <v>0</v>
      </c>
    </row>
    <row r="682" spans="1:21" ht="12.75" customHeight="1">
      <c r="A682" s="250" t="s">
        <v>303</v>
      </c>
      <c r="B682" s="250" t="s">
        <v>344</v>
      </c>
      <c r="C682" s="250" t="s">
        <v>195</v>
      </c>
      <c r="D682" s="250">
        <v>131152</v>
      </c>
      <c r="E682" s="788">
        <v>1</v>
      </c>
      <c r="F682" s="788">
        <v>0</v>
      </c>
      <c r="G682" s="788">
        <v>0</v>
      </c>
      <c r="H682" s="819">
        <v>0</v>
      </c>
      <c r="I682" s="788">
        <v>0</v>
      </c>
      <c r="J682" s="788">
        <v>1</v>
      </c>
      <c r="K682" s="788">
        <v>0</v>
      </c>
      <c r="L682" s="788">
        <v>1</v>
      </c>
      <c r="M682" s="788">
        <v>0</v>
      </c>
      <c r="N682" s="819">
        <v>0</v>
      </c>
      <c r="O682" s="788">
        <v>0</v>
      </c>
      <c r="P682" s="788">
        <v>0</v>
      </c>
      <c r="Q682" s="788">
        <v>0</v>
      </c>
      <c r="R682" s="788">
        <v>0</v>
      </c>
      <c r="S682" s="788">
        <v>0</v>
      </c>
      <c r="T682" s="788">
        <v>0</v>
      </c>
      <c r="U682" s="788">
        <v>0</v>
      </c>
    </row>
    <row r="683" spans="1:21" ht="12.75" customHeight="1">
      <c r="A683" s="250" t="s">
        <v>303</v>
      </c>
      <c r="B683" s="250" t="s">
        <v>304</v>
      </c>
      <c r="C683" s="250" t="s">
        <v>305</v>
      </c>
      <c r="D683" s="250">
        <v>130151</v>
      </c>
      <c r="E683" s="788">
        <v>2</v>
      </c>
      <c r="F683" s="788">
        <v>0</v>
      </c>
      <c r="G683" s="788">
        <v>3</v>
      </c>
      <c r="H683" s="819">
        <v>0</v>
      </c>
      <c r="I683" s="788">
        <v>0</v>
      </c>
      <c r="J683" s="788">
        <v>1</v>
      </c>
      <c r="K683" s="788">
        <v>2</v>
      </c>
      <c r="L683" s="788">
        <v>1</v>
      </c>
      <c r="M683" s="788">
        <v>0</v>
      </c>
      <c r="N683" s="819">
        <v>2</v>
      </c>
      <c r="O683" s="788">
        <v>0</v>
      </c>
      <c r="P683" s="788">
        <v>0</v>
      </c>
      <c r="Q683" s="788">
        <v>2</v>
      </c>
      <c r="R683" s="788">
        <v>1</v>
      </c>
      <c r="S683" s="788">
        <v>0</v>
      </c>
      <c r="T683" s="788">
        <v>1</v>
      </c>
      <c r="U683" s="788">
        <v>0</v>
      </c>
    </row>
    <row r="684" spans="1:21" ht="12.75" customHeight="1">
      <c r="A684" s="250" t="s">
        <v>303</v>
      </c>
      <c r="B684" s="250" t="s">
        <v>304</v>
      </c>
      <c r="C684" s="250" t="s">
        <v>306</v>
      </c>
      <c r="D684" s="250">
        <v>130152</v>
      </c>
      <c r="E684" s="788">
        <v>1</v>
      </c>
      <c r="F684" s="788">
        <v>0</v>
      </c>
      <c r="G684" s="788">
        <v>1</v>
      </c>
      <c r="H684" s="819">
        <v>0</v>
      </c>
      <c r="I684" s="788">
        <v>0</v>
      </c>
      <c r="J684" s="788">
        <v>1</v>
      </c>
      <c r="K684" s="788">
        <v>1</v>
      </c>
      <c r="L684" s="788">
        <v>0</v>
      </c>
      <c r="M684" s="788">
        <v>0</v>
      </c>
      <c r="N684" s="819">
        <v>0</v>
      </c>
      <c r="O684" s="788">
        <v>0</v>
      </c>
      <c r="P684" s="788">
        <v>0</v>
      </c>
      <c r="Q684" s="788">
        <v>0</v>
      </c>
      <c r="R684" s="788">
        <v>0</v>
      </c>
      <c r="S684" s="788">
        <v>0</v>
      </c>
      <c r="T684" s="788">
        <v>0</v>
      </c>
      <c r="U684" s="788">
        <v>0</v>
      </c>
    </row>
    <row r="685" spans="1:21" ht="12.75" customHeight="1">
      <c r="A685" s="250" t="s">
        <v>303</v>
      </c>
      <c r="B685" s="250" t="s">
        <v>304</v>
      </c>
      <c r="C685" s="250" t="s">
        <v>311</v>
      </c>
      <c r="D685" s="250">
        <v>130157</v>
      </c>
      <c r="E685" s="788">
        <v>0</v>
      </c>
      <c r="F685" s="788">
        <v>0</v>
      </c>
      <c r="G685" s="788">
        <v>0</v>
      </c>
      <c r="H685" s="819">
        <v>0</v>
      </c>
      <c r="I685" s="788">
        <v>0</v>
      </c>
      <c r="J685" s="788">
        <v>0</v>
      </c>
      <c r="K685" s="788">
        <v>0</v>
      </c>
      <c r="L685" s="788">
        <v>0</v>
      </c>
      <c r="M685" s="788">
        <v>0</v>
      </c>
      <c r="N685" s="819">
        <v>0</v>
      </c>
      <c r="O685" s="788">
        <v>0</v>
      </c>
      <c r="P685" s="788">
        <v>0</v>
      </c>
      <c r="Q685" s="788">
        <v>0</v>
      </c>
      <c r="R685" s="788">
        <v>0</v>
      </c>
      <c r="S685" s="788">
        <v>0</v>
      </c>
      <c r="T685" s="788">
        <v>0</v>
      </c>
      <c r="U685" s="788">
        <v>0</v>
      </c>
    </row>
    <row r="686" spans="1:21" ht="12.75" customHeight="1">
      <c r="A686" s="250" t="s">
        <v>303</v>
      </c>
      <c r="B686" s="250" t="s">
        <v>304</v>
      </c>
      <c r="C686" s="250" t="s">
        <v>307</v>
      </c>
      <c r="D686" s="250">
        <v>130153</v>
      </c>
      <c r="E686" s="788">
        <v>3</v>
      </c>
      <c r="F686" s="788">
        <v>0</v>
      </c>
      <c r="G686" s="788">
        <v>3</v>
      </c>
      <c r="H686" s="819">
        <v>0</v>
      </c>
      <c r="I686" s="788">
        <v>0</v>
      </c>
      <c r="J686" s="788">
        <v>3</v>
      </c>
      <c r="K686" s="788">
        <v>3</v>
      </c>
      <c r="L686" s="788">
        <v>1</v>
      </c>
      <c r="M686" s="788">
        <v>0</v>
      </c>
      <c r="N686" s="819">
        <v>2</v>
      </c>
      <c r="O686" s="788">
        <v>2</v>
      </c>
      <c r="P686" s="788">
        <v>0</v>
      </c>
      <c r="Q686" s="788">
        <v>2</v>
      </c>
      <c r="R686" s="788">
        <v>2</v>
      </c>
      <c r="S686" s="788">
        <v>0</v>
      </c>
      <c r="T686" s="788">
        <v>2</v>
      </c>
      <c r="U686" s="788">
        <v>0</v>
      </c>
    </row>
    <row r="687" spans="1:21" ht="12.75" customHeight="1">
      <c r="A687" s="250" t="s">
        <v>303</v>
      </c>
      <c r="B687" s="250" t="s">
        <v>304</v>
      </c>
      <c r="C687" s="250" t="s">
        <v>304</v>
      </c>
      <c r="D687" s="250">
        <v>130150</v>
      </c>
      <c r="E687" s="788">
        <v>30</v>
      </c>
      <c r="F687" s="788">
        <v>0</v>
      </c>
      <c r="G687" s="788">
        <v>47</v>
      </c>
      <c r="H687" s="819">
        <v>0</v>
      </c>
      <c r="I687" s="788">
        <v>0</v>
      </c>
      <c r="J687" s="788">
        <v>48</v>
      </c>
      <c r="K687" s="788">
        <v>45</v>
      </c>
      <c r="L687" s="788">
        <v>12</v>
      </c>
      <c r="M687" s="788">
        <v>0</v>
      </c>
      <c r="N687" s="819">
        <v>25</v>
      </c>
      <c r="O687" s="788">
        <v>15</v>
      </c>
      <c r="P687" s="788">
        <v>0</v>
      </c>
      <c r="Q687" s="788">
        <v>25</v>
      </c>
      <c r="R687" s="788">
        <v>32</v>
      </c>
      <c r="S687" s="788">
        <v>16</v>
      </c>
      <c r="T687" s="788">
        <v>33</v>
      </c>
      <c r="U687" s="788">
        <v>17</v>
      </c>
    </row>
    <row r="688" spans="1:21" ht="12.75" customHeight="1">
      <c r="A688" s="250" t="s">
        <v>303</v>
      </c>
      <c r="B688" s="250" t="s">
        <v>304</v>
      </c>
      <c r="C688" s="250" t="s">
        <v>308</v>
      </c>
      <c r="D688" s="250">
        <v>130154</v>
      </c>
      <c r="E688" s="788">
        <v>1</v>
      </c>
      <c r="F688" s="788">
        <v>0</v>
      </c>
      <c r="G688" s="788">
        <v>1</v>
      </c>
      <c r="H688" s="819">
        <v>0</v>
      </c>
      <c r="I688" s="788">
        <v>0</v>
      </c>
      <c r="J688" s="788">
        <v>0</v>
      </c>
      <c r="K688" s="788">
        <v>1</v>
      </c>
      <c r="L688" s="788">
        <v>1</v>
      </c>
      <c r="M688" s="788">
        <v>0</v>
      </c>
      <c r="N688" s="819">
        <v>1</v>
      </c>
      <c r="O688" s="788">
        <v>0</v>
      </c>
      <c r="P688" s="788">
        <v>0</v>
      </c>
      <c r="Q688" s="788">
        <v>1</v>
      </c>
      <c r="R688" s="788">
        <v>0</v>
      </c>
      <c r="S688" s="788">
        <v>0</v>
      </c>
      <c r="T688" s="788">
        <v>0</v>
      </c>
      <c r="U688" s="788">
        <v>0</v>
      </c>
    </row>
    <row r="689" spans="1:21" ht="12.75" customHeight="1">
      <c r="A689" s="250" t="s">
        <v>303</v>
      </c>
      <c r="B689" s="250" t="s">
        <v>304</v>
      </c>
      <c r="C689" s="250" t="s">
        <v>309</v>
      </c>
      <c r="D689" s="250">
        <v>130155</v>
      </c>
      <c r="E689" s="788">
        <v>1</v>
      </c>
      <c r="F689" s="788">
        <v>0</v>
      </c>
      <c r="G689" s="788">
        <v>1</v>
      </c>
      <c r="H689" s="819">
        <v>0</v>
      </c>
      <c r="I689" s="788">
        <v>0</v>
      </c>
      <c r="J689" s="788">
        <v>1</v>
      </c>
      <c r="K689" s="788">
        <v>1</v>
      </c>
      <c r="L689" s="788">
        <v>1</v>
      </c>
      <c r="M689" s="788">
        <v>0</v>
      </c>
      <c r="N689" s="819">
        <v>1</v>
      </c>
      <c r="O689" s="788">
        <v>1</v>
      </c>
      <c r="P689" s="788">
        <v>0</v>
      </c>
      <c r="Q689" s="788">
        <v>1</v>
      </c>
      <c r="R689" s="788">
        <v>1</v>
      </c>
      <c r="S689" s="788">
        <v>0</v>
      </c>
      <c r="T689" s="788">
        <v>1</v>
      </c>
      <c r="U689" s="788">
        <v>0</v>
      </c>
    </row>
    <row r="690" spans="1:21" ht="12.75" customHeight="1">
      <c r="A690" s="250" t="s">
        <v>303</v>
      </c>
      <c r="B690" s="250" t="s">
        <v>304</v>
      </c>
      <c r="C690" s="250" t="s">
        <v>310</v>
      </c>
      <c r="D690" s="250">
        <v>130156</v>
      </c>
      <c r="E690" s="788">
        <v>1</v>
      </c>
      <c r="F690" s="788">
        <v>0</v>
      </c>
      <c r="G690" s="788">
        <v>1</v>
      </c>
      <c r="H690" s="819">
        <v>0</v>
      </c>
      <c r="I690" s="788">
        <v>0</v>
      </c>
      <c r="J690" s="788">
        <v>1</v>
      </c>
      <c r="K690" s="788">
        <v>0</v>
      </c>
      <c r="L690" s="788">
        <v>1</v>
      </c>
      <c r="M690" s="788">
        <v>0</v>
      </c>
      <c r="N690" s="819">
        <v>1</v>
      </c>
      <c r="O690" s="788">
        <v>0</v>
      </c>
      <c r="P690" s="788">
        <v>0</v>
      </c>
      <c r="Q690" s="788">
        <v>1</v>
      </c>
      <c r="R690" s="788">
        <v>1</v>
      </c>
      <c r="S690" s="788">
        <v>0</v>
      </c>
      <c r="T690" s="788">
        <v>1</v>
      </c>
      <c r="U690" s="788">
        <v>0</v>
      </c>
    </row>
    <row r="691" spans="1:21" ht="12.75" customHeight="1">
      <c r="A691" s="250" t="s">
        <v>303</v>
      </c>
      <c r="B691" s="250" t="s">
        <v>366</v>
      </c>
      <c r="C691" s="250" t="s">
        <v>367</v>
      </c>
      <c r="D691" s="250">
        <v>131951</v>
      </c>
      <c r="E691" s="788">
        <v>1</v>
      </c>
      <c r="F691" s="788">
        <v>0</v>
      </c>
      <c r="G691" s="788">
        <v>2</v>
      </c>
      <c r="H691" s="819">
        <v>0</v>
      </c>
      <c r="I691" s="788">
        <v>0</v>
      </c>
      <c r="J691" s="788">
        <v>2</v>
      </c>
      <c r="K691" s="788">
        <v>2</v>
      </c>
      <c r="L691" s="788">
        <v>1</v>
      </c>
      <c r="M691" s="788">
        <v>0</v>
      </c>
      <c r="N691" s="819">
        <v>1</v>
      </c>
      <c r="O691" s="788">
        <v>0</v>
      </c>
      <c r="P691" s="788">
        <v>0</v>
      </c>
      <c r="Q691" s="788">
        <v>0</v>
      </c>
      <c r="R691" s="788">
        <v>1</v>
      </c>
      <c r="S691" s="788">
        <v>0</v>
      </c>
      <c r="T691" s="788">
        <v>1</v>
      </c>
      <c r="U691" s="788">
        <v>0</v>
      </c>
    </row>
    <row r="692" spans="1:21" ht="12.75" customHeight="1">
      <c r="A692" s="250" t="s">
        <v>303</v>
      </c>
      <c r="B692" s="250" t="s">
        <v>366</v>
      </c>
      <c r="C692" s="250" t="s">
        <v>366</v>
      </c>
      <c r="D692" s="250">
        <v>131950</v>
      </c>
      <c r="E692" s="788">
        <v>3</v>
      </c>
      <c r="F692" s="788">
        <v>0</v>
      </c>
      <c r="G692" s="788">
        <v>2</v>
      </c>
      <c r="H692" s="819">
        <v>1</v>
      </c>
      <c r="I692" s="788">
        <v>0</v>
      </c>
      <c r="J692" s="788">
        <v>2</v>
      </c>
      <c r="K692" s="788">
        <v>2</v>
      </c>
      <c r="L692" s="788">
        <v>1</v>
      </c>
      <c r="M692" s="788">
        <v>0</v>
      </c>
      <c r="N692" s="819">
        <v>1</v>
      </c>
      <c r="O692" s="788">
        <v>1</v>
      </c>
      <c r="P692" s="788">
        <v>0</v>
      </c>
      <c r="Q692" s="788">
        <v>0</v>
      </c>
      <c r="R692" s="788">
        <v>1</v>
      </c>
      <c r="S692" s="788">
        <v>0</v>
      </c>
      <c r="T692" s="788">
        <v>1</v>
      </c>
      <c r="U692" s="788">
        <v>0</v>
      </c>
    </row>
    <row r="693" spans="1:21" ht="12.75" customHeight="1">
      <c r="A693" s="250" t="s">
        <v>303</v>
      </c>
      <c r="B693" s="250" t="s">
        <v>366</v>
      </c>
      <c r="C693" s="250" t="s">
        <v>368</v>
      </c>
      <c r="D693" s="250">
        <v>131952</v>
      </c>
      <c r="E693" s="788">
        <v>2</v>
      </c>
      <c r="F693" s="788">
        <v>0</v>
      </c>
      <c r="G693" s="788">
        <v>3</v>
      </c>
      <c r="H693" s="819">
        <v>1</v>
      </c>
      <c r="I693" s="788">
        <v>0</v>
      </c>
      <c r="J693" s="788">
        <v>2</v>
      </c>
      <c r="K693" s="788">
        <v>3</v>
      </c>
      <c r="L693" s="788">
        <v>1</v>
      </c>
      <c r="M693" s="788">
        <v>0</v>
      </c>
      <c r="N693" s="819">
        <v>2</v>
      </c>
      <c r="O693" s="788">
        <v>0</v>
      </c>
      <c r="P693" s="788">
        <v>0</v>
      </c>
      <c r="Q693" s="788">
        <v>0</v>
      </c>
      <c r="R693" s="788">
        <v>1</v>
      </c>
      <c r="S693" s="788">
        <v>0</v>
      </c>
      <c r="T693" s="788">
        <v>1</v>
      </c>
      <c r="U693" s="788">
        <v>0</v>
      </c>
    </row>
    <row r="694" spans="1:21" ht="12.75" customHeight="1">
      <c r="A694" s="250" t="s">
        <v>303</v>
      </c>
      <c r="B694" s="250" t="s">
        <v>346</v>
      </c>
      <c r="C694" s="250" t="s">
        <v>346</v>
      </c>
      <c r="D694" s="250">
        <v>131250</v>
      </c>
      <c r="E694" s="788">
        <v>2</v>
      </c>
      <c r="F694" s="788">
        <v>0</v>
      </c>
      <c r="G694" s="788">
        <v>3</v>
      </c>
      <c r="H694" s="819">
        <v>0</v>
      </c>
      <c r="I694" s="788">
        <v>0</v>
      </c>
      <c r="J694" s="788">
        <v>2</v>
      </c>
      <c r="K694" s="788">
        <v>2</v>
      </c>
      <c r="L694" s="788">
        <v>1</v>
      </c>
      <c r="M694" s="788">
        <v>0</v>
      </c>
      <c r="N694" s="819">
        <v>1</v>
      </c>
      <c r="O694" s="788">
        <v>1</v>
      </c>
      <c r="P694" s="788">
        <v>0</v>
      </c>
      <c r="Q694" s="788">
        <v>0</v>
      </c>
      <c r="R694" s="788">
        <v>3</v>
      </c>
      <c r="S694" s="788">
        <v>1</v>
      </c>
      <c r="T694" s="788">
        <v>3</v>
      </c>
      <c r="U694" s="788">
        <v>0</v>
      </c>
    </row>
    <row r="695" spans="1:21" ht="12.75" customHeight="1">
      <c r="A695" s="250" t="s">
        <v>303</v>
      </c>
      <c r="B695" s="250" t="s">
        <v>172</v>
      </c>
      <c r="C695" s="250" t="s">
        <v>371</v>
      </c>
      <c r="D695" s="250">
        <v>132251</v>
      </c>
      <c r="E695" s="788">
        <v>0</v>
      </c>
      <c r="F695" s="788">
        <v>0</v>
      </c>
      <c r="G695" s="788">
        <v>1</v>
      </c>
      <c r="H695" s="819">
        <v>0</v>
      </c>
      <c r="I695" s="788">
        <v>0</v>
      </c>
      <c r="J695" s="788">
        <v>0</v>
      </c>
      <c r="K695" s="788">
        <v>0</v>
      </c>
      <c r="L695" s="788">
        <v>1</v>
      </c>
      <c r="M695" s="788">
        <v>0</v>
      </c>
      <c r="N695" s="819">
        <v>2</v>
      </c>
      <c r="O695" s="788">
        <v>1</v>
      </c>
      <c r="P695" s="788">
        <v>0</v>
      </c>
      <c r="Q695" s="788">
        <v>1</v>
      </c>
      <c r="R695" s="788">
        <v>1</v>
      </c>
      <c r="S695" s="788">
        <v>1</v>
      </c>
      <c r="T695" s="788">
        <v>1</v>
      </c>
      <c r="U695" s="788">
        <v>0</v>
      </c>
    </row>
    <row r="696" spans="1:21" ht="12.75" customHeight="1">
      <c r="A696" s="250" t="s">
        <v>303</v>
      </c>
      <c r="B696" s="250" t="s">
        <v>172</v>
      </c>
      <c r="C696" s="250" t="s">
        <v>172</v>
      </c>
      <c r="D696" s="250">
        <v>132250</v>
      </c>
      <c r="E696" s="788">
        <v>4</v>
      </c>
      <c r="F696" s="788">
        <v>0</v>
      </c>
      <c r="G696" s="788">
        <v>4</v>
      </c>
      <c r="H696" s="819">
        <v>0</v>
      </c>
      <c r="I696" s="788">
        <v>0</v>
      </c>
      <c r="J696" s="788">
        <v>4</v>
      </c>
      <c r="K696" s="788">
        <v>2</v>
      </c>
      <c r="L696" s="788">
        <v>1</v>
      </c>
      <c r="M696" s="788">
        <v>0</v>
      </c>
      <c r="N696" s="819">
        <v>1</v>
      </c>
      <c r="O696" s="788">
        <v>1</v>
      </c>
      <c r="P696" s="788">
        <v>0</v>
      </c>
      <c r="Q696" s="788">
        <v>1</v>
      </c>
      <c r="R696" s="788">
        <v>2</v>
      </c>
      <c r="S696" s="788">
        <v>1</v>
      </c>
      <c r="T696" s="788">
        <v>2</v>
      </c>
      <c r="U696" s="788">
        <v>0</v>
      </c>
    </row>
    <row r="697" spans="1:21" ht="12.75" customHeight="1">
      <c r="A697" s="250" t="s">
        <v>303</v>
      </c>
      <c r="B697" s="250" t="s">
        <v>115</v>
      </c>
      <c r="C697" s="250" t="s">
        <v>348</v>
      </c>
      <c r="D697" s="250">
        <v>131351</v>
      </c>
      <c r="E697" s="788">
        <v>1</v>
      </c>
      <c r="F697" s="788">
        <v>0</v>
      </c>
      <c r="G697" s="788">
        <v>1</v>
      </c>
      <c r="H697" s="819">
        <v>0</v>
      </c>
      <c r="I697" s="788">
        <v>0</v>
      </c>
      <c r="J697" s="788">
        <v>0</v>
      </c>
      <c r="K697" s="788">
        <v>1</v>
      </c>
      <c r="L697" s="788">
        <v>1</v>
      </c>
      <c r="M697" s="788">
        <v>0</v>
      </c>
      <c r="N697" s="819">
        <v>1</v>
      </c>
      <c r="O697" s="788">
        <v>0</v>
      </c>
      <c r="P697" s="788">
        <v>0</v>
      </c>
      <c r="Q697" s="788">
        <v>0</v>
      </c>
      <c r="R697" s="788">
        <v>1</v>
      </c>
      <c r="S697" s="788">
        <v>0</v>
      </c>
      <c r="T697" s="788">
        <v>1</v>
      </c>
      <c r="U697" s="788">
        <v>0</v>
      </c>
    </row>
    <row r="698" spans="1:21" ht="12.75" customHeight="1">
      <c r="A698" s="250" t="s">
        <v>303</v>
      </c>
      <c r="B698" s="250" t="s">
        <v>115</v>
      </c>
      <c r="C698" s="250" t="s">
        <v>349</v>
      </c>
      <c r="D698" s="250">
        <v>131352</v>
      </c>
      <c r="E698" s="788">
        <v>1</v>
      </c>
      <c r="F698" s="788">
        <v>0</v>
      </c>
      <c r="G698" s="788">
        <v>1</v>
      </c>
      <c r="H698" s="819">
        <v>0</v>
      </c>
      <c r="I698" s="788">
        <v>0</v>
      </c>
      <c r="J698" s="788">
        <v>1</v>
      </c>
      <c r="K698" s="788">
        <v>0</v>
      </c>
      <c r="L698" s="788">
        <v>0</v>
      </c>
      <c r="M698" s="788">
        <v>0</v>
      </c>
      <c r="N698" s="819">
        <v>0</v>
      </c>
      <c r="O698" s="788">
        <v>0</v>
      </c>
      <c r="P698" s="788">
        <v>0</v>
      </c>
      <c r="Q698" s="788">
        <v>0</v>
      </c>
      <c r="R698" s="788">
        <v>1</v>
      </c>
      <c r="S698" s="788">
        <v>0</v>
      </c>
      <c r="T698" s="788">
        <v>1</v>
      </c>
      <c r="U698" s="788">
        <v>0</v>
      </c>
    </row>
    <row r="699" spans="1:21" ht="12.75" customHeight="1">
      <c r="A699" s="250" t="s">
        <v>303</v>
      </c>
      <c r="B699" s="250" t="s">
        <v>115</v>
      </c>
      <c r="C699" s="250" t="s">
        <v>168</v>
      </c>
      <c r="D699" s="250">
        <v>131353</v>
      </c>
      <c r="E699" s="788">
        <v>1</v>
      </c>
      <c r="F699" s="788">
        <v>0</v>
      </c>
      <c r="G699" s="788">
        <v>1</v>
      </c>
      <c r="H699" s="819">
        <v>0</v>
      </c>
      <c r="I699" s="788">
        <v>0</v>
      </c>
      <c r="J699" s="788">
        <v>1</v>
      </c>
      <c r="K699" s="788">
        <v>1</v>
      </c>
      <c r="L699" s="788">
        <v>0</v>
      </c>
      <c r="M699" s="788">
        <v>0</v>
      </c>
      <c r="N699" s="819">
        <v>0</v>
      </c>
      <c r="O699" s="788">
        <v>0</v>
      </c>
      <c r="P699" s="788">
        <v>0</v>
      </c>
      <c r="Q699" s="788">
        <v>0</v>
      </c>
      <c r="R699" s="788">
        <v>1</v>
      </c>
      <c r="S699" s="788">
        <v>0</v>
      </c>
      <c r="T699" s="788">
        <v>1</v>
      </c>
      <c r="U699" s="788">
        <v>0</v>
      </c>
    </row>
    <row r="700" spans="1:21" ht="12.75" customHeight="1">
      <c r="A700" s="250" t="s">
        <v>303</v>
      </c>
      <c r="B700" s="250" t="s">
        <v>115</v>
      </c>
      <c r="C700" s="250" t="s">
        <v>350</v>
      </c>
      <c r="D700" s="250">
        <v>131355</v>
      </c>
      <c r="E700" s="788">
        <v>0</v>
      </c>
      <c r="F700" s="788">
        <v>0</v>
      </c>
      <c r="G700" s="788">
        <v>0</v>
      </c>
      <c r="H700" s="819">
        <v>0</v>
      </c>
      <c r="I700" s="788">
        <v>0</v>
      </c>
      <c r="J700" s="788">
        <v>0</v>
      </c>
      <c r="K700" s="788">
        <v>0</v>
      </c>
      <c r="L700" s="788">
        <v>0</v>
      </c>
      <c r="M700" s="788">
        <v>0</v>
      </c>
      <c r="N700" s="819">
        <v>0</v>
      </c>
      <c r="O700" s="788">
        <v>0</v>
      </c>
      <c r="P700" s="788">
        <v>0</v>
      </c>
      <c r="Q700" s="788">
        <v>0</v>
      </c>
      <c r="R700" s="788">
        <v>0</v>
      </c>
      <c r="S700" s="788">
        <v>0</v>
      </c>
      <c r="T700" s="788">
        <v>0</v>
      </c>
      <c r="U700" s="788">
        <v>0</v>
      </c>
    </row>
    <row r="701" spans="1:21" ht="12.75" customHeight="1">
      <c r="A701" s="250" t="s">
        <v>303</v>
      </c>
      <c r="B701" s="250" t="s">
        <v>115</v>
      </c>
      <c r="C701" s="250" t="s">
        <v>347</v>
      </c>
      <c r="D701" s="250">
        <v>131350</v>
      </c>
      <c r="E701" s="788">
        <v>2</v>
      </c>
      <c r="F701" s="788">
        <v>0</v>
      </c>
      <c r="G701" s="788">
        <v>2</v>
      </c>
      <c r="H701" s="819">
        <v>0</v>
      </c>
      <c r="I701" s="788">
        <v>0</v>
      </c>
      <c r="J701" s="788">
        <v>2</v>
      </c>
      <c r="K701" s="788">
        <v>0</v>
      </c>
      <c r="L701" s="788">
        <v>1</v>
      </c>
      <c r="M701" s="788">
        <v>0</v>
      </c>
      <c r="N701" s="819">
        <v>2</v>
      </c>
      <c r="O701" s="788">
        <v>1</v>
      </c>
      <c r="P701" s="788">
        <v>0</v>
      </c>
      <c r="Q701" s="788">
        <v>2</v>
      </c>
      <c r="R701" s="788">
        <v>1</v>
      </c>
      <c r="S701" s="788">
        <v>0</v>
      </c>
      <c r="T701" s="788">
        <v>1</v>
      </c>
      <c r="U701" s="788">
        <v>0</v>
      </c>
    </row>
    <row r="702" spans="1:21" ht="12.75" customHeight="1">
      <c r="A702" s="250" t="s">
        <v>303</v>
      </c>
      <c r="B702" s="250" t="s">
        <v>351</v>
      </c>
      <c r="C702" s="250" t="s">
        <v>352</v>
      </c>
      <c r="D702" s="250">
        <v>131450</v>
      </c>
      <c r="E702" s="788">
        <v>3</v>
      </c>
      <c r="F702" s="788">
        <v>0</v>
      </c>
      <c r="G702" s="788">
        <v>6</v>
      </c>
      <c r="H702" s="819">
        <v>0</v>
      </c>
      <c r="I702" s="788">
        <v>0</v>
      </c>
      <c r="J702" s="788">
        <v>5</v>
      </c>
      <c r="K702" s="788">
        <v>3</v>
      </c>
      <c r="L702" s="788">
        <v>2</v>
      </c>
      <c r="M702" s="788">
        <v>0</v>
      </c>
      <c r="N702" s="819">
        <v>2</v>
      </c>
      <c r="O702" s="788">
        <v>2</v>
      </c>
      <c r="P702" s="788">
        <v>0</v>
      </c>
      <c r="Q702" s="788">
        <v>2</v>
      </c>
      <c r="R702" s="788">
        <v>4</v>
      </c>
      <c r="S702" s="788">
        <v>0</v>
      </c>
      <c r="T702" s="788">
        <v>4</v>
      </c>
      <c r="U702" s="788">
        <v>0</v>
      </c>
    </row>
    <row r="703" spans="1:21" ht="12.75" customHeight="1">
      <c r="A703" s="250" t="s">
        <v>303</v>
      </c>
      <c r="B703" s="250" t="s">
        <v>351</v>
      </c>
      <c r="C703" s="250" t="s">
        <v>353</v>
      </c>
      <c r="D703" s="250">
        <v>131453</v>
      </c>
      <c r="E703" s="788">
        <v>3</v>
      </c>
      <c r="F703" s="788">
        <v>0</v>
      </c>
      <c r="G703" s="788">
        <v>4</v>
      </c>
      <c r="H703" s="819">
        <v>0</v>
      </c>
      <c r="I703" s="788">
        <v>0</v>
      </c>
      <c r="J703" s="788">
        <v>3</v>
      </c>
      <c r="K703" s="788">
        <v>3</v>
      </c>
      <c r="L703" s="788">
        <v>1</v>
      </c>
      <c r="M703" s="788">
        <v>0</v>
      </c>
      <c r="N703" s="819">
        <v>3</v>
      </c>
      <c r="O703" s="788">
        <v>1</v>
      </c>
      <c r="P703" s="788">
        <v>0</v>
      </c>
      <c r="Q703" s="788">
        <v>2</v>
      </c>
      <c r="R703" s="788">
        <v>3</v>
      </c>
      <c r="S703" s="788">
        <v>0</v>
      </c>
      <c r="T703" s="788">
        <v>3</v>
      </c>
      <c r="U703" s="788">
        <v>0</v>
      </c>
    </row>
    <row r="704" spans="1:21" ht="12.75" customHeight="1">
      <c r="A704" s="250" t="s">
        <v>303</v>
      </c>
      <c r="B704" s="250" t="s">
        <v>351</v>
      </c>
      <c r="C704" s="250" t="s">
        <v>258</v>
      </c>
      <c r="D704" s="250">
        <v>131457</v>
      </c>
      <c r="E704" s="788">
        <v>1</v>
      </c>
      <c r="F704" s="788">
        <v>0</v>
      </c>
      <c r="G704" s="788">
        <v>1</v>
      </c>
      <c r="H704" s="819">
        <v>0</v>
      </c>
      <c r="I704" s="788">
        <v>0</v>
      </c>
      <c r="J704" s="788">
        <v>1</v>
      </c>
      <c r="K704" s="788">
        <v>1</v>
      </c>
      <c r="L704" s="788">
        <v>1</v>
      </c>
      <c r="M704" s="788">
        <v>0</v>
      </c>
      <c r="N704" s="819">
        <v>1</v>
      </c>
      <c r="O704" s="788">
        <v>1</v>
      </c>
      <c r="P704" s="788">
        <v>0</v>
      </c>
      <c r="Q704" s="788">
        <v>0</v>
      </c>
      <c r="R704" s="788">
        <v>1</v>
      </c>
      <c r="S704" s="788">
        <v>0</v>
      </c>
      <c r="T704" s="788">
        <v>0</v>
      </c>
      <c r="U704" s="788">
        <v>0</v>
      </c>
    </row>
    <row r="705" spans="1:21" ht="12.75" customHeight="1">
      <c r="A705" s="250" t="s">
        <v>303</v>
      </c>
      <c r="B705" s="250" t="s">
        <v>354</v>
      </c>
      <c r="C705" s="250" t="s">
        <v>356</v>
      </c>
      <c r="D705" s="250">
        <v>131552</v>
      </c>
      <c r="E705" s="788">
        <v>1</v>
      </c>
      <c r="F705" s="788">
        <v>0</v>
      </c>
      <c r="G705" s="788">
        <v>1</v>
      </c>
      <c r="H705" s="819">
        <v>0</v>
      </c>
      <c r="I705" s="788">
        <v>0</v>
      </c>
      <c r="J705" s="788">
        <v>1</v>
      </c>
      <c r="K705" s="788">
        <v>1</v>
      </c>
      <c r="L705" s="788">
        <v>0</v>
      </c>
      <c r="M705" s="788">
        <v>0</v>
      </c>
      <c r="N705" s="819">
        <v>0</v>
      </c>
      <c r="O705" s="788">
        <v>0</v>
      </c>
      <c r="P705" s="788">
        <v>0</v>
      </c>
      <c r="Q705" s="788">
        <v>0</v>
      </c>
      <c r="R705" s="788">
        <v>1</v>
      </c>
      <c r="S705" s="788">
        <v>0</v>
      </c>
      <c r="T705" s="788">
        <v>1</v>
      </c>
      <c r="U705" s="788">
        <v>0</v>
      </c>
    </row>
    <row r="706" spans="1:21" ht="12.75" customHeight="1">
      <c r="A706" s="250" t="s">
        <v>303</v>
      </c>
      <c r="B706" s="250" t="s">
        <v>354</v>
      </c>
      <c r="C706" s="250" t="s">
        <v>355</v>
      </c>
      <c r="D706" s="250">
        <v>131551</v>
      </c>
      <c r="E706" s="788">
        <v>1</v>
      </c>
      <c r="F706" s="788">
        <v>0</v>
      </c>
      <c r="G706" s="788">
        <v>1</v>
      </c>
      <c r="H706" s="819">
        <v>0</v>
      </c>
      <c r="I706" s="788">
        <v>0</v>
      </c>
      <c r="J706" s="788">
        <v>1</v>
      </c>
      <c r="K706" s="788">
        <v>1</v>
      </c>
      <c r="L706" s="788">
        <v>0</v>
      </c>
      <c r="M706" s="788">
        <v>0</v>
      </c>
      <c r="N706" s="819">
        <v>1</v>
      </c>
      <c r="O706" s="788">
        <v>0</v>
      </c>
      <c r="P706" s="788">
        <v>0</v>
      </c>
      <c r="Q706" s="788">
        <v>1</v>
      </c>
      <c r="R706" s="788">
        <v>0</v>
      </c>
      <c r="S706" s="788">
        <v>0</v>
      </c>
      <c r="T706" s="788">
        <v>0</v>
      </c>
      <c r="U706" s="788">
        <v>0</v>
      </c>
    </row>
    <row r="707" spans="1:21" ht="12.75" customHeight="1">
      <c r="A707" s="250" t="s">
        <v>303</v>
      </c>
      <c r="B707" s="250" t="s">
        <v>354</v>
      </c>
      <c r="C707" s="250" t="s">
        <v>354</v>
      </c>
      <c r="D707" s="250">
        <v>131550</v>
      </c>
      <c r="E707" s="788">
        <v>3</v>
      </c>
      <c r="F707" s="788">
        <v>0</v>
      </c>
      <c r="G707" s="788">
        <v>4</v>
      </c>
      <c r="H707" s="819">
        <v>0</v>
      </c>
      <c r="I707" s="788">
        <v>0</v>
      </c>
      <c r="J707" s="788">
        <v>4</v>
      </c>
      <c r="K707" s="788">
        <v>3</v>
      </c>
      <c r="L707" s="788">
        <v>2</v>
      </c>
      <c r="M707" s="788">
        <v>0</v>
      </c>
      <c r="N707" s="819">
        <v>2</v>
      </c>
      <c r="O707" s="788">
        <v>1</v>
      </c>
      <c r="P707" s="788">
        <v>0</v>
      </c>
      <c r="Q707" s="788">
        <v>2</v>
      </c>
      <c r="R707" s="788">
        <v>1</v>
      </c>
      <c r="S707" s="788">
        <v>0</v>
      </c>
      <c r="T707" s="788">
        <v>2</v>
      </c>
      <c r="U707" s="788">
        <v>0</v>
      </c>
    </row>
    <row r="708" spans="1:21" ht="12.75" customHeight="1">
      <c r="A708" s="244" t="s">
        <v>372</v>
      </c>
      <c r="B708" s="244" t="s">
        <v>382</v>
      </c>
      <c r="C708" s="244" t="s">
        <v>383</v>
      </c>
      <c r="D708" s="244">
        <v>140251</v>
      </c>
      <c r="E708" s="788">
        <v>0</v>
      </c>
      <c r="F708" s="788">
        <v>0</v>
      </c>
      <c r="G708" s="788">
        <v>0</v>
      </c>
      <c r="H708" s="819">
        <v>0</v>
      </c>
      <c r="I708" s="788">
        <v>0</v>
      </c>
      <c r="J708" s="788">
        <v>0</v>
      </c>
      <c r="K708" s="788">
        <v>0</v>
      </c>
      <c r="L708" s="788">
        <v>0</v>
      </c>
      <c r="M708" s="788">
        <v>0</v>
      </c>
      <c r="N708" s="819">
        <v>0</v>
      </c>
      <c r="O708" s="788">
        <v>0</v>
      </c>
      <c r="P708" s="788">
        <v>0</v>
      </c>
      <c r="Q708" s="788">
        <v>0</v>
      </c>
      <c r="R708" s="788">
        <v>0</v>
      </c>
      <c r="S708" s="788">
        <v>0</v>
      </c>
      <c r="T708" s="788">
        <v>0</v>
      </c>
      <c r="U708" s="788">
        <v>0</v>
      </c>
    </row>
    <row r="709" spans="1:21" ht="12.75" customHeight="1">
      <c r="A709" s="244" t="s">
        <v>372</v>
      </c>
      <c r="B709" s="244" t="s">
        <v>382</v>
      </c>
      <c r="C709" s="244" t="s">
        <v>384</v>
      </c>
      <c r="D709" s="244">
        <v>140252</v>
      </c>
      <c r="E709" s="788">
        <v>0</v>
      </c>
      <c r="F709" s="788">
        <v>0</v>
      </c>
      <c r="G709" s="788">
        <v>0</v>
      </c>
      <c r="H709" s="819">
        <v>0</v>
      </c>
      <c r="I709" s="788">
        <v>0</v>
      </c>
      <c r="J709" s="788">
        <v>0</v>
      </c>
      <c r="K709" s="788">
        <v>0</v>
      </c>
      <c r="L709" s="788">
        <v>0</v>
      </c>
      <c r="M709" s="788">
        <v>0</v>
      </c>
      <c r="N709" s="819">
        <v>0</v>
      </c>
      <c r="O709" s="788">
        <v>0</v>
      </c>
      <c r="P709" s="788">
        <v>0</v>
      </c>
      <c r="Q709" s="788">
        <v>0</v>
      </c>
      <c r="R709" s="788">
        <v>0</v>
      </c>
      <c r="S709" s="788">
        <v>0</v>
      </c>
      <c r="T709" s="788">
        <v>0</v>
      </c>
      <c r="U709" s="788">
        <v>0</v>
      </c>
    </row>
    <row r="710" spans="1:21" ht="12.75" customHeight="1">
      <c r="A710" s="244" t="s">
        <v>372</v>
      </c>
      <c r="B710" s="244" t="s">
        <v>382</v>
      </c>
      <c r="C710" s="244" t="s">
        <v>385</v>
      </c>
      <c r="D710" s="244">
        <v>140253</v>
      </c>
      <c r="E710" s="788">
        <v>0</v>
      </c>
      <c r="F710" s="788">
        <v>0</v>
      </c>
      <c r="G710" s="788">
        <v>0</v>
      </c>
      <c r="H710" s="819">
        <v>0</v>
      </c>
      <c r="I710" s="788">
        <v>0</v>
      </c>
      <c r="J710" s="788">
        <v>0</v>
      </c>
      <c r="K710" s="788">
        <v>0</v>
      </c>
      <c r="L710" s="788">
        <v>0</v>
      </c>
      <c r="M710" s="788">
        <v>0</v>
      </c>
      <c r="N710" s="819">
        <v>0</v>
      </c>
      <c r="O710" s="788">
        <v>0</v>
      </c>
      <c r="P710" s="788">
        <v>0</v>
      </c>
      <c r="Q710" s="788">
        <v>0</v>
      </c>
      <c r="R710" s="788">
        <v>0</v>
      </c>
      <c r="S710" s="788">
        <v>0</v>
      </c>
      <c r="T710" s="788">
        <v>0</v>
      </c>
      <c r="U710" s="788">
        <v>0</v>
      </c>
    </row>
    <row r="711" spans="1:21" ht="12.75" customHeight="1">
      <c r="A711" s="244" t="s">
        <v>372</v>
      </c>
      <c r="B711" s="244" t="s">
        <v>382</v>
      </c>
      <c r="C711" s="244" t="s">
        <v>386</v>
      </c>
      <c r="D711" s="244">
        <v>140254</v>
      </c>
      <c r="E711" s="788">
        <v>0</v>
      </c>
      <c r="F711" s="788">
        <v>0</v>
      </c>
      <c r="G711" s="788">
        <v>0</v>
      </c>
      <c r="H711" s="819">
        <v>0</v>
      </c>
      <c r="I711" s="788">
        <v>0</v>
      </c>
      <c r="J711" s="788">
        <v>0</v>
      </c>
      <c r="K711" s="788">
        <v>0</v>
      </c>
      <c r="L711" s="788">
        <v>0</v>
      </c>
      <c r="M711" s="788">
        <v>0</v>
      </c>
      <c r="N711" s="819">
        <v>0</v>
      </c>
      <c r="O711" s="788">
        <v>0</v>
      </c>
      <c r="P711" s="788">
        <v>0</v>
      </c>
      <c r="Q711" s="788">
        <v>0</v>
      </c>
      <c r="R711" s="788">
        <v>0</v>
      </c>
      <c r="S711" s="788">
        <v>0</v>
      </c>
      <c r="T711" s="788">
        <v>0</v>
      </c>
      <c r="U711" s="788">
        <v>0</v>
      </c>
    </row>
    <row r="712" spans="1:21" ht="12.75" customHeight="1">
      <c r="A712" s="244" t="s">
        <v>372</v>
      </c>
      <c r="B712" s="244" t="s">
        <v>382</v>
      </c>
      <c r="C712" s="244" t="s">
        <v>390</v>
      </c>
      <c r="D712" s="244">
        <v>140258</v>
      </c>
      <c r="E712" s="788">
        <v>0</v>
      </c>
      <c r="F712" s="788">
        <v>0</v>
      </c>
      <c r="G712" s="788">
        <v>0</v>
      </c>
      <c r="H712" s="819">
        <v>0</v>
      </c>
      <c r="I712" s="788">
        <v>0</v>
      </c>
      <c r="J712" s="788">
        <v>0</v>
      </c>
      <c r="K712" s="788">
        <v>0</v>
      </c>
      <c r="L712" s="788">
        <v>0</v>
      </c>
      <c r="M712" s="788">
        <v>0</v>
      </c>
      <c r="N712" s="819">
        <v>0</v>
      </c>
      <c r="O712" s="788">
        <v>0</v>
      </c>
      <c r="P712" s="788">
        <v>0</v>
      </c>
      <c r="Q712" s="788">
        <v>0</v>
      </c>
      <c r="R712" s="788">
        <v>0</v>
      </c>
      <c r="S712" s="788">
        <v>0</v>
      </c>
      <c r="T712" s="788">
        <v>0</v>
      </c>
      <c r="U712" s="788">
        <v>0</v>
      </c>
    </row>
    <row r="713" spans="1:21" ht="12.75" customHeight="1">
      <c r="A713" s="244" t="s">
        <v>372</v>
      </c>
      <c r="B713" s="244" t="s">
        <v>382</v>
      </c>
      <c r="C713" s="244" t="s">
        <v>387</v>
      </c>
      <c r="D713" s="244">
        <v>140255</v>
      </c>
      <c r="E713" s="788">
        <v>0</v>
      </c>
      <c r="F713" s="788">
        <v>0</v>
      </c>
      <c r="G713" s="788">
        <v>0</v>
      </c>
      <c r="H713" s="819">
        <v>0</v>
      </c>
      <c r="I713" s="788">
        <v>0</v>
      </c>
      <c r="J713" s="788">
        <v>0</v>
      </c>
      <c r="K713" s="788">
        <v>0</v>
      </c>
      <c r="L713" s="788">
        <v>0</v>
      </c>
      <c r="M713" s="788">
        <v>0</v>
      </c>
      <c r="N713" s="819">
        <v>0</v>
      </c>
      <c r="O713" s="788">
        <v>0</v>
      </c>
      <c r="P713" s="788">
        <v>0</v>
      </c>
      <c r="Q713" s="788">
        <v>0</v>
      </c>
      <c r="R713" s="788">
        <v>0</v>
      </c>
      <c r="S713" s="788">
        <v>0</v>
      </c>
      <c r="T713" s="788">
        <v>0</v>
      </c>
      <c r="U713" s="788">
        <v>0</v>
      </c>
    </row>
    <row r="714" spans="1:21" ht="12.75" customHeight="1">
      <c r="A714" s="244" t="s">
        <v>372</v>
      </c>
      <c r="B714" s="244" t="s">
        <v>382</v>
      </c>
      <c r="C714" s="244" t="s">
        <v>382</v>
      </c>
      <c r="D714" s="244">
        <v>140250</v>
      </c>
      <c r="E714" s="788">
        <v>1</v>
      </c>
      <c r="F714" s="788">
        <v>0</v>
      </c>
      <c r="G714" s="788">
        <v>2</v>
      </c>
      <c r="H714" s="819">
        <v>0</v>
      </c>
      <c r="I714" s="788">
        <v>0</v>
      </c>
      <c r="J714" s="788">
        <v>1</v>
      </c>
      <c r="K714" s="788">
        <v>3</v>
      </c>
      <c r="L714" s="788">
        <v>1</v>
      </c>
      <c r="M714" s="788">
        <v>0</v>
      </c>
      <c r="N714" s="819">
        <v>0</v>
      </c>
      <c r="O714" s="788">
        <v>0</v>
      </c>
      <c r="P714" s="788">
        <v>0</v>
      </c>
      <c r="Q714" s="788">
        <v>0</v>
      </c>
      <c r="R714" s="788">
        <v>1</v>
      </c>
      <c r="S714" s="788">
        <v>0</v>
      </c>
      <c r="T714" s="788">
        <v>1</v>
      </c>
      <c r="U714" s="788">
        <v>0</v>
      </c>
    </row>
    <row r="715" spans="1:21" ht="12.75" customHeight="1">
      <c r="A715" s="244" t="s">
        <v>372</v>
      </c>
      <c r="B715" s="244" t="s">
        <v>382</v>
      </c>
      <c r="C715" s="244" t="s">
        <v>388</v>
      </c>
      <c r="D715" s="244">
        <v>140256</v>
      </c>
      <c r="E715" s="788">
        <v>0</v>
      </c>
      <c r="F715" s="788">
        <v>0</v>
      </c>
      <c r="G715" s="788">
        <v>0</v>
      </c>
      <c r="H715" s="819">
        <v>0</v>
      </c>
      <c r="I715" s="788">
        <v>0</v>
      </c>
      <c r="J715" s="788">
        <v>0</v>
      </c>
      <c r="K715" s="788">
        <v>0</v>
      </c>
      <c r="L715" s="788">
        <v>0</v>
      </c>
      <c r="M715" s="788">
        <v>0</v>
      </c>
      <c r="N715" s="819">
        <v>0</v>
      </c>
      <c r="O715" s="788">
        <v>0</v>
      </c>
      <c r="P715" s="788">
        <v>0</v>
      </c>
      <c r="Q715" s="788">
        <v>0</v>
      </c>
      <c r="R715" s="788">
        <v>0</v>
      </c>
      <c r="S715" s="788">
        <v>0</v>
      </c>
      <c r="T715" s="788">
        <v>0</v>
      </c>
      <c r="U715" s="788">
        <v>0</v>
      </c>
    </row>
    <row r="716" spans="1:21" ht="12.75" customHeight="1">
      <c r="A716" s="244" t="s">
        <v>372</v>
      </c>
      <c r="B716" s="244" t="s">
        <v>382</v>
      </c>
      <c r="C716" s="244" t="s">
        <v>389</v>
      </c>
      <c r="D716" s="244">
        <v>140257</v>
      </c>
      <c r="E716" s="788">
        <v>0</v>
      </c>
      <c r="F716" s="788">
        <v>0</v>
      </c>
      <c r="G716" s="788">
        <v>0</v>
      </c>
      <c r="H716" s="819">
        <v>0</v>
      </c>
      <c r="I716" s="788">
        <v>0</v>
      </c>
      <c r="J716" s="788">
        <v>0</v>
      </c>
      <c r="K716" s="788">
        <v>0</v>
      </c>
      <c r="L716" s="788">
        <v>0</v>
      </c>
      <c r="M716" s="788">
        <v>0</v>
      </c>
      <c r="N716" s="819">
        <v>0</v>
      </c>
      <c r="O716" s="788">
        <v>0</v>
      </c>
      <c r="P716" s="788">
        <v>0</v>
      </c>
      <c r="Q716" s="788">
        <v>0</v>
      </c>
      <c r="R716" s="788">
        <v>0</v>
      </c>
      <c r="S716" s="788">
        <v>0</v>
      </c>
      <c r="T716" s="788">
        <v>0</v>
      </c>
      <c r="U716" s="788">
        <v>0</v>
      </c>
    </row>
    <row r="717" spans="1:21" ht="12.75" customHeight="1">
      <c r="A717" s="244" t="s">
        <v>372</v>
      </c>
      <c r="B717" s="244" t="s">
        <v>414</v>
      </c>
      <c r="C717" s="244" t="s">
        <v>415</v>
      </c>
      <c r="D717" s="244">
        <v>140751</v>
      </c>
      <c r="E717" s="788">
        <v>1</v>
      </c>
      <c r="F717" s="788">
        <v>0</v>
      </c>
      <c r="G717" s="788">
        <v>1</v>
      </c>
      <c r="H717" s="819">
        <v>0</v>
      </c>
      <c r="I717" s="788">
        <v>0</v>
      </c>
      <c r="J717" s="788">
        <v>1</v>
      </c>
      <c r="K717" s="788">
        <v>0</v>
      </c>
      <c r="L717" s="788">
        <v>2</v>
      </c>
      <c r="M717" s="788">
        <v>0</v>
      </c>
      <c r="N717" s="819">
        <v>0</v>
      </c>
      <c r="O717" s="788">
        <v>0</v>
      </c>
      <c r="P717" s="788">
        <v>0</v>
      </c>
      <c r="Q717" s="788">
        <v>0</v>
      </c>
      <c r="R717" s="788">
        <v>0</v>
      </c>
      <c r="S717" s="788">
        <v>0</v>
      </c>
      <c r="T717" s="788">
        <v>0</v>
      </c>
      <c r="U717" s="788">
        <v>0</v>
      </c>
    </row>
    <row r="718" spans="1:21" ht="12.75" customHeight="1">
      <c r="A718" s="244" t="s">
        <v>372</v>
      </c>
      <c r="B718" s="244" t="s">
        <v>414</v>
      </c>
      <c r="C718" s="244" t="s">
        <v>414</v>
      </c>
      <c r="D718" s="244">
        <v>140750</v>
      </c>
      <c r="E718" s="788">
        <v>0</v>
      </c>
      <c r="F718" s="788">
        <v>0</v>
      </c>
      <c r="G718" s="788">
        <v>0</v>
      </c>
      <c r="H718" s="819">
        <v>0</v>
      </c>
      <c r="I718" s="788">
        <v>0</v>
      </c>
      <c r="J718" s="788">
        <v>0</v>
      </c>
      <c r="K718" s="788">
        <v>0</v>
      </c>
      <c r="L718" s="788">
        <v>1</v>
      </c>
      <c r="M718" s="788">
        <v>0</v>
      </c>
      <c r="N718" s="819">
        <v>1</v>
      </c>
      <c r="O718" s="788">
        <v>0</v>
      </c>
      <c r="P718" s="788">
        <v>0</v>
      </c>
      <c r="Q718" s="788">
        <v>0</v>
      </c>
      <c r="R718" s="788">
        <v>1</v>
      </c>
      <c r="S718" s="788">
        <v>0</v>
      </c>
      <c r="T718" s="788">
        <v>1</v>
      </c>
      <c r="U718" s="788">
        <v>0</v>
      </c>
    </row>
    <row r="719" spans="1:21" ht="12.75" customHeight="1">
      <c r="A719" s="244" t="s">
        <v>372</v>
      </c>
      <c r="B719" s="244" t="s">
        <v>391</v>
      </c>
      <c r="C719" s="244" t="s">
        <v>392</v>
      </c>
      <c r="D719" s="244">
        <v>140350</v>
      </c>
      <c r="E719" s="788">
        <v>2</v>
      </c>
      <c r="F719" s="788">
        <v>0</v>
      </c>
      <c r="G719" s="788">
        <v>1</v>
      </c>
      <c r="H719" s="819">
        <v>0</v>
      </c>
      <c r="I719" s="788">
        <v>0</v>
      </c>
      <c r="J719" s="788">
        <v>1</v>
      </c>
      <c r="K719" s="788">
        <v>2</v>
      </c>
      <c r="L719" s="788">
        <v>0</v>
      </c>
      <c r="M719" s="788">
        <v>0</v>
      </c>
      <c r="N719" s="819">
        <v>0</v>
      </c>
      <c r="O719" s="788">
        <v>0</v>
      </c>
      <c r="P719" s="788">
        <v>0</v>
      </c>
      <c r="Q719" s="788">
        <v>0</v>
      </c>
      <c r="R719" s="788">
        <v>1</v>
      </c>
      <c r="S719" s="788">
        <v>1</v>
      </c>
      <c r="T719" s="788">
        <v>1</v>
      </c>
      <c r="U719" s="788">
        <v>0</v>
      </c>
    </row>
    <row r="720" spans="1:21" ht="12.75" customHeight="1">
      <c r="A720" s="244" t="s">
        <v>372</v>
      </c>
      <c r="B720" s="244" t="s">
        <v>391</v>
      </c>
      <c r="C720" s="244" t="s">
        <v>393</v>
      </c>
      <c r="D720" s="244">
        <v>140351</v>
      </c>
      <c r="E720" s="788">
        <v>0</v>
      </c>
      <c r="F720" s="788">
        <v>0</v>
      </c>
      <c r="G720" s="788">
        <v>0</v>
      </c>
      <c r="H720" s="819">
        <v>0</v>
      </c>
      <c r="I720" s="788">
        <v>0</v>
      </c>
      <c r="J720" s="788">
        <v>0</v>
      </c>
      <c r="K720" s="788">
        <v>0</v>
      </c>
      <c r="L720" s="788">
        <v>0</v>
      </c>
      <c r="M720" s="788">
        <v>0</v>
      </c>
      <c r="N720" s="819">
        <v>0</v>
      </c>
      <c r="O720" s="788">
        <v>0</v>
      </c>
      <c r="P720" s="788">
        <v>0</v>
      </c>
      <c r="Q720" s="788">
        <v>0</v>
      </c>
      <c r="R720" s="788">
        <v>0</v>
      </c>
      <c r="S720" s="788">
        <v>0</v>
      </c>
      <c r="T720" s="788">
        <v>0</v>
      </c>
      <c r="U720" s="788">
        <v>0</v>
      </c>
    </row>
    <row r="721" spans="1:21" ht="12.75" customHeight="1">
      <c r="A721" s="244" t="s">
        <v>372</v>
      </c>
      <c r="B721" s="244" t="s">
        <v>391</v>
      </c>
      <c r="C721" s="244" t="s">
        <v>394</v>
      </c>
      <c r="D721" s="244">
        <v>140353</v>
      </c>
      <c r="E721" s="788">
        <v>0</v>
      </c>
      <c r="F721" s="788">
        <v>0</v>
      </c>
      <c r="G721" s="788">
        <v>0</v>
      </c>
      <c r="H721" s="819">
        <v>0</v>
      </c>
      <c r="I721" s="788">
        <v>0</v>
      </c>
      <c r="J721" s="788">
        <v>0</v>
      </c>
      <c r="K721" s="788">
        <v>0</v>
      </c>
      <c r="L721" s="788">
        <v>0</v>
      </c>
      <c r="M721" s="788">
        <v>0</v>
      </c>
      <c r="N721" s="819">
        <v>0</v>
      </c>
      <c r="O721" s="788">
        <v>0</v>
      </c>
      <c r="P721" s="788">
        <v>0</v>
      </c>
      <c r="Q721" s="788">
        <v>0</v>
      </c>
      <c r="R721" s="788">
        <v>0</v>
      </c>
      <c r="S721" s="788">
        <v>0</v>
      </c>
      <c r="T721" s="788">
        <v>0</v>
      </c>
      <c r="U721" s="788">
        <v>0</v>
      </c>
    </row>
    <row r="722" spans="1:21" ht="12.75" customHeight="1">
      <c r="A722" s="244" t="s">
        <v>372</v>
      </c>
      <c r="B722" s="244" t="s">
        <v>391</v>
      </c>
      <c r="C722" s="244" t="s">
        <v>395</v>
      </c>
      <c r="D722" s="244">
        <v>140356</v>
      </c>
      <c r="E722" s="788">
        <v>0</v>
      </c>
      <c r="F722" s="788">
        <v>0</v>
      </c>
      <c r="G722" s="788">
        <v>0</v>
      </c>
      <c r="H722" s="819">
        <v>0</v>
      </c>
      <c r="I722" s="788">
        <v>0</v>
      </c>
      <c r="J722" s="788">
        <v>0</v>
      </c>
      <c r="K722" s="788">
        <v>0</v>
      </c>
      <c r="L722" s="788">
        <v>0</v>
      </c>
      <c r="M722" s="788">
        <v>0</v>
      </c>
      <c r="N722" s="819">
        <v>0</v>
      </c>
      <c r="O722" s="788">
        <v>0</v>
      </c>
      <c r="P722" s="788">
        <v>0</v>
      </c>
      <c r="Q722" s="788">
        <v>0</v>
      </c>
      <c r="R722" s="788">
        <v>0</v>
      </c>
      <c r="S722" s="788">
        <v>0</v>
      </c>
      <c r="T722" s="788">
        <v>0</v>
      </c>
      <c r="U722" s="788">
        <v>0</v>
      </c>
    </row>
    <row r="723" spans="1:21" ht="12.75" customHeight="1">
      <c r="A723" s="244" t="s">
        <v>372</v>
      </c>
      <c r="B723" s="244" t="s">
        <v>391</v>
      </c>
      <c r="C723" s="244" t="s">
        <v>396</v>
      </c>
      <c r="D723" s="244">
        <v>140357</v>
      </c>
      <c r="E723" s="788">
        <v>0</v>
      </c>
      <c r="F723" s="788">
        <v>0</v>
      </c>
      <c r="G723" s="788">
        <v>0</v>
      </c>
      <c r="H723" s="819">
        <v>0</v>
      </c>
      <c r="I723" s="788">
        <v>0</v>
      </c>
      <c r="J723" s="788">
        <v>0</v>
      </c>
      <c r="K723" s="788">
        <v>0</v>
      </c>
      <c r="L723" s="788">
        <v>0</v>
      </c>
      <c r="M723" s="788">
        <v>0</v>
      </c>
      <c r="N723" s="819">
        <v>0</v>
      </c>
      <c r="O723" s="788">
        <v>0</v>
      </c>
      <c r="P723" s="788">
        <v>0</v>
      </c>
      <c r="Q723" s="788">
        <v>0</v>
      </c>
      <c r="R723" s="788">
        <v>0</v>
      </c>
      <c r="S723" s="788">
        <v>0</v>
      </c>
      <c r="T723" s="788">
        <v>0</v>
      </c>
      <c r="U723" s="788">
        <v>0</v>
      </c>
    </row>
    <row r="724" spans="1:21" ht="12.75" customHeight="1">
      <c r="A724" s="244" t="s">
        <v>372</v>
      </c>
      <c r="B724" s="244" t="s">
        <v>391</v>
      </c>
      <c r="C724" s="244" t="s">
        <v>397</v>
      </c>
      <c r="D724" s="244">
        <v>140358</v>
      </c>
      <c r="E724" s="788">
        <v>0</v>
      </c>
      <c r="F724" s="788">
        <v>0</v>
      </c>
      <c r="G724" s="788">
        <v>0</v>
      </c>
      <c r="H724" s="819">
        <v>0</v>
      </c>
      <c r="I724" s="788">
        <v>0</v>
      </c>
      <c r="J724" s="788">
        <v>0</v>
      </c>
      <c r="K724" s="788">
        <v>0</v>
      </c>
      <c r="L724" s="788">
        <v>1</v>
      </c>
      <c r="M724" s="788">
        <v>0</v>
      </c>
      <c r="N724" s="819">
        <v>0</v>
      </c>
      <c r="O724" s="788">
        <v>0</v>
      </c>
      <c r="P724" s="788">
        <v>0</v>
      </c>
      <c r="Q724" s="788">
        <v>0</v>
      </c>
      <c r="R724" s="788">
        <v>0</v>
      </c>
      <c r="S724" s="788">
        <v>0</v>
      </c>
      <c r="T724" s="788">
        <v>0</v>
      </c>
      <c r="U724" s="788">
        <v>0</v>
      </c>
    </row>
    <row r="725" spans="1:21" ht="12.75" customHeight="1">
      <c r="A725" s="244" t="s">
        <v>372</v>
      </c>
      <c r="B725" s="244" t="s">
        <v>426</v>
      </c>
      <c r="C725" s="244" t="s">
        <v>426</v>
      </c>
      <c r="D725" s="244">
        <v>141050</v>
      </c>
      <c r="E725" s="788">
        <v>1</v>
      </c>
      <c r="F725" s="788">
        <v>0</v>
      </c>
      <c r="G725" s="788">
        <v>1</v>
      </c>
      <c r="H725" s="819">
        <v>0</v>
      </c>
      <c r="I725" s="788">
        <v>0</v>
      </c>
      <c r="J725" s="788">
        <v>1</v>
      </c>
      <c r="K725" s="788">
        <v>0</v>
      </c>
      <c r="L725" s="788">
        <v>1</v>
      </c>
      <c r="M725" s="788">
        <v>0</v>
      </c>
      <c r="N725" s="819">
        <v>1</v>
      </c>
      <c r="O725" s="788">
        <v>0</v>
      </c>
      <c r="P725" s="788">
        <v>0</v>
      </c>
      <c r="Q725" s="788">
        <v>0</v>
      </c>
      <c r="R725" s="788">
        <v>1</v>
      </c>
      <c r="S725" s="788">
        <v>0</v>
      </c>
      <c r="T725" s="788">
        <v>1</v>
      </c>
      <c r="U725" s="788">
        <v>0</v>
      </c>
    </row>
    <row r="726" spans="1:21" ht="12.75" customHeight="1">
      <c r="A726" s="244" t="s">
        <v>372</v>
      </c>
      <c r="B726" s="244" t="s">
        <v>426</v>
      </c>
      <c r="C726" s="244" t="s">
        <v>428</v>
      </c>
      <c r="D726" s="244">
        <v>141052</v>
      </c>
      <c r="E726" s="788">
        <v>0</v>
      </c>
      <c r="F726" s="788">
        <v>0</v>
      </c>
      <c r="G726" s="788">
        <v>0</v>
      </c>
      <c r="H726" s="819">
        <v>0</v>
      </c>
      <c r="I726" s="788">
        <v>0</v>
      </c>
      <c r="J726" s="788">
        <v>0</v>
      </c>
      <c r="K726" s="788">
        <v>0</v>
      </c>
      <c r="L726" s="788">
        <v>0</v>
      </c>
      <c r="M726" s="788">
        <v>0</v>
      </c>
      <c r="N726" s="819">
        <v>0</v>
      </c>
      <c r="O726" s="788">
        <v>0</v>
      </c>
      <c r="P726" s="788">
        <v>0</v>
      </c>
      <c r="Q726" s="788">
        <v>0</v>
      </c>
      <c r="R726" s="788">
        <v>0</v>
      </c>
      <c r="S726" s="788">
        <v>0</v>
      </c>
      <c r="T726" s="788">
        <v>0</v>
      </c>
      <c r="U726" s="788">
        <v>0</v>
      </c>
    </row>
    <row r="727" spans="1:21" ht="12.75" customHeight="1">
      <c r="A727" s="244" t="s">
        <v>372</v>
      </c>
      <c r="B727" s="244" t="s">
        <v>426</v>
      </c>
      <c r="C727" s="244" t="s">
        <v>427</v>
      </c>
      <c r="D727" s="244">
        <v>141051</v>
      </c>
      <c r="E727" s="788">
        <v>0</v>
      </c>
      <c r="F727" s="788">
        <v>0</v>
      </c>
      <c r="G727" s="788">
        <v>0</v>
      </c>
      <c r="H727" s="819">
        <v>0</v>
      </c>
      <c r="I727" s="788">
        <v>0</v>
      </c>
      <c r="J727" s="788">
        <v>0</v>
      </c>
      <c r="K727" s="788">
        <v>0</v>
      </c>
      <c r="L727" s="788">
        <v>0</v>
      </c>
      <c r="M727" s="788">
        <v>0</v>
      </c>
      <c r="N727" s="819">
        <v>0</v>
      </c>
      <c r="O727" s="788">
        <v>0</v>
      </c>
      <c r="P727" s="788">
        <v>0</v>
      </c>
      <c r="Q727" s="788">
        <v>0</v>
      </c>
      <c r="R727" s="788">
        <v>0</v>
      </c>
      <c r="S727" s="788">
        <v>1</v>
      </c>
      <c r="T727" s="788">
        <v>0</v>
      </c>
      <c r="U727" s="788">
        <v>0</v>
      </c>
    </row>
    <row r="728" spans="1:21" ht="12.75" customHeight="1">
      <c r="A728" s="244" t="s">
        <v>372</v>
      </c>
      <c r="B728" s="244" t="s">
        <v>373</v>
      </c>
      <c r="C728" s="244" t="s">
        <v>375</v>
      </c>
      <c r="D728" s="244">
        <v>140151</v>
      </c>
      <c r="E728" s="788">
        <v>0</v>
      </c>
      <c r="F728" s="788">
        <v>0</v>
      </c>
      <c r="G728" s="788">
        <v>0</v>
      </c>
      <c r="H728" s="819">
        <v>0</v>
      </c>
      <c r="I728" s="788">
        <v>0</v>
      </c>
      <c r="J728" s="788">
        <v>0</v>
      </c>
      <c r="K728" s="788">
        <v>0</v>
      </c>
      <c r="L728" s="788">
        <v>0</v>
      </c>
      <c r="M728" s="788">
        <v>0</v>
      </c>
      <c r="N728" s="819">
        <v>0</v>
      </c>
      <c r="O728" s="788">
        <v>0</v>
      </c>
      <c r="P728" s="788">
        <v>0</v>
      </c>
      <c r="Q728" s="788">
        <v>0</v>
      </c>
      <c r="R728" s="788">
        <v>0</v>
      </c>
      <c r="S728" s="788">
        <v>0</v>
      </c>
      <c r="T728" s="788">
        <v>0</v>
      </c>
      <c r="U728" s="788">
        <v>0</v>
      </c>
    </row>
    <row r="729" spans="1:21" ht="12.75" customHeight="1">
      <c r="A729" s="244" t="s">
        <v>372</v>
      </c>
      <c r="B729" s="244" t="s">
        <v>373</v>
      </c>
      <c r="C729" s="244" t="s">
        <v>380</v>
      </c>
      <c r="D729" s="244">
        <v>140162</v>
      </c>
      <c r="E729" s="788">
        <v>0</v>
      </c>
      <c r="F729" s="788">
        <v>0</v>
      </c>
      <c r="G729" s="788">
        <v>0</v>
      </c>
      <c r="H729" s="819">
        <v>0</v>
      </c>
      <c r="I729" s="788">
        <v>0</v>
      </c>
      <c r="J729" s="788">
        <v>0</v>
      </c>
      <c r="K729" s="788">
        <v>0</v>
      </c>
      <c r="L729" s="788">
        <v>0</v>
      </c>
      <c r="M729" s="788">
        <v>0</v>
      </c>
      <c r="N729" s="819">
        <v>0</v>
      </c>
      <c r="O729" s="788">
        <v>0</v>
      </c>
      <c r="P729" s="788">
        <v>0</v>
      </c>
      <c r="Q729" s="788">
        <v>0</v>
      </c>
      <c r="R729" s="788">
        <v>0</v>
      </c>
      <c r="S729" s="788">
        <v>0</v>
      </c>
      <c r="T729" s="788">
        <v>0</v>
      </c>
      <c r="U729" s="788">
        <v>0</v>
      </c>
    </row>
    <row r="730" spans="1:21" ht="12.75" customHeight="1">
      <c r="A730" s="244" t="s">
        <v>372</v>
      </c>
      <c r="B730" s="244" t="s">
        <v>373</v>
      </c>
      <c r="C730" s="244" t="s">
        <v>376</v>
      </c>
      <c r="D730" s="244">
        <v>140153</v>
      </c>
      <c r="E730" s="788">
        <v>0</v>
      </c>
      <c r="F730" s="788">
        <v>0</v>
      </c>
      <c r="G730" s="788">
        <v>0</v>
      </c>
      <c r="H730" s="819">
        <v>0</v>
      </c>
      <c r="I730" s="788">
        <v>0</v>
      </c>
      <c r="J730" s="788">
        <v>0</v>
      </c>
      <c r="K730" s="788">
        <v>0</v>
      </c>
      <c r="L730" s="788">
        <v>0</v>
      </c>
      <c r="M730" s="788">
        <v>0</v>
      </c>
      <c r="N730" s="819">
        <v>0</v>
      </c>
      <c r="O730" s="788">
        <v>0</v>
      </c>
      <c r="P730" s="788">
        <v>0</v>
      </c>
      <c r="Q730" s="788">
        <v>0</v>
      </c>
      <c r="R730" s="788">
        <v>1</v>
      </c>
      <c r="S730" s="788">
        <v>0</v>
      </c>
      <c r="T730" s="788">
        <v>1</v>
      </c>
      <c r="U730" s="788">
        <v>0</v>
      </c>
    </row>
    <row r="731" spans="1:21" ht="12.75" customHeight="1">
      <c r="A731" s="244" t="s">
        <v>372</v>
      </c>
      <c r="B731" s="244" t="s">
        <v>373</v>
      </c>
      <c r="C731" s="244" t="s">
        <v>374</v>
      </c>
      <c r="D731" s="244">
        <v>140150</v>
      </c>
      <c r="E731" s="788">
        <v>3</v>
      </c>
      <c r="F731" s="788">
        <v>0</v>
      </c>
      <c r="G731" s="788">
        <v>6</v>
      </c>
      <c r="H731" s="819">
        <v>0</v>
      </c>
      <c r="I731" s="788">
        <v>0</v>
      </c>
      <c r="J731" s="788">
        <v>6</v>
      </c>
      <c r="K731" s="788">
        <v>5</v>
      </c>
      <c r="L731" s="788">
        <v>2</v>
      </c>
      <c r="M731" s="788">
        <v>0</v>
      </c>
      <c r="N731" s="819">
        <v>2</v>
      </c>
      <c r="O731" s="788">
        <v>1</v>
      </c>
      <c r="P731" s="788">
        <v>0</v>
      </c>
      <c r="Q731" s="788">
        <v>2</v>
      </c>
      <c r="R731" s="788">
        <v>4</v>
      </c>
      <c r="S731" s="788">
        <v>1</v>
      </c>
      <c r="T731" s="788">
        <v>4</v>
      </c>
      <c r="U731" s="788">
        <v>2</v>
      </c>
    </row>
    <row r="732" spans="1:21" ht="12.75" customHeight="1">
      <c r="A732" s="244" t="s">
        <v>372</v>
      </c>
      <c r="B732" s="244" t="s">
        <v>373</v>
      </c>
      <c r="C732" s="244" t="s">
        <v>381</v>
      </c>
      <c r="D732" s="244">
        <v>140164</v>
      </c>
      <c r="E732" s="788">
        <v>0</v>
      </c>
      <c r="F732" s="788">
        <v>0</v>
      </c>
      <c r="G732" s="788">
        <v>0</v>
      </c>
      <c r="H732" s="819">
        <v>0</v>
      </c>
      <c r="I732" s="788">
        <v>0</v>
      </c>
      <c r="J732" s="788">
        <v>0</v>
      </c>
      <c r="K732" s="788">
        <v>0</v>
      </c>
      <c r="L732" s="788">
        <v>0</v>
      </c>
      <c r="M732" s="788">
        <v>0</v>
      </c>
      <c r="N732" s="819">
        <v>0</v>
      </c>
      <c r="O732" s="788">
        <v>0</v>
      </c>
      <c r="P732" s="788">
        <v>0</v>
      </c>
      <c r="Q732" s="788">
        <v>0</v>
      </c>
      <c r="R732" s="788">
        <v>0</v>
      </c>
      <c r="S732" s="788">
        <v>0</v>
      </c>
      <c r="T732" s="788">
        <v>0</v>
      </c>
      <c r="U732" s="788">
        <v>0</v>
      </c>
    </row>
    <row r="733" spans="1:21" ht="12.75" customHeight="1">
      <c r="A733" s="244" t="s">
        <v>372</v>
      </c>
      <c r="B733" s="244" t="s">
        <v>373</v>
      </c>
      <c r="C733" s="244" t="s">
        <v>258</v>
      </c>
      <c r="D733" s="244">
        <v>140156</v>
      </c>
      <c r="E733" s="788">
        <v>0</v>
      </c>
      <c r="F733" s="788">
        <v>0</v>
      </c>
      <c r="G733" s="788">
        <v>0</v>
      </c>
      <c r="H733" s="819">
        <v>0</v>
      </c>
      <c r="I733" s="788">
        <v>0</v>
      </c>
      <c r="J733" s="788">
        <v>0</v>
      </c>
      <c r="K733" s="788">
        <v>0</v>
      </c>
      <c r="L733" s="788">
        <v>0</v>
      </c>
      <c r="M733" s="788">
        <v>0</v>
      </c>
      <c r="N733" s="819">
        <v>0</v>
      </c>
      <c r="O733" s="788">
        <v>0</v>
      </c>
      <c r="P733" s="788">
        <v>0</v>
      </c>
      <c r="Q733" s="788">
        <v>0</v>
      </c>
      <c r="R733" s="788">
        <v>0</v>
      </c>
      <c r="S733" s="788">
        <v>0</v>
      </c>
      <c r="T733" s="788">
        <v>0</v>
      </c>
      <c r="U733" s="788">
        <v>0</v>
      </c>
    </row>
    <row r="734" spans="1:21" ht="12.75" customHeight="1">
      <c r="A734" s="244" t="s">
        <v>372</v>
      </c>
      <c r="B734" s="244" t="s">
        <v>373</v>
      </c>
      <c r="C734" s="244" t="s">
        <v>377</v>
      </c>
      <c r="D734" s="244">
        <v>140157</v>
      </c>
      <c r="E734" s="788">
        <v>0</v>
      </c>
      <c r="F734" s="788">
        <v>0</v>
      </c>
      <c r="G734" s="788">
        <v>1</v>
      </c>
      <c r="H734" s="819">
        <v>0</v>
      </c>
      <c r="I734" s="788">
        <v>0</v>
      </c>
      <c r="J734" s="788">
        <v>1</v>
      </c>
      <c r="K734" s="788">
        <v>1</v>
      </c>
      <c r="L734" s="788">
        <v>0</v>
      </c>
      <c r="M734" s="788">
        <v>0</v>
      </c>
      <c r="N734" s="819">
        <v>0</v>
      </c>
      <c r="O734" s="788">
        <v>0</v>
      </c>
      <c r="P734" s="788">
        <v>0</v>
      </c>
      <c r="Q734" s="788">
        <v>0</v>
      </c>
      <c r="R734" s="788">
        <v>1</v>
      </c>
      <c r="S734" s="788">
        <v>0</v>
      </c>
      <c r="T734" s="788">
        <v>1</v>
      </c>
      <c r="U734" s="788">
        <v>0</v>
      </c>
    </row>
    <row r="735" spans="1:21" ht="12.75" customHeight="1">
      <c r="A735" s="244" t="s">
        <v>372</v>
      </c>
      <c r="B735" s="244" t="s">
        <v>373</v>
      </c>
      <c r="C735" s="244" t="s">
        <v>378</v>
      </c>
      <c r="D735" s="244">
        <v>140158</v>
      </c>
      <c r="E735" s="788">
        <v>1</v>
      </c>
      <c r="F735" s="788">
        <v>0</v>
      </c>
      <c r="G735" s="788">
        <v>1</v>
      </c>
      <c r="H735" s="819">
        <v>0</v>
      </c>
      <c r="I735" s="788">
        <v>0</v>
      </c>
      <c r="J735" s="788">
        <v>1</v>
      </c>
      <c r="K735" s="788">
        <v>0</v>
      </c>
      <c r="L735" s="788">
        <v>0</v>
      </c>
      <c r="M735" s="788">
        <v>0</v>
      </c>
      <c r="N735" s="819">
        <v>0</v>
      </c>
      <c r="O735" s="788">
        <v>0</v>
      </c>
      <c r="P735" s="788">
        <v>0</v>
      </c>
      <c r="Q735" s="788">
        <v>0</v>
      </c>
      <c r="R735" s="788">
        <v>0</v>
      </c>
      <c r="S735" s="788">
        <v>0</v>
      </c>
      <c r="T735" s="788">
        <v>0</v>
      </c>
      <c r="U735" s="788">
        <v>0</v>
      </c>
    </row>
    <row r="736" spans="1:21" ht="12.75" customHeight="1">
      <c r="A736" s="244" t="s">
        <v>372</v>
      </c>
      <c r="B736" s="244" t="s">
        <v>373</v>
      </c>
      <c r="C736" s="244" t="s">
        <v>379</v>
      </c>
      <c r="D736" s="244">
        <v>140160</v>
      </c>
      <c r="E736" s="788">
        <v>0</v>
      </c>
      <c r="F736" s="788">
        <v>0</v>
      </c>
      <c r="G736" s="788">
        <v>0</v>
      </c>
      <c r="H736" s="819">
        <v>0</v>
      </c>
      <c r="I736" s="788">
        <v>0</v>
      </c>
      <c r="J736" s="788">
        <v>0</v>
      </c>
      <c r="K736" s="788">
        <v>0</v>
      </c>
      <c r="L736" s="788">
        <v>0</v>
      </c>
      <c r="M736" s="788">
        <v>0</v>
      </c>
      <c r="N736" s="819">
        <v>0</v>
      </c>
      <c r="O736" s="788">
        <v>0</v>
      </c>
      <c r="P736" s="788">
        <v>0</v>
      </c>
      <c r="Q736" s="788">
        <v>0</v>
      </c>
      <c r="R736" s="788">
        <v>0</v>
      </c>
      <c r="S736" s="788">
        <v>0</v>
      </c>
      <c r="T736" s="788">
        <v>0</v>
      </c>
      <c r="U736" s="788">
        <v>0</v>
      </c>
    </row>
    <row r="737" spans="1:21" ht="12.75" customHeight="1">
      <c r="A737" s="244" t="s">
        <v>372</v>
      </c>
      <c r="B737" s="244" t="s">
        <v>429</v>
      </c>
      <c r="C737" s="244" t="s">
        <v>429</v>
      </c>
      <c r="D737" s="244">
        <v>141150</v>
      </c>
      <c r="E737" s="788">
        <v>1</v>
      </c>
      <c r="F737" s="788">
        <v>0</v>
      </c>
      <c r="G737" s="788">
        <v>1</v>
      </c>
      <c r="H737" s="819">
        <v>0</v>
      </c>
      <c r="I737" s="788">
        <v>0</v>
      </c>
      <c r="J737" s="788">
        <v>1</v>
      </c>
      <c r="K737" s="788">
        <v>0</v>
      </c>
      <c r="L737" s="788">
        <v>0</v>
      </c>
      <c r="M737" s="788">
        <v>0</v>
      </c>
      <c r="N737" s="819">
        <v>0</v>
      </c>
      <c r="O737" s="788">
        <v>0</v>
      </c>
      <c r="P737" s="788">
        <v>0</v>
      </c>
      <c r="Q737" s="788">
        <v>0</v>
      </c>
      <c r="R737" s="788">
        <v>1</v>
      </c>
      <c r="S737" s="788">
        <v>0</v>
      </c>
      <c r="T737" s="788">
        <v>1</v>
      </c>
      <c r="U737" s="788">
        <v>0</v>
      </c>
    </row>
    <row r="738" spans="1:21" ht="12.75" customHeight="1">
      <c r="A738" s="244" t="s">
        <v>372</v>
      </c>
      <c r="B738" s="244" t="s">
        <v>398</v>
      </c>
      <c r="C738" s="244" t="s">
        <v>403</v>
      </c>
      <c r="D738" s="244">
        <v>140455</v>
      </c>
      <c r="E738" s="788">
        <v>0</v>
      </c>
      <c r="F738" s="788">
        <v>0</v>
      </c>
      <c r="G738" s="788">
        <v>0</v>
      </c>
      <c r="H738" s="819">
        <v>0</v>
      </c>
      <c r="I738" s="788">
        <v>0</v>
      </c>
      <c r="J738" s="788">
        <v>0</v>
      </c>
      <c r="K738" s="788">
        <v>0</v>
      </c>
      <c r="L738" s="788">
        <v>0</v>
      </c>
      <c r="M738" s="788">
        <v>0</v>
      </c>
      <c r="N738" s="819">
        <v>0</v>
      </c>
      <c r="O738" s="788">
        <v>0</v>
      </c>
      <c r="P738" s="788">
        <v>0</v>
      </c>
      <c r="Q738" s="788">
        <v>0</v>
      </c>
      <c r="R738" s="788">
        <v>0</v>
      </c>
      <c r="S738" s="788">
        <v>0</v>
      </c>
      <c r="T738" s="788">
        <v>0</v>
      </c>
      <c r="U738" s="788">
        <v>0</v>
      </c>
    </row>
    <row r="739" spans="1:21" ht="12.75" customHeight="1">
      <c r="A739" s="244" t="s">
        <v>372</v>
      </c>
      <c r="B739" s="244" t="s">
        <v>398</v>
      </c>
      <c r="C739" s="244" t="s">
        <v>400</v>
      </c>
      <c r="D739" s="244">
        <v>140451</v>
      </c>
      <c r="E739" s="788">
        <v>0</v>
      </c>
      <c r="F739" s="788">
        <v>0</v>
      </c>
      <c r="G739" s="788">
        <v>0</v>
      </c>
      <c r="H739" s="819">
        <v>0</v>
      </c>
      <c r="I739" s="788">
        <v>0</v>
      </c>
      <c r="J739" s="788">
        <v>0</v>
      </c>
      <c r="K739" s="788">
        <v>0</v>
      </c>
      <c r="L739" s="788">
        <v>0</v>
      </c>
      <c r="M739" s="788">
        <v>0</v>
      </c>
      <c r="N739" s="819">
        <v>0</v>
      </c>
      <c r="O739" s="788">
        <v>0</v>
      </c>
      <c r="P739" s="788">
        <v>0</v>
      </c>
      <c r="Q739" s="788">
        <v>0</v>
      </c>
      <c r="R739" s="788">
        <v>0</v>
      </c>
      <c r="S739" s="788">
        <v>0</v>
      </c>
      <c r="T739" s="788">
        <v>0</v>
      </c>
      <c r="U739" s="788">
        <v>0</v>
      </c>
    </row>
    <row r="740" spans="1:21" ht="12.75" customHeight="1">
      <c r="A740" s="244" t="s">
        <v>372</v>
      </c>
      <c r="B740" s="244" t="s">
        <v>398</v>
      </c>
      <c r="C740" s="244" t="s">
        <v>401</v>
      </c>
      <c r="D740" s="244">
        <v>140452</v>
      </c>
      <c r="E740" s="788">
        <v>0</v>
      </c>
      <c r="F740" s="788">
        <v>0</v>
      </c>
      <c r="G740" s="788">
        <v>0</v>
      </c>
      <c r="H740" s="819">
        <v>0</v>
      </c>
      <c r="I740" s="788">
        <v>0</v>
      </c>
      <c r="J740" s="788">
        <v>0</v>
      </c>
      <c r="K740" s="788">
        <v>0</v>
      </c>
      <c r="L740" s="788">
        <v>0</v>
      </c>
      <c r="M740" s="788">
        <v>0</v>
      </c>
      <c r="N740" s="819">
        <v>0</v>
      </c>
      <c r="O740" s="788">
        <v>0</v>
      </c>
      <c r="P740" s="788">
        <v>0</v>
      </c>
      <c r="Q740" s="788">
        <v>0</v>
      </c>
      <c r="R740" s="788">
        <v>0</v>
      </c>
      <c r="S740" s="788">
        <v>0</v>
      </c>
      <c r="T740" s="788">
        <v>0</v>
      </c>
      <c r="U740" s="788">
        <v>0</v>
      </c>
    </row>
    <row r="741" spans="1:21" ht="12.75" customHeight="1">
      <c r="A741" s="244" t="s">
        <v>372</v>
      </c>
      <c r="B741" s="244" t="s">
        <v>398</v>
      </c>
      <c r="C741" s="244" t="s">
        <v>399</v>
      </c>
      <c r="D741" s="244">
        <v>140450</v>
      </c>
      <c r="E741" s="788">
        <v>1</v>
      </c>
      <c r="F741" s="788">
        <v>0</v>
      </c>
      <c r="G741" s="788">
        <v>1</v>
      </c>
      <c r="H741" s="819">
        <v>0</v>
      </c>
      <c r="I741" s="788">
        <v>0</v>
      </c>
      <c r="J741" s="788">
        <v>1</v>
      </c>
      <c r="K741" s="788">
        <v>0</v>
      </c>
      <c r="L741" s="788">
        <v>1</v>
      </c>
      <c r="M741" s="788">
        <v>0</v>
      </c>
      <c r="N741" s="819">
        <v>1</v>
      </c>
      <c r="O741" s="788">
        <v>0</v>
      </c>
      <c r="P741" s="788">
        <v>1</v>
      </c>
      <c r="Q741" s="788">
        <v>0</v>
      </c>
      <c r="R741" s="788">
        <v>1</v>
      </c>
      <c r="S741" s="788">
        <v>0</v>
      </c>
      <c r="T741" s="788">
        <v>1</v>
      </c>
      <c r="U741" s="788">
        <v>0</v>
      </c>
    </row>
    <row r="742" spans="1:21" ht="12.75" customHeight="1">
      <c r="A742" s="244" t="s">
        <v>372</v>
      </c>
      <c r="B742" s="244" t="s">
        <v>398</v>
      </c>
      <c r="C742" s="244" t="s">
        <v>402</v>
      </c>
      <c r="D742" s="244">
        <v>140454</v>
      </c>
      <c r="E742" s="788">
        <v>0</v>
      </c>
      <c r="F742" s="788">
        <v>0</v>
      </c>
      <c r="G742" s="788">
        <v>0</v>
      </c>
      <c r="H742" s="819">
        <v>0</v>
      </c>
      <c r="I742" s="788">
        <v>0</v>
      </c>
      <c r="J742" s="788">
        <v>0</v>
      </c>
      <c r="K742" s="788">
        <v>0</v>
      </c>
      <c r="L742" s="788">
        <v>0</v>
      </c>
      <c r="M742" s="788">
        <v>0</v>
      </c>
      <c r="N742" s="819">
        <v>0</v>
      </c>
      <c r="O742" s="788">
        <v>0</v>
      </c>
      <c r="P742" s="788">
        <v>0</v>
      </c>
      <c r="Q742" s="788">
        <v>0</v>
      </c>
      <c r="R742" s="788">
        <v>0</v>
      </c>
      <c r="S742" s="788">
        <v>0</v>
      </c>
      <c r="T742" s="788">
        <v>0</v>
      </c>
      <c r="U742" s="788">
        <v>0</v>
      </c>
    </row>
    <row r="743" spans="1:21" ht="12.75" customHeight="1">
      <c r="A743" s="244" t="s">
        <v>372</v>
      </c>
      <c r="B743" s="244" t="s">
        <v>416</v>
      </c>
      <c r="C743" s="244" t="s">
        <v>417</v>
      </c>
      <c r="D743" s="244">
        <v>140851</v>
      </c>
      <c r="E743" s="788">
        <v>0</v>
      </c>
      <c r="F743" s="788">
        <v>0</v>
      </c>
      <c r="G743" s="788">
        <v>0</v>
      </c>
      <c r="H743" s="819">
        <v>0</v>
      </c>
      <c r="I743" s="788">
        <v>0</v>
      </c>
      <c r="J743" s="788">
        <v>0</v>
      </c>
      <c r="K743" s="788">
        <v>0</v>
      </c>
      <c r="L743" s="788">
        <v>0</v>
      </c>
      <c r="M743" s="788">
        <v>0</v>
      </c>
      <c r="N743" s="819">
        <v>0</v>
      </c>
      <c r="O743" s="788">
        <v>0</v>
      </c>
      <c r="P743" s="788">
        <v>0</v>
      </c>
      <c r="Q743" s="788">
        <v>0</v>
      </c>
      <c r="R743" s="788">
        <v>0</v>
      </c>
      <c r="S743" s="788">
        <v>0</v>
      </c>
      <c r="T743" s="788">
        <v>0</v>
      </c>
      <c r="U743" s="788">
        <v>0</v>
      </c>
    </row>
    <row r="744" spans="1:21" ht="12.75" customHeight="1">
      <c r="A744" s="244" t="s">
        <v>372</v>
      </c>
      <c r="B744" s="244" t="s">
        <v>416</v>
      </c>
      <c r="C744" s="244" t="s">
        <v>418</v>
      </c>
      <c r="D744" s="244">
        <v>140852</v>
      </c>
      <c r="E744" s="788">
        <v>0</v>
      </c>
      <c r="F744" s="788">
        <v>0</v>
      </c>
      <c r="G744" s="788">
        <v>0</v>
      </c>
      <c r="H744" s="819">
        <v>0</v>
      </c>
      <c r="I744" s="788">
        <v>0</v>
      </c>
      <c r="J744" s="788">
        <v>0</v>
      </c>
      <c r="K744" s="788">
        <v>0</v>
      </c>
      <c r="L744" s="788">
        <v>0</v>
      </c>
      <c r="M744" s="788">
        <v>0</v>
      </c>
      <c r="N744" s="819">
        <v>0</v>
      </c>
      <c r="O744" s="788">
        <v>0</v>
      </c>
      <c r="P744" s="788">
        <v>0</v>
      </c>
      <c r="Q744" s="788">
        <v>0</v>
      </c>
      <c r="R744" s="788">
        <v>0</v>
      </c>
      <c r="S744" s="788">
        <v>0</v>
      </c>
      <c r="T744" s="788">
        <v>0</v>
      </c>
      <c r="U744" s="788">
        <v>0</v>
      </c>
    </row>
    <row r="745" spans="1:21" ht="12.75" customHeight="1">
      <c r="A745" s="244" t="s">
        <v>372</v>
      </c>
      <c r="B745" s="244" t="s">
        <v>416</v>
      </c>
      <c r="C745" s="244" t="s">
        <v>419</v>
      </c>
      <c r="D745" s="244">
        <v>140853</v>
      </c>
      <c r="E745" s="788">
        <v>0</v>
      </c>
      <c r="F745" s="788">
        <v>0</v>
      </c>
      <c r="G745" s="788">
        <v>0</v>
      </c>
      <c r="H745" s="819">
        <v>0</v>
      </c>
      <c r="I745" s="788">
        <v>0</v>
      </c>
      <c r="J745" s="788">
        <v>0</v>
      </c>
      <c r="K745" s="788">
        <v>0</v>
      </c>
      <c r="L745" s="788">
        <v>0</v>
      </c>
      <c r="M745" s="788">
        <v>0</v>
      </c>
      <c r="N745" s="819">
        <v>0</v>
      </c>
      <c r="O745" s="788">
        <v>0</v>
      </c>
      <c r="P745" s="788">
        <v>0</v>
      </c>
      <c r="Q745" s="788">
        <v>0</v>
      </c>
      <c r="R745" s="788">
        <v>0</v>
      </c>
      <c r="S745" s="788">
        <v>0</v>
      </c>
      <c r="T745" s="788">
        <v>0</v>
      </c>
      <c r="U745" s="788">
        <v>0</v>
      </c>
    </row>
    <row r="746" spans="1:21" ht="12.75" customHeight="1">
      <c r="A746" s="244" t="s">
        <v>372</v>
      </c>
      <c r="B746" s="244" t="s">
        <v>416</v>
      </c>
      <c r="C746" s="244" t="s">
        <v>416</v>
      </c>
      <c r="D746" s="244">
        <v>140850</v>
      </c>
      <c r="E746" s="788">
        <v>1</v>
      </c>
      <c r="F746" s="788">
        <v>0</v>
      </c>
      <c r="G746" s="788">
        <v>1</v>
      </c>
      <c r="H746" s="819">
        <v>0</v>
      </c>
      <c r="I746" s="788">
        <v>0</v>
      </c>
      <c r="J746" s="788">
        <v>1</v>
      </c>
      <c r="K746" s="788">
        <v>0</v>
      </c>
      <c r="L746" s="788">
        <v>0</v>
      </c>
      <c r="M746" s="788">
        <v>0</v>
      </c>
      <c r="N746" s="819">
        <v>0</v>
      </c>
      <c r="O746" s="788">
        <v>0</v>
      </c>
      <c r="P746" s="788">
        <v>0</v>
      </c>
      <c r="Q746" s="788">
        <v>0</v>
      </c>
      <c r="R746" s="788">
        <v>1</v>
      </c>
      <c r="S746" s="788">
        <v>0</v>
      </c>
      <c r="T746" s="788">
        <v>1</v>
      </c>
      <c r="U746" s="788">
        <v>0</v>
      </c>
    </row>
    <row r="747" spans="1:21" ht="12.75" customHeight="1">
      <c r="A747" s="244" t="s">
        <v>372</v>
      </c>
      <c r="B747" s="244" t="s">
        <v>416</v>
      </c>
      <c r="C747" s="244" t="s">
        <v>420</v>
      </c>
      <c r="D747" s="244">
        <v>140854</v>
      </c>
      <c r="E747" s="788">
        <v>0</v>
      </c>
      <c r="F747" s="788">
        <v>0</v>
      </c>
      <c r="G747" s="788">
        <v>0</v>
      </c>
      <c r="H747" s="819">
        <v>0</v>
      </c>
      <c r="I747" s="788">
        <v>0</v>
      </c>
      <c r="J747" s="788">
        <v>0</v>
      </c>
      <c r="K747" s="788">
        <v>0</v>
      </c>
      <c r="L747" s="788">
        <v>0</v>
      </c>
      <c r="M747" s="788">
        <v>0</v>
      </c>
      <c r="N747" s="819">
        <v>0</v>
      </c>
      <c r="O747" s="788">
        <v>0</v>
      </c>
      <c r="P747" s="788">
        <v>0</v>
      </c>
      <c r="Q747" s="788">
        <v>0</v>
      </c>
      <c r="R747" s="788">
        <v>0</v>
      </c>
      <c r="S747" s="788">
        <v>0</v>
      </c>
      <c r="T747" s="788">
        <v>0</v>
      </c>
      <c r="U747" s="788">
        <v>0</v>
      </c>
    </row>
    <row r="748" spans="1:21" ht="12.75" customHeight="1">
      <c r="A748" s="244" t="s">
        <v>372</v>
      </c>
      <c r="B748" s="244" t="s">
        <v>203</v>
      </c>
      <c r="C748" s="244" t="s">
        <v>406</v>
      </c>
      <c r="D748" s="244">
        <v>140552</v>
      </c>
      <c r="E748" s="788">
        <v>1</v>
      </c>
      <c r="F748" s="788">
        <v>0</v>
      </c>
      <c r="G748" s="788">
        <v>1</v>
      </c>
      <c r="H748" s="819">
        <v>0</v>
      </c>
      <c r="I748" s="788">
        <v>0</v>
      </c>
      <c r="J748" s="788">
        <v>1</v>
      </c>
      <c r="K748" s="788">
        <v>0</v>
      </c>
      <c r="L748" s="788">
        <v>1</v>
      </c>
      <c r="M748" s="788">
        <v>0</v>
      </c>
      <c r="N748" s="819">
        <v>0</v>
      </c>
      <c r="O748" s="788">
        <v>0</v>
      </c>
      <c r="P748" s="788">
        <v>0</v>
      </c>
      <c r="Q748" s="788">
        <v>0</v>
      </c>
      <c r="R748" s="788">
        <v>0</v>
      </c>
      <c r="S748" s="788">
        <v>0</v>
      </c>
      <c r="T748" s="788">
        <v>0</v>
      </c>
      <c r="U748" s="788">
        <v>0</v>
      </c>
    </row>
    <row r="749" spans="1:21" ht="12.75" customHeight="1">
      <c r="A749" s="244" t="s">
        <v>372</v>
      </c>
      <c r="B749" s="244" t="s">
        <v>203</v>
      </c>
      <c r="C749" s="244" t="s">
        <v>405</v>
      </c>
      <c r="D749" s="244">
        <v>140551</v>
      </c>
      <c r="E749" s="788">
        <v>0</v>
      </c>
      <c r="F749" s="788">
        <v>0</v>
      </c>
      <c r="G749" s="788">
        <v>0</v>
      </c>
      <c r="H749" s="819">
        <v>0</v>
      </c>
      <c r="I749" s="788">
        <v>0</v>
      </c>
      <c r="J749" s="788">
        <v>0</v>
      </c>
      <c r="K749" s="788">
        <v>0</v>
      </c>
      <c r="L749" s="788">
        <v>0</v>
      </c>
      <c r="M749" s="788">
        <v>0</v>
      </c>
      <c r="N749" s="819">
        <v>0</v>
      </c>
      <c r="O749" s="788">
        <v>0</v>
      </c>
      <c r="P749" s="788">
        <v>0</v>
      </c>
      <c r="Q749" s="788">
        <v>0</v>
      </c>
      <c r="R749" s="788">
        <v>0</v>
      </c>
      <c r="S749" s="788">
        <v>0</v>
      </c>
      <c r="T749" s="788">
        <v>0</v>
      </c>
      <c r="U749" s="788">
        <v>0</v>
      </c>
    </row>
    <row r="750" spans="1:21" ht="12.75" customHeight="1">
      <c r="A750" s="244" t="s">
        <v>372</v>
      </c>
      <c r="B750" s="244" t="s">
        <v>203</v>
      </c>
      <c r="C750" s="244" t="s">
        <v>407</v>
      </c>
      <c r="D750" s="244">
        <v>140553</v>
      </c>
      <c r="E750" s="788">
        <v>0</v>
      </c>
      <c r="F750" s="788">
        <v>0</v>
      </c>
      <c r="G750" s="788">
        <v>0</v>
      </c>
      <c r="H750" s="819">
        <v>0</v>
      </c>
      <c r="I750" s="788">
        <v>0</v>
      </c>
      <c r="J750" s="788">
        <v>0</v>
      </c>
      <c r="K750" s="788">
        <v>0</v>
      </c>
      <c r="L750" s="788">
        <v>0</v>
      </c>
      <c r="M750" s="788">
        <v>0</v>
      </c>
      <c r="N750" s="819">
        <v>0</v>
      </c>
      <c r="O750" s="788">
        <v>0</v>
      </c>
      <c r="P750" s="788">
        <v>0</v>
      </c>
      <c r="Q750" s="788">
        <v>0</v>
      </c>
      <c r="R750" s="788">
        <v>1</v>
      </c>
      <c r="S750" s="788">
        <v>0</v>
      </c>
      <c r="T750" s="788">
        <v>1</v>
      </c>
      <c r="U750" s="788">
        <v>0</v>
      </c>
    </row>
    <row r="751" spans="1:21" ht="12.75" customHeight="1">
      <c r="A751" s="244" t="s">
        <v>372</v>
      </c>
      <c r="B751" s="244" t="s">
        <v>203</v>
      </c>
      <c r="C751" s="244" t="s">
        <v>410</v>
      </c>
      <c r="D751" s="244">
        <v>140557</v>
      </c>
      <c r="E751" s="788">
        <v>0</v>
      </c>
      <c r="F751" s="788">
        <v>0</v>
      </c>
      <c r="G751" s="788">
        <v>0</v>
      </c>
      <c r="H751" s="819">
        <v>0</v>
      </c>
      <c r="I751" s="788">
        <v>0</v>
      </c>
      <c r="J751" s="788">
        <v>0</v>
      </c>
      <c r="K751" s="788">
        <v>0</v>
      </c>
      <c r="L751" s="788">
        <v>0</v>
      </c>
      <c r="M751" s="788">
        <v>0</v>
      </c>
      <c r="N751" s="819">
        <v>0</v>
      </c>
      <c r="O751" s="788">
        <v>0</v>
      </c>
      <c r="P751" s="788">
        <v>0</v>
      </c>
      <c r="Q751" s="788">
        <v>0</v>
      </c>
      <c r="R751" s="788">
        <v>0</v>
      </c>
      <c r="S751" s="788">
        <v>0</v>
      </c>
      <c r="T751" s="788">
        <v>0</v>
      </c>
      <c r="U751" s="788">
        <v>0</v>
      </c>
    </row>
    <row r="752" spans="1:21" ht="12.75" customHeight="1">
      <c r="A752" s="244" t="s">
        <v>372</v>
      </c>
      <c r="B752" s="244" t="s">
        <v>203</v>
      </c>
      <c r="C752" s="244" t="s">
        <v>408</v>
      </c>
      <c r="D752" s="244">
        <v>140554</v>
      </c>
      <c r="E752" s="788">
        <v>0</v>
      </c>
      <c r="F752" s="788">
        <v>0</v>
      </c>
      <c r="G752" s="788">
        <v>0</v>
      </c>
      <c r="H752" s="819">
        <v>0</v>
      </c>
      <c r="I752" s="788">
        <v>0</v>
      </c>
      <c r="J752" s="788">
        <v>0</v>
      </c>
      <c r="K752" s="788">
        <v>0</v>
      </c>
      <c r="L752" s="788">
        <v>0</v>
      </c>
      <c r="M752" s="788">
        <v>0</v>
      </c>
      <c r="N752" s="819">
        <v>0</v>
      </c>
      <c r="O752" s="788">
        <v>0</v>
      </c>
      <c r="P752" s="788">
        <v>0</v>
      </c>
      <c r="Q752" s="788">
        <v>0</v>
      </c>
      <c r="R752" s="788">
        <v>0</v>
      </c>
      <c r="S752" s="788">
        <v>0</v>
      </c>
      <c r="T752" s="788">
        <v>0</v>
      </c>
      <c r="U752" s="788">
        <v>0</v>
      </c>
    </row>
    <row r="753" spans="1:21" ht="12.75" customHeight="1">
      <c r="A753" s="244" t="s">
        <v>372</v>
      </c>
      <c r="B753" s="244" t="s">
        <v>203</v>
      </c>
      <c r="C753" s="244" t="s">
        <v>404</v>
      </c>
      <c r="D753" s="244">
        <v>140550</v>
      </c>
      <c r="E753" s="788">
        <v>0</v>
      </c>
      <c r="F753" s="788">
        <v>0</v>
      </c>
      <c r="G753" s="788">
        <v>0</v>
      </c>
      <c r="H753" s="819">
        <v>0</v>
      </c>
      <c r="I753" s="788">
        <v>0</v>
      </c>
      <c r="J753" s="788">
        <v>0</v>
      </c>
      <c r="K753" s="788">
        <v>0</v>
      </c>
      <c r="L753" s="788">
        <v>1</v>
      </c>
      <c r="M753" s="788">
        <v>0</v>
      </c>
      <c r="N753" s="819">
        <v>0</v>
      </c>
      <c r="O753" s="788">
        <v>0</v>
      </c>
      <c r="P753" s="788">
        <v>0</v>
      </c>
      <c r="Q753" s="788">
        <v>0</v>
      </c>
      <c r="R753" s="788">
        <v>1</v>
      </c>
      <c r="S753" s="788">
        <v>0</v>
      </c>
      <c r="T753" s="788">
        <v>1</v>
      </c>
      <c r="U753" s="788">
        <v>0</v>
      </c>
    </row>
    <row r="754" spans="1:21" ht="12.75" customHeight="1">
      <c r="A754" s="244" t="s">
        <v>372</v>
      </c>
      <c r="B754" s="244" t="s">
        <v>203</v>
      </c>
      <c r="C754" s="244" t="s">
        <v>409</v>
      </c>
      <c r="D754" s="244">
        <v>140556</v>
      </c>
      <c r="E754" s="788">
        <v>0</v>
      </c>
      <c r="F754" s="788">
        <v>0</v>
      </c>
      <c r="G754" s="788">
        <v>0</v>
      </c>
      <c r="H754" s="819">
        <v>0</v>
      </c>
      <c r="I754" s="788">
        <v>0</v>
      </c>
      <c r="J754" s="788">
        <v>0</v>
      </c>
      <c r="K754" s="788">
        <v>0</v>
      </c>
      <c r="L754" s="788">
        <v>0</v>
      </c>
      <c r="M754" s="788">
        <v>0</v>
      </c>
      <c r="N754" s="819">
        <v>0</v>
      </c>
      <c r="O754" s="788">
        <v>0</v>
      </c>
      <c r="P754" s="788">
        <v>0</v>
      </c>
      <c r="Q754" s="788">
        <v>0</v>
      </c>
      <c r="R754" s="788">
        <v>0</v>
      </c>
      <c r="S754" s="788">
        <v>0</v>
      </c>
      <c r="T754" s="788">
        <v>0</v>
      </c>
      <c r="U754" s="788">
        <v>0</v>
      </c>
    </row>
    <row r="755" spans="1:21" ht="12.75" customHeight="1">
      <c r="A755" s="244" t="s">
        <v>372</v>
      </c>
      <c r="B755" s="244" t="s">
        <v>411</v>
      </c>
      <c r="C755" s="244" t="s">
        <v>124</v>
      </c>
      <c r="D755" s="244">
        <v>140651</v>
      </c>
      <c r="E755" s="788">
        <v>0</v>
      </c>
      <c r="F755" s="788">
        <v>0</v>
      </c>
      <c r="G755" s="788">
        <v>0</v>
      </c>
      <c r="H755" s="819">
        <v>0</v>
      </c>
      <c r="I755" s="788">
        <v>0</v>
      </c>
      <c r="J755" s="788">
        <v>0</v>
      </c>
      <c r="K755" s="788">
        <v>0</v>
      </c>
      <c r="L755" s="788">
        <v>0</v>
      </c>
      <c r="M755" s="788">
        <v>0</v>
      </c>
      <c r="N755" s="819">
        <v>0</v>
      </c>
      <c r="O755" s="788">
        <v>0</v>
      </c>
      <c r="P755" s="788">
        <v>0</v>
      </c>
      <c r="Q755" s="788">
        <v>0</v>
      </c>
      <c r="R755" s="788">
        <v>0</v>
      </c>
      <c r="S755" s="788">
        <v>0</v>
      </c>
      <c r="T755" s="788">
        <v>0</v>
      </c>
      <c r="U755" s="788">
        <v>0</v>
      </c>
    </row>
    <row r="756" spans="1:21" ht="12.75" customHeight="1">
      <c r="A756" s="244" t="s">
        <v>372</v>
      </c>
      <c r="B756" s="244" t="s">
        <v>411</v>
      </c>
      <c r="C756" s="244" t="s">
        <v>412</v>
      </c>
      <c r="D756" s="244">
        <v>140652</v>
      </c>
      <c r="E756" s="788">
        <v>0</v>
      </c>
      <c r="F756" s="788">
        <v>0</v>
      </c>
      <c r="G756" s="788">
        <v>0</v>
      </c>
      <c r="H756" s="819">
        <v>0</v>
      </c>
      <c r="I756" s="788">
        <v>0</v>
      </c>
      <c r="J756" s="788">
        <v>0</v>
      </c>
      <c r="K756" s="788">
        <v>0</v>
      </c>
      <c r="L756" s="788">
        <v>0</v>
      </c>
      <c r="M756" s="788">
        <v>0</v>
      </c>
      <c r="N756" s="819">
        <v>1</v>
      </c>
      <c r="O756" s="788">
        <v>0</v>
      </c>
      <c r="P756" s="788">
        <v>0</v>
      </c>
      <c r="Q756" s="788">
        <v>0</v>
      </c>
      <c r="R756" s="788">
        <v>0</v>
      </c>
      <c r="S756" s="788">
        <v>0</v>
      </c>
      <c r="T756" s="788">
        <v>0</v>
      </c>
      <c r="U756" s="788">
        <v>0</v>
      </c>
    </row>
    <row r="757" spans="1:21" ht="12.75" customHeight="1">
      <c r="A757" s="244" t="s">
        <v>372</v>
      </c>
      <c r="B757" s="244" t="s">
        <v>411</v>
      </c>
      <c r="C757" s="244" t="s">
        <v>413</v>
      </c>
      <c r="D757" s="244">
        <v>140655</v>
      </c>
      <c r="E757" s="788">
        <v>0</v>
      </c>
      <c r="F757" s="788">
        <v>0</v>
      </c>
      <c r="G757" s="788">
        <v>0</v>
      </c>
      <c r="H757" s="819">
        <v>0</v>
      </c>
      <c r="I757" s="788">
        <v>0</v>
      </c>
      <c r="J757" s="788">
        <v>0</v>
      </c>
      <c r="K757" s="788">
        <v>0</v>
      </c>
      <c r="L757" s="788">
        <v>0</v>
      </c>
      <c r="M757" s="788">
        <v>0</v>
      </c>
      <c r="N757" s="819">
        <v>0</v>
      </c>
      <c r="O757" s="788">
        <v>0</v>
      </c>
      <c r="P757" s="788">
        <v>0</v>
      </c>
      <c r="Q757" s="788">
        <v>0</v>
      </c>
      <c r="R757" s="788">
        <v>0</v>
      </c>
      <c r="S757" s="788">
        <v>0</v>
      </c>
      <c r="T757" s="788">
        <v>0</v>
      </c>
      <c r="U757" s="788">
        <v>0</v>
      </c>
    </row>
    <row r="758" spans="1:21" ht="12.75" customHeight="1">
      <c r="A758" s="244" t="s">
        <v>372</v>
      </c>
      <c r="B758" s="244" t="s">
        <v>411</v>
      </c>
      <c r="C758" s="244" t="s">
        <v>411</v>
      </c>
      <c r="D758" s="244">
        <v>140650</v>
      </c>
      <c r="E758" s="788">
        <v>2</v>
      </c>
      <c r="F758" s="788">
        <v>0</v>
      </c>
      <c r="G758" s="788">
        <v>2</v>
      </c>
      <c r="H758" s="819">
        <v>0</v>
      </c>
      <c r="I758" s="788">
        <v>0</v>
      </c>
      <c r="J758" s="788">
        <v>2</v>
      </c>
      <c r="K758" s="788">
        <v>1</v>
      </c>
      <c r="L758" s="788">
        <v>2</v>
      </c>
      <c r="M758" s="788">
        <v>0</v>
      </c>
      <c r="N758" s="819">
        <v>1</v>
      </c>
      <c r="O758" s="788">
        <v>0</v>
      </c>
      <c r="P758" s="788">
        <v>0</v>
      </c>
      <c r="Q758" s="788">
        <v>0</v>
      </c>
      <c r="R758" s="788">
        <v>1</v>
      </c>
      <c r="S758" s="788">
        <v>0</v>
      </c>
      <c r="T758" s="788">
        <v>1</v>
      </c>
      <c r="U758" s="788">
        <v>0</v>
      </c>
    </row>
    <row r="759" spans="1:21" ht="12.75" customHeight="1">
      <c r="A759" s="244" t="s">
        <v>372</v>
      </c>
      <c r="B759" s="244" t="s">
        <v>421</v>
      </c>
      <c r="C759" s="244" t="s">
        <v>422</v>
      </c>
      <c r="D759" s="244">
        <v>140951</v>
      </c>
      <c r="E759" s="788">
        <v>0</v>
      </c>
      <c r="F759" s="788">
        <v>0</v>
      </c>
      <c r="G759" s="788">
        <v>0</v>
      </c>
      <c r="H759" s="819">
        <v>0</v>
      </c>
      <c r="I759" s="788">
        <v>0</v>
      </c>
      <c r="J759" s="788">
        <v>0</v>
      </c>
      <c r="K759" s="788">
        <v>0</v>
      </c>
      <c r="L759" s="788">
        <v>0</v>
      </c>
      <c r="M759" s="788">
        <v>0</v>
      </c>
      <c r="N759" s="819">
        <v>0</v>
      </c>
      <c r="O759" s="788">
        <v>0</v>
      </c>
      <c r="P759" s="788">
        <v>0</v>
      </c>
      <c r="Q759" s="788">
        <v>0</v>
      </c>
      <c r="R759" s="788">
        <v>0</v>
      </c>
      <c r="S759" s="788">
        <v>0</v>
      </c>
      <c r="T759" s="788">
        <v>0</v>
      </c>
      <c r="U759" s="788">
        <v>0</v>
      </c>
    </row>
    <row r="760" spans="1:21" ht="12.75" customHeight="1">
      <c r="A760" s="244" t="s">
        <v>372</v>
      </c>
      <c r="B760" s="244" t="s">
        <v>421</v>
      </c>
      <c r="C760" s="244" t="s">
        <v>423</v>
      </c>
      <c r="D760" s="244">
        <v>140952</v>
      </c>
      <c r="E760" s="788">
        <v>0</v>
      </c>
      <c r="F760" s="788">
        <v>0</v>
      </c>
      <c r="G760" s="788">
        <v>0</v>
      </c>
      <c r="H760" s="819">
        <v>0</v>
      </c>
      <c r="I760" s="788">
        <v>0</v>
      </c>
      <c r="J760" s="788">
        <v>0</v>
      </c>
      <c r="K760" s="788">
        <v>0</v>
      </c>
      <c r="L760" s="788">
        <v>0</v>
      </c>
      <c r="M760" s="788">
        <v>0</v>
      </c>
      <c r="N760" s="819">
        <v>0</v>
      </c>
      <c r="O760" s="788">
        <v>0</v>
      </c>
      <c r="P760" s="788">
        <v>0</v>
      </c>
      <c r="Q760" s="788">
        <v>0</v>
      </c>
      <c r="R760" s="788">
        <v>0</v>
      </c>
      <c r="S760" s="788">
        <v>0</v>
      </c>
      <c r="T760" s="788">
        <v>0</v>
      </c>
      <c r="U760" s="788">
        <v>0</v>
      </c>
    </row>
    <row r="761" spans="1:21" ht="12.75" customHeight="1">
      <c r="A761" s="244" t="s">
        <v>372</v>
      </c>
      <c r="B761" s="244" t="s">
        <v>421</v>
      </c>
      <c r="C761" s="244" t="s">
        <v>425</v>
      </c>
      <c r="D761" s="244">
        <v>140954</v>
      </c>
      <c r="E761" s="788">
        <v>0</v>
      </c>
      <c r="F761" s="788">
        <v>0</v>
      </c>
      <c r="G761" s="788">
        <v>0</v>
      </c>
      <c r="H761" s="819">
        <v>0</v>
      </c>
      <c r="I761" s="788">
        <v>0</v>
      </c>
      <c r="J761" s="788">
        <v>0</v>
      </c>
      <c r="K761" s="788">
        <v>0</v>
      </c>
      <c r="L761" s="788">
        <v>0</v>
      </c>
      <c r="M761" s="788">
        <v>0</v>
      </c>
      <c r="N761" s="819">
        <v>0</v>
      </c>
      <c r="O761" s="788">
        <v>0</v>
      </c>
      <c r="P761" s="788">
        <v>0</v>
      </c>
      <c r="Q761" s="788">
        <v>0</v>
      </c>
      <c r="R761" s="788">
        <v>0</v>
      </c>
      <c r="S761" s="788">
        <v>0</v>
      </c>
      <c r="T761" s="788">
        <v>0</v>
      </c>
      <c r="U761" s="788">
        <v>0</v>
      </c>
    </row>
    <row r="762" spans="1:21" ht="12.75" customHeight="1">
      <c r="A762" s="244" t="s">
        <v>372</v>
      </c>
      <c r="B762" s="244" t="s">
        <v>421</v>
      </c>
      <c r="C762" s="244" t="s">
        <v>421</v>
      </c>
      <c r="D762" s="244">
        <v>140950</v>
      </c>
      <c r="E762" s="788">
        <v>0</v>
      </c>
      <c r="F762" s="788">
        <v>0</v>
      </c>
      <c r="G762" s="788">
        <v>0</v>
      </c>
      <c r="H762" s="819">
        <v>0</v>
      </c>
      <c r="I762" s="788">
        <v>0</v>
      </c>
      <c r="J762" s="788">
        <v>0</v>
      </c>
      <c r="K762" s="788">
        <v>0</v>
      </c>
      <c r="L762" s="788">
        <v>0</v>
      </c>
      <c r="M762" s="788">
        <v>0</v>
      </c>
      <c r="N762" s="819">
        <v>0</v>
      </c>
      <c r="O762" s="788">
        <v>0</v>
      </c>
      <c r="P762" s="788">
        <v>0</v>
      </c>
      <c r="Q762" s="788">
        <v>0</v>
      </c>
      <c r="R762" s="788">
        <v>1</v>
      </c>
      <c r="S762" s="788">
        <v>0</v>
      </c>
      <c r="T762" s="788">
        <v>1</v>
      </c>
      <c r="U762" s="788">
        <v>0</v>
      </c>
    </row>
    <row r="763" spans="1:21" ht="12.75" customHeight="1">
      <c r="A763" s="244" t="s">
        <v>372</v>
      </c>
      <c r="B763" s="244" t="s">
        <v>421</v>
      </c>
      <c r="C763" s="244" t="s">
        <v>424</v>
      </c>
      <c r="D763" s="244">
        <v>140953</v>
      </c>
      <c r="E763" s="788">
        <v>0</v>
      </c>
      <c r="F763" s="788">
        <v>0</v>
      </c>
      <c r="G763" s="788">
        <v>0</v>
      </c>
      <c r="H763" s="819">
        <v>0</v>
      </c>
      <c r="I763" s="788">
        <v>0</v>
      </c>
      <c r="J763" s="788">
        <v>0</v>
      </c>
      <c r="K763" s="788">
        <v>0</v>
      </c>
      <c r="L763" s="788">
        <v>0</v>
      </c>
      <c r="M763" s="788">
        <v>0</v>
      </c>
      <c r="N763" s="819">
        <v>0</v>
      </c>
      <c r="O763" s="788">
        <v>0</v>
      </c>
      <c r="P763" s="788">
        <v>0</v>
      </c>
      <c r="Q763" s="788">
        <v>0</v>
      </c>
      <c r="R763" s="788">
        <v>0</v>
      </c>
      <c r="S763" s="788">
        <v>0</v>
      </c>
      <c r="T763" s="788">
        <v>0</v>
      </c>
      <c r="U763" s="788">
        <v>0</v>
      </c>
    </row>
    <row r="764" spans="1:21" ht="12.75" customHeight="1">
      <c r="A764" s="244" t="s">
        <v>372</v>
      </c>
      <c r="B764" s="244" t="s">
        <v>430</v>
      </c>
      <c r="C764" s="244" t="s">
        <v>1189</v>
      </c>
      <c r="D764" s="244">
        <v>141251</v>
      </c>
      <c r="E764" s="788">
        <v>0</v>
      </c>
      <c r="F764" s="788">
        <v>0</v>
      </c>
      <c r="G764" s="788">
        <v>0</v>
      </c>
      <c r="H764" s="819">
        <v>0</v>
      </c>
      <c r="I764" s="788">
        <v>0</v>
      </c>
      <c r="J764" s="788">
        <v>0</v>
      </c>
      <c r="K764" s="788">
        <v>0</v>
      </c>
      <c r="L764" s="788">
        <v>0</v>
      </c>
      <c r="M764" s="788">
        <v>0</v>
      </c>
      <c r="N764" s="819">
        <v>0</v>
      </c>
      <c r="O764" s="788">
        <v>0</v>
      </c>
      <c r="P764" s="788">
        <v>0</v>
      </c>
      <c r="Q764" s="788">
        <v>0</v>
      </c>
      <c r="R764" s="788">
        <v>0</v>
      </c>
      <c r="S764" s="788">
        <v>0</v>
      </c>
      <c r="T764" s="788">
        <v>0</v>
      </c>
      <c r="U764" s="788">
        <v>0</v>
      </c>
    </row>
    <row r="765" spans="1:21" ht="12.75" customHeight="1">
      <c r="A765" s="244" t="s">
        <v>372</v>
      </c>
      <c r="B765" s="244" t="s">
        <v>430</v>
      </c>
      <c r="C765" s="244" t="s">
        <v>203</v>
      </c>
      <c r="D765" s="244">
        <v>141250</v>
      </c>
      <c r="E765" s="788">
        <v>0</v>
      </c>
      <c r="F765" s="788">
        <v>0</v>
      </c>
      <c r="G765" s="788">
        <v>0</v>
      </c>
      <c r="H765" s="819">
        <v>0</v>
      </c>
      <c r="I765" s="788">
        <v>0</v>
      </c>
      <c r="J765" s="788">
        <v>0</v>
      </c>
      <c r="K765" s="788">
        <v>0</v>
      </c>
      <c r="L765" s="788">
        <v>0</v>
      </c>
      <c r="M765" s="788">
        <v>0</v>
      </c>
      <c r="N765" s="819">
        <v>0</v>
      </c>
      <c r="O765" s="788">
        <v>0</v>
      </c>
      <c r="P765" s="788">
        <v>0</v>
      </c>
      <c r="Q765" s="788">
        <v>0</v>
      </c>
      <c r="R765" s="788">
        <v>1</v>
      </c>
      <c r="S765" s="788">
        <v>0</v>
      </c>
      <c r="T765" s="788">
        <v>1</v>
      </c>
      <c r="U765" s="788">
        <v>0</v>
      </c>
    </row>
    <row r="766" spans="1:21" ht="12.75" customHeight="1">
      <c r="A766" s="222" t="s">
        <v>431</v>
      </c>
      <c r="B766" s="222" t="s">
        <v>440</v>
      </c>
      <c r="C766" s="222" t="s">
        <v>440</v>
      </c>
      <c r="D766" s="222">
        <v>150350</v>
      </c>
      <c r="E766" s="788">
        <v>1</v>
      </c>
      <c r="F766" s="788">
        <v>0</v>
      </c>
      <c r="G766" s="788">
        <v>1</v>
      </c>
      <c r="H766" s="819">
        <v>0</v>
      </c>
      <c r="I766" s="788">
        <v>0</v>
      </c>
      <c r="J766" s="788">
        <v>1</v>
      </c>
      <c r="K766" s="788">
        <v>1</v>
      </c>
      <c r="L766" s="788">
        <v>1</v>
      </c>
      <c r="M766" s="788">
        <v>0</v>
      </c>
      <c r="N766" s="819">
        <v>1</v>
      </c>
      <c r="O766" s="788">
        <v>0</v>
      </c>
      <c r="P766" s="788">
        <v>1</v>
      </c>
      <c r="Q766" s="788">
        <v>0</v>
      </c>
      <c r="R766" s="788">
        <v>1</v>
      </c>
      <c r="S766" s="788">
        <v>0</v>
      </c>
      <c r="T766" s="788">
        <v>0</v>
      </c>
      <c r="U766" s="788">
        <v>0</v>
      </c>
    </row>
    <row r="767" spans="1:21" ht="12.75" customHeight="1">
      <c r="A767" s="222" t="s">
        <v>431</v>
      </c>
      <c r="B767" s="222" t="s">
        <v>440</v>
      </c>
      <c r="C767" s="222" t="s">
        <v>441</v>
      </c>
      <c r="D767" s="222">
        <v>150352</v>
      </c>
      <c r="E767" s="788">
        <v>1</v>
      </c>
      <c r="F767" s="788">
        <v>0</v>
      </c>
      <c r="G767" s="788">
        <v>1</v>
      </c>
      <c r="H767" s="819">
        <v>0</v>
      </c>
      <c r="I767" s="788">
        <v>0</v>
      </c>
      <c r="J767" s="788">
        <v>1</v>
      </c>
      <c r="K767" s="788">
        <v>0</v>
      </c>
      <c r="L767" s="788">
        <v>3</v>
      </c>
      <c r="M767" s="788">
        <v>0</v>
      </c>
      <c r="N767" s="819">
        <v>0</v>
      </c>
      <c r="O767" s="788">
        <v>0</v>
      </c>
      <c r="P767" s="788">
        <v>0</v>
      </c>
      <c r="Q767" s="788">
        <v>0</v>
      </c>
      <c r="R767" s="788">
        <v>0</v>
      </c>
      <c r="S767" s="788">
        <v>0</v>
      </c>
      <c r="T767" s="788">
        <v>0</v>
      </c>
      <c r="U767" s="788">
        <v>0</v>
      </c>
    </row>
    <row r="768" spans="1:21" ht="12.75" customHeight="1">
      <c r="A768" s="222" t="s">
        <v>431</v>
      </c>
      <c r="B768" s="222" t="s">
        <v>440</v>
      </c>
      <c r="C768" s="222" t="s">
        <v>443</v>
      </c>
      <c r="D768" s="222">
        <v>150356</v>
      </c>
      <c r="E768" s="788">
        <v>0</v>
      </c>
      <c r="F768" s="788">
        <v>0</v>
      </c>
      <c r="G768" s="788">
        <v>0</v>
      </c>
      <c r="H768" s="819">
        <v>0</v>
      </c>
      <c r="I768" s="788">
        <v>0</v>
      </c>
      <c r="J768" s="788">
        <v>0</v>
      </c>
      <c r="K768" s="788">
        <v>0</v>
      </c>
      <c r="L768" s="788">
        <v>0</v>
      </c>
      <c r="M768" s="788">
        <v>0</v>
      </c>
      <c r="N768" s="819">
        <v>0</v>
      </c>
      <c r="O768" s="788">
        <v>0</v>
      </c>
      <c r="P768" s="788">
        <v>0</v>
      </c>
      <c r="Q768" s="788">
        <v>0</v>
      </c>
      <c r="R768" s="788">
        <v>0</v>
      </c>
      <c r="S768" s="788">
        <v>0</v>
      </c>
      <c r="T768" s="788">
        <v>0</v>
      </c>
      <c r="U768" s="788">
        <v>0</v>
      </c>
    </row>
    <row r="769" spans="1:21" ht="12.75" customHeight="1">
      <c r="A769" s="222" t="s">
        <v>431</v>
      </c>
      <c r="B769" s="222" t="s">
        <v>440</v>
      </c>
      <c r="C769" s="222" t="s">
        <v>442</v>
      </c>
      <c r="D769" s="222">
        <v>150354</v>
      </c>
      <c r="E769" s="788">
        <v>0</v>
      </c>
      <c r="F769" s="788">
        <v>0</v>
      </c>
      <c r="G769" s="788">
        <v>0</v>
      </c>
      <c r="H769" s="819">
        <v>0</v>
      </c>
      <c r="I769" s="788">
        <v>0</v>
      </c>
      <c r="J769" s="788">
        <v>0</v>
      </c>
      <c r="K769" s="788">
        <v>0</v>
      </c>
      <c r="L769" s="788">
        <v>0</v>
      </c>
      <c r="M769" s="788">
        <v>0</v>
      </c>
      <c r="N769" s="819">
        <v>1</v>
      </c>
      <c r="O769" s="788">
        <v>0</v>
      </c>
      <c r="P769" s="788">
        <v>0</v>
      </c>
      <c r="Q769" s="788">
        <v>0</v>
      </c>
      <c r="R769" s="788">
        <v>0</v>
      </c>
      <c r="S769" s="788">
        <v>0</v>
      </c>
      <c r="T769" s="788">
        <v>0</v>
      </c>
      <c r="U769" s="788">
        <v>0</v>
      </c>
    </row>
    <row r="770" spans="1:21" ht="12.75" customHeight="1">
      <c r="A770" s="222" t="s">
        <v>431</v>
      </c>
      <c r="B770" s="222" t="s">
        <v>457</v>
      </c>
      <c r="C770" s="222" t="s">
        <v>457</v>
      </c>
      <c r="D770" s="222">
        <v>150950</v>
      </c>
      <c r="E770" s="788">
        <v>2</v>
      </c>
      <c r="F770" s="788">
        <v>0</v>
      </c>
      <c r="G770" s="788">
        <v>2</v>
      </c>
      <c r="H770" s="819">
        <v>0</v>
      </c>
      <c r="I770" s="788">
        <v>0</v>
      </c>
      <c r="J770" s="788">
        <v>1</v>
      </c>
      <c r="K770" s="788">
        <v>1</v>
      </c>
      <c r="L770" s="788">
        <v>1</v>
      </c>
      <c r="M770" s="788">
        <v>0</v>
      </c>
      <c r="N770" s="819">
        <v>1</v>
      </c>
      <c r="O770" s="788">
        <v>0</v>
      </c>
      <c r="P770" s="788">
        <v>0</v>
      </c>
      <c r="Q770" s="788">
        <v>0</v>
      </c>
      <c r="R770" s="788">
        <v>2</v>
      </c>
      <c r="S770" s="788">
        <v>0</v>
      </c>
      <c r="T770" s="788">
        <v>0</v>
      </c>
      <c r="U770" s="788">
        <v>0</v>
      </c>
    </row>
    <row r="771" spans="1:21" ht="12.75" customHeight="1">
      <c r="A771" s="222" t="s">
        <v>431</v>
      </c>
      <c r="B771" s="222" t="s">
        <v>444</v>
      </c>
      <c r="C771" s="222" t="s">
        <v>444</v>
      </c>
      <c r="D771" s="222">
        <v>150450</v>
      </c>
      <c r="E771" s="788">
        <v>1</v>
      </c>
      <c r="F771" s="788">
        <v>0</v>
      </c>
      <c r="G771" s="788">
        <v>1</v>
      </c>
      <c r="H771" s="819">
        <v>0</v>
      </c>
      <c r="I771" s="788">
        <v>0</v>
      </c>
      <c r="J771" s="788">
        <v>1</v>
      </c>
      <c r="K771" s="788">
        <v>1</v>
      </c>
      <c r="L771" s="788">
        <v>1</v>
      </c>
      <c r="M771" s="788">
        <v>0</v>
      </c>
      <c r="N771" s="819">
        <v>1</v>
      </c>
      <c r="O771" s="788">
        <v>0</v>
      </c>
      <c r="P771" s="788">
        <v>1</v>
      </c>
      <c r="Q771" s="788">
        <v>0</v>
      </c>
      <c r="R771" s="788">
        <v>1</v>
      </c>
      <c r="S771" s="788">
        <v>0</v>
      </c>
      <c r="T771" s="788">
        <v>0</v>
      </c>
      <c r="U771" s="788">
        <v>0</v>
      </c>
    </row>
    <row r="772" spans="1:21" ht="12.75" customHeight="1">
      <c r="A772" s="222" t="s">
        <v>431</v>
      </c>
      <c r="B772" s="222" t="s">
        <v>444</v>
      </c>
      <c r="C772" s="222" t="s">
        <v>445</v>
      </c>
      <c r="D772" s="222">
        <v>150451</v>
      </c>
      <c r="E772" s="788">
        <v>1</v>
      </c>
      <c r="F772" s="788">
        <v>0</v>
      </c>
      <c r="G772" s="788">
        <v>1</v>
      </c>
      <c r="H772" s="819">
        <v>0</v>
      </c>
      <c r="I772" s="788">
        <v>0</v>
      </c>
      <c r="J772" s="788">
        <v>1</v>
      </c>
      <c r="K772" s="788">
        <v>0</v>
      </c>
      <c r="L772" s="788">
        <v>0</v>
      </c>
      <c r="M772" s="788">
        <v>0</v>
      </c>
      <c r="N772" s="819">
        <v>0</v>
      </c>
      <c r="O772" s="788">
        <v>0</v>
      </c>
      <c r="P772" s="788">
        <v>0</v>
      </c>
      <c r="Q772" s="788">
        <v>0</v>
      </c>
      <c r="R772" s="788">
        <v>0</v>
      </c>
      <c r="S772" s="788">
        <v>0</v>
      </c>
      <c r="T772" s="788">
        <v>0</v>
      </c>
      <c r="U772" s="788">
        <v>0</v>
      </c>
    </row>
    <row r="773" spans="1:21" ht="12.75" customHeight="1">
      <c r="A773" s="222" t="s">
        <v>431</v>
      </c>
      <c r="B773" s="222" t="s">
        <v>444</v>
      </c>
      <c r="C773" s="222" t="s">
        <v>446</v>
      </c>
      <c r="D773" s="222">
        <v>150452</v>
      </c>
      <c r="E773" s="788">
        <v>0</v>
      </c>
      <c r="F773" s="788">
        <v>0</v>
      </c>
      <c r="G773" s="788">
        <v>0</v>
      </c>
      <c r="H773" s="819">
        <v>0</v>
      </c>
      <c r="I773" s="788">
        <v>0</v>
      </c>
      <c r="J773" s="788">
        <v>0</v>
      </c>
      <c r="K773" s="788">
        <v>0</v>
      </c>
      <c r="L773" s="788">
        <v>0</v>
      </c>
      <c r="M773" s="788">
        <v>0</v>
      </c>
      <c r="N773" s="819">
        <v>0</v>
      </c>
      <c r="O773" s="788">
        <v>0</v>
      </c>
      <c r="P773" s="788">
        <v>0</v>
      </c>
      <c r="Q773" s="788">
        <v>0</v>
      </c>
      <c r="R773" s="788">
        <v>0</v>
      </c>
      <c r="S773" s="788">
        <v>0</v>
      </c>
      <c r="T773" s="788">
        <v>0</v>
      </c>
      <c r="U773" s="788">
        <v>0</v>
      </c>
    </row>
    <row r="774" spans="1:21" ht="12.75" customHeight="1">
      <c r="A774" s="222" t="s">
        <v>431</v>
      </c>
      <c r="B774" s="222" t="s">
        <v>444</v>
      </c>
      <c r="C774" s="222" t="s">
        <v>447</v>
      </c>
      <c r="D774" s="222">
        <v>150453</v>
      </c>
      <c r="E774" s="788">
        <v>0</v>
      </c>
      <c r="F774" s="788">
        <v>0</v>
      </c>
      <c r="G774" s="788">
        <v>0</v>
      </c>
      <c r="H774" s="819">
        <v>0</v>
      </c>
      <c r="I774" s="788">
        <v>0</v>
      </c>
      <c r="J774" s="788">
        <v>0</v>
      </c>
      <c r="K774" s="788">
        <v>0</v>
      </c>
      <c r="L774" s="788">
        <v>0</v>
      </c>
      <c r="M774" s="788">
        <v>0</v>
      </c>
      <c r="N774" s="819">
        <v>0</v>
      </c>
      <c r="O774" s="788">
        <v>0</v>
      </c>
      <c r="P774" s="788">
        <v>0</v>
      </c>
      <c r="Q774" s="788">
        <v>0</v>
      </c>
      <c r="R774" s="788">
        <v>0</v>
      </c>
      <c r="S774" s="788">
        <v>0</v>
      </c>
      <c r="T774" s="788">
        <v>0</v>
      </c>
      <c r="U774" s="788">
        <v>0</v>
      </c>
    </row>
    <row r="775" spans="1:21" ht="12.75" customHeight="1">
      <c r="A775" s="222" t="s">
        <v>431</v>
      </c>
      <c r="B775" s="222" t="s">
        <v>444</v>
      </c>
      <c r="C775" s="222" t="s">
        <v>448</v>
      </c>
      <c r="D775" s="222">
        <v>150454</v>
      </c>
      <c r="E775" s="788">
        <v>1</v>
      </c>
      <c r="F775" s="788">
        <v>0</v>
      </c>
      <c r="G775" s="788">
        <v>1</v>
      </c>
      <c r="H775" s="819">
        <v>0</v>
      </c>
      <c r="I775" s="788">
        <v>0</v>
      </c>
      <c r="J775" s="788">
        <v>1</v>
      </c>
      <c r="K775" s="788">
        <v>0</v>
      </c>
      <c r="L775" s="788">
        <v>1</v>
      </c>
      <c r="M775" s="788">
        <v>0</v>
      </c>
      <c r="N775" s="819">
        <v>0</v>
      </c>
      <c r="O775" s="788">
        <v>0</v>
      </c>
      <c r="P775" s="788">
        <v>0</v>
      </c>
      <c r="Q775" s="788">
        <v>0</v>
      </c>
      <c r="R775" s="788">
        <v>0</v>
      </c>
      <c r="S775" s="788">
        <v>0</v>
      </c>
      <c r="T775" s="788">
        <v>0</v>
      </c>
      <c r="U775" s="788">
        <v>0</v>
      </c>
    </row>
    <row r="776" spans="1:21" ht="12.75" customHeight="1">
      <c r="A776" s="222" t="s">
        <v>431</v>
      </c>
      <c r="B776" s="222" t="s">
        <v>444</v>
      </c>
      <c r="C776" s="222" t="s">
        <v>449</v>
      </c>
      <c r="D776" s="222">
        <v>150455</v>
      </c>
      <c r="E776" s="788">
        <v>1</v>
      </c>
      <c r="F776" s="788">
        <v>0</v>
      </c>
      <c r="G776" s="788">
        <v>1</v>
      </c>
      <c r="H776" s="819">
        <v>0</v>
      </c>
      <c r="I776" s="788">
        <v>0</v>
      </c>
      <c r="J776" s="788">
        <v>1</v>
      </c>
      <c r="K776" s="788">
        <v>1</v>
      </c>
      <c r="L776" s="788">
        <v>1</v>
      </c>
      <c r="M776" s="788">
        <v>0</v>
      </c>
      <c r="N776" s="819">
        <v>0</v>
      </c>
      <c r="O776" s="788">
        <v>0</v>
      </c>
      <c r="P776" s="788">
        <v>0</v>
      </c>
      <c r="Q776" s="788">
        <v>0</v>
      </c>
      <c r="R776" s="788">
        <v>0</v>
      </c>
      <c r="S776" s="788">
        <v>0</v>
      </c>
      <c r="T776" s="788">
        <v>0</v>
      </c>
      <c r="U776" s="788">
        <v>0</v>
      </c>
    </row>
    <row r="777" spans="1:21" ht="12.75" customHeight="1">
      <c r="A777" s="222" t="s">
        <v>431</v>
      </c>
      <c r="B777" s="222" t="s">
        <v>450</v>
      </c>
      <c r="C777" s="222" t="s">
        <v>451</v>
      </c>
      <c r="D777" s="222">
        <v>150750</v>
      </c>
      <c r="E777" s="788">
        <v>1</v>
      </c>
      <c r="F777" s="788">
        <v>0</v>
      </c>
      <c r="G777" s="788">
        <v>2</v>
      </c>
      <c r="H777" s="819">
        <v>0</v>
      </c>
      <c r="I777" s="788">
        <v>0</v>
      </c>
      <c r="J777" s="788">
        <v>1</v>
      </c>
      <c r="K777" s="788">
        <v>1</v>
      </c>
      <c r="L777" s="788">
        <v>1</v>
      </c>
      <c r="M777" s="788">
        <v>0</v>
      </c>
      <c r="N777" s="819">
        <v>1</v>
      </c>
      <c r="O777" s="788">
        <v>0</v>
      </c>
      <c r="P777" s="788">
        <v>0</v>
      </c>
      <c r="Q777" s="788">
        <v>0</v>
      </c>
      <c r="R777" s="788">
        <v>1</v>
      </c>
      <c r="S777" s="788">
        <v>0</v>
      </c>
      <c r="T777" s="788">
        <v>0</v>
      </c>
      <c r="U777" s="788">
        <v>0</v>
      </c>
    </row>
    <row r="778" spans="1:21" ht="12.75" customHeight="1">
      <c r="A778" s="222" t="s">
        <v>431</v>
      </c>
      <c r="B778" s="222" t="s">
        <v>450</v>
      </c>
      <c r="C778" s="222" t="s">
        <v>452</v>
      </c>
      <c r="D778" s="222">
        <v>150751</v>
      </c>
      <c r="E778" s="788">
        <v>0</v>
      </c>
      <c r="F778" s="788">
        <v>0</v>
      </c>
      <c r="G778" s="788">
        <v>0</v>
      </c>
      <c r="H778" s="819">
        <v>0</v>
      </c>
      <c r="I778" s="788">
        <v>0</v>
      </c>
      <c r="J778" s="788">
        <v>0</v>
      </c>
      <c r="K778" s="788">
        <v>0</v>
      </c>
      <c r="L778" s="788">
        <v>0</v>
      </c>
      <c r="M778" s="788">
        <v>0</v>
      </c>
      <c r="N778" s="819">
        <v>0</v>
      </c>
      <c r="O778" s="788">
        <v>0</v>
      </c>
      <c r="P778" s="788">
        <v>0</v>
      </c>
      <c r="Q778" s="788">
        <v>0</v>
      </c>
      <c r="R778" s="788">
        <v>0</v>
      </c>
      <c r="S778" s="788">
        <v>0</v>
      </c>
      <c r="T778" s="788">
        <v>0</v>
      </c>
      <c r="U778" s="788">
        <v>0</v>
      </c>
    </row>
    <row r="779" spans="1:21" ht="12.75" customHeight="1">
      <c r="A779" s="222" t="s">
        <v>431</v>
      </c>
      <c r="B779" s="222" t="s">
        <v>450</v>
      </c>
      <c r="C779" s="222" t="s">
        <v>453</v>
      </c>
      <c r="D779" s="222">
        <v>150752</v>
      </c>
      <c r="E779" s="788">
        <v>1</v>
      </c>
      <c r="F779" s="788">
        <v>0</v>
      </c>
      <c r="G779" s="788">
        <v>1</v>
      </c>
      <c r="H779" s="819">
        <v>0</v>
      </c>
      <c r="I779" s="788">
        <v>0</v>
      </c>
      <c r="J779" s="788">
        <v>1</v>
      </c>
      <c r="K779" s="788">
        <v>0</v>
      </c>
      <c r="L779" s="788">
        <v>0</v>
      </c>
      <c r="M779" s="788">
        <v>0</v>
      </c>
      <c r="N779" s="819">
        <v>0</v>
      </c>
      <c r="O779" s="788">
        <v>0</v>
      </c>
      <c r="P779" s="788">
        <v>0</v>
      </c>
      <c r="Q779" s="788">
        <v>0</v>
      </c>
      <c r="R779" s="788">
        <v>0</v>
      </c>
      <c r="S779" s="788">
        <v>0</v>
      </c>
      <c r="T779" s="788">
        <v>0</v>
      </c>
      <c r="U779" s="788">
        <v>0</v>
      </c>
    </row>
    <row r="780" spans="1:21" ht="12.75" customHeight="1">
      <c r="A780" s="222" t="s">
        <v>431</v>
      </c>
      <c r="B780" s="222" t="s">
        <v>450</v>
      </c>
      <c r="C780" s="222" t="s">
        <v>454</v>
      </c>
      <c r="D780" s="222">
        <v>150753</v>
      </c>
      <c r="E780" s="788">
        <v>2</v>
      </c>
      <c r="F780" s="788">
        <v>0</v>
      </c>
      <c r="G780" s="788">
        <v>2</v>
      </c>
      <c r="H780" s="819">
        <v>0</v>
      </c>
      <c r="I780" s="788">
        <v>0</v>
      </c>
      <c r="J780" s="788">
        <v>1</v>
      </c>
      <c r="K780" s="788">
        <v>1</v>
      </c>
      <c r="L780" s="788">
        <v>1</v>
      </c>
      <c r="M780" s="788">
        <v>0</v>
      </c>
      <c r="N780" s="819">
        <v>1</v>
      </c>
      <c r="O780" s="788">
        <v>0</v>
      </c>
      <c r="P780" s="788">
        <v>1</v>
      </c>
      <c r="Q780" s="788">
        <v>0</v>
      </c>
      <c r="R780" s="788">
        <v>1</v>
      </c>
      <c r="S780" s="788">
        <v>0</v>
      </c>
      <c r="T780" s="788">
        <v>0</v>
      </c>
      <c r="U780" s="788">
        <v>0</v>
      </c>
    </row>
    <row r="781" spans="1:21" ht="12.75" customHeight="1">
      <c r="A781" s="222" t="s">
        <v>431</v>
      </c>
      <c r="B781" s="222" t="s">
        <v>450</v>
      </c>
      <c r="C781" s="222" t="s">
        <v>455</v>
      </c>
      <c r="D781" s="222">
        <v>150754</v>
      </c>
      <c r="E781" s="788">
        <v>0</v>
      </c>
      <c r="F781" s="788">
        <v>0</v>
      </c>
      <c r="G781" s="788">
        <v>1</v>
      </c>
      <c r="H781" s="819">
        <v>0</v>
      </c>
      <c r="I781" s="788">
        <v>0</v>
      </c>
      <c r="J781" s="788">
        <v>1</v>
      </c>
      <c r="K781" s="788">
        <v>0</v>
      </c>
      <c r="L781" s="788">
        <v>0</v>
      </c>
      <c r="M781" s="788">
        <v>0</v>
      </c>
      <c r="N781" s="819">
        <v>0</v>
      </c>
      <c r="O781" s="788">
        <v>0</v>
      </c>
      <c r="P781" s="788">
        <v>0</v>
      </c>
      <c r="Q781" s="788">
        <v>0</v>
      </c>
      <c r="R781" s="788">
        <v>0</v>
      </c>
      <c r="S781" s="788">
        <v>0</v>
      </c>
      <c r="T781" s="788">
        <v>0</v>
      </c>
      <c r="U781" s="788">
        <v>0</v>
      </c>
    </row>
    <row r="782" spans="1:21" ht="12.75" customHeight="1">
      <c r="A782" s="222" t="s">
        <v>431</v>
      </c>
      <c r="B782" s="222" t="s">
        <v>450</v>
      </c>
      <c r="C782" s="222" t="s">
        <v>456</v>
      </c>
      <c r="D782" s="222">
        <v>150756</v>
      </c>
      <c r="E782" s="788">
        <v>0</v>
      </c>
      <c r="F782" s="788">
        <v>0</v>
      </c>
      <c r="G782" s="788">
        <v>0</v>
      </c>
      <c r="H782" s="819">
        <v>0</v>
      </c>
      <c r="I782" s="788">
        <v>0</v>
      </c>
      <c r="J782" s="788">
        <v>0</v>
      </c>
      <c r="K782" s="788">
        <v>0</v>
      </c>
      <c r="L782" s="788">
        <v>0</v>
      </c>
      <c r="M782" s="788">
        <v>0</v>
      </c>
      <c r="N782" s="819">
        <v>0</v>
      </c>
      <c r="O782" s="788">
        <v>0</v>
      </c>
      <c r="P782" s="788">
        <v>0</v>
      </c>
      <c r="Q782" s="788">
        <v>0</v>
      </c>
      <c r="R782" s="788">
        <v>0</v>
      </c>
      <c r="S782" s="788">
        <v>0</v>
      </c>
      <c r="T782" s="788">
        <v>0</v>
      </c>
      <c r="U782" s="788">
        <v>0</v>
      </c>
    </row>
    <row r="783" spans="1:21" ht="12.75" customHeight="1">
      <c r="A783" s="222" t="s">
        <v>431</v>
      </c>
      <c r="B783" s="222" t="s">
        <v>432</v>
      </c>
      <c r="C783" s="222" t="s">
        <v>433</v>
      </c>
      <c r="D783" s="222">
        <v>150151</v>
      </c>
      <c r="E783" s="788">
        <v>0</v>
      </c>
      <c r="F783" s="788">
        <v>0</v>
      </c>
      <c r="G783" s="788">
        <v>1</v>
      </c>
      <c r="H783" s="819">
        <v>0</v>
      </c>
      <c r="I783" s="788">
        <v>0</v>
      </c>
      <c r="J783" s="788">
        <v>1</v>
      </c>
      <c r="K783" s="788">
        <v>0</v>
      </c>
      <c r="L783" s="788">
        <v>0</v>
      </c>
      <c r="M783" s="788">
        <v>0</v>
      </c>
      <c r="N783" s="819">
        <v>0</v>
      </c>
      <c r="O783" s="788">
        <v>0</v>
      </c>
      <c r="P783" s="788">
        <v>0</v>
      </c>
      <c r="Q783" s="788">
        <v>0</v>
      </c>
      <c r="R783" s="788">
        <v>0</v>
      </c>
      <c r="S783" s="788">
        <v>0</v>
      </c>
      <c r="T783" s="788">
        <v>0</v>
      </c>
      <c r="U783" s="788">
        <v>0</v>
      </c>
    </row>
    <row r="784" spans="1:21" ht="12.75" customHeight="1">
      <c r="A784" s="222" t="s">
        <v>431</v>
      </c>
      <c r="B784" s="222" t="s">
        <v>432</v>
      </c>
      <c r="C784" s="222" t="s">
        <v>434</v>
      </c>
      <c r="D784" s="222">
        <v>150153</v>
      </c>
      <c r="E784" s="788">
        <v>1</v>
      </c>
      <c r="F784" s="788">
        <v>0</v>
      </c>
      <c r="G784" s="788">
        <v>1</v>
      </c>
      <c r="H784" s="819">
        <v>0</v>
      </c>
      <c r="I784" s="788">
        <v>0</v>
      </c>
      <c r="J784" s="788">
        <v>1</v>
      </c>
      <c r="K784" s="788">
        <v>0</v>
      </c>
      <c r="L784" s="788">
        <v>2</v>
      </c>
      <c r="M784" s="788">
        <v>0</v>
      </c>
      <c r="N784" s="819">
        <v>1</v>
      </c>
      <c r="O784" s="788">
        <v>0</v>
      </c>
      <c r="P784" s="788">
        <v>0</v>
      </c>
      <c r="Q784" s="788">
        <v>0</v>
      </c>
      <c r="R784" s="788">
        <v>1</v>
      </c>
      <c r="S784" s="788">
        <v>1</v>
      </c>
      <c r="T784" s="788">
        <v>0</v>
      </c>
      <c r="U784" s="788">
        <v>0</v>
      </c>
    </row>
    <row r="785" spans="1:21" ht="12.75" customHeight="1">
      <c r="A785" s="222" t="s">
        <v>431</v>
      </c>
      <c r="B785" s="222" t="s">
        <v>432</v>
      </c>
      <c r="C785" s="222" t="s">
        <v>435</v>
      </c>
      <c r="D785" s="222">
        <v>150154</v>
      </c>
      <c r="E785" s="788">
        <v>0</v>
      </c>
      <c r="F785" s="788">
        <v>0</v>
      </c>
      <c r="G785" s="788">
        <v>0</v>
      </c>
      <c r="H785" s="819">
        <v>0</v>
      </c>
      <c r="I785" s="788">
        <v>0</v>
      </c>
      <c r="J785" s="788">
        <v>0</v>
      </c>
      <c r="K785" s="788">
        <v>0</v>
      </c>
      <c r="L785" s="788">
        <v>0</v>
      </c>
      <c r="M785" s="788">
        <v>0</v>
      </c>
      <c r="N785" s="819">
        <v>0</v>
      </c>
      <c r="O785" s="788">
        <v>0</v>
      </c>
      <c r="P785" s="788">
        <v>0</v>
      </c>
      <c r="Q785" s="788">
        <v>0</v>
      </c>
      <c r="R785" s="788">
        <v>0</v>
      </c>
      <c r="S785" s="788">
        <v>0</v>
      </c>
      <c r="T785" s="788">
        <v>0</v>
      </c>
      <c r="U785" s="788">
        <v>0</v>
      </c>
    </row>
    <row r="786" spans="1:21" ht="12.75" customHeight="1">
      <c r="A786" s="222" t="s">
        <v>431</v>
      </c>
      <c r="B786" s="222" t="s">
        <v>432</v>
      </c>
      <c r="C786" s="222" t="s">
        <v>436</v>
      </c>
      <c r="D786" s="222">
        <v>150155</v>
      </c>
      <c r="E786" s="788">
        <v>1</v>
      </c>
      <c r="F786" s="788">
        <v>0</v>
      </c>
      <c r="G786" s="788">
        <v>1</v>
      </c>
      <c r="H786" s="819">
        <v>0</v>
      </c>
      <c r="I786" s="788">
        <v>0</v>
      </c>
      <c r="J786" s="788">
        <v>2</v>
      </c>
      <c r="K786" s="788">
        <v>0</v>
      </c>
      <c r="L786" s="788">
        <v>1</v>
      </c>
      <c r="M786" s="788">
        <v>0</v>
      </c>
      <c r="N786" s="819">
        <v>1</v>
      </c>
      <c r="O786" s="788">
        <v>0</v>
      </c>
      <c r="P786" s="788">
        <v>1</v>
      </c>
      <c r="Q786" s="788">
        <v>0</v>
      </c>
      <c r="R786" s="788">
        <v>1</v>
      </c>
      <c r="S786" s="788">
        <v>1</v>
      </c>
      <c r="T786" s="788">
        <v>0</v>
      </c>
      <c r="U786" s="788">
        <v>0</v>
      </c>
    </row>
    <row r="787" spans="1:21" ht="12.75" customHeight="1">
      <c r="A787" s="222" t="s">
        <v>431</v>
      </c>
      <c r="B787" s="222" t="s">
        <v>432</v>
      </c>
      <c r="C787" s="222" t="s">
        <v>437</v>
      </c>
      <c r="D787" s="222">
        <v>150156</v>
      </c>
      <c r="E787" s="788">
        <v>0</v>
      </c>
      <c r="F787" s="788">
        <v>0</v>
      </c>
      <c r="G787" s="788">
        <v>0</v>
      </c>
      <c r="H787" s="819">
        <v>0</v>
      </c>
      <c r="I787" s="788">
        <v>0</v>
      </c>
      <c r="J787" s="788">
        <v>0</v>
      </c>
      <c r="K787" s="788">
        <v>0</v>
      </c>
      <c r="L787" s="788">
        <v>1</v>
      </c>
      <c r="M787" s="788">
        <v>0</v>
      </c>
      <c r="N787" s="819">
        <v>1</v>
      </c>
      <c r="O787" s="788">
        <v>0</v>
      </c>
      <c r="P787" s="788">
        <v>0</v>
      </c>
      <c r="Q787" s="788">
        <v>0</v>
      </c>
      <c r="R787" s="788">
        <v>2</v>
      </c>
      <c r="S787" s="788">
        <v>0</v>
      </c>
      <c r="T787" s="788">
        <v>0</v>
      </c>
      <c r="U787" s="788">
        <v>0</v>
      </c>
    </row>
    <row r="788" spans="1:21" ht="12.75" customHeight="1">
      <c r="A788" s="222" t="s">
        <v>431</v>
      </c>
      <c r="B788" s="222" t="s">
        <v>432</v>
      </c>
      <c r="C788" s="222" t="s">
        <v>439</v>
      </c>
      <c r="D788" s="222">
        <v>150158</v>
      </c>
      <c r="E788" s="788">
        <v>0</v>
      </c>
      <c r="F788" s="788">
        <v>0</v>
      </c>
      <c r="G788" s="788">
        <v>0</v>
      </c>
      <c r="H788" s="819">
        <v>0</v>
      </c>
      <c r="I788" s="788">
        <v>0</v>
      </c>
      <c r="J788" s="788">
        <v>0</v>
      </c>
      <c r="K788" s="788">
        <v>0</v>
      </c>
      <c r="L788" s="788">
        <v>0</v>
      </c>
      <c r="M788" s="788">
        <v>0</v>
      </c>
      <c r="N788" s="819">
        <v>0</v>
      </c>
      <c r="O788" s="788">
        <v>0</v>
      </c>
      <c r="P788" s="788">
        <v>0</v>
      </c>
      <c r="Q788" s="788">
        <v>0</v>
      </c>
      <c r="R788" s="788">
        <v>1</v>
      </c>
      <c r="S788" s="788">
        <v>0</v>
      </c>
      <c r="T788" s="788">
        <v>0</v>
      </c>
      <c r="U788" s="788">
        <v>0</v>
      </c>
    </row>
    <row r="789" spans="1:21" ht="12.75" customHeight="1">
      <c r="A789" s="222" t="s">
        <v>431</v>
      </c>
      <c r="B789" s="222" t="s">
        <v>432</v>
      </c>
      <c r="C789" s="222" t="s">
        <v>438</v>
      </c>
      <c r="D789" s="222">
        <v>150157</v>
      </c>
      <c r="E789" s="788">
        <v>0</v>
      </c>
      <c r="F789" s="788">
        <v>0</v>
      </c>
      <c r="G789" s="788">
        <v>0</v>
      </c>
      <c r="H789" s="819">
        <v>0</v>
      </c>
      <c r="I789" s="788">
        <v>0</v>
      </c>
      <c r="J789" s="788">
        <v>0</v>
      </c>
      <c r="K789" s="788">
        <v>0</v>
      </c>
      <c r="L789" s="788">
        <v>0</v>
      </c>
      <c r="M789" s="788">
        <v>0</v>
      </c>
      <c r="N789" s="819">
        <v>1</v>
      </c>
      <c r="O789" s="788">
        <v>0</v>
      </c>
      <c r="P789" s="788">
        <v>0</v>
      </c>
      <c r="Q789" s="788">
        <v>0</v>
      </c>
      <c r="R789" s="788">
        <v>0</v>
      </c>
      <c r="S789" s="788">
        <v>0</v>
      </c>
      <c r="T789" s="788">
        <v>0</v>
      </c>
      <c r="U789" s="788">
        <v>0</v>
      </c>
    </row>
    <row r="790" spans="1:21" ht="12.75" customHeight="1">
      <c r="A790" s="222" t="s">
        <v>431</v>
      </c>
      <c r="B790" s="222" t="s">
        <v>432</v>
      </c>
      <c r="C790" s="222" t="s">
        <v>432</v>
      </c>
      <c r="D790" s="222">
        <v>150150</v>
      </c>
      <c r="E790" s="788">
        <v>3</v>
      </c>
      <c r="F790" s="788">
        <v>0</v>
      </c>
      <c r="G790" s="788">
        <v>4</v>
      </c>
      <c r="H790" s="819">
        <v>0</v>
      </c>
      <c r="I790" s="788">
        <v>0</v>
      </c>
      <c r="J790" s="788">
        <v>4</v>
      </c>
      <c r="K790" s="788">
        <v>3</v>
      </c>
      <c r="L790" s="788">
        <v>3</v>
      </c>
      <c r="M790" s="788">
        <v>0</v>
      </c>
      <c r="N790" s="819">
        <v>5</v>
      </c>
      <c r="O790" s="788">
        <v>3</v>
      </c>
      <c r="P790" s="788">
        <v>0</v>
      </c>
      <c r="Q790" s="788">
        <v>3</v>
      </c>
      <c r="R790" s="788">
        <v>5</v>
      </c>
      <c r="S790" s="788">
        <v>3</v>
      </c>
      <c r="T790" s="788">
        <v>0</v>
      </c>
      <c r="U790" s="788">
        <v>0</v>
      </c>
    </row>
    <row r="791" spans="1:21" ht="12.75" customHeight="1">
      <c r="A791" s="688" t="s">
        <v>693</v>
      </c>
      <c r="B791" s="688" t="s">
        <v>705</v>
      </c>
      <c r="C791" s="688" t="s">
        <v>707</v>
      </c>
      <c r="D791" s="688">
        <v>220251</v>
      </c>
      <c r="E791" s="788">
        <v>0</v>
      </c>
      <c r="F791" s="788">
        <v>0</v>
      </c>
      <c r="G791" s="788">
        <v>0</v>
      </c>
      <c r="H791" s="819">
        <v>0</v>
      </c>
      <c r="I791" s="788">
        <v>0</v>
      </c>
      <c r="J791" s="788">
        <v>0</v>
      </c>
      <c r="K791" s="788">
        <v>0</v>
      </c>
      <c r="L791" s="788">
        <v>0</v>
      </c>
      <c r="M791" s="788">
        <v>0</v>
      </c>
      <c r="N791" s="819">
        <v>0</v>
      </c>
      <c r="O791" s="788">
        <v>0</v>
      </c>
      <c r="P791" s="788">
        <v>0</v>
      </c>
      <c r="Q791" s="788">
        <v>0</v>
      </c>
      <c r="R791" s="788">
        <v>1</v>
      </c>
      <c r="S791" s="788">
        <v>0</v>
      </c>
      <c r="T791" s="788">
        <v>1</v>
      </c>
      <c r="U791" s="788">
        <v>0</v>
      </c>
    </row>
    <row r="792" spans="1:21" ht="12.75" customHeight="1">
      <c r="A792" s="688" t="s">
        <v>693</v>
      </c>
      <c r="B792" s="688" t="s">
        <v>705</v>
      </c>
      <c r="C792" s="688" t="s">
        <v>708</v>
      </c>
      <c r="D792" s="688">
        <v>220252</v>
      </c>
      <c r="E792" s="788">
        <v>0</v>
      </c>
      <c r="F792" s="788">
        <v>0</v>
      </c>
      <c r="G792" s="788">
        <v>0</v>
      </c>
      <c r="H792" s="819">
        <v>0</v>
      </c>
      <c r="I792" s="788">
        <v>0</v>
      </c>
      <c r="J792" s="788">
        <v>0</v>
      </c>
      <c r="K792" s="788">
        <v>0</v>
      </c>
      <c r="L792" s="788">
        <v>2</v>
      </c>
      <c r="M792" s="788">
        <v>0</v>
      </c>
      <c r="N792" s="819">
        <v>0</v>
      </c>
      <c r="O792" s="788">
        <v>0</v>
      </c>
      <c r="P792" s="788">
        <v>0</v>
      </c>
      <c r="Q792" s="788">
        <v>0</v>
      </c>
      <c r="R792" s="788">
        <v>0</v>
      </c>
      <c r="S792" s="788">
        <v>0</v>
      </c>
      <c r="T792" s="788">
        <v>0</v>
      </c>
      <c r="U792" s="788">
        <v>0</v>
      </c>
    </row>
    <row r="793" spans="1:21" ht="12.75" customHeight="1">
      <c r="A793" s="688" t="s">
        <v>693</v>
      </c>
      <c r="B793" s="688" t="s">
        <v>705</v>
      </c>
      <c r="C793" s="688" t="s">
        <v>706</v>
      </c>
      <c r="D793" s="688">
        <v>220250</v>
      </c>
      <c r="E793" s="788">
        <v>1</v>
      </c>
      <c r="F793" s="788">
        <v>0</v>
      </c>
      <c r="G793" s="788">
        <v>0</v>
      </c>
      <c r="H793" s="819">
        <v>0</v>
      </c>
      <c r="I793" s="788">
        <v>0</v>
      </c>
      <c r="J793" s="788">
        <v>0</v>
      </c>
      <c r="K793" s="788">
        <v>1</v>
      </c>
      <c r="L793" s="788">
        <v>0</v>
      </c>
      <c r="M793" s="788">
        <v>0</v>
      </c>
      <c r="N793" s="819">
        <v>0</v>
      </c>
      <c r="O793" s="788">
        <v>0</v>
      </c>
      <c r="P793" s="788">
        <v>0</v>
      </c>
      <c r="Q793" s="788">
        <v>0</v>
      </c>
      <c r="R793" s="788">
        <v>1</v>
      </c>
      <c r="S793" s="788">
        <v>0</v>
      </c>
      <c r="T793" s="788">
        <v>0</v>
      </c>
      <c r="U793" s="788">
        <v>0</v>
      </c>
    </row>
    <row r="794" spans="1:21" ht="12.75" customHeight="1">
      <c r="A794" s="688" t="s">
        <v>693</v>
      </c>
      <c r="B794" s="688" t="s">
        <v>705</v>
      </c>
      <c r="C794" s="688" t="s">
        <v>709</v>
      </c>
      <c r="D794" s="688">
        <v>220253</v>
      </c>
      <c r="E794" s="788">
        <v>0</v>
      </c>
      <c r="F794" s="788">
        <v>0</v>
      </c>
      <c r="G794" s="788">
        <v>0</v>
      </c>
      <c r="H794" s="819">
        <v>0</v>
      </c>
      <c r="I794" s="788">
        <v>0</v>
      </c>
      <c r="J794" s="788">
        <v>0</v>
      </c>
      <c r="K794" s="788">
        <v>0</v>
      </c>
      <c r="L794" s="788">
        <v>0</v>
      </c>
      <c r="M794" s="788">
        <v>0</v>
      </c>
      <c r="N794" s="819">
        <v>0</v>
      </c>
      <c r="O794" s="788">
        <v>0</v>
      </c>
      <c r="P794" s="788">
        <v>0</v>
      </c>
      <c r="Q794" s="788">
        <v>0</v>
      </c>
      <c r="R794" s="788">
        <v>0</v>
      </c>
      <c r="S794" s="788">
        <v>0</v>
      </c>
      <c r="T794" s="788">
        <v>0</v>
      </c>
      <c r="U794" s="788">
        <v>0</v>
      </c>
    </row>
    <row r="795" spans="1:21" ht="12.75" customHeight="1">
      <c r="A795" s="688" t="s">
        <v>693</v>
      </c>
      <c r="B795" s="688" t="s">
        <v>705</v>
      </c>
      <c r="C795" s="688" t="s">
        <v>710</v>
      </c>
      <c r="D795" s="688">
        <v>220254</v>
      </c>
      <c r="E795" s="788">
        <v>1</v>
      </c>
      <c r="F795" s="788">
        <v>0</v>
      </c>
      <c r="G795" s="788">
        <v>1</v>
      </c>
      <c r="H795" s="819">
        <v>0</v>
      </c>
      <c r="I795" s="788">
        <v>0</v>
      </c>
      <c r="J795" s="788">
        <v>0</v>
      </c>
      <c r="K795" s="788">
        <v>1</v>
      </c>
      <c r="L795" s="788">
        <v>0</v>
      </c>
      <c r="M795" s="788">
        <v>0</v>
      </c>
      <c r="N795" s="819">
        <v>0</v>
      </c>
      <c r="O795" s="788">
        <v>0</v>
      </c>
      <c r="P795" s="788">
        <v>0</v>
      </c>
      <c r="Q795" s="788">
        <v>0</v>
      </c>
      <c r="R795" s="788">
        <v>2</v>
      </c>
      <c r="S795" s="788">
        <v>0</v>
      </c>
      <c r="T795" s="788">
        <v>0</v>
      </c>
      <c r="U795" s="788">
        <v>0</v>
      </c>
    </row>
    <row r="796" spans="1:21" ht="12.75" customHeight="1">
      <c r="A796" s="688" t="s">
        <v>693</v>
      </c>
      <c r="B796" s="688" t="s">
        <v>705</v>
      </c>
      <c r="C796" s="688" t="s">
        <v>711</v>
      </c>
      <c r="D796" s="688">
        <v>220255</v>
      </c>
      <c r="E796" s="788">
        <v>0</v>
      </c>
      <c r="F796" s="788">
        <v>0</v>
      </c>
      <c r="G796" s="788">
        <v>0</v>
      </c>
      <c r="H796" s="819">
        <v>0</v>
      </c>
      <c r="I796" s="788">
        <v>0</v>
      </c>
      <c r="J796" s="788">
        <v>0</v>
      </c>
      <c r="K796" s="788">
        <v>0</v>
      </c>
      <c r="L796" s="788">
        <v>0</v>
      </c>
      <c r="M796" s="788">
        <v>0</v>
      </c>
      <c r="N796" s="819">
        <v>0</v>
      </c>
      <c r="O796" s="788">
        <v>0</v>
      </c>
      <c r="P796" s="788">
        <v>0</v>
      </c>
      <c r="Q796" s="788">
        <v>0</v>
      </c>
      <c r="R796" s="788">
        <v>0</v>
      </c>
      <c r="S796" s="788">
        <v>0</v>
      </c>
      <c r="T796" s="788">
        <v>0</v>
      </c>
      <c r="U796" s="788">
        <v>0</v>
      </c>
    </row>
    <row r="797" spans="1:21" ht="12.75" customHeight="1">
      <c r="A797" s="688" t="s">
        <v>693</v>
      </c>
      <c r="B797" s="688" t="s">
        <v>712</v>
      </c>
      <c r="C797" s="688" t="s">
        <v>713</v>
      </c>
      <c r="D797" s="688">
        <v>220351</v>
      </c>
      <c r="E797" s="788">
        <v>1</v>
      </c>
      <c r="F797" s="788">
        <v>0</v>
      </c>
      <c r="G797" s="788">
        <v>1</v>
      </c>
      <c r="H797" s="819">
        <v>0</v>
      </c>
      <c r="I797" s="788">
        <v>0</v>
      </c>
      <c r="J797" s="788">
        <v>0</v>
      </c>
      <c r="K797" s="788">
        <v>1</v>
      </c>
      <c r="L797" s="788">
        <v>1</v>
      </c>
      <c r="M797" s="788">
        <v>0</v>
      </c>
      <c r="N797" s="819">
        <v>0</v>
      </c>
      <c r="O797" s="788">
        <v>0</v>
      </c>
      <c r="P797" s="788">
        <v>0</v>
      </c>
      <c r="Q797" s="788">
        <v>0</v>
      </c>
      <c r="R797" s="788">
        <v>0</v>
      </c>
      <c r="S797" s="788">
        <v>0</v>
      </c>
      <c r="T797" s="788">
        <v>0</v>
      </c>
      <c r="U797" s="788">
        <v>0</v>
      </c>
    </row>
    <row r="798" spans="1:21" ht="12.75" customHeight="1">
      <c r="A798" s="688" t="s">
        <v>693</v>
      </c>
      <c r="B798" s="688" t="s">
        <v>712</v>
      </c>
      <c r="C798" s="688" t="s">
        <v>712</v>
      </c>
      <c r="D798" s="688">
        <v>220350</v>
      </c>
      <c r="E798" s="788">
        <v>4</v>
      </c>
      <c r="F798" s="788">
        <v>0</v>
      </c>
      <c r="G798" s="788">
        <v>5</v>
      </c>
      <c r="H798" s="819">
        <v>0</v>
      </c>
      <c r="I798" s="788">
        <v>0</v>
      </c>
      <c r="J798" s="788">
        <v>5</v>
      </c>
      <c r="K798" s="788">
        <v>5</v>
      </c>
      <c r="L798" s="788">
        <v>3</v>
      </c>
      <c r="M798" s="788">
        <v>0</v>
      </c>
      <c r="N798" s="819">
        <v>1</v>
      </c>
      <c r="O798" s="788">
        <v>0</v>
      </c>
      <c r="P798" s="788">
        <v>0</v>
      </c>
      <c r="Q798" s="788">
        <v>0</v>
      </c>
      <c r="R798" s="788">
        <v>2</v>
      </c>
      <c r="S798" s="788">
        <v>1</v>
      </c>
      <c r="T798" s="788">
        <v>0</v>
      </c>
      <c r="U798" s="788">
        <v>0</v>
      </c>
    </row>
    <row r="799" spans="1:21" ht="12.75" customHeight="1">
      <c r="A799" s="688" t="s">
        <v>693</v>
      </c>
      <c r="B799" s="688" t="s">
        <v>712</v>
      </c>
      <c r="C799" s="688" t="s">
        <v>716</v>
      </c>
      <c r="D799" s="688">
        <v>220355</v>
      </c>
      <c r="E799" s="788">
        <v>0</v>
      </c>
      <c r="F799" s="788">
        <v>0</v>
      </c>
      <c r="G799" s="788">
        <v>0</v>
      </c>
      <c r="H799" s="819">
        <v>0</v>
      </c>
      <c r="I799" s="788">
        <v>0</v>
      </c>
      <c r="J799" s="788">
        <v>0</v>
      </c>
      <c r="K799" s="788">
        <v>0</v>
      </c>
      <c r="L799" s="788">
        <v>0</v>
      </c>
      <c r="M799" s="788">
        <v>0</v>
      </c>
      <c r="N799" s="819">
        <v>0</v>
      </c>
      <c r="O799" s="788">
        <v>0</v>
      </c>
      <c r="P799" s="788">
        <v>0</v>
      </c>
      <c r="Q799" s="788">
        <v>0</v>
      </c>
      <c r="R799" s="788">
        <v>0</v>
      </c>
      <c r="S799" s="788">
        <v>0</v>
      </c>
      <c r="T799" s="788">
        <v>0</v>
      </c>
      <c r="U799" s="788">
        <v>0</v>
      </c>
    </row>
    <row r="800" spans="1:21" ht="12.75" customHeight="1">
      <c r="A800" s="688" t="s">
        <v>693</v>
      </c>
      <c r="B800" s="688" t="s">
        <v>712</v>
      </c>
      <c r="C800" s="688" t="s">
        <v>714</v>
      </c>
      <c r="D800" s="688">
        <v>220352</v>
      </c>
      <c r="E800" s="788">
        <v>0</v>
      </c>
      <c r="F800" s="788">
        <v>0</v>
      </c>
      <c r="G800" s="788">
        <v>0</v>
      </c>
      <c r="H800" s="819">
        <v>0</v>
      </c>
      <c r="I800" s="788">
        <v>0</v>
      </c>
      <c r="J800" s="788">
        <v>0</v>
      </c>
      <c r="K800" s="788">
        <v>0</v>
      </c>
      <c r="L800" s="788">
        <v>0</v>
      </c>
      <c r="M800" s="788">
        <v>0</v>
      </c>
      <c r="N800" s="819">
        <v>0</v>
      </c>
      <c r="O800" s="788">
        <v>0</v>
      </c>
      <c r="P800" s="788">
        <v>0</v>
      </c>
      <c r="Q800" s="788">
        <v>0</v>
      </c>
      <c r="R800" s="788">
        <v>0</v>
      </c>
      <c r="S800" s="788">
        <v>0</v>
      </c>
      <c r="T800" s="788">
        <v>0</v>
      </c>
      <c r="U800" s="788">
        <v>0</v>
      </c>
    </row>
    <row r="801" spans="1:21" ht="12.75" customHeight="1">
      <c r="A801" s="688" t="s">
        <v>693</v>
      </c>
      <c r="B801" s="688" t="s">
        <v>712</v>
      </c>
      <c r="C801" s="688" t="s">
        <v>536</v>
      </c>
      <c r="D801" s="688">
        <v>220356</v>
      </c>
      <c r="E801" s="788">
        <v>0</v>
      </c>
      <c r="F801" s="788">
        <v>0</v>
      </c>
      <c r="G801" s="788">
        <v>0</v>
      </c>
      <c r="H801" s="819">
        <v>0</v>
      </c>
      <c r="I801" s="788">
        <v>0</v>
      </c>
      <c r="J801" s="788">
        <v>0</v>
      </c>
      <c r="K801" s="788">
        <v>0</v>
      </c>
      <c r="L801" s="788">
        <v>0</v>
      </c>
      <c r="M801" s="788">
        <v>0</v>
      </c>
      <c r="N801" s="819">
        <v>0</v>
      </c>
      <c r="O801" s="788">
        <v>0</v>
      </c>
      <c r="P801" s="788">
        <v>0</v>
      </c>
      <c r="Q801" s="788">
        <v>0</v>
      </c>
      <c r="R801" s="788">
        <v>0</v>
      </c>
      <c r="S801" s="788">
        <v>0</v>
      </c>
      <c r="T801" s="788">
        <v>0</v>
      </c>
      <c r="U801" s="788">
        <v>0</v>
      </c>
    </row>
    <row r="802" spans="1:21" ht="12.75" customHeight="1">
      <c r="A802" s="688" t="s">
        <v>693</v>
      </c>
      <c r="B802" s="688" t="s">
        <v>712</v>
      </c>
      <c r="C802" s="688" t="s">
        <v>287</v>
      </c>
      <c r="D802" s="688">
        <v>220353</v>
      </c>
      <c r="E802" s="788">
        <v>0</v>
      </c>
      <c r="F802" s="788">
        <v>0</v>
      </c>
      <c r="G802" s="788">
        <v>0</v>
      </c>
      <c r="H802" s="819">
        <v>0</v>
      </c>
      <c r="I802" s="788">
        <v>0</v>
      </c>
      <c r="J802" s="788">
        <v>0</v>
      </c>
      <c r="K802" s="788">
        <v>0</v>
      </c>
      <c r="L802" s="788">
        <v>0</v>
      </c>
      <c r="M802" s="788">
        <v>0</v>
      </c>
      <c r="N802" s="819">
        <v>1</v>
      </c>
      <c r="O802" s="788">
        <v>0</v>
      </c>
      <c r="P802" s="788">
        <v>0</v>
      </c>
      <c r="Q802" s="788">
        <v>0</v>
      </c>
      <c r="R802" s="788">
        <v>0</v>
      </c>
      <c r="S802" s="788">
        <v>0</v>
      </c>
      <c r="T802" s="788">
        <v>0</v>
      </c>
      <c r="U802" s="788">
        <v>0</v>
      </c>
    </row>
    <row r="803" spans="1:21" ht="12.75" customHeight="1">
      <c r="A803" s="688" t="s">
        <v>693</v>
      </c>
      <c r="B803" s="688" t="s">
        <v>712</v>
      </c>
      <c r="C803" s="688" t="s">
        <v>715</v>
      </c>
      <c r="D803" s="688">
        <v>220354</v>
      </c>
      <c r="E803" s="788">
        <v>1</v>
      </c>
      <c r="F803" s="788">
        <v>0</v>
      </c>
      <c r="G803" s="788">
        <v>1</v>
      </c>
      <c r="H803" s="819">
        <v>1</v>
      </c>
      <c r="I803" s="788">
        <v>0</v>
      </c>
      <c r="J803" s="788">
        <v>1</v>
      </c>
      <c r="K803" s="788">
        <v>1</v>
      </c>
      <c r="L803" s="788">
        <v>1</v>
      </c>
      <c r="M803" s="788">
        <v>0</v>
      </c>
      <c r="N803" s="819">
        <v>1</v>
      </c>
      <c r="O803" s="788">
        <v>0</v>
      </c>
      <c r="P803" s="788">
        <v>0</v>
      </c>
      <c r="Q803" s="788">
        <v>1</v>
      </c>
      <c r="R803" s="788">
        <v>1</v>
      </c>
      <c r="S803" s="788">
        <v>1</v>
      </c>
      <c r="T803" s="788">
        <v>0</v>
      </c>
      <c r="U803" s="788">
        <v>0</v>
      </c>
    </row>
    <row r="804" spans="1:21" ht="12.75" customHeight="1">
      <c r="A804" s="688" t="s">
        <v>693</v>
      </c>
      <c r="B804" s="688" t="s">
        <v>712</v>
      </c>
      <c r="C804" s="688" t="s">
        <v>717</v>
      </c>
      <c r="D804" s="688">
        <v>220357</v>
      </c>
      <c r="E804" s="788">
        <v>1</v>
      </c>
      <c r="F804" s="788">
        <v>0</v>
      </c>
      <c r="G804" s="788">
        <v>1</v>
      </c>
      <c r="H804" s="819">
        <v>0</v>
      </c>
      <c r="I804" s="788">
        <v>0</v>
      </c>
      <c r="J804" s="788">
        <v>0</v>
      </c>
      <c r="K804" s="788">
        <v>1</v>
      </c>
      <c r="L804" s="788">
        <v>1</v>
      </c>
      <c r="M804" s="788">
        <v>0</v>
      </c>
      <c r="N804" s="819">
        <v>1</v>
      </c>
      <c r="O804" s="788">
        <v>0</v>
      </c>
      <c r="P804" s="788">
        <v>0</v>
      </c>
      <c r="Q804" s="788">
        <v>0</v>
      </c>
      <c r="R804" s="788">
        <v>0</v>
      </c>
      <c r="S804" s="788">
        <v>0</v>
      </c>
      <c r="T804" s="788">
        <v>0</v>
      </c>
      <c r="U804" s="788">
        <v>0</v>
      </c>
    </row>
    <row r="805" spans="1:21" ht="12.75" customHeight="1">
      <c r="A805" s="688" t="s">
        <v>693</v>
      </c>
      <c r="B805" s="688" t="s">
        <v>712</v>
      </c>
      <c r="C805" s="688" t="s">
        <v>718</v>
      </c>
      <c r="D805" s="688">
        <v>220358</v>
      </c>
      <c r="E805" s="788">
        <v>0</v>
      </c>
      <c r="F805" s="788">
        <v>0</v>
      </c>
      <c r="G805" s="788">
        <v>0</v>
      </c>
      <c r="H805" s="819">
        <v>0</v>
      </c>
      <c r="I805" s="788">
        <v>0</v>
      </c>
      <c r="J805" s="788">
        <v>0</v>
      </c>
      <c r="K805" s="788">
        <v>0</v>
      </c>
      <c r="L805" s="788">
        <v>0</v>
      </c>
      <c r="M805" s="788">
        <v>0</v>
      </c>
      <c r="N805" s="819">
        <v>0</v>
      </c>
      <c r="O805" s="788">
        <v>0</v>
      </c>
      <c r="P805" s="788">
        <v>0</v>
      </c>
      <c r="Q805" s="788">
        <v>0</v>
      </c>
      <c r="R805" s="788">
        <v>0</v>
      </c>
      <c r="S805" s="788">
        <v>0</v>
      </c>
      <c r="T805" s="788">
        <v>0</v>
      </c>
      <c r="U805" s="788">
        <v>0</v>
      </c>
    </row>
    <row r="806" spans="1:21" ht="12.75" customHeight="1">
      <c r="A806" s="688" t="s">
        <v>693</v>
      </c>
      <c r="B806" s="688" t="s">
        <v>719</v>
      </c>
      <c r="C806" s="688" t="s">
        <v>720</v>
      </c>
      <c r="D806" s="688">
        <v>220451</v>
      </c>
      <c r="E806" s="788">
        <v>1</v>
      </c>
      <c r="F806" s="788">
        <v>0</v>
      </c>
      <c r="G806" s="788">
        <v>1</v>
      </c>
      <c r="H806" s="819">
        <v>0</v>
      </c>
      <c r="I806" s="788">
        <v>0</v>
      </c>
      <c r="J806" s="788">
        <v>1</v>
      </c>
      <c r="K806" s="788">
        <v>1</v>
      </c>
      <c r="L806" s="788">
        <v>0</v>
      </c>
      <c r="M806" s="788">
        <v>0</v>
      </c>
      <c r="N806" s="819">
        <v>0</v>
      </c>
      <c r="O806" s="788">
        <v>0</v>
      </c>
      <c r="P806" s="788">
        <v>0</v>
      </c>
      <c r="Q806" s="788">
        <v>0</v>
      </c>
      <c r="R806" s="788">
        <v>0</v>
      </c>
      <c r="S806" s="788">
        <v>0</v>
      </c>
      <c r="T806" s="788">
        <v>0</v>
      </c>
      <c r="U806" s="788">
        <v>0</v>
      </c>
    </row>
    <row r="807" spans="1:21" ht="12.75" customHeight="1">
      <c r="A807" s="688" t="s">
        <v>693</v>
      </c>
      <c r="B807" s="688" t="s">
        <v>719</v>
      </c>
      <c r="C807" s="688" t="s">
        <v>719</v>
      </c>
      <c r="D807" s="688">
        <v>220450</v>
      </c>
      <c r="E807" s="788">
        <v>0</v>
      </c>
      <c r="F807" s="788">
        <v>0</v>
      </c>
      <c r="G807" s="788">
        <v>0</v>
      </c>
      <c r="H807" s="819">
        <v>0</v>
      </c>
      <c r="I807" s="788">
        <v>0</v>
      </c>
      <c r="J807" s="788">
        <v>0</v>
      </c>
      <c r="K807" s="788">
        <v>0</v>
      </c>
      <c r="L807" s="788">
        <v>1</v>
      </c>
      <c r="M807" s="788">
        <v>0</v>
      </c>
      <c r="N807" s="819">
        <v>1</v>
      </c>
      <c r="O807" s="788">
        <v>0</v>
      </c>
      <c r="P807" s="788">
        <v>0</v>
      </c>
      <c r="Q807" s="788">
        <v>0</v>
      </c>
      <c r="R807" s="788">
        <v>1</v>
      </c>
      <c r="S807" s="788">
        <v>1</v>
      </c>
      <c r="T807" s="788">
        <v>0</v>
      </c>
      <c r="U807" s="788">
        <v>0</v>
      </c>
    </row>
    <row r="808" spans="1:21" ht="12.75" customHeight="1">
      <c r="A808" s="688" t="s">
        <v>693</v>
      </c>
      <c r="B808" s="688" t="s">
        <v>719</v>
      </c>
      <c r="C808" s="688" t="s">
        <v>721</v>
      </c>
      <c r="D808" s="688">
        <v>220452</v>
      </c>
      <c r="E808" s="788">
        <v>0</v>
      </c>
      <c r="F808" s="788">
        <v>0</v>
      </c>
      <c r="G808" s="788">
        <v>1</v>
      </c>
      <c r="H808" s="819">
        <v>0</v>
      </c>
      <c r="I808" s="788">
        <v>0</v>
      </c>
      <c r="J808" s="788">
        <v>1</v>
      </c>
      <c r="K808" s="788">
        <v>0</v>
      </c>
      <c r="L808" s="788">
        <v>0</v>
      </c>
      <c r="M808" s="788">
        <v>0</v>
      </c>
      <c r="N808" s="819">
        <v>0</v>
      </c>
      <c r="O808" s="788">
        <v>0</v>
      </c>
      <c r="P808" s="788">
        <v>0</v>
      </c>
      <c r="Q808" s="788">
        <v>0</v>
      </c>
      <c r="R808" s="788">
        <v>0</v>
      </c>
      <c r="S808" s="788">
        <v>0</v>
      </c>
      <c r="T808" s="788">
        <v>0</v>
      </c>
      <c r="U808" s="788">
        <v>0</v>
      </c>
    </row>
    <row r="809" spans="1:21" ht="12.75" customHeight="1">
      <c r="A809" s="688" t="s">
        <v>693</v>
      </c>
      <c r="B809" s="688" t="s">
        <v>719</v>
      </c>
      <c r="C809" s="688" t="s">
        <v>723</v>
      </c>
      <c r="D809" s="688">
        <v>220454</v>
      </c>
      <c r="E809" s="788">
        <v>0</v>
      </c>
      <c r="F809" s="788">
        <v>0</v>
      </c>
      <c r="G809" s="788">
        <v>0</v>
      </c>
      <c r="H809" s="819">
        <v>0</v>
      </c>
      <c r="I809" s="788">
        <v>0</v>
      </c>
      <c r="J809" s="788">
        <v>0</v>
      </c>
      <c r="K809" s="788">
        <v>0</v>
      </c>
      <c r="L809" s="788">
        <v>0</v>
      </c>
      <c r="M809" s="788">
        <v>0</v>
      </c>
      <c r="N809" s="819">
        <v>0</v>
      </c>
      <c r="O809" s="788">
        <v>0</v>
      </c>
      <c r="P809" s="788">
        <v>0</v>
      </c>
      <c r="Q809" s="788">
        <v>0</v>
      </c>
      <c r="R809" s="788">
        <v>0</v>
      </c>
      <c r="S809" s="788">
        <v>0</v>
      </c>
      <c r="T809" s="788">
        <v>0</v>
      </c>
      <c r="U809" s="788">
        <v>0</v>
      </c>
    </row>
    <row r="810" spans="1:21" ht="12.75" customHeight="1">
      <c r="A810" s="688" t="s">
        <v>693</v>
      </c>
      <c r="B810" s="688" t="s">
        <v>719</v>
      </c>
      <c r="C810" s="688" t="s">
        <v>722</v>
      </c>
      <c r="D810" s="688">
        <v>220453</v>
      </c>
      <c r="E810" s="788">
        <v>0</v>
      </c>
      <c r="F810" s="788">
        <v>0</v>
      </c>
      <c r="G810" s="788">
        <v>0</v>
      </c>
      <c r="H810" s="819">
        <v>0</v>
      </c>
      <c r="I810" s="788">
        <v>0</v>
      </c>
      <c r="J810" s="788">
        <v>0</v>
      </c>
      <c r="K810" s="788">
        <v>0</v>
      </c>
      <c r="L810" s="788">
        <v>2</v>
      </c>
      <c r="M810" s="788">
        <v>0</v>
      </c>
      <c r="N810" s="819">
        <v>0</v>
      </c>
      <c r="O810" s="788">
        <v>0</v>
      </c>
      <c r="P810" s="788">
        <v>0</v>
      </c>
      <c r="Q810" s="788">
        <v>0</v>
      </c>
      <c r="R810" s="788">
        <v>0</v>
      </c>
      <c r="S810" s="788">
        <v>0</v>
      </c>
      <c r="T810" s="788">
        <v>0</v>
      </c>
      <c r="U810" s="788">
        <v>0</v>
      </c>
    </row>
    <row r="811" spans="1:21" ht="12.75" customHeight="1">
      <c r="A811" s="688" t="s">
        <v>693</v>
      </c>
      <c r="B811" s="688" t="s">
        <v>719</v>
      </c>
      <c r="C811" s="688" t="s">
        <v>724</v>
      </c>
      <c r="D811" s="688">
        <v>220455</v>
      </c>
      <c r="E811" s="788">
        <v>1</v>
      </c>
      <c r="F811" s="788">
        <v>0</v>
      </c>
      <c r="G811" s="788">
        <v>1</v>
      </c>
      <c r="H811" s="819">
        <v>0</v>
      </c>
      <c r="I811" s="788">
        <v>0</v>
      </c>
      <c r="J811" s="788">
        <v>0</v>
      </c>
      <c r="K811" s="788">
        <v>1</v>
      </c>
      <c r="L811" s="788">
        <v>0</v>
      </c>
      <c r="M811" s="788">
        <v>0</v>
      </c>
      <c r="N811" s="819">
        <v>0</v>
      </c>
      <c r="O811" s="788">
        <v>0</v>
      </c>
      <c r="P811" s="788">
        <v>0</v>
      </c>
      <c r="Q811" s="788">
        <v>0</v>
      </c>
      <c r="R811" s="788">
        <v>0</v>
      </c>
      <c r="S811" s="788">
        <v>0</v>
      </c>
      <c r="T811" s="788">
        <v>0</v>
      </c>
      <c r="U811" s="788">
        <v>0</v>
      </c>
    </row>
    <row r="812" spans="1:21" ht="12.75" customHeight="1">
      <c r="A812" s="688" t="s">
        <v>693</v>
      </c>
      <c r="B812" s="688" t="s">
        <v>693</v>
      </c>
      <c r="C812" s="688" t="s">
        <v>697</v>
      </c>
      <c r="D812" s="688">
        <v>220153</v>
      </c>
      <c r="E812" s="788">
        <v>0</v>
      </c>
      <c r="F812" s="788">
        <v>0</v>
      </c>
      <c r="G812" s="788">
        <v>0</v>
      </c>
      <c r="H812" s="819">
        <v>0</v>
      </c>
      <c r="I812" s="788">
        <v>0</v>
      </c>
      <c r="J812" s="788">
        <v>0</v>
      </c>
      <c r="K812" s="788">
        <v>0</v>
      </c>
      <c r="L812" s="788">
        <v>1</v>
      </c>
      <c r="M812" s="788">
        <v>0</v>
      </c>
      <c r="N812" s="819">
        <v>0</v>
      </c>
      <c r="O812" s="788">
        <v>0</v>
      </c>
      <c r="P812" s="788">
        <v>0</v>
      </c>
      <c r="Q812" s="788">
        <v>0</v>
      </c>
      <c r="R812" s="788">
        <v>1</v>
      </c>
      <c r="S812" s="788">
        <v>0</v>
      </c>
      <c r="T812" s="788">
        <v>0</v>
      </c>
      <c r="U812" s="788">
        <v>0</v>
      </c>
    </row>
    <row r="813" spans="1:21" ht="12.75" customHeight="1">
      <c r="A813" s="688" t="s">
        <v>693</v>
      </c>
      <c r="B813" s="688" t="s">
        <v>693</v>
      </c>
      <c r="C813" s="688" t="s">
        <v>695</v>
      </c>
      <c r="D813" s="688">
        <v>220151</v>
      </c>
      <c r="E813" s="788">
        <v>3</v>
      </c>
      <c r="F813" s="788">
        <v>0</v>
      </c>
      <c r="G813" s="788">
        <v>3</v>
      </c>
      <c r="H813" s="819">
        <v>0</v>
      </c>
      <c r="I813" s="788">
        <v>0</v>
      </c>
      <c r="J813" s="788">
        <v>3</v>
      </c>
      <c r="K813" s="788">
        <v>2</v>
      </c>
      <c r="L813" s="788">
        <v>4</v>
      </c>
      <c r="M813" s="788">
        <v>0</v>
      </c>
      <c r="N813" s="819">
        <v>4</v>
      </c>
      <c r="O813" s="788">
        <v>0</v>
      </c>
      <c r="P813" s="788">
        <v>1</v>
      </c>
      <c r="Q813" s="788">
        <v>1</v>
      </c>
      <c r="R813" s="788">
        <v>2</v>
      </c>
      <c r="S813" s="788">
        <v>2</v>
      </c>
      <c r="T813" s="788">
        <v>0</v>
      </c>
      <c r="U813" s="788">
        <v>0</v>
      </c>
    </row>
    <row r="814" spans="1:21" ht="12.75" customHeight="1">
      <c r="A814" s="688" t="s">
        <v>693</v>
      </c>
      <c r="B814" s="688" t="s">
        <v>693</v>
      </c>
      <c r="C814" s="688" t="s">
        <v>698</v>
      </c>
      <c r="D814" s="688">
        <v>220154</v>
      </c>
      <c r="E814" s="788">
        <v>0</v>
      </c>
      <c r="F814" s="788">
        <v>0</v>
      </c>
      <c r="G814" s="788">
        <v>0</v>
      </c>
      <c r="H814" s="819">
        <v>0</v>
      </c>
      <c r="I814" s="788">
        <v>0</v>
      </c>
      <c r="J814" s="788">
        <v>0</v>
      </c>
      <c r="K814" s="788">
        <v>0</v>
      </c>
      <c r="L814" s="788">
        <v>0</v>
      </c>
      <c r="M814" s="788">
        <v>0</v>
      </c>
      <c r="N814" s="819">
        <v>0</v>
      </c>
      <c r="O814" s="788">
        <v>0</v>
      </c>
      <c r="P814" s="788">
        <v>0</v>
      </c>
      <c r="Q814" s="788">
        <v>0</v>
      </c>
      <c r="R814" s="788">
        <v>1</v>
      </c>
      <c r="S814" s="788">
        <v>0</v>
      </c>
      <c r="T814" s="788">
        <v>0</v>
      </c>
      <c r="U814" s="788">
        <v>0</v>
      </c>
    </row>
    <row r="815" spans="1:21" ht="12.75" customHeight="1">
      <c r="A815" s="688" t="s">
        <v>693</v>
      </c>
      <c r="B815" s="688" t="s">
        <v>693</v>
      </c>
      <c r="C815" s="688" t="s">
        <v>699</v>
      </c>
      <c r="D815" s="688">
        <v>220155</v>
      </c>
      <c r="E815" s="788">
        <v>0</v>
      </c>
      <c r="F815" s="788">
        <v>0</v>
      </c>
      <c r="G815" s="788">
        <v>0</v>
      </c>
      <c r="H815" s="819">
        <v>0</v>
      </c>
      <c r="I815" s="788">
        <v>0</v>
      </c>
      <c r="J815" s="788">
        <v>0</v>
      </c>
      <c r="K815" s="788">
        <v>0</v>
      </c>
      <c r="L815" s="788">
        <v>1</v>
      </c>
      <c r="M815" s="788">
        <v>0</v>
      </c>
      <c r="N815" s="819">
        <v>0</v>
      </c>
      <c r="O815" s="788">
        <v>0</v>
      </c>
      <c r="P815" s="788">
        <v>0</v>
      </c>
      <c r="Q815" s="788">
        <v>0</v>
      </c>
      <c r="R815" s="788">
        <v>1</v>
      </c>
      <c r="S815" s="788">
        <v>0</v>
      </c>
      <c r="T815" s="788">
        <v>1</v>
      </c>
      <c r="U815" s="788">
        <v>0</v>
      </c>
    </row>
    <row r="816" spans="1:21" ht="12.75" customHeight="1">
      <c r="A816" s="688" t="s">
        <v>693</v>
      </c>
      <c r="B816" s="688" t="s">
        <v>693</v>
      </c>
      <c r="C816" s="688" t="s">
        <v>249</v>
      </c>
      <c r="D816" s="688">
        <v>220156</v>
      </c>
      <c r="E816" s="788">
        <v>0</v>
      </c>
      <c r="F816" s="788">
        <v>0</v>
      </c>
      <c r="G816" s="788">
        <v>0</v>
      </c>
      <c r="H816" s="819">
        <v>0</v>
      </c>
      <c r="I816" s="788">
        <v>0</v>
      </c>
      <c r="J816" s="788">
        <v>0</v>
      </c>
      <c r="K816" s="788">
        <v>0</v>
      </c>
      <c r="L816" s="788">
        <v>0</v>
      </c>
      <c r="M816" s="788">
        <v>0</v>
      </c>
      <c r="N816" s="819">
        <v>0</v>
      </c>
      <c r="O816" s="788">
        <v>0</v>
      </c>
      <c r="P816" s="788">
        <v>0</v>
      </c>
      <c r="Q816" s="788">
        <v>0</v>
      </c>
      <c r="R816" s="788">
        <v>0</v>
      </c>
      <c r="S816" s="788">
        <v>0</v>
      </c>
      <c r="T816" s="788">
        <v>0</v>
      </c>
      <c r="U816" s="788">
        <v>0</v>
      </c>
    </row>
    <row r="817" spans="1:21" ht="12.75" customHeight="1">
      <c r="A817" s="688" t="s">
        <v>693</v>
      </c>
      <c r="B817" s="688" t="s">
        <v>693</v>
      </c>
      <c r="C817" s="688" t="s">
        <v>700</v>
      </c>
      <c r="D817" s="688">
        <v>220157</v>
      </c>
      <c r="E817" s="788">
        <v>0</v>
      </c>
      <c r="F817" s="788">
        <v>0</v>
      </c>
      <c r="G817" s="788">
        <v>0</v>
      </c>
      <c r="H817" s="819">
        <v>0</v>
      </c>
      <c r="I817" s="788">
        <v>0</v>
      </c>
      <c r="J817" s="788">
        <v>1</v>
      </c>
      <c r="K817" s="788">
        <v>0</v>
      </c>
      <c r="L817" s="788">
        <v>0</v>
      </c>
      <c r="M817" s="788">
        <v>0</v>
      </c>
      <c r="N817" s="819">
        <v>0</v>
      </c>
      <c r="O817" s="788">
        <v>0</v>
      </c>
      <c r="P817" s="788">
        <v>0</v>
      </c>
      <c r="Q817" s="788">
        <v>0</v>
      </c>
      <c r="R817" s="788">
        <v>0</v>
      </c>
      <c r="S817" s="788">
        <v>0</v>
      </c>
      <c r="T817" s="788">
        <v>0</v>
      </c>
      <c r="U817" s="788">
        <v>0</v>
      </c>
    </row>
    <row r="818" spans="1:21" ht="12.75" customHeight="1">
      <c r="A818" s="688" t="s">
        <v>693</v>
      </c>
      <c r="B818" s="688" t="s">
        <v>693</v>
      </c>
      <c r="C818" s="688" t="s">
        <v>701</v>
      </c>
      <c r="D818" s="688">
        <v>220158</v>
      </c>
      <c r="E818" s="788">
        <v>1</v>
      </c>
      <c r="F818" s="788">
        <v>0</v>
      </c>
      <c r="G818" s="788">
        <v>1</v>
      </c>
      <c r="H818" s="819">
        <v>0</v>
      </c>
      <c r="I818" s="788">
        <v>0</v>
      </c>
      <c r="J818" s="788">
        <v>1</v>
      </c>
      <c r="K818" s="788">
        <v>0</v>
      </c>
      <c r="L818" s="788">
        <v>0</v>
      </c>
      <c r="M818" s="788">
        <v>0</v>
      </c>
      <c r="N818" s="819">
        <v>0</v>
      </c>
      <c r="O818" s="788">
        <v>0</v>
      </c>
      <c r="P818" s="788">
        <v>0</v>
      </c>
      <c r="Q818" s="788">
        <v>0</v>
      </c>
      <c r="R818" s="788">
        <v>0</v>
      </c>
      <c r="S818" s="788">
        <v>0</v>
      </c>
      <c r="T818" s="788">
        <v>0</v>
      </c>
      <c r="U818" s="788">
        <v>0</v>
      </c>
    </row>
    <row r="819" spans="1:21" ht="12.75" customHeight="1">
      <c r="A819" s="688" t="s">
        <v>693</v>
      </c>
      <c r="B819" s="688" t="s">
        <v>693</v>
      </c>
      <c r="C819" s="688" t="s">
        <v>702</v>
      </c>
      <c r="D819" s="688">
        <v>220159</v>
      </c>
      <c r="E819" s="788">
        <v>0</v>
      </c>
      <c r="F819" s="788">
        <v>0</v>
      </c>
      <c r="G819" s="788">
        <v>0</v>
      </c>
      <c r="H819" s="819">
        <v>0</v>
      </c>
      <c r="I819" s="788">
        <v>0</v>
      </c>
      <c r="J819" s="788">
        <v>1</v>
      </c>
      <c r="K819" s="788">
        <v>0</v>
      </c>
      <c r="L819" s="788">
        <v>0</v>
      </c>
      <c r="M819" s="788">
        <v>0</v>
      </c>
      <c r="N819" s="819">
        <v>0</v>
      </c>
      <c r="O819" s="788">
        <v>0</v>
      </c>
      <c r="P819" s="788">
        <v>0</v>
      </c>
      <c r="Q819" s="788">
        <v>0</v>
      </c>
      <c r="R819" s="788">
        <v>0</v>
      </c>
      <c r="S819" s="788">
        <v>0</v>
      </c>
      <c r="T819" s="788">
        <v>0</v>
      </c>
      <c r="U819" s="788">
        <v>0</v>
      </c>
    </row>
    <row r="820" spans="1:21" ht="12.75" customHeight="1">
      <c r="A820" s="688" t="s">
        <v>693</v>
      </c>
      <c r="B820" s="688" t="s">
        <v>693</v>
      </c>
      <c r="C820" s="688" t="s">
        <v>694</v>
      </c>
      <c r="D820" s="688">
        <v>220150</v>
      </c>
      <c r="E820" s="788">
        <v>9</v>
      </c>
      <c r="F820" s="788">
        <v>0</v>
      </c>
      <c r="G820" s="788">
        <v>15</v>
      </c>
      <c r="H820" s="819">
        <v>0</v>
      </c>
      <c r="I820" s="788">
        <v>0</v>
      </c>
      <c r="J820" s="788">
        <v>13</v>
      </c>
      <c r="K820" s="788">
        <v>13</v>
      </c>
      <c r="L820" s="788">
        <v>5</v>
      </c>
      <c r="M820" s="788">
        <v>0</v>
      </c>
      <c r="N820" s="819">
        <v>5</v>
      </c>
      <c r="O820" s="788">
        <v>3</v>
      </c>
      <c r="P820" s="788">
        <v>0</v>
      </c>
      <c r="Q820" s="788">
        <v>4</v>
      </c>
      <c r="R820" s="788">
        <v>10</v>
      </c>
      <c r="S820" s="788">
        <v>6</v>
      </c>
      <c r="T820" s="788">
        <v>0</v>
      </c>
      <c r="U820" s="788">
        <v>0</v>
      </c>
    </row>
    <row r="821" spans="1:21" ht="12.75" customHeight="1">
      <c r="A821" s="688" t="s">
        <v>693</v>
      </c>
      <c r="B821" s="688" t="s">
        <v>693</v>
      </c>
      <c r="C821" s="688" t="s">
        <v>703</v>
      </c>
      <c r="D821" s="688">
        <v>220160</v>
      </c>
      <c r="E821" s="788">
        <v>0</v>
      </c>
      <c r="F821" s="788">
        <v>0</v>
      </c>
      <c r="G821" s="788">
        <v>0</v>
      </c>
      <c r="H821" s="819">
        <v>0</v>
      </c>
      <c r="I821" s="788">
        <v>0</v>
      </c>
      <c r="J821" s="788">
        <v>0</v>
      </c>
      <c r="K821" s="788">
        <v>0</v>
      </c>
      <c r="L821" s="788">
        <v>0</v>
      </c>
      <c r="M821" s="788">
        <v>0</v>
      </c>
      <c r="N821" s="819">
        <v>0</v>
      </c>
      <c r="O821" s="788">
        <v>0</v>
      </c>
      <c r="P821" s="788">
        <v>0</v>
      </c>
      <c r="Q821" s="788">
        <v>0</v>
      </c>
      <c r="R821" s="788">
        <v>0</v>
      </c>
      <c r="S821" s="788">
        <v>0</v>
      </c>
      <c r="T821" s="788">
        <v>0</v>
      </c>
      <c r="U821" s="788">
        <v>0</v>
      </c>
    </row>
    <row r="822" spans="1:21" ht="12.75" customHeight="1">
      <c r="A822" s="688" t="s">
        <v>693</v>
      </c>
      <c r="B822" s="688" t="s">
        <v>693</v>
      </c>
      <c r="C822" s="688" t="s">
        <v>704</v>
      </c>
      <c r="D822" s="688">
        <v>220161</v>
      </c>
      <c r="E822" s="788">
        <v>0</v>
      </c>
      <c r="F822" s="788">
        <v>0</v>
      </c>
      <c r="G822" s="788">
        <v>0</v>
      </c>
      <c r="H822" s="819">
        <v>0</v>
      </c>
      <c r="I822" s="788">
        <v>0</v>
      </c>
      <c r="J822" s="788">
        <v>0</v>
      </c>
      <c r="K822" s="788">
        <v>0</v>
      </c>
      <c r="L822" s="788">
        <v>0</v>
      </c>
      <c r="M822" s="788">
        <v>0</v>
      </c>
      <c r="N822" s="819">
        <v>0</v>
      </c>
      <c r="O822" s="788">
        <v>0</v>
      </c>
      <c r="P822" s="788">
        <v>0</v>
      </c>
      <c r="Q822" s="788">
        <v>0</v>
      </c>
      <c r="R822" s="788">
        <v>0</v>
      </c>
      <c r="S822" s="788">
        <v>0</v>
      </c>
      <c r="T822" s="788">
        <v>0</v>
      </c>
      <c r="U822" s="788">
        <v>0</v>
      </c>
    </row>
    <row r="823" spans="1:21" ht="12.75" customHeight="1">
      <c r="A823" s="688" t="s">
        <v>693</v>
      </c>
      <c r="B823" s="688" t="s">
        <v>693</v>
      </c>
      <c r="C823" s="688" t="s">
        <v>696</v>
      </c>
      <c r="D823" s="688">
        <v>220152</v>
      </c>
      <c r="E823" s="788">
        <v>1</v>
      </c>
      <c r="F823" s="788">
        <v>0</v>
      </c>
      <c r="G823" s="788">
        <v>1</v>
      </c>
      <c r="H823" s="819">
        <v>0</v>
      </c>
      <c r="I823" s="788">
        <v>0</v>
      </c>
      <c r="J823" s="788">
        <v>1</v>
      </c>
      <c r="K823" s="788">
        <v>1</v>
      </c>
      <c r="L823" s="788">
        <v>2</v>
      </c>
      <c r="M823" s="788">
        <v>0</v>
      </c>
      <c r="N823" s="819">
        <v>0</v>
      </c>
      <c r="O823" s="788">
        <v>0</v>
      </c>
      <c r="P823" s="788">
        <v>0</v>
      </c>
      <c r="Q823" s="788">
        <v>0</v>
      </c>
      <c r="R823" s="788">
        <v>1</v>
      </c>
      <c r="S823" s="788">
        <v>0</v>
      </c>
      <c r="T823" s="788">
        <v>0</v>
      </c>
      <c r="U823" s="788">
        <v>0</v>
      </c>
    </row>
    <row r="824" spans="1:21" ht="12.75" customHeight="1">
      <c r="A824" s="222" t="s">
        <v>458</v>
      </c>
      <c r="B824" s="222" t="s">
        <v>477</v>
      </c>
      <c r="C824" s="222" t="s">
        <v>477</v>
      </c>
      <c r="D824" s="222">
        <v>160450</v>
      </c>
      <c r="E824" s="788">
        <v>1</v>
      </c>
      <c r="F824" s="788">
        <v>0</v>
      </c>
      <c r="G824" s="788">
        <v>1</v>
      </c>
      <c r="H824" s="819">
        <v>0</v>
      </c>
      <c r="I824" s="788">
        <v>0</v>
      </c>
      <c r="J824" s="788">
        <v>1</v>
      </c>
      <c r="K824" s="788">
        <v>1</v>
      </c>
      <c r="L824" s="788">
        <v>0</v>
      </c>
      <c r="M824" s="788">
        <v>0</v>
      </c>
      <c r="N824" s="819">
        <v>0</v>
      </c>
      <c r="O824" s="788">
        <v>0</v>
      </c>
      <c r="P824" s="788">
        <v>0</v>
      </c>
      <c r="Q824" s="788">
        <v>0</v>
      </c>
      <c r="R824" s="788">
        <v>0</v>
      </c>
      <c r="S824" s="788">
        <v>0</v>
      </c>
      <c r="T824" s="788">
        <v>0</v>
      </c>
      <c r="U824" s="788">
        <v>0</v>
      </c>
    </row>
    <row r="825" spans="1:21" ht="12.75" customHeight="1">
      <c r="A825" s="222" t="s">
        <v>458</v>
      </c>
      <c r="B825" s="222" t="s">
        <v>477</v>
      </c>
      <c r="C825" s="222" t="s">
        <v>478</v>
      </c>
      <c r="D825" s="222">
        <v>160451</v>
      </c>
      <c r="E825" s="788">
        <v>0</v>
      </c>
      <c r="F825" s="788">
        <v>0</v>
      </c>
      <c r="G825" s="788">
        <v>0</v>
      </c>
      <c r="H825" s="819">
        <v>0</v>
      </c>
      <c r="I825" s="788">
        <v>0</v>
      </c>
      <c r="J825" s="788">
        <v>0</v>
      </c>
      <c r="K825" s="788">
        <v>0</v>
      </c>
      <c r="L825" s="788">
        <v>0</v>
      </c>
      <c r="M825" s="788">
        <v>0</v>
      </c>
      <c r="N825" s="819">
        <v>0</v>
      </c>
      <c r="O825" s="788">
        <v>0</v>
      </c>
      <c r="P825" s="788">
        <v>0</v>
      </c>
      <c r="Q825" s="788">
        <v>0</v>
      </c>
      <c r="R825" s="788">
        <v>0</v>
      </c>
      <c r="S825" s="788">
        <v>0</v>
      </c>
      <c r="T825" s="788">
        <v>0</v>
      </c>
      <c r="U825" s="788">
        <v>0</v>
      </c>
    </row>
    <row r="826" spans="1:21" ht="12.75" customHeight="1">
      <c r="A826" s="222" t="s">
        <v>458</v>
      </c>
      <c r="B826" s="222" t="s">
        <v>472</v>
      </c>
      <c r="C826" s="222" t="s">
        <v>473</v>
      </c>
      <c r="D826" s="222">
        <v>160251</v>
      </c>
      <c r="E826" s="788">
        <v>0</v>
      </c>
      <c r="F826" s="788">
        <v>0</v>
      </c>
      <c r="G826" s="788">
        <v>0</v>
      </c>
      <c r="H826" s="819">
        <v>0</v>
      </c>
      <c r="I826" s="788">
        <v>0</v>
      </c>
      <c r="J826" s="788">
        <v>0</v>
      </c>
      <c r="K826" s="788">
        <v>0</v>
      </c>
      <c r="L826" s="788">
        <v>0</v>
      </c>
      <c r="M826" s="788">
        <v>0</v>
      </c>
      <c r="N826" s="819">
        <v>0</v>
      </c>
      <c r="O826" s="788">
        <v>0</v>
      </c>
      <c r="P826" s="788">
        <v>0</v>
      </c>
      <c r="Q826" s="788">
        <v>0</v>
      </c>
      <c r="R826" s="788">
        <v>0</v>
      </c>
      <c r="S826" s="788">
        <v>0</v>
      </c>
      <c r="T826" s="788">
        <v>0</v>
      </c>
      <c r="U826" s="788">
        <v>0</v>
      </c>
    </row>
    <row r="827" spans="1:21" ht="12.75" customHeight="1">
      <c r="A827" s="222" t="s">
        <v>458</v>
      </c>
      <c r="B827" s="222" t="s">
        <v>472</v>
      </c>
      <c r="C827" s="222" t="s">
        <v>472</v>
      </c>
      <c r="D827" s="222">
        <v>160250</v>
      </c>
      <c r="E827" s="788">
        <v>1</v>
      </c>
      <c r="F827" s="788">
        <v>0</v>
      </c>
      <c r="G827" s="788">
        <v>1</v>
      </c>
      <c r="H827" s="819">
        <v>0</v>
      </c>
      <c r="I827" s="788">
        <v>0</v>
      </c>
      <c r="J827" s="788">
        <v>1</v>
      </c>
      <c r="K827" s="788">
        <v>0</v>
      </c>
      <c r="L827" s="788">
        <v>1</v>
      </c>
      <c r="M827" s="788">
        <v>0</v>
      </c>
      <c r="N827" s="819">
        <v>1</v>
      </c>
      <c r="O827" s="788">
        <v>0</v>
      </c>
      <c r="P827" s="788">
        <v>1</v>
      </c>
      <c r="Q827" s="788">
        <v>0</v>
      </c>
      <c r="R827" s="788">
        <v>1</v>
      </c>
      <c r="S827" s="788">
        <v>0</v>
      </c>
      <c r="T827" s="788">
        <v>0</v>
      </c>
      <c r="U827" s="788">
        <v>0</v>
      </c>
    </row>
    <row r="828" spans="1:21" ht="12.75" customHeight="1">
      <c r="A828" s="222" t="s">
        <v>458</v>
      </c>
      <c r="B828" s="222" t="s">
        <v>472</v>
      </c>
      <c r="C828" s="222" t="s">
        <v>474</v>
      </c>
      <c r="D828" s="222">
        <v>160252</v>
      </c>
      <c r="E828" s="788">
        <v>1</v>
      </c>
      <c r="F828" s="788">
        <v>0</v>
      </c>
      <c r="G828" s="788">
        <v>2</v>
      </c>
      <c r="H828" s="819">
        <v>0</v>
      </c>
      <c r="I828" s="788">
        <v>0</v>
      </c>
      <c r="J828" s="788">
        <v>2</v>
      </c>
      <c r="K828" s="788">
        <v>2</v>
      </c>
      <c r="L828" s="788">
        <v>1</v>
      </c>
      <c r="M828" s="788">
        <v>0</v>
      </c>
      <c r="N828" s="819">
        <v>1</v>
      </c>
      <c r="O828" s="788">
        <v>0</v>
      </c>
      <c r="P828" s="788">
        <v>0</v>
      </c>
      <c r="Q828" s="788">
        <v>0</v>
      </c>
      <c r="R828" s="788">
        <v>1</v>
      </c>
      <c r="S828" s="788">
        <v>0</v>
      </c>
      <c r="T828" s="788">
        <v>0</v>
      </c>
      <c r="U828" s="788">
        <v>0</v>
      </c>
    </row>
    <row r="829" spans="1:21" ht="12.75" customHeight="1">
      <c r="A829" s="222" t="s">
        <v>458</v>
      </c>
      <c r="B829" s="222" t="s">
        <v>458</v>
      </c>
      <c r="C829" s="222" t="s">
        <v>460</v>
      </c>
      <c r="D829" s="222">
        <v>160152</v>
      </c>
      <c r="E829" s="788">
        <v>0</v>
      </c>
      <c r="F829" s="788">
        <v>0</v>
      </c>
      <c r="G829" s="788">
        <v>0</v>
      </c>
      <c r="H829" s="819">
        <v>0</v>
      </c>
      <c r="I829" s="788">
        <v>0</v>
      </c>
      <c r="J829" s="788">
        <v>0</v>
      </c>
      <c r="K829" s="788">
        <v>0</v>
      </c>
      <c r="L829" s="788">
        <v>0</v>
      </c>
      <c r="M829" s="788">
        <v>0</v>
      </c>
      <c r="N829" s="819">
        <v>0</v>
      </c>
      <c r="O829" s="788">
        <v>0</v>
      </c>
      <c r="P829" s="788">
        <v>0</v>
      </c>
      <c r="Q829" s="788">
        <v>0</v>
      </c>
      <c r="R829" s="788">
        <v>0</v>
      </c>
      <c r="S829" s="788">
        <v>0</v>
      </c>
      <c r="T829" s="788">
        <v>0</v>
      </c>
      <c r="U829" s="788">
        <v>0</v>
      </c>
    </row>
    <row r="830" spans="1:21" ht="12.75" customHeight="1">
      <c r="A830" s="222" t="s">
        <v>458</v>
      </c>
      <c r="B830" s="222" t="s">
        <v>458</v>
      </c>
      <c r="C830" s="222" t="s">
        <v>461</v>
      </c>
      <c r="D830" s="222">
        <v>160154</v>
      </c>
      <c r="E830" s="788">
        <v>0</v>
      </c>
      <c r="F830" s="788">
        <v>0</v>
      </c>
      <c r="G830" s="788">
        <v>0</v>
      </c>
      <c r="H830" s="819">
        <v>0</v>
      </c>
      <c r="I830" s="788">
        <v>0</v>
      </c>
      <c r="J830" s="788">
        <v>0</v>
      </c>
      <c r="K830" s="788">
        <v>0</v>
      </c>
      <c r="L830" s="788">
        <v>0</v>
      </c>
      <c r="M830" s="788">
        <v>0</v>
      </c>
      <c r="N830" s="819">
        <v>0</v>
      </c>
      <c r="O830" s="788">
        <v>0</v>
      </c>
      <c r="P830" s="788">
        <v>0</v>
      </c>
      <c r="Q830" s="788">
        <v>0</v>
      </c>
      <c r="R830" s="788">
        <v>0</v>
      </c>
      <c r="S830" s="788">
        <v>0</v>
      </c>
      <c r="T830" s="788">
        <v>0</v>
      </c>
      <c r="U830" s="788">
        <v>0</v>
      </c>
    </row>
    <row r="831" spans="1:21" ht="12.75" customHeight="1">
      <c r="A831" s="222" t="s">
        <v>458</v>
      </c>
      <c r="B831" s="222" t="s">
        <v>458</v>
      </c>
      <c r="C831" s="222" t="s">
        <v>471</v>
      </c>
      <c r="D831" s="222">
        <v>160166</v>
      </c>
      <c r="E831" s="788">
        <v>1</v>
      </c>
      <c r="F831" s="788">
        <v>0</v>
      </c>
      <c r="G831" s="788">
        <v>1</v>
      </c>
      <c r="H831" s="819">
        <v>0</v>
      </c>
      <c r="I831" s="788">
        <v>0</v>
      </c>
      <c r="J831" s="788">
        <v>1</v>
      </c>
      <c r="K831" s="788">
        <v>0</v>
      </c>
      <c r="L831" s="788">
        <v>0</v>
      </c>
      <c r="M831" s="788">
        <v>0</v>
      </c>
      <c r="N831" s="819">
        <v>0</v>
      </c>
      <c r="O831" s="788">
        <v>0</v>
      </c>
      <c r="P831" s="788">
        <v>0</v>
      </c>
      <c r="Q831" s="788">
        <v>0</v>
      </c>
      <c r="R831" s="788">
        <v>0</v>
      </c>
      <c r="S831" s="788">
        <v>0</v>
      </c>
      <c r="T831" s="788">
        <v>0</v>
      </c>
      <c r="U831" s="788">
        <v>0</v>
      </c>
    </row>
    <row r="832" spans="1:21" ht="12.75" customHeight="1">
      <c r="A832" s="222" t="s">
        <v>458</v>
      </c>
      <c r="B832" s="222" t="s">
        <v>458</v>
      </c>
      <c r="C832" s="222" t="s">
        <v>462</v>
      </c>
      <c r="D832" s="222">
        <v>160155</v>
      </c>
      <c r="E832" s="788">
        <v>0</v>
      </c>
      <c r="F832" s="788">
        <v>0</v>
      </c>
      <c r="G832" s="788">
        <v>0</v>
      </c>
      <c r="H832" s="819">
        <v>0</v>
      </c>
      <c r="I832" s="788">
        <v>0</v>
      </c>
      <c r="J832" s="788">
        <v>0</v>
      </c>
      <c r="K832" s="788">
        <v>0</v>
      </c>
      <c r="L832" s="788">
        <v>1</v>
      </c>
      <c r="M832" s="788">
        <v>0</v>
      </c>
      <c r="N832" s="819">
        <v>0</v>
      </c>
      <c r="O832" s="788">
        <v>0</v>
      </c>
      <c r="P832" s="788">
        <v>0</v>
      </c>
      <c r="Q832" s="788">
        <v>0</v>
      </c>
      <c r="R832" s="788">
        <v>0</v>
      </c>
      <c r="S832" s="788">
        <v>0</v>
      </c>
      <c r="T832" s="788">
        <v>0</v>
      </c>
      <c r="U832" s="788">
        <v>0</v>
      </c>
    </row>
    <row r="833" spans="1:21" ht="12.75" customHeight="1">
      <c r="A833" s="222" t="s">
        <v>458</v>
      </c>
      <c r="B833" s="222" t="s">
        <v>458</v>
      </c>
      <c r="C833" s="222" t="s">
        <v>463</v>
      </c>
      <c r="D833" s="222">
        <v>160156</v>
      </c>
      <c r="E833" s="788">
        <v>0</v>
      </c>
      <c r="F833" s="788">
        <v>0</v>
      </c>
      <c r="G833" s="788">
        <v>0</v>
      </c>
      <c r="H833" s="819">
        <v>0</v>
      </c>
      <c r="I833" s="788">
        <v>0</v>
      </c>
      <c r="J833" s="788">
        <v>0</v>
      </c>
      <c r="K833" s="788">
        <v>0</v>
      </c>
      <c r="L833" s="788">
        <v>0</v>
      </c>
      <c r="M833" s="788">
        <v>0</v>
      </c>
      <c r="N833" s="819">
        <v>0</v>
      </c>
      <c r="O833" s="788">
        <v>0</v>
      </c>
      <c r="P833" s="788">
        <v>0</v>
      </c>
      <c r="Q833" s="788">
        <v>0</v>
      </c>
      <c r="R833" s="788">
        <v>0</v>
      </c>
      <c r="S833" s="788">
        <v>0</v>
      </c>
      <c r="T833" s="788">
        <v>0</v>
      </c>
      <c r="U833" s="788">
        <v>0</v>
      </c>
    </row>
    <row r="834" spans="1:21" ht="12.75" customHeight="1">
      <c r="A834" s="222" t="s">
        <v>458</v>
      </c>
      <c r="B834" s="222" t="s">
        <v>458</v>
      </c>
      <c r="C834" s="222" t="s">
        <v>464</v>
      </c>
      <c r="D834" s="222">
        <v>160157</v>
      </c>
      <c r="E834" s="788">
        <v>0</v>
      </c>
      <c r="F834" s="788">
        <v>0</v>
      </c>
      <c r="G834" s="788">
        <v>0</v>
      </c>
      <c r="H834" s="819">
        <v>0</v>
      </c>
      <c r="I834" s="788">
        <v>0</v>
      </c>
      <c r="J834" s="788">
        <v>0</v>
      </c>
      <c r="K834" s="788">
        <v>0</v>
      </c>
      <c r="L834" s="788">
        <v>0</v>
      </c>
      <c r="M834" s="788">
        <v>0</v>
      </c>
      <c r="N834" s="819">
        <v>0</v>
      </c>
      <c r="O834" s="788">
        <v>0</v>
      </c>
      <c r="P834" s="788">
        <v>0</v>
      </c>
      <c r="Q834" s="788">
        <v>0</v>
      </c>
      <c r="R834" s="788">
        <v>0</v>
      </c>
      <c r="S834" s="788">
        <v>0</v>
      </c>
      <c r="T834" s="788">
        <v>0</v>
      </c>
      <c r="U834" s="788">
        <v>0</v>
      </c>
    </row>
    <row r="835" spans="1:21" ht="12.75" customHeight="1">
      <c r="A835" s="222" t="s">
        <v>458</v>
      </c>
      <c r="B835" s="222" t="s">
        <v>458</v>
      </c>
      <c r="C835" s="222" t="s">
        <v>459</v>
      </c>
      <c r="D835" s="222">
        <v>160150</v>
      </c>
      <c r="E835" s="788">
        <v>3</v>
      </c>
      <c r="F835" s="788">
        <v>0</v>
      </c>
      <c r="G835" s="788">
        <v>6</v>
      </c>
      <c r="H835" s="819">
        <v>0</v>
      </c>
      <c r="I835" s="788">
        <v>0</v>
      </c>
      <c r="J835" s="788">
        <v>6</v>
      </c>
      <c r="K835" s="788">
        <v>6</v>
      </c>
      <c r="L835" s="788">
        <v>4</v>
      </c>
      <c r="M835" s="788">
        <v>0</v>
      </c>
      <c r="N835" s="819">
        <v>7</v>
      </c>
      <c r="O835" s="788">
        <v>0</v>
      </c>
      <c r="P835" s="788">
        <v>0</v>
      </c>
      <c r="Q835" s="788">
        <v>7</v>
      </c>
      <c r="R835" s="788">
        <v>7</v>
      </c>
      <c r="S835" s="788">
        <v>4</v>
      </c>
      <c r="T835" s="788">
        <v>0</v>
      </c>
      <c r="U835" s="788">
        <v>0</v>
      </c>
    </row>
    <row r="836" spans="1:21" ht="12.75" customHeight="1">
      <c r="A836" s="222" t="s">
        <v>458</v>
      </c>
      <c r="B836" s="222" t="s">
        <v>458</v>
      </c>
      <c r="C836" s="222" t="s">
        <v>465</v>
      </c>
      <c r="D836" s="222">
        <v>160158</v>
      </c>
      <c r="E836" s="788">
        <v>0</v>
      </c>
      <c r="F836" s="788">
        <v>0</v>
      </c>
      <c r="G836" s="788">
        <v>0</v>
      </c>
      <c r="H836" s="819">
        <v>0</v>
      </c>
      <c r="I836" s="788">
        <v>0</v>
      </c>
      <c r="J836" s="788">
        <v>0</v>
      </c>
      <c r="K836" s="788">
        <v>0</v>
      </c>
      <c r="L836" s="788">
        <v>0</v>
      </c>
      <c r="M836" s="788">
        <v>0</v>
      </c>
      <c r="N836" s="819">
        <v>0</v>
      </c>
      <c r="O836" s="788">
        <v>0</v>
      </c>
      <c r="P836" s="788">
        <v>0</v>
      </c>
      <c r="Q836" s="788">
        <v>0</v>
      </c>
      <c r="R836" s="788">
        <v>0</v>
      </c>
      <c r="S836" s="788">
        <v>0</v>
      </c>
      <c r="T836" s="788">
        <v>0</v>
      </c>
      <c r="U836" s="788">
        <v>0</v>
      </c>
    </row>
    <row r="837" spans="1:21" ht="12.75" customHeight="1">
      <c r="A837" s="222" t="s">
        <v>458</v>
      </c>
      <c r="B837" s="222" t="s">
        <v>458</v>
      </c>
      <c r="C837" s="222" t="s">
        <v>466</v>
      </c>
      <c r="D837" s="222">
        <v>160159</v>
      </c>
      <c r="E837" s="788">
        <v>0</v>
      </c>
      <c r="F837" s="788">
        <v>0</v>
      </c>
      <c r="G837" s="788">
        <v>0</v>
      </c>
      <c r="H837" s="819">
        <v>0</v>
      </c>
      <c r="I837" s="788">
        <v>0</v>
      </c>
      <c r="J837" s="788">
        <v>0</v>
      </c>
      <c r="K837" s="788">
        <v>0</v>
      </c>
      <c r="L837" s="788">
        <v>0</v>
      </c>
      <c r="M837" s="788">
        <v>0</v>
      </c>
      <c r="N837" s="819">
        <v>0</v>
      </c>
      <c r="O837" s="788">
        <v>0</v>
      </c>
      <c r="P837" s="788">
        <v>0</v>
      </c>
      <c r="Q837" s="788">
        <v>0</v>
      </c>
      <c r="R837" s="788">
        <v>0</v>
      </c>
      <c r="S837" s="788">
        <v>0</v>
      </c>
      <c r="T837" s="788">
        <v>0</v>
      </c>
      <c r="U837" s="788">
        <v>0</v>
      </c>
    </row>
    <row r="838" spans="1:21" ht="12.75" customHeight="1">
      <c r="A838" s="222" t="s">
        <v>458</v>
      </c>
      <c r="B838" s="222" t="s">
        <v>458</v>
      </c>
      <c r="C838" s="222" t="s">
        <v>467</v>
      </c>
      <c r="D838" s="222">
        <v>160161</v>
      </c>
      <c r="E838" s="788">
        <v>0</v>
      </c>
      <c r="F838" s="788">
        <v>0</v>
      </c>
      <c r="G838" s="788">
        <v>0</v>
      </c>
      <c r="H838" s="819">
        <v>0</v>
      </c>
      <c r="I838" s="788">
        <v>0</v>
      </c>
      <c r="J838" s="788">
        <v>0</v>
      </c>
      <c r="K838" s="788">
        <v>0</v>
      </c>
      <c r="L838" s="788">
        <v>0</v>
      </c>
      <c r="M838" s="788">
        <v>0</v>
      </c>
      <c r="N838" s="819">
        <v>0</v>
      </c>
      <c r="O838" s="788">
        <v>0</v>
      </c>
      <c r="P838" s="788">
        <v>0</v>
      </c>
      <c r="Q838" s="788">
        <v>0</v>
      </c>
      <c r="R838" s="788">
        <v>0</v>
      </c>
      <c r="S838" s="788">
        <v>0</v>
      </c>
      <c r="T838" s="788">
        <v>0</v>
      </c>
      <c r="U838" s="788">
        <v>0</v>
      </c>
    </row>
    <row r="839" spans="1:21" ht="12.75" customHeight="1">
      <c r="A839" s="222" t="s">
        <v>458</v>
      </c>
      <c r="B839" s="222" t="s">
        <v>458</v>
      </c>
      <c r="C839" s="222" t="s">
        <v>468</v>
      </c>
      <c r="D839" s="222">
        <v>160162</v>
      </c>
      <c r="E839" s="788">
        <v>0</v>
      </c>
      <c r="F839" s="788">
        <v>0</v>
      </c>
      <c r="G839" s="788">
        <v>0</v>
      </c>
      <c r="H839" s="819">
        <v>0</v>
      </c>
      <c r="I839" s="788">
        <v>0</v>
      </c>
      <c r="J839" s="788">
        <v>0</v>
      </c>
      <c r="K839" s="788">
        <v>0</v>
      </c>
      <c r="L839" s="788">
        <v>1</v>
      </c>
      <c r="M839" s="788">
        <v>0</v>
      </c>
      <c r="N839" s="819">
        <v>0</v>
      </c>
      <c r="O839" s="788">
        <v>0</v>
      </c>
      <c r="P839" s="788">
        <v>0</v>
      </c>
      <c r="Q839" s="788">
        <v>0</v>
      </c>
      <c r="R839" s="788">
        <v>1</v>
      </c>
      <c r="S839" s="788">
        <v>0</v>
      </c>
      <c r="T839" s="788">
        <v>0</v>
      </c>
      <c r="U839" s="788">
        <v>0</v>
      </c>
    </row>
    <row r="840" spans="1:21" ht="12.75" customHeight="1">
      <c r="A840" s="222" t="s">
        <v>458</v>
      </c>
      <c r="B840" s="222" t="s">
        <v>458</v>
      </c>
      <c r="C840" s="222" t="s">
        <v>119</v>
      </c>
      <c r="D840" s="222">
        <v>160163</v>
      </c>
      <c r="E840" s="788">
        <v>0</v>
      </c>
      <c r="F840" s="788">
        <v>0</v>
      </c>
      <c r="G840" s="788">
        <v>0</v>
      </c>
      <c r="H840" s="819">
        <v>0</v>
      </c>
      <c r="I840" s="788">
        <v>0</v>
      </c>
      <c r="J840" s="788">
        <v>0</v>
      </c>
      <c r="K840" s="788">
        <v>0</v>
      </c>
      <c r="L840" s="788">
        <v>0</v>
      </c>
      <c r="M840" s="788">
        <v>0</v>
      </c>
      <c r="N840" s="819">
        <v>0</v>
      </c>
      <c r="O840" s="788">
        <v>0</v>
      </c>
      <c r="P840" s="788">
        <v>0</v>
      </c>
      <c r="Q840" s="788">
        <v>0</v>
      </c>
      <c r="R840" s="788">
        <v>0</v>
      </c>
      <c r="S840" s="788">
        <v>0</v>
      </c>
      <c r="T840" s="788">
        <v>0</v>
      </c>
      <c r="U840" s="788">
        <v>0</v>
      </c>
    </row>
    <row r="841" spans="1:21" ht="12.75" customHeight="1">
      <c r="A841" s="222" t="s">
        <v>458</v>
      </c>
      <c r="B841" s="222" t="s">
        <v>458</v>
      </c>
      <c r="C841" s="222" t="s">
        <v>469</v>
      </c>
      <c r="D841" s="222">
        <v>160164</v>
      </c>
      <c r="E841" s="788">
        <v>1</v>
      </c>
      <c r="F841" s="788">
        <v>0</v>
      </c>
      <c r="G841" s="788">
        <v>1</v>
      </c>
      <c r="H841" s="819">
        <v>0</v>
      </c>
      <c r="I841" s="788">
        <v>0</v>
      </c>
      <c r="J841" s="788">
        <v>1</v>
      </c>
      <c r="K841" s="788">
        <v>0</v>
      </c>
      <c r="L841" s="788">
        <v>1</v>
      </c>
      <c r="M841" s="788">
        <v>0</v>
      </c>
      <c r="N841" s="819">
        <v>1</v>
      </c>
      <c r="O841" s="788">
        <v>0</v>
      </c>
      <c r="P841" s="788">
        <v>0</v>
      </c>
      <c r="Q841" s="788">
        <v>0</v>
      </c>
      <c r="R841" s="788">
        <v>0</v>
      </c>
      <c r="S841" s="788">
        <v>0</v>
      </c>
      <c r="T841" s="788">
        <v>0</v>
      </c>
      <c r="U841" s="788">
        <v>0</v>
      </c>
    </row>
    <row r="842" spans="1:21" ht="12.75" customHeight="1">
      <c r="A842" s="222" t="s">
        <v>458</v>
      </c>
      <c r="B842" s="222" t="s">
        <v>458</v>
      </c>
      <c r="C842" s="222" t="s">
        <v>470</v>
      </c>
      <c r="D842" s="222">
        <v>160165</v>
      </c>
      <c r="E842" s="788">
        <v>0</v>
      </c>
      <c r="F842" s="788">
        <v>0</v>
      </c>
      <c r="G842" s="788">
        <v>0</v>
      </c>
      <c r="H842" s="819">
        <v>0</v>
      </c>
      <c r="I842" s="788">
        <v>0</v>
      </c>
      <c r="J842" s="788">
        <v>0</v>
      </c>
      <c r="K842" s="788">
        <v>0</v>
      </c>
      <c r="L842" s="788">
        <v>2</v>
      </c>
      <c r="M842" s="788">
        <v>0</v>
      </c>
      <c r="N842" s="819">
        <v>1</v>
      </c>
      <c r="O842" s="788">
        <v>0</v>
      </c>
      <c r="P842" s="788">
        <v>0</v>
      </c>
      <c r="Q842" s="788">
        <v>0</v>
      </c>
      <c r="R842" s="788">
        <v>0</v>
      </c>
      <c r="S842" s="788">
        <v>0</v>
      </c>
      <c r="T842" s="788">
        <v>0</v>
      </c>
      <c r="U842" s="788">
        <v>0</v>
      </c>
    </row>
    <row r="843" spans="1:21" ht="12.75" customHeight="1">
      <c r="A843" s="222" t="s">
        <v>458</v>
      </c>
      <c r="B843" s="222" t="s">
        <v>475</v>
      </c>
      <c r="C843" s="222" t="s">
        <v>476</v>
      </c>
      <c r="D843" s="222">
        <v>160351</v>
      </c>
      <c r="E843" s="788">
        <v>0</v>
      </c>
      <c r="F843" s="788">
        <v>0</v>
      </c>
      <c r="G843" s="788">
        <v>0</v>
      </c>
      <c r="H843" s="819">
        <v>0</v>
      </c>
      <c r="I843" s="788">
        <v>0</v>
      </c>
      <c r="J843" s="788">
        <v>0</v>
      </c>
      <c r="K843" s="788">
        <v>0</v>
      </c>
      <c r="L843" s="788">
        <v>0</v>
      </c>
      <c r="M843" s="788">
        <v>0</v>
      </c>
      <c r="N843" s="819">
        <v>0</v>
      </c>
      <c r="O843" s="788">
        <v>0</v>
      </c>
      <c r="P843" s="788">
        <v>0</v>
      </c>
      <c r="Q843" s="788">
        <v>0</v>
      </c>
      <c r="R843" s="788">
        <v>0</v>
      </c>
      <c r="S843" s="788">
        <v>0</v>
      </c>
      <c r="T843" s="788">
        <v>0</v>
      </c>
      <c r="U843" s="788">
        <v>0</v>
      </c>
    </row>
    <row r="844" spans="1:21" ht="12.75" customHeight="1">
      <c r="A844" s="222" t="s">
        <v>458</v>
      </c>
      <c r="B844" s="222" t="s">
        <v>475</v>
      </c>
      <c r="C844" s="222" t="s">
        <v>475</v>
      </c>
      <c r="D844" s="222">
        <v>160350</v>
      </c>
      <c r="E844" s="788">
        <v>1</v>
      </c>
      <c r="F844" s="788">
        <v>0</v>
      </c>
      <c r="G844" s="788">
        <v>1</v>
      </c>
      <c r="H844" s="819">
        <v>0</v>
      </c>
      <c r="I844" s="788">
        <v>0</v>
      </c>
      <c r="J844" s="788">
        <v>1</v>
      </c>
      <c r="K844" s="788">
        <v>0</v>
      </c>
      <c r="L844" s="788">
        <v>1</v>
      </c>
      <c r="M844" s="788">
        <v>0</v>
      </c>
      <c r="N844" s="819">
        <v>0</v>
      </c>
      <c r="O844" s="788">
        <v>0</v>
      </c>
      <c r="P844" s="788">
        <v>0</v>
      </c>
      <c r="Q844" s="788">
        <v>0</v>
      </c>
      <c r="R844" s="788">
        <v>1</v>
      </c>
      <c r="S844" s="788">
        <v>0</v>
      </c>
      <c r="T844" s="788">
        <v>0</v>
      </c>
      <c r="U844" s="788">
        <v>0</v>
      </c>
    </row>
    <row r="845" spans="1:21" ht="12.75" customHeight="1">
      <c r="A845" s="243" t="s">
        <v>344</v>
      </c>
      <c r="B845" s="243" t="s">
        <v>512</v>
      </c>
      <c r="C845" s="243" t="s">
        <v>513</v>
      </c>
      <c r="D845" s="243">
        <v>170251</v>
      </c>
      <c r="E845" s="788">
        <v>1</v>
      </c>
      <c r="F845" s="788">
        <v>0</v>
      </c>
      <c r="G845" s="788">
        <v>2</v>
      </c>
      <c r="H845" s="819">
        <v>0</v>
      </c>
      <c r="I845" s="788">
        <v>0</v>
      </c>
      <c r="J845" s="788">
        <v>2</v>
      </c>
      <c r="K845" s="788">
        <v>2</v>
      </c>
      <c r="L845" s="788">
        <v>0</v>
      </c>
      <c r="M845" s="788">
        <v>0</v>
      </c>
      <c r="N845" s="819">
        <v>0</v>
      </c>
      <c r="O845" s="788">
        <v>0</v>
      </c>
      <c r="P845" s="788">
        <v>0</v>
      </c>
      <c r="Q845" s="788">
        <v>0</v>
      </c>
      <c r="R845" s="788">
        <v>0</v>
      </c>
      <c r="S845" s="788">
        <v>0</v>
      </c>
      <c r="T845" s="788">
        <v>0</v>
      </c>
      <c r="U845" s="788">
        <v>0</v>
      </c>
    </row>
    <row r="846" spans="1:21" ht="12.75" customHeight="1">
      <c r="A846" s="243" t="s">
        <v>344</v>
      </c>
      <c r="B846" s="243" t="s">
        <v>512</v>
      </c>
      <c r="C846" s="243" t="s">
        <v>514</v>
      </c>
      <c r="D846" s="243">
        <v>170252</v>
      </c>
      <c r="E846" s="788">
        <v>2</v>
      </c>
      <c r="F846" s="788">
        <v>0</v>
      </c>
      <c r="G846" s="788">
        <v>3</v>
      </c>
      <c r="H846" s="819">
        <v>0</v>
      </c>
      <c r="I846" s="788">
        <v>0</v>
      </c>
      <c r="J846" s="788">
        <v>2</v>
      </c>
      <c r="K846" s="788">
        <v>2</v>
      </c>
      <c r="L846" s="788">
        <v>1</v>
      </c>
      <c r="M846" s="788">
        <v>0</v>
      </c>
      <c r="N846" s="819">
        <v>1</v>
      </c>
      <c r="O846" s="788">
        <v>0</v>
      </c>
      <c r="P846" s="788">
        <v>1</v>
      </c>
      <c r="Q846" s="788">
        <v>0</v>
      </c>
      <c r="R846" s="788">
        <v>3</v>
      </c>
      <c r="S846" s="788">
        <v>1</v>
      </c>
      <c r="T846" s="788">
        <v>0</v>
      </c>
      <c r="U846" s="788">
        <v>0</v>
      </c>
    </row>
    <row r="847" spans="1:21" ht="12.75" customHeight="1">
      <c r="A847" s="243" t="s">
        <v>344</v>
      </c>
      <c r="B847" s="243" t="s">
        <v>512</v>
      </c>
      <c r="C847" s="243" t="s">
        <v>512</v>
      </c>
      <c r="D847" s="243">
        <v>170250</v>
      </c>
      <c r="E847" s="788">
        <v>5</v>
      </c>
      <c r="F847" s="788">
        <v>0</v>
      </c>
      <c r="G847" s="788">
        <v>5</v>
      </c>
      <c r="H847" s="819">
        <v>0</v>
      </c>
      <c r="I847" s="788">
        <v>0</v>
      </c>
      <c r="J847" s="788">
        <v>5</v>
      </c>
      <c r="K847" s="788">
        <v>6</v>
      </c>
      <c r="L847" s="788">
        <v>2</v>
      </c>
      <c r="M847" s="788">
        <v>0</v>
      </c>
      <c r="N847" s="819">
        <v>4</v>
      </c>
      <c r="O847" s="788">
        <v>3</v>
      </c>
      <c r="P847" s="788">
        <v>0</v>
      </c>
      <c r="Q847" s="788">
        <v>3</v>
      </c>
      <c r="R847" s="788">
        <v>3</v>
      </c>
      <c r="S847" s="788">
        <v>2</v>
      </c>
      <c r="T847" s="788">
        <v>0</v>
      </c>
      <c r="U847" s="788">
        <v>0</v>
      </c>
    </row>
    <row r="848" spans="1:21" ht="12.75" customHeight="1">
      <c r="A848" s="243" t="s">
        <v>344</v>
      </c>
      <c r="B848" s="243" t="s">
        <v>512</v>
      </c>
      <c r="C848" s="243" t="s">
        <v>515</v>
      </c>
      <c r="D848" s="243">
        <v>170253</v>
      </c>
      <c r="E848" s="788">
        <v>1</v>
      </c>
      <c r="F848" s="788">
        <v>0</v>
      </c>
      <c r="G848" s="788">
        <v>1</v>
      </c>
      <c r="H848" s="819">
        <v>0</v>
      </c>
      <c r="I848" s="788">
        <v>0</v>
      </c>
      <c r="J848" s="788">
        <v>1</v>
      </c>
      <c r="K848" s="788">
        <v>0</v>
      </c>
      <c r="L848" s="788">
        <v>1</v>
      </c>
      <c r="M848" s="788">
        <v>0</v>
      </c>
      <c r="N848" s="819">
        <v>1</v>
      </c>
      <c r="O848" s="788">
        <v>0</v>
      </c>
      <c r="P848" s="788">
        <v>0</v>
      </c>
      <c r="Q848" s="788">
        <v>0</v>
      </c>
      <c r="R848" s="788">
        <v>1</v>
      </c>
      <c r="S848" s="788">
        <v>1</v>
      </c>
      <c r="T848" s="788">
        <v>0</v>
      </c>
      <c r="U848" s="788">
        <v>0</v>
      </c>
    </row>
    <row r="849" spans="1:21" ht="12.75" customHeight="1">
      <c r="A849" s="243" t="s">
        <v>344</v>
      </c>
      <c r="B849" s="243" t="s">
        <v>512</v>
      </c>
      <c r="C849" s="243" t="s">
        <v>516</v>
      </c>
      <c r="D849" s="243">
        <v>170254</v>
      </c>
      <c r="E849" s="788">
        <v>0</v>
      </c>
      <c r="F849" s="788">
        <v>0</v>
      </c>
      <c r="G849" s="788">
        <v>0</v>
      </c>
      <c r="H849" s="819">
        <v>0</v>
      </c>
      <c r="I849" s="788">
        <v>0</v>
      </c>
      <c r="J849" s="788">
        <v>0</v>
      </c>
      <c r="K849" s="788">
        <v>0</v>
      </c>
      <c r="L849" s="788">
        <v>1</v>
      </c>
      <c r="M849" s="788">
        <v>0</v>
      </c>
      <c r="N849" s="819">
        <v>0</v>
      </c>
      <c r="O849" s="788">
        <v>0</v>
      </c>
      <c r="P849" s="788">
        <v>0</v>
      </c>
      <c r="Q849" s="788">
        <v>0</v>
      </c>
      <c r="R849" s="788">
        <v>1</v>
      </c>
      <c r="S849" s="788">
        <v>0</v>
      </c>
      <c r="T849" s="788">
        <v>0</v>
      </c>
      <c r="U849" s="788">
        <v>0</v>
      </c>
    </row>
    <row r="850" spans="1:21" ht="12.75" customHeight="1">
      <c r="A850" s="243" t="s">
        <v>344</v>
      </c>
      <c r="B850" s="243" t="s">
        <v>512</v>
      </c>
      <c r="C850" s="243" t="s">
        <v>518</v>
      </c>
      <c r="D850" s="243">
        <v>170256</v>
      </c>
      <c r="E850" s="788">
        <v>0</v>
      </c>
      <c r="F850" s="788">
        <v>0</v>
      </c>
      <c r="G850" s="788">
        <v>0</v>
      </c>
      <c r="H850" s="819">
        <v>0</v>
      </c>
      <c r="I850" s="788">
        <v>0</v>
      </c>
      <c r="J850" s="788">
        <v>0</v>
      </c>
      <c r="K850" s="788">
        <v>0</v>
      </c>
      <c r="L850" s="788">
        <v>0</v>
      </c>
      <c r="M850" s="788">
        <v>0</v>
      </c>
      <c r="N850" s="819">
        <v>0</v>
      </c>
      <c r="O850" s="788">
        <v>0</v>
      </c>
      <c r="P850" s="788">
        <v>0</v>
      </c>
      <c r="Q850" s="788">
        <v>0</v>
      </c>
      <c r="R850" s="788">
        <v>1</v>
      </c>
      <c r="S850" s="788">
        <v>0</v>
      </c>
      <c r="T850" s="788">
        <v>0</v>
      </c>
      <c r="U850" s="788">
        <v>0</v>
      </c>
    </row>
    <row r="851" spans="1:21" ht="12.75" customHeight="1">
      <c r="A851" s="243" t="s">
        <v>344</v>
      </c>
      <c r="B851" s="243" t="s">
        <v>512</v>
      </c>
      <c r="C851" s="243" t="s">
        <v>517</v>
      </c>
      <c r="D851" s="243">
        <v>170255</v>
      </c>
      <c r="E851" s="788">
        <v>1</v>
      </c>
      <c r="F851" s="788">
        <v>0</v>
      </c>
      <c r="G851" s="788">
        <v>1</v>
      </c>
      <c r="H851" s="819">
        <v>0</v>
      </c>
      <c r="I851" s="788">
        <v>0</v>
      </c>
      <c r="J851" s="788">
        <v>1</v>
      </c>
      <c r="K851" s="788">
        <v>0</v>
      </c>
      <c r="L851" s="788">
        <v>0</v>
      </c>
      <c r="M851" s="788">
        <v>0</v>
      </c>
      <c r="N851" s="819">
        <v>0</v>
      </c>
      <c r="O851" s="788">
        <v>0</v>
      </c>
      <c r="P851" s="788">
        <v>0</v>
      </c>
      <c r="Q851" s="788">
        <v>0</v>
      </c>
      <c r="R851" s="788">
        <v>0</v>
      </c>
      <c r="S851" s="788">
        <v>0</v>
      </c>
      <c r="T851" s="788">
        <v>0</v>
      </c>
      <c r="U851" s="788">
        <v>0</v>
      </c>
    </row>
    <row r="852" spans="1:21" ht="12.75" customHeight="1">
      <c r="A852" s="243" t="s">
        <v>344</v>
      </c>
      <c r="B852" s="243" t="s">
        <v>519</v>
      </c>
      <c r="C852" s="243" t="s">
        <v>521</v>
      </c>
      <c r="D852" s="243">
        <v>170351</v>
      </c>
      <c r="E852" s="788">
        <v>4</v>
      </c>
      <c r="F852" s="788">
        <v>0</v>
      </c>
      <c r="G852" s="788">
        <v>3</v>
      </c>
      <c r="H852" s="819">
        <v>0</v>
      </c>
      <c r="I852" s="788">
        <v>0</v>
      </c>
      <c r="J852" s="788">
        <v>2</v>
      </c>
      <c r="K852" s="788">
        <v>3</v>
      </c>
      <c r="L852" s="788">
        <v>2</v>
      </c>
      <c r="M852" s="788">
        <v>0</v>
      </c>
      <c r="N852" s="819">
        <v>3</v>
      </c>
      <c r="O852" s="788">
        <v>0</v>
      </c>
      <c r="P852" s="788">
        <v>0</v>
      </c>
      <c r="Q852" s="788">
        <v>2</v>
      </c>
      <c r="R852" s="788">
        <v>1</v>
      </c>
      <c r="S852" s="788">
        <v>0</v>
      </c>
      <c r="T852" s="788">
        <v>0</v>
      </c>
      <c r="U852" s="788">
        <v>0</v>
      </c>
    </row>
    <row r="853" spans="1:21" ht="12.75" customHeight="1">
      <c r="A853" s="243" t="s">
        <v>344</v>
      </c>
      <c r="B853" s="243" t="s">
        <v>519</v>
      </c>
      <c r="C853" s="243" t="s">
        <v>522</v>
      </c>
      <c r="D853" s="243">
        <v>170352</v>
      </c>
      <c r="E853" s="788">
        <v>0</v>
      </c>
      <c r="F853" s="788">
        <v>0</v>
      </c>
      <c r="G853" s="788">
        <v>1</v>
      </c>
      <c r="H853" s="819">
        <v>0</v>
      </c>
      <c r="I853" s="788">
        <v>0</v>
      </c>
      <c r="J853" s="788">
        <v>1</v>
      </c>
      <c r="K853" s="788">
        <v>1</v>
      </c>
      <c r="L853" s="788">
        <v>1</v>
      </c>
      <c r="M853" s="788">
        <v>0</v>
      </c>
      <c r="N853" s="819">
        <v>2</v>
      </c>
      <c r="O853" s="788">
        <v>0</v>
      </c>
      <c r="P853" s="788">
        <v>0</v>
      </c>
      <c r="Q853" s="788">
        <v>2</v>
      </c>
      <c r="R853" s="788">
        <v>2</v>
      </c>
      <c r="S853" s="788">
        <v>1</v>
      </c>
      <c r="T853" s="788">
        <v>0</v>
      </c>
      <c r="U853" s="788">
        <v>0</v>
      </c>
    </row>
    <row r="854" spans="1:21" ht="12.75" customHeight="1">
      <c r="A854" s="243" t="s">
        <v>344</v>
      </c>
      <c r="B854" s="243" t="s">
        <v>519</v>
      </c>
      <c r="C854" s="243" t="s">
        <v>523</v>
      </c>
      <c r="D854" s="243">
        <v>170353</v>
      </c>
      <c r="E854" s="788">
        <v>1</v>
      </c>
      <c r="F854" s="788">
        <v>0</v>
      </c>
      <c r="G854" s="788">
        <v>2</v>
      </c>
      <c r="H854" s="819">
        <v>0</v>
      </c>
      <c r="I854" s="788">
        <v>0</v>
      </c>
      <c r="J854" s="788">
        <v>2</v>
      </c>
      <c r="K854" s="788">
        <v>2</v>
      </c>
      <c r="L854" s="788">
        <v>1</v>
      </c>
      <c r="M854" s="788">
        <v>0</v>
      </c>
      <c r="N854" s="819">
        <v>2</v>
      </c>
      <c r="O854" s="788">
        <v>0</v>
      </c>
      <c r="P854" s="788">
        <v>0</v>
      </c>
      <c r="Q854" s="788">
        <v>2</v>
      </c>
      <c r="R854" s="788">
        <v>2</v>
      </c>
      <c r="S854" s="788">
        <v>2</v>
      </c>
      <c r="T854" s="788">
        <v>0</v>
      </c>
      <c r="U854" s="788">
        <v>0</v>
      </c>
    </row>
    <row r="855" spans="1:21" ht="12.75" customHeight="1">
      <c r="A855" s="243" t="s">
        <v>344</v>
      </c>
      <c r="B855" s="243" t="s">
        <v>519</v>
      </c>
      <c r="C855" s="243" t="s">
        <v>524</v>
      </c>
      <c r="D855" s="243">
        <v>170354</v>
      </c>
      <c r="E855" s="788">
        <v>0</v>
      </c>
      <c r="F855" s="788">
        <v>0</v>
      </c>
      <c r="G855" s="788">
        <v>0</v>
      </c>
      <c r="H855" s="819">
        <v>0</v>
      </c>
      <c r="I855" s="788">
        <v>0</v>
      </c>
      <c r="J855" s="788">
        <v>0</v>
      </c>
      <c r="K855" s="788">
        <v>0</v>
      </c>
      <c r="L855" s="788">
        <v>0</v>
      </c>
      <c r="M855" s="788">
        <v>0</v>
      </c>
      <c r="N855" s="819">
        <v>0</v>
      </c>
      <c r="O855" s="788">
        <v>0</v>
      </c>
      <c r="P855" s="788">
        <v>0</v>
      </c>
      <c r="Q855" s="788">
        <v>0</v>
      </c>
      <c r="R855" s="788">
        <v>0</v>
      </c>
      <c r="S855" s="788">
        <v>0</v>
      </c>
      <c r="T855" s="788">
        <v>0</v>
      </c>
      <c r="U855" s="788">
        <v>0</v>
      </c>
    </row>
    <row r="856" spans="1:21" ht="12.75" customHeight="1">
      <c r="A856" s="243" t="s">
        <v>344</v>
      </c>
      <c r="B856" s="243" t="s">
        <v>519</v>
      </c>
      <c r="C856" s="243" t="s">
        <v>520</v>
      </c>
      <c r="D856" s="243">
        <v>170350</v>
      </c>
      <c r="E856" s="788">
        <v>4</v>
      </c>
      <c r="F856" s="788">
        <v>0</v>
      </c>
      <c r="G856" s="788">
        <v>4</v>
      </c>
      <c r="H856" s="819">
        <v>1</v>
      </c>
      <c r="I856" s="788">
        <v>0</v>
      </c>
      <c r="J856" s="788">
        <v>4</v>
      </c>
      <c r="K856" s="788">
        <v>4</v>
      </c>
      <c r="L856" s="788">
        <v>3</v>
      </c>
      <c r="M856" s="788">
        <v>0</v>
      </c>
      <c r="N856" s="819">
        <v>2</v>
      </c>
      <c r="O856" s="788">
        <v>0</v>
      </c>
      <c r="P856" s="788">
        <v>0</v>
      </c>
      <c r="Q856" s="788">
        <v>2</v>
      </c>
      <c r="R856" s="788">
        <v>4</v>
      </c>
      <c r="S856" s="788">
        <v>3</v>
      </c>
      <c r="T856" s="788">
        <v>0</v>
      </c>
      <c r="U856" s="788">
        <v>0</v>
      </c>
    </row>
    <row r="857" spans="1:21" ht="12.75" customHeight="1">
      <c r="A857" s="243" t="s">
        <v>344</v>
      </c>
      <c r="B857" s="243" t="s">
        <v>519</v>
      </c>
      <c r="C857" s="243" t="s">
        <v>525</v>
      </c>
      <c r="D857" s="243">
        <v>170355</v>
      </c>
      <c r="E857" s="788">
        <v>3</v>
      </c>
      <c r="F857" s="788">
        <v>0</v>
      </c>
      <c r="G857" s="788">
        <v>3</v>
      </c>
      <c r="H857" s="819">
        <v>0</v>
      </c>
      <c r="I857" s="788">
        <v>0</v>
      </c>
      <c r="J857" s="788">
        <v>2</v>
      </c>
      <c r="K857" s="788">
        <v>2</v>
      </c>
      <c r="L857" s="788">
        <v>1</v>
      </c>
      <c r="M857" s="788">
        <v>0</v>
      </c>
      <c r="N857" s="819">
        <v>0</v>
      </c>
      <c r="O857" s="788">
        <v>0</v>
      </c>
      <c r="P857" s="788">
        <v>0</v>
      </c>
      <c r="Q857" s="788">
        <v>0</v>
      </c>
      <c r="R857" s="788">
        <v>0</v>
      </c>
      <c r="S857" s="788">
        <v>0</v>
      </c>
      <c r="T857" s="788">
        <v>0</v>
      </c>
      <c r="U857" s="788">
        <v>0</v>
      </c>
    </row>
    <row r="858" spans="1:21" ht="12.75" customHeight="1">
      <c r="A858" s="243" t="s">
        <v>344</v>
      </c>
      <c r="B858" s="243" t="s">
        <v>519</v>
      </c>
      <c r="C858" s="243" t="s">
        <v>526</v>
      </c>
      <c r="D858" s="243">
        <v>170356</v>
      </c>
      <c r="E858" s="788">
        <v>1</v>
      </c>
      <c r="F858" s="788">
        <v>0</v>
      </c>
      <c r="G858" s="788">
        <v>2</v>
      </c>
      <c r="H858" s="819">
        <v>0</v>
      </c>
      <c r="I858" s="788">
        <v>0</v>
      </c>
      <c r="J858" s="788">
        <v>4</v>
      </c>
      <c r="K858" s="788">
        <v>2</v>
      </c>
      <c r="L858" s="788">
        <v>2</v>
      </c>
      <c r="M858" s="788">
        <v>0</v>
      </c>
      <c r="N858" s="819">
        <v>2</v>
      </c>
      <c r="O858" s="788">
        <v>0</v>
      </c>
      <c r="P858" s="788">
        <v>0</v>
      </c>
      <c r="Q858" s="788">
        <v>2</v>
      </c>
      <c r="R858" s="788">
        <v>1</v>
      </c>
      <c r="S858" s="788">
        <v>1</v>
      </c>
      <c r="T858" s="788">
        <v>0</v>
      </c>
      <c r="U858" s="788">
        <v>0</v>
      </c>
    </row>
    <row r="859" spans="1:21" ht="12.75" customHeight="1">
      <c r="A859" s="243" t="s">
        <v>344</v>
      </c>
      <c r="B859" s="243" t="s">
        <v>519</v>
      </c>
      <c r="C859" s="243" t="s">
        <v>527</v>
      </c>
      <c r="D859" s="243">
        <v>170357</v>
      </c>
      <c r="E859" s="788">
        <v>2</v>
      </c>
      <c r="F859" s="788">
        <v>0</v>
      </c>
      <c r="G859" s="788">
        <v>2</v>
      </c>
      <c r="H859" s="819">
        <v>0</v>
      </c>
      <c r="I859" s="788">
        <v>0</v>
      </c>
      <c r="J859" s="788">
        <v>2</v>
      </c>
      <c r="K859" s="788">
        <v>1</v>
      </c>
      <c r="L859" s="788">
        <v>0</v>
      </c>
      <c r="M859" s="788">
        <v>0</v>
      </c>
      <c r="N859" s="819">
        <v>1</v>
      </c>
      <c r="O859" s="788">
        <v>0</v>
      </c>
      <c r="P859" s="788">
        <v>0</v>
      </c>
      <c r="Q859" s="788">
        <v>1</v>
      </c>
      <c r="R859" s="788">
        <v>3</v>
      </c>
      <c r="S859" s="788">
        <v>2</v>
      </c>
      <c r="T859" s="788">
        <v>0</v>
      </c>
      <c r="U859" s="788">
        <v>0</v>
      </c>
    </row>
    <row r="860" spans="1:21" ht="12.75" customHeight="1">
      <c r="A860" s="243" t="s">
        <v>344</v>
      </c>
      <c r="B860" s="243" t="s">
        <v>528</v>
      </c>
      <c r="C860" s="243" t="s">
        <v>288</v>
      </c>
      <c r="D860" s="243">
        <v>170451</v>
      </c>
      <c r="E860" s="788">
        <v>1</v>
      </c>
      <c r="F860" s="788">
        <v>0</v>
      </c>
      <c r="G860" s="788">
        <v>1</v>
      </c>
      <c r="H860" s="819">
        <v>0</v>
      </c>
      <c r="I860" s="788">
        <v>0</v>
      </c>
      <c r="J860" s="788">
        <v>1</v>
      </c>
      <c r="K860" s="788">
        <v>0</v>
      </c>
      <c r="L860" s="788">
        <v>0</v>
      </c>
      <c r="M860" s="788">
        <v>0</v>
      </c>
      <c r="N860" s="819">
        <v>0</v>
      </c>
      <c r="O860" s="788">
        <v>0</v>
      </c>
      <c r="P860" s="788">
        <v>0</v>
      </c>
      <c r="Q860" s="788">
        <v>0</v>
      </c>
      <c r="R860" s="788">
        <v>0</v>
      </c>
      <c r="S860" s="788">
        <v>0</v>
      </c>
      <c r="T860" s="788">
        <v>0</v>
      </c>
      <c r="U860" s="788">
        <v>0</v>
      </c>
    </row>
    <row r="861" spans="1:21" ht="12.75" customHeight="1">
      <c r="A861" s="243" t="s">
        <v>344</v>
      </c>
      <c r="B861" s="243" t="s">
        <v>528</v>
      </c>
      <c r="C861" s="243" t="s">
        <v>530</v>
      </c>
      <c r="D861" s="243">
        <v>170452</v>
      </c>
      <c r="E861" s="788">
        <v>1</v>
      </c>
      <c r="F861" s="788">
        <v>0</v>
      </c>
      <c r="G861" s="788">
        <v>1</v>
      </c>
      <c r="H861" s="819">
        <v>0</v>
      </c>
      <c r="I861" s="788">
        <v>0</v>
      </c>
      <c r="J861" s="788">
        <v>1</v>
      </c>
      <c r="K861" s="788">
        <v>0</v>
      </c>
      <c r="L861" s="788">
        <v>1</v>
      </c>
      <c r="M861" s="788">
        <v>0</v>
      </c>
      <c r="N861" s="819">
        <v>1</v>
      </c>
      <c r="O861" s="788">
        <v>1</v>
      </c>
      <c r="P861" s="788">
        <v>0</v>
      </c>
      <c r="Q861" s="788">
        <v>1</v>
      </c>
      <c r="R861" s="788">
        <v>1</v>
      </c>
      <c r="S861" s="788">
        <v>0</v>
      </c>
      <c r="T861" s="788">
        <v>0</v>
      </c>
      <c r="U861" s="788">
        <v>0</v>
      </c>
    </row>
    <row r="862" spans="1:21" ht="12.75" customHeight="1">
      <c r="A862" s="243" t="s">
        <v>344</v>
      </c>
      <c r="B862" s="243" t="s">
        <v>528</v>
      </c>
      <c r="C862" s="243" t="s">
        <v>529</v>
      </c>
      <c r="D862" s="243">
        <v>170450</v>
      </c>
      <c r="E862" s="788">
        <v>2</v>
      </c>
      <c r="F862" s="788">
        <v>0</v>
      </c>
      <c r="G862" s="788">
        <v>4</v>
      </c>
      <c r="H862" s="819">
        <v>0</v>
      </c>
      <c r="I862" s="788">
        <v>0</v>
      </c>
      <c r="J862" s="788">
        <v>2</v>
      </c>
      <c r="K862" s="788">
        <v>2</v>
      </c>
      <c r="L862" s="788">
        <v>2</v>
      </c>
      <c r="M862" s="788">
        <v>0</v>
      </c>
      <c r="N862" s="819">
        <v>3</v>
      </c>
      <c r="O862" s="788">
        <v>2</v>
      </c>
      <c r="P862" s="788">
        <v>0</v>
      </c>
      <c r="Q862" s="788">
        <v>3</v>
      </c>
      <c r="R862" s="788">
        <v>2</v>
      </c>
      <c r="S862" s="788">
        <v>1</v>
      </c>
      <c r="T862" s="788">
        <v>0</v>
      </c>
      <c r="U862" s="788">
        <v>0</v>
      </c>
    </row>
    <row r="863" spans="1:21" ht="12.75" customHeight="1">
      <c r="A863" s="243" t="s">
        <v>344</v>
      </c>
      <c r="B863" s="243" t="s">
        <v>528</v>
      </c>
      <c r="C863" s="243" t="s">
        <v>531</v>
      </c>
      <c r="D863" s="243">
        <v>170453</v>
      </c>
      <c r="E863" s="788">
        <v>0</v>
      </c>
      <c r="F863" s="788">
        <v>0</v>
      </c>
      <c r="G863" s="788">
        <v>0</v>
      </c>
      <c r="H863" s="819">
        <v>0</v>
      </c>
      <c r="I863" s="788">
        <v>0</v>
      </c>
      <c r="J863" s="788">
        <v>0</v>
      </c>
      <c r="K863" s="788">
        <v>0</v>
      </c>
      <c r="L863" s="788">
        <v>0</v>
      </c>
      <c r="M863" s="788">
        <v>0</v>
      </c>
      <c r="N863" s="819">
        <v>0</v>
      </c>
      <c r="O863" s="788">
        <v>0</v>
      </c>
      <c r="P863" s="788">
        <v>0</v>
      </c>
      <c r="Q863" s="788">
        <v>0</v>
      </c>
      <c r="R863" s="788">
        <v>0</v>
      </c>
      <c r="S863" s="788">
        <v>0</v>
      </c>
      <c r="T863" s="788">
        <v>0</v>
      </c>
      <c r="U863" s="788">
        <v>0</v>
      </c>
    </row>
    <row r="864" spans="1:21" ht="12.75" customHeight="1">
      <c r="A864" s="243" t="s">
        <v>344</v>
      </c>
      <c r="B864" s="243" t="s">
        <v>528</v>
      </c>
      <c r="C864" s="243" t="s">
        <v>532</v>
      </c>
      <c r="D864" s="243">
        <v>170454</v>
      </c>
      <c r="E864" s="788">
        <v>0</v>
      </c>
      <c r="F864" s="788">
        <v>0</v>
      </c>
      <c r="G864" s="788">
        <v>0</v>
      </c>
      <c r="H864" s="819">
        <v>0</v>
      </c>
      <c r="I864" s="788">
        <v>0</v>
      </c>
      <c r="J864" s="788">
        <v>0</v>
      </c>
      <c r="K864" s="788">
        <v>0</v>
      </c>
      <c r="L864" s="788">
        <v>1</v>
      </c>
      <c r="M864" s="788">
        <v>0</v>
      </c>
      <c r="N864" s="819">
        <v>1</v>
      </c>
      <c r="O864" s="788">
        <v>0</v>
      </c>
      <c r="P864" s="788">
        <v>0</v>
      </c>
      <c r="Q864" s="788">
        <v>1</v>
      </c>
      <c r="R864" s="788">
        <v>1</v>
      </c>
      <c r="S864" s="788">
        <v>0</v>
      </c>
      <c r="T864" s="788">
        <v>0</v>
      </c>
      <c r="U864" s="788">
        <v>0</v>
      </c>
    </row>
    <row r="865" spans="1:21" ht="12.75" customHeight="1">
      <c r="A865" s="243" t="s">
        <v>344</v>
      </c>
      <c r="B865" s="243" t="s">
        <v>539</v>
      </c>
      <c r="C865" s="243" t="s">
        <v>539</v>
      </c>
      <c r="D865" s="243">
        <v>170850</v>
      </c>
      <c r="E865" s="788">
        <v>2</v>
      </c>
      <c r="F865" s="788">
        <v>0</v>
      </c>
      <c r="G865" s="788">
        <v>2</v>
      </c>
      <c r="H865" s="819">
        <v>0</v>
      </c>
      <c r="I865" s="788">
        <v>0</v>
      </c>
      <c r="J865" s="788">
        <v>2</v>
      </c>
      <c r="K865" s="788">
        <v>1</v>
      </c>
      <c r="L865" s="788">
        <v>2</v>
      </c>
      <c r="M865" s="788">
        <v>0</v>
      </c>
      <c r="N865" s="819">
        <v>3</v>
      </c>
      <c r="O865" s="788">
        <v>0</v>
      </c>
      <c r="P865" s="788">
        <v>0</v>
      </c>
      <c r="Q865" s="788">
        <v>3</v>
      </c>
      <c r="R865" s="788">
        <v>2</v>
      </c>
      <c r="S865" s="788">
        <v>2</v>
      </c>
      <c r="T865" s="788">
        <v>0</v>
      </c>
      <c r="U865" s="788">
        <v>0</v>
      </c>
    </row>
    <row r="866" spans="1:21" ht="12.75" customHeight="1">
      <c r="A866" s="243" t="s">
        <v>344</v>
      </c>
      <c r="B866" s="243" t="s">
        <v>540</v>
      </c>
      <c r="C866" s="243" t="s">
        <v>540</v>
      </c>
      <c r="D866" s="243">
        <v>170950</v>
      </c>
      <c r="E866" s="788">
        <v>3</v>
      </c>
      <c r="F866" s="788">
        <v>0</v>
      </c>
      <c r="G866" s="788">
        <v>3</v>
      </c>
      <c r="H866" s="819">
        <v>0</v>
      </c>
      <c r="I866" s="788">
        <v>0</v>
      </c>
      <c r="J866" s="788">
        <v>3</v>
      </c>
      <c r="K866" s="788">
        <v>1</v>
      </c>
      <c r="L866" s="788">
        <v>4</v>
      </c>
      <c r="M866" s="788">
        <v>0</v>
      </c>
      <c r="N866" s="819">
        <v>1</v>
      </c>
      <c r="O866" s="788">
        <v>0</v>
      </c>
      <c r="P866" s="788">
        <v>0</v>
      </c>
      <c r="Q866" s="788">
        <v>1</v>
      </c>
      <c r="R866" s="788">
        <v>3</v>
      </c>
      <c r="S866" s="788">
        <v>1</v>
      </c>
      <c r="T866" s="788">
        <v>0</v>
      </c>
      <c r="U866" s="788">
        <v>0</v>
      </c>
    </row>
    <row r="867" spans="1:21" ht="12.75" customHeight="1">
      <c r="A867" s="243" t="s">
        <v>344</v>
      </c>
      <c r="B867" s="243" t="s">
        <v>479</v>
      </c>
      <c r="C867" s="243" t="s">
        <v>480</v>
      </c>
      <c r="D867" s="243">
        <v>170151</v>
      </c>
      <c r="E867" s="788">
        <v>3</v>
      </c>
      <c r="F867" s="788">
        <v>0</v>
      </c>
      <c r="G867" s="788">
        <v>5</v>
      </c>
      <c r="H867" s="819">
        <v>0</v>
      </c>
      <c r="I867" s="788">
        <v>0</v>
      </c>
      <c r="J867" s="788">
        <v>5</v>
      </c>
      <c r="K867" s="788">
        <v>5</v>
      </c>
      <c r="L867" s="788">
        <v>4</v>
      </c>
      <c r="M867" s="788">
        <v>0</v>
      </c>
      <c r="N867" s="819">
        <v>8</v>
      </c>
      <c r="O867" s="788">
        <v>0</v>
      </c>
      <c r="P867" s="788">
        <v>0</v>
      </c>
      <c r="Q867" s="788">
        <v>8</v>
      </c>
      <c r="R867" s="788">
        <v>8</v>
      </c>
      <c r="S867" s="788">
        <v>5</v>
      </c>
      <c r="T867" s="788">
        <v>4</v>
      </c>
      <c r="U867" s="788">
        <v>1</v>
      </c>
    </row>
    <row r="868" spans="1:21" ht="12.75" customHeight="1">
      <c r="A868" s="243" t="s">
        <v>344</v>
      </c>
      <c r="B868" s="243" t="s">
        <v>479</v>
      </c>
      <c r="C868" s="243" t="s">
        <v>481</v>
      </c>
      <c r="D868" s="243">
        <v>170152</v>
      </c>
      <c r="E868" s="788">
        <v>2</v>
      </c>
      <c r="F868" s="788">
        <v>0</v>
      </c>
      <c r="G868" s="788">
        <v>4</v>
      </c>
      <c r="H868" s="819">
        <v>0</v>
      </c>
      <c r="I868" s="788">
        <v>0</v>
      </c>
      <c r="J868" s="788">
        <v>4</v>
      </c>
      <c r="K868" s="788">
        <v>4</v>
      </c>
      <c r="L868" s="788">
        <v>2</v>
      </c>
      <c r="M868" s="788">
        <v>0</v>
      </c>
      <c r="N868" s="819">
        <v>4</v>
      </c>
      <c r="O868" s="788">
        <v>0</v>
      </c>
      <c r="P868" s="788">
        <v>0</v>
      </c>
      <c r="Q868" s="788">
        <v>3</v>
      </c>
      <c r="R868" s="788">
        <v>1</v>
      </c>
      <c r="S868" s="788">
        <v>1</v>
      </c>
      <c r="T868" s="788">
        <v>0</v>
      </c>
      <c r="U868" s="788">
        <v>1</v>
      </c>
    </row>
    <row r="869" spans="1:21" ht="12.75" customHeight="1">
      <c r="A869" s="243" t="s">
        <v>344</v>
      </c>
      <c r="B869" s="243" t="s">
        <v>479</v>
      </c>
      <c r="C869" s="243" t="s">
        <v>482</v>
      </c>
      <c r="D869" s="243">
        <v>170153</v>
      </c>
      <c r="E869" s="788">
        <v>0</v>
      </c>
      <c r="F869" s="788">
        <v>0</v>
      </c>
      <c r="G869" s="788">
        <v>0</v>
      </c>
      <c r="H869" s="819">
        <v>0</v>
      </c>
      <c r="I869" s="788">
        <v>0</v>
      </c>
      <c r="J869" s="788">
        <v>0</v>
      </c>
      <c r="K869" s="788">
        <v>0</v>
      </c>
      <c r="L869" s="788">
        <v>0</v>
      </c>
      <c r="M869" s="788">
        <v>0</v>
      </c>
      <c r="N869" s="819">
        <v>0</v>
      </c>
      <c r="O869" s="788">
        <v>0</v>
      </c>
      <c r="P869" s="788">
        <v>0</v>
      </c>
      <c r="Q869" s="788">
        <v>0</v>
      </c>
      <c r="R869" s="788">
        <v>0</v>
      </c>
      <c r="S869" s="788">
        <v>0</v>
      </c>
      <c r="T869" s="788">
        <v>0</v>
      </c>
      <c r="U869" s="788">
        <v>0</v>
      </c>
    </row>
    <row r="870" spans="1:21" ht="12.75" customHeight="1">
      <c r="A870" s="243" t="s">
        <v>344</v>
      </c>
      <c r="B870" s="243" t="s">
        <v>479</v>
      </c>
      <c r="C870" s="243" t="s">
        <v>483</v>
      </c>
      <c r="D870" s="243">
        <v>170154</v>
      </c>
      <c r="E870" s="788">
        <v>2</v>
      </c>
      <c r="F870" s="788">
        <v>0</v>
      </c>
      <c r="G870" s="788">
        <v>1</v>
      </c>
      <c r="H870" s="819">
        <v>1</v>
      </c>
      <c r="I870" s="788">
        <v>0</v>
      </c>
      <c r="J870" s="788">
        <v>2</v>
      </c>
      <c r="K870" s="788">
        <v>0</v>
      </c>
      <c r="L870" s="788">
        <v>0</v>
      </c>
      <c r="M870" s="788">
        <v>0</v>
      </c>
      <c r="N870" s="819">
        <v>1</v>
      </c>
      <c r="O870" s="788">
        <v>0</v>
      </c>
      <c r="P870" s="788">
        <v>0</v>
      </c>
      <c r="Q870" s="788">
        <v>1</v>
      </c>
      <c r="R870" s="788">
        <v>1</v>
      </c>
      <c r="S870" s="788">
        <v>1</v>
      </c>
      <c r="T870" s="788">
        <v>0</v>
      </c>
      <c r="U870" s="788">
        <v>0</v>
      </c>
    </row>
    <row r="871" spans="1:21" ht="12.75" customHeight="1">
      <c r="A871" s="243" t="s">
        <v>344</v>
      </c>
      <c r="B871" s="243" t="s">
        <v>479</v>
      </c>
      <c r="C871" s="243" t="s">
        <v>484</v>
      </c>
      <c r="D871" s="243">
        <v>170155</v>
      </c>
      <c r="E871" s="788">
        <v>16</v>
      </c>
      <c r="F871" s="788">
        <v>0</v>
      </c>
      <c r="G871" s="788">
        <v>26</v>
      </c>
      <c r="H871" s="819">
        <v>2</v>
      </c>
      <c r="I871" s="788">
        <v>0</v>
      </c>
      <c r="J871" s="788">
        <v>27</v>
      </c>
      <c r="K871" s="788">
        <v>22</v>
      </c>
      <c r="L871" s="788">
        <v>10</v>
      </c>
      <c r="M871" s="788">
        <v>0</v>
      </c>
      <c r="N871" s="819">
        <v>30</v>
      </c>
      <c r="O871" s="788">
        <v>0</v>
      </c>
      <c r="P871" s="788">
        <v>0</v>
      </c>
      <c r="Q871" s="788">
        <v>28</v>
      </c>
      <c r="R871" s="788">
        <v>15</v>
      </c>
      <c r="S871" s="788">
        <v>10</v>
      </c>
      <c r="T871" s="788">
        <v>5</v>
      </c>
      <c r="U871" s="788">
        <v>2</v>
      </c>
    </row>
    <row r="872" spans="1:21" ht="12.75" customHeight="1">
      <c r="A872" s="243" t="s">
        <v>344</v>
      </c>
      <c r="B872" s="243" t="s">
        <v>479</v>
      </c>
      <c r="C872" s="243" t="s">
        <v>487</v>
      </c>
      <c r="D872" s="243">
        <v>170158</v>
      </c>
      <c r="E872" s="788">
        <v>0</v>
      </c>
      <c r="F872" s="788">
        <v>0</v>
      </c>
      <c r="G872" s="788">
        <v>0</v>
      </c>
      <c r="H872" s="819">
        <v>0</v>
      </c>
      <c r="I872" s="788">
        <v>0</v>
      </c>
      <c r="J872" s="788">
        <v>0</v>
      </c>
      <c r="K872" s="788">
        <v>0</v>
      </c>
      <c r="L872" s="788">
        <v>0</v>
      </c>
      <c r="M872" s="788">
        <v>0</v>
      </c>
      <c r="N872" s="819">
        <v>0</v>
      </c>
      <c r="O872" s="788">
        <v>0</v>
      </c>
      <c r="P872" s="788">
        <v>0</v>
      </c>
      <c r="Q872" s="788">
        <v>0</v>
      </c>
      <c r="R872" s="788">
        <v>0</v>
      </c>
      <c r="S872" s="788">
        <v>0</v>
      </c>
      <c r="T872" s="788">
        <v>0</v>
      </c>
      <c r="U872" s="788">
        <v>0</v>
      </c>
    </row>
    <row r="873" spans="1:21" ht="12.75" customHeight="1">
      <c r="A873" s="243" t="s">
        <v>344</v>
      </c>
      <c r="B873" s="243" t="s">
        <v>479</v>
      </c>
      <c r="C873" s="243" t="s">
        <v>488</v>
      </c>
      <c r="D873" s="243">
        <v>170159</v>
      </c>
      <c r="E873" s="788">
        <v>1</v>
      </c>
      <c r="F873" s="788">
        <v>0</v>
      </c>
      <c r="G873" s="788">
        <v>1</v>
      </c>
      <c r="H873" s="819">
        <v>0</v>
      </c>
      <c r="I873" s="788">
        <v>0</v>
      </c>
      <c r="J873" s="788">
        <v>1</v>
      </c>
      <c r="K873" s="788">
        <v>1</v>
      </c>
      <c r="L873" s="788">
        <v>1</v>
      </c>
      <c r="M873" s="788">
        <v>0</v>
      </c>
      <c r="N873" s="819">
        <v>2</v>
      </c>
      <c r="O873" s="788">
        <v>0</v>
      </c>
      <c r="P873" s="788">
        <v>0</v>
      </c>
      <c r="Q873" s="788">
        <v>2</v>
      </c>
      <c r="R873" s="788">
        <v>2</v>
      </c>
      <c r="S873" s="788">
        <v>1</v>
      </c>
      <c r="T873" s="788">
        <v>0</v>
      </c>
      <c r="U873" s="788">
        <v>0</v>
      </c>
    </row>
    <row r="874" spans="1:21" ht="12.75" customHeight="1">
      <c r="A874" s="243" t="s">
        <v>344</v>
      </c>
      <c r="B874" s="243" t="s">
        <v>479</v>
      </c>
      <c r="C874" s="243" t="s">
        <v>485</v>
      </c>
      <c r="D874" s="243">
        <v>170156</v>
      </c>
      <c r="E874" s="788">
        <v>12</v>
      </c>
      <c r="F874" s="788">
        <v>0</v>
      </c>
      <c r="G874" s="788">
        <v>18</v>
      </c>
      <c r="H874" s="819">
        <v>0</v>
      </c>
      <c r="I874" s="788">
        <v>0</v>
      </c>
      <c r="J874" s="788">
        <v>18</v>
      </c>
      <c r="K874" s="788">
        <v>18</v>
      </c>
      <c r="L874" s="788">
        <v>6</v>
      </c>
      <c r="M874" s="788">
        <v>0</v>
      </c>
      <c r="N874" s="819">
        <v>18</v>
      </c>
      <c r="O874" s="788">
        <v>0</v>
      </c>
      <c r="P874" s="788">
        <v>0</v>
      </c>
      <c r="Q874" s="788">
        <v>18</v>
      </c>
      <c r="R874" s="788">
        <v>17</v>
      </c>
      <c r="S874" s="788">
        <v>8</v>
      </c>
      <c r="T874" s="788">
        <v>10</v>
      </c>
      <c r="U874" s="788">
        <v>1</v>
      </c>
    </row>
    <row r="875" spans="1:21" ht="12.75" customHeight="1">
      <c r="A875" s="243" t="s">
        <v>344</v>
      </c>
      <c r="B875" s="243" t="s">
        <v>479</v>
      </c>
      <c r="C875" s="243" t="s">
        <v>486</v>
      </c>
      <c r="D875" s="243">
        <v>170157</v>
      </c>
      <c r="E875" s="788">
        <v>16</v>
      </c>
      <c r="F875" s="788">
        <v>0</v>
      </c>
      <c r="G875" s="788">
        <v>21</v>
      </c>
      <c r="H875" s="819">
        <v>1</v>
      </c>
      <c r="I875" s="788">
        <v>0</v>
      </c>
      <c r="J875" s="788">
        <v>21</v>
      </c>
      <c r="K875" s="788">
        <v>19</v>
      </c>
      <c r="L875" s="788">
        <v>7</v>
      </c>
      <c r="M875" s="788">
        <v>0</v>
      </c>
      <c r="N875" s="819">
        <v>27</v>
      </c>
      <c r="O875" s="788">
        <v>0</v>
      </c>
      <c r="P875" s="788">
        <v>0</v>
      </c>
      <c r="Q875" s="788">
        <v>27</v>
      </c>
      <c r="R875" s="788">
        <v>15</v>
      </c>
      <c r="S875" s="788">
        <v>3</v>
      </c>
      <c r="T875" s="788">
        <v>12</v>
      </c>
      <c r="U875" s="788">
        <v>0</v>
      </c>
    </row>
    <row r="876" spans="1:21" ht="12.75" customHeight="1">
      <c r="A876" s="243" t="s">
        <v>344</v>
      </c>
      <c r="B876" s="243" t="s">
        <v>479</v>
      </c>
      <c r="C876" s="243" t="s">
        <v>489</v>
      </c>
      <c r="D876" s="243">
        <v>170160</v>
      </c>
      <c r="E876" s="788">
        <v>3</v>
      </c>
      <c r="F876" s="788">
        <v>0</v>
      </c>
      <c r="G876" s="788">
        <v>4</v>
      </c>
      <c r="H876" s="819">
        <v>0</v>
      </c>
      <c r="I876" s="788">
        <v>0</v>
      </c>
      <c r="J876" s="788">
        <v>4</v>
      </c>
      <c r="K876" s="788">
        <v>4</v>
      </c>
      <c r="L876" s="788">
        <v>3</v>
      </c>
      <c r="M876" s="788">
        <v>0</v>
      </c>
      <c r="N876" s="819">
        <v>3</v>
      </c>
      <c r="O876" s="788">
        <v>0</v>
      </c>
      <c r="P876" s="788">
        <v>0</v>
      </c>
      <c r="Q876" s="788">
        <v>3</v>
      </c>
      <c r="R876" s="788">
        <v>2</v>
      </c>
      <c r="S876" s="788">
        <v>2</v>
      </c>
      <c r="T876" s="788">
        <v>0</v>
      </c>
      <c r="U876" s="788">
        <v>0</v>
      </c>
    </row>
    <row r="877" spans="1:21" ht="12.75" customHeight="1">
      <c r="A877" s="243" t="s">
        <v>344</v>
      </c>
      <c r="B877" s="243" t="s">
        <v>479</v>
      </c>
      <c r="C877" s="243" t="s">
        <v>490</v>
      </c>
      <c r="D877" s="243">
        <v>170161</v>
      </c>
      <c r="E877" s="788">
        <v>1</v>
      </c>
      <c r="F877" s="788">
        <v>0</v>
      </c>
      <c r="G877" s="788">
        <v>1</v>
      </c>
      <c r="H877" s="819">
        <v>0</v>
      </c>
      <c r="I877" s="788">
        <v>0</v>
      </c>
      <c r="J877" s="788">
        <v>1</v>
      </c>
      <c r="K877" s="788">
        <v>1</v>
      </c>
      <c r="L877" s="788">
        <v>0</v>
      </c>
      <c r="M877" s="788">
        <v>0</v>
      </c>
      <c r="N877" s="819">
        <v>0</v>
      </c>
      <c r="O877" s="788">
        <v>0</v>
      </c>
      <c r="P877" s="788">
        <v>0</v>
      </c>
      <c r="Q877" s="788">
        <v>0</v>
      </c>
      <c r="R877" s="788">
        <v>1</v>
      </c>
      <c r="S877" s="788">
        <v>1</v>
      </c>
      <c r="T877" s="788">
        <v>0</v>
      </c>
      <c r="U877" s="788">
        <v>0</v>
      </c>
    </row>
    <row r="878" spans="1:21" ht="12.75" customHeight="1">
      <c r="A878" s="243" t="s">
        <v>344</v>
      </c>
      <c r="B878" s="243" t="s">
        <v>479</v>
      </c>
      <c r="C878" s="243" t="s">
        <v>491</v>
      </c>
      <c r="D878" s="243">
        <v>170162</v>
      </c>
      <c r="E878" s="788">
        <v>0</v>
      </c>
      <c r="F878" s="788">
        <v>0</v>
      </c>
      <c r="G878" s="788">
        <v>1</v>
      </c>
      <c r="H878" s="819">
        <v>0</v>
      </c>
      <c r="I878" s="788">
        <v>0</v>
      </c>
      <c r="J878" s="788">
        <v>1</v>
      </c>
      <c r="K878" s="788">
        <v>0</v>
      </c>
      <c r="L878" s="788">
        <v>1</v>
      </c>
      <c r="M878" s="788">
        <v>0</v>
      </c>
      <c r="N878" s="819">
        <v>1</v>
      </c>
      <c r="O878" s="788">
        <v>0</v>
      </c>
      <c r="P878" s="788">
        <v>0</v>
      </c>
      <c r="Q878" s="788">
        <v>1</v>
      </c>
      <c r="R878" s="788">
        <v>1</v>
      </c>
      <c r="S878" s="788">
        <v>0</v>
      </c>
      <c r="T878" s="788">
        <v>0</v>
      </c>
      <c r="U878" s="788">
        <v>0</v>
      </c>
    </row>
    <row r="879" spans="1:21" ht="12.75" customHeight="1">
      <c r="A879" s="243" t="s">
        <v>344</v>
      </c>
      <c r="B879" s="243" t="s">
        <v>479</v>
      </c>
      <c r="C879" s="243" t="s">
        <v>492</v>
      </c>
      <c r="D879" s="243">
        <v>170163</v>
      </c>
      <c r="E879" s="788">
        <v>4</v>
      </c>
      <c r="F879" s="788">
        <v>0</v>
      </c>
      <c r="G879" s="788">
        <v>5</v>
      </c>
      <c r="H879" s="819">
        <v>1</v>
      </c>
      <c r="I879" s="788">
        <v>0</v>
      </c>
      <c r="J879" s="788">
        <v>7</v>
      </c>
      <c r="K879" s="788">
        <v>3</v>
      </c>
      <c r="L879" s="788">
        <v>3</v>
      </c>
      <c r="M879" s="788">
        <v>0</v>
      </c>
      <c r="N879" s="819">
        <v>4</v>
      </c>
      <c r="O879" s="788">
        <v>0</v>
      </c>
      <c r="P879" s="788">
        <v>0</v>
      </c>
      <c r="Q879" s="788">
        <v>2</v>
      </c>
      <c r="R879" s="788">
        <v>2</v>
      </c>
      <c r="S879" s="788">
        <v>1</v>
      </c>
      <c r="T879" s="788">
        <v>0</v>
      </c>
      <c r="U879" s="788">
        <v>0</v>
      </c>
    </row>
    <row r="880" spans="1:21" ht="12.75" customHeight="1">
      <c r="A880" s="243" t="s">
        <v>344</v>
      </c>
      <c r="B880" s="243" t="s">
        <v>479</v>
      </c>
      <c r="C880" s="243" t="s">
        <v>493</v>
      </c>
      <c r="D880" s="243">
        <v>170164</v>
      </c>
      <c r="E880" s="788">
        <v>1</v>
      </c>
      <c r="F880" s="788">
        <v>0</v>
      </c>
      <c r="G880" s="788">
        <v>2</v>
      </c>
      <c r="H880" s="819">
        <v>0</v>
      </c>
      <c r="I880" s="788">
        <v>0</v>
      </c>
      <c r="J880" s="788">
        <v>2</v>
      </c>
      <c r="K880" s="788">
        <v>1</v>
      </c>
      <c r="L880" s="788">
        <v>1</v>
      </c>
      <c r="M880" s="788">
        <v>0</v>
      </c>
      <c r="N880" s="819">
        <v>2</v>
      </c>
      <c r="O880" s="788">
        <v>0</v>
      </c>
      <c r="P880" s="788">
        <v>0</v>
      </c>
      <c r="Q880" s="788">
        <v>2</v>
      </c>
      <c r="R880" s="788">
        <v>1</v>
      </c>
      <c r="S880" s="788">
        <v>1</v>
      </c>
      <c r="T880" s="788">
        <v>0</v>
      </c>
      <c r="U880" s="788">
        <v>0</v>
      </c>
    </row>
    <row r="881" spans="1:21" ht="12.75" customHeight="1">
      <c r="A881" s="243" t="s">
        <v>344</v>
      </c>
      <c r="B881" s="243" t="s">
        <v>479</v>
      </c>
      <c r="C881" s="243" t="s">
        <v>494</v>
      </c>
      <c r="D881" s="243">
        <v>170165</v>
      </c>
      <c r="E881" s="788">
        <v>1</v>
      </c>
      <c r="F881" s="788">
        <v>0</v>
      </c>
      <c r="G881" s="788">
        <v>3</v>
      </c>
      <c r="H881" s="819">
        <v>0</v>
      </c>
      <c r="I881" s="788">
        <v>0</v>
      </c>
      <c r="J881" s="788">
        <v>3</v>
      </c>
      <c r="K881" s="788">
        <v>3</v>
      </c>
      <c r="L881" s="788">
        <v>0</v>
      </c>
      <c r="M881" s="788">
        <v>0</v>
      </c>
      <c r="N881" s="819">
        <v>1</v>
      </c>
      <c r="O881" s="788">
        <v>0</v>
      </c>
      <c r="P881" s="788">
        <v>0</v>
      </c>
      <c r="Q881" s="788">
        <v>1</v>
      </c>
      <c r="R881" s="788">
        <v>2</v>
      </c>
      <c r="S881" s="788">
        <v>1</v>
      </c>
      <c r="T881" s="788">
        <v>0</v>
      </c>
      <c r="U881" s="788">
        <v>0</v>
      </c>
    </row>
    <row r="882" spans="1:21" ht="12.75" customHeight="1">
      <c r="A882" s="243" t="s">
        <v>344</v>
      </c>
      <c r="B882" s="243" t="s">
        <v>479</v>
      </c>
      <c r="C882" s="243" t="s">
        <v>495</v>
      </c>
      <c r="D882" s="243">
        <v>170166</v>
      </c>
      <c r="E882" s="788">
        <v>1</v>
      </c>
      <c r="F882" s="788">
        <v>0</v>
      </c>
      <c r="G882" s="788">
        <v>1</v>
      </c>
      <c r="H882" s="819">
        <v>0</v>
      </c>
      <c r="I882" s="788">
        <v>1</v>
      </c>
      <c r="J882" s="788">
        <v>1</v>
      </c>
      <c r="K882" s="788">
        <v>0</v>
      </c>
      <c r="L882" s="788">
        <v>1</v>
      </c>
      <c r="M882" s="788">
        <v>0</v>
      </c>
      <c r="N882" s="819">
        <v>1</v>
      </c>
      <c r="O882" s="788">
        <v>0</v>
      </c>
      <c r="P882" s="788">
        <v>0</v>
      </c>
      <c r="Q882" s="788">
        <v>1</v>
      </c>
      <c r="R882" s="788">
        <v>1</v>
      </c>
      <c r="S882" s="788">
        <v>0</v>
      </c>
      <c r="T882" s="788">
        <v>0</v>
      </c>
      <c r="U882" s="788">
        <v>0</v>
      </c>
    </row>
    <row r="883" spans="1:21" ht="12.75" customHeight="1">
      <c r="A883" s="243" t="s">
        <v>344</v>
      </c>
      <c r="B883" s="243" t="s">
        <v>479</v>
      </c>
      <c r="C883" s="243" t="s">
        <v>496</v>
      </c>
      <c r="D883" s="243">
        <v>170168</v>
      </c>
      <c r="E883" s="788">
        <v>1</v>
      </c>
      <c r="F883" s="788">
        <v>0</v>
      </c>
      <c r="G883" s="788">
        <v>1</v>
      </c>
      <c r="H883" s="819">
        <v>0</v>
      </c>
      <c r="I883" s="788">
        <v>0</v>
      </c>
      <c r="J883" s="788">
        <v>1</v>
      </c>
      <c r="K883" s="788">
        <v>1</v>
      </c>
      <c r="L883" s="788">
        <v>0</v>
      </c>
      <c r="M883" s="788">
        <v>0</v>
      </c>
      <c r="N883" s="819">
        <v>0</v>
      </c>
      <c r="O883" s="788">
        <v>0</v>
      </c>
      <c r="P883" s="788">
        <v>0</v>
      </c>
      <c r="Q883" s="788">
        <v>0</v>
      </c>
      <c r="R883" s="788">
        <v>1</v>
      </c>
      <c r="S883" s="788">
        <v>0</v>
      </c>
      <c r="T883" s="788">
        <v>0</v>
      </c>
      <c r="U883" s="788">
        <v>0</v>
      </c>
    </row>
    <row r="884" spans="1:21" ht="12.75" customHeight="1">
      <c r="A884" s="243" t="s">
        <v>344</v>
      </c>
      <c r="B884" s="243" t="s">
        <v>479</v>
      </c>
      <c r="C884" s="243" t="s">
        <v>497</v>
      </c>
      <c r="D884" s="243">
        <v>170169</v>
      </c>
      <c r="E884" s="788">
        <v>0</v>
      </c>
      <c r="F884" s="788">
        <v>0</v>
      </c>
      <c r="G884" s="788">
        <v>0</v>
      </c>
      <c r="H884" s="819">
        <v>0</v>
      </c>
      <c r="I884" s="788">
        <v>0</v>
      </c>
      <c r="J884" s="788">
        <v>0</v>
      </c>
      <c r="K884" s="788">
        <v>0</v>
      </c>
      <c r="L884" s="788">
        <v>1</v>
      </c>
      <c r="M884" s="788">
        <v>0</v>
      </c>
      <c r="N884" s="819">
        <v>1</v>
      </c>
      <c r="O884" s="788">
        <v>0</v>
      </c>
      <c r="P884" s="788">
        <v>1</v>
      </c>
      <c r="Q884" s="788">
        <v>0</v>
      </c>
      <c r="R884" s="788">
        <v>1</v>
      </c>
      <c r="S884" s="788">
        <v>1</v>
      </c>
      <c r="T884" s="788">
        <v>0</v>
      </c>
      <c r="U884" s="788">
        <v>0</v>
      </c>
    </row>
    <row r="885" spans="1:21" ht="12.75" customHeight="1">
      <c r="A885" s="243" t="s">
        <v>344</v>
      </c>
      <c r="B885" s="243" t="s">
        <v>479</v>
      </c>
      <c r="C885" s="243" t="s">
        <v>498</v>
      </c>
      <c r="D885" s="243">
        <v>170170</v>
      </c>
      <c r="E885" s="788">
        <v>4</v>
      </c>
      <c r="F885" s="788">
        <v>0</v>
      </c>
      <c r="G885" s="788">
        <v>8</v>
      </c>
      <c r="H885" s="819">
        <v>1</v>
      </c>
      <c r="I885" s="788">
        <v>0</v>
      </c>
      <c r="J885" s="788">
        <v>8</v>
      </c>
      <c r="K885" s="788">
        <v>6</v>
      </c>
      <c r="L885" s="788">
        <v>2</v>
      </c>
      <c r="M885" s="788">
        <v>0</v>
      </c>
      <c r="N885" s="819">
        <v>7</v>
      </c>
      <c r="O885" s="788">
        <v>0</v>
      </c>
      <c r="P885" s="788">
        <v>0</v>
      </c>
      <c r="Q885" s="788">
        <v>7</v>
      </c>
      <c r="R885" s="788">
        <v>6</v>
      </c>
      <c r="S885" s="788">
        <v>2</v>
      </c>
      <c r="T885" s="788">
        <v>2</v>
      </c>
      <c r="U885" s="788">
        <v>0</v>
      </c>
    </row>
    <row r="886" spans="1:21" ht="12.75" customHeight="1">
      <c r="A886" s="243" t="s">
        <v>344</v>
      </c>
      <c r="B886" s="243" t="s">
        <v>479</v>
      </c>
      <c r="C886" s="243" t="s">
        <v>499</v>
      </c>
      <c r="D886" s="243">
        <v>170171</v>
      </c>
      <c r="E886" s="788">
        <v>1</v>
      </c>
      <c r="F886" s="788">
        <v>0</v>
      </c>
      <c r="G886" s="788">
        <v>2</v>
      </c>
      <c r="H886" s="819">
        <v>0</v>
      </c>
      <c r="I886" s="788">
        <v>0</v>
      </c>
      <c r="J886" s="788">
        <v>1</v>
      </c>
      <c r="K886" s="788">
        <v>1</v>
      </c>
      <c r="L886" s="788">
        <v>2</v>
      </c>
      <c r="M886" s="788">
        <v>0</v>
      </c>
      <c r="N886" s="819">
        <v>0</v>
      </c>
      <c r="O886" s="788">
        <v>0</v>
      </c>
      <c r="P886" s="788">
        <v>0</v>
      </c>
      <c r="Q886" s="788">
        <v>0</v>
      </c>
      <c r="R886" s="788">
        <v>2</v>
      </c>
      <c r="S886" s="788">
        <v>0</v>
      </c>
      <c r="T886" s="788">
        <v>0</v>
      </c>
      <c r="U886" s="788">
        <v>0</v>
      </c>
    </row>
    <row r="887" spans="1:21" ht="12.75" customHeight="1">
      <c r="A887" s="243" t="s">
        <v>344</v>
      </c>
      <c r="B887" s="243" t="s">
        <v>479</v>
      </c>
      <c r="C887" s="243" t="s">
        <v>500</v>
      </c>
      <c r="D887" s="243">
        <v>170172</v>
      </c>
      <c r="E887" s="788">
        <v>1</v>
      </c>
      <c r="F887" s="788">
        <v>0</v>
      </c>
      <c r="G887" s="788">
        <v>1</v>
      </c>
      <c r="H887" s="819">
        <v>0</v>
      </c>
      <c r="I887" s="788">
        <v>0</v>
      </c>
      <c r="J887" s="788">
        <v>1</v>
      </c>
      <c r="K887" s="788">
        <v>1</v>
      </c>
      <c r="L887" s="788">
        <v>1</v>
      </c>
      <c r="M887" s="788">
        <v>0</v>
      </c>
      <c r="N887" s="819">
        <v>1</v>
      </c>
      <c r="O887" s="788">
        <v>0</v>
      </c>
      <c r="P887" s="788">
        <v>1</v>
      </c>
      <c r="Q887" s="788">
        <v>0</v>
      </c>
      <c r="R887" s="788">
        <v>0</v>
      </c>
      <c r="S887" s="788">
        <v>0</v>
      </c>
      <c r="T887" s="788">
        <v>0</v>
      </c>
      <c r="U887" s="788">
        <v>0</v>
      </c>
    </row>
    <row r="888" spans="1:21" ht="12.75" customHeight="1">
      <c r="A888" s="243" t="s">
        <v>344</v>
      </c>
      <c r="B888" s="243" t="s">
        <v>479</v>
      </c>
      <c r="C888" s="243" t="s">
        <v>501</v>
      </c>
      <c r="D888" s="243">
        <v>170174</v>
      </c>
      <c r="E888" s="788">
        <v>0</v>
      </c>
      <c r="F888" s="788">
        <v>0</v>
      </c>
      <c r="G888" s="788">
        <v>0</v>
      </c>
      <c r="H888" s="819">
        <v>0</v>
      </c>
      <c r="I888" s="788">
        <v>0</v>
      </c>
      <c r="J888" s="788">
        <v>0</v>
      </c>
      <c r="K888" s="788">
        <v>0</v>
      </c>
      <c r="L888" s="788">
        <v>1</v>
      </c>
      <c r="M888" s="788">
        <v>0</v>
      </c>
      <c r="N888" s="819">
        <v>1</v>
      </c>
      <c r="O888" s="788">
        <v>0</v>
      </c>
      <c r="P888" s="788">
        <v>1</v>
      </c>
      <c r="Q888" s="788">
        <v>0</v>
      </c>
      <c r="R888" s="788">
        <v>1</v>
      </c>
      <c r="S888" s="788">
        <v>0</v>
      </c>
      <c r="T888" s="788">
        <v>0</v>
      </c>
      <c r="U888" s="788">
        <v>0</v>
      </c>
    </row>
    <row r="889" spans="1:21" ht="12.75" customHeight="1">
      <c r="A889" s="243" t="s">
        <v>344</v>
      </c>
      <c r="B889" s="243" t="s">
        <v>479</v>
      </c>
      <c r="C889" s="243" t="s">
        <v>502</v>
      </c>
      <c r="D889" s="243">
        <v>170175</v>
      </c>
      <c r="E889" s="788">
        <v>3</v>
      </c>
      <c r="F889" s="788">
        <v>0</v>
      </c>
      <c r="G889" s="788">
        <v>6</v>
      </c>
      <c r="H889" s="819">
        <v>1</v>
      </c>
      <c r="I889" s="788">
        <v>0</v>
      </c>
      <c r="J889" s="788">
        <v>6</v>
      </c>
      <c r="K889" s="788">
        <v>2</v>
      </c>
      <c r="L889" s="788">
        <v>4</v>
      </c>
      <c r="M889" s="788">
        <v>0</v>
      </c>
      <c r="N889" s="819">
        <v>6</v>
      </c>
      <c r="O889" s="788">
        <v>0</v>
      </c>
      <c r="P889" s="788">
        <v>0</v>
      </c>
      <c r="Q889" s="788">
        <v>6</v>
      </c>
      <c r="R889" s="788">
        <v>5</v>
      </c>
      <c r="S889" s="788">
        <v>2</v>
      </c>
      <c r="T889" s="788">
        <v>1</v>
      </c>
      <c r="U889" s="788">
        <v>0</v>
      </c>
    </row>
    <row r="890" spans="1:21" ht="12.75" customHeight="1">
      <c r="A890" s="243" t="s">
        <v>344</v>
      </c>
      <c r="B890" s="243" t="s">
        <v>479</v>
      </c>
      <c r="C890" s="243" t="s">
        <v>503</v>
      </c>
      <c r="D890" s="243">
        <v>170176</v>
      </c>
      <c r="E890" s="788">
        <v>1</v>
      </c>
      <c r="F890" s="788">
        <v>0</v>
      </c>
      <c r="G890" s="788">
        <v>2</v>
      </c>
      <c r="H890" s="819">
        <v>0</v>
      </c>
      <c r="I890" s="788">
        <v>0</v>
      </c>
      <c r="J890" s="788">
        <v>2</v>
      </c>
      <c r="K890" s="788">
        <v>2</v>
      </c>
      <c r="L890" s="788">
        <v>2</v>
      </c>
      <c r="M890" s="788">
        <v>0</v>
      </c>
      <c r="N890" s="819">
        <v>1</v>
      </c>
      <c r="O890" s="788">
        <v>0</v>
      </c>
      <c r="P890" s="788">
        <v>0</v>
      </c>
      <c r="Q890" s="788">
        <v>1</v>
      </c>
      <c r="R890" s="788">
        <v>2</v>
      </c>
      <c r="S890" s="788">
        <v>1</v>
      </c>
      <c r="T890" s="788">
        <v>0</v>
      </c>
      <c r="U890" s="788">
        <v>0</v>
      </c>
    </row>
    <row r="891" spans="1:21" ht="12.75" customHeight="1">
      <c r="A891" s="243" t="s">
        <v>344</v>
      </c>
      <c r="B891" s="243" t="s">
        <v>479</v>
      </c>
      <c r="C891" s="243" t="s">
        <v>504</v>
      </c>
      <c r="D891" s="243">
        <v>170177</v>
      </c>
      <c r="E891" s="788">
        <v>3</v>
      </c>
      <c r="F891" s="788">
        <v>0</v>
      </c>
      <c r="G891" s="788">
        <v>7</v>
      </c>
      <c r="H891" s="819">
        <v>0</v>
      </c>
      <c r="I891" s="788">
        <v>0</v>
      </c>
      <c r="J891" s="788">
        <v>6</v>
      </c>
      <c r="K891" s="788">
        <v>6</v>
      </c>
      <c r="L891" s="788">
        <v>4</v>
      </c>
      <c r="M891" s="788">
        <v>0</v>
      </c>
      <c r="N891" s="819">
        <v>7</v>
      </c>
      <c r="O891" s="788">
        <v>0</v>
      </c>
      <c r="P891" s="788">
        <v>0</v>
      </c>
      <c r="Q891" s="788">
        <v>7</v>
      </c>
      <c r="R891" s="788">
        <v>4</v>
      </c>
      <c r="S891" s="788">
        <v>4</v>
      </c>
      <c r="T891" s="788">
        <v>4</v>
      </c>
      <c r="U891" s="788">
        <v>0</v>
      </c>
    </row>
    <row r="892" spans="1:21" ht="12.75" customHeight="1">
      <c r="A892" s="243" t="s">
        <v>344</v>
      </c>
      <c r="B892" s="243" t="s">
        <v>479</v>
      </c>
      <c r="C892" s="243" t="s">
        <v>505</v>
      </c>
      <c r="D892" s="243">
        <v>170178</v>
      </c>
      <c r="E892" s="788">
        <v>0</v>
      </c>
      <c r="F892" s="788">
        <v>0</v>
      </c>
      <c r="G892" s="788">
        <v>0</v>
      </c>
      <c r="H892" s="819">
        <v>0</v>
      </c>
      <c r="I892" s="788">
        <v>0</v>
      </c>
      <c r="J892" s="788">
        <v>0</v>
      </c>
      <c r="K892" s="788">
        <v>0</v>
      </c>
      <c r="L892" s="788">
        <v>1</v>
      </c>
      <c r="M892" s="788">
        <v>0</v>
      </c>
      <c r="N892" s="819">
        <v>1</v>
      </c>
      <c r="O892" s="788">
        <v>0</v>
      </c>
      <c r="P892" s="788">
        <v>1</v>
      </c>
      <c r="Q892" s="788">
        <v>0</v>
      </c>
      <c r="R892" s="788">
        <v>1</v>
      </c>
      <c r="S892" s="788">
        <v>0</v>
      </c>
      <c r="T892" s="788">
        <v>0</v>
      </c>
      <c r="U892" s="788">
        <v>0</v>
      </c>
    </row>
    <row r="893" spans="1:21" ht="12.75" customHeight="1">
      <c r="A893" s="243" t="s">
        <v>344</v>
      </c>
      <c r="B893" s="243" t="s">
        <v>479</v>
      </c>
      <c r="C893" s="243" t="s">
        <v>506</v>
      </c>
      <c r="D893" s="243">
        <v>170179</v>
      </c>
      <c r="E893" s="788">
        <v>2</v>
      </c>
      <c r="F893" s="788">
        <v>0</v>
      </c>
      <c r="G893" s="788">
        <v>5</v>
      </c>
      <c r="H893" s="819">
        <v>2</v>
      </c>
      <c r="I893" s="788">
        <v>0</v>
      </c>
      <c r="J893" s="788">
        <v>6</v>
      </c>
      <c r="K893" s="788">
        <v>5</v>
      </c>
      <c r="L893" s="788">
        <v>3</v>
      </c>
      <c r="M893" s="788">
        <v>0</v>
      </c>
      <c r="N893" s="819">
        <v>9</v>
      </c>
      <c r="O893" s="788">
        <v>0</v>
      </c>
      <c r="P893" s="788">
        <v>0</v>
      </c>
      <c r="Q893" s="788">
        <v>9</v>
      </c>
      <c r="R893" s="788">
        <v>4</v>
      </c>
      <c r="S893" s="788">
        <v>2</v>
      </c>
      <c r="T893" s="788">
        <v>1</v>
      </c>
      <c r="U893" s="788">
        <v>0</v>
      </c>
    </row>
    <row r="894" spans="1:21" ht="12.75" customHeight="1">
      <c r="A894" s="243" t="s">
        <v>344</v>
      </c>
      <c r="B894" s="243" t="s">
        <v>479</v>
      </c>
      <c r="C894" s="243" t="s">
        <v>479</v>
      </c>
      <c r="D894" s="243">
        <v>170150</v>
      </c>
      <c r="E894" s="788">
        <v>299</v>
      </c>
      <c r="F894" s="788">
        <v>0</v>
      </c>
      <c r="G894" s="788">
        <v>411</v>
      </c>
      <c r="H894" s="819">
        <v>16</v>
      </c>
      <c r="I894" s="788">
        <v>0</v>
      </c>
      <c r="J894" s="788">
        <v>398</v>
      </c>
      <c r="K894" s="788">
        <v>369</v>
      </c>
      <c r="L894" s="788">
        <v>118</v>
      </c>
      <c r="M894" s="788">
        <v>0</v>
      </c>
      <c r="N894" s="819">
        <v>454</v>
      </c>
      <c r="O894" s="788">
        <v>0</v>
      </c>
      <c r="P894" s="788">
        <v>0</v>
      </c>
      <c r="Q894" s="788">
        <v>422</v>
      </c>
      <c r="R894" s="788">
        <v>334</v>
      </c>
      <c r="S894" s="788">
        <v>99</v>
      </c>
      <c r="T894" s="788">
        <v>235</v>
      </c>
      <c r="U894" s="788">
        <v>6</v>
      </c>
    </row>
    <row r="895" spans="1:21" ht="12.75" customHeight="1">
      <c r="A895" s="243" t="s">
        <v>344</v>
      </c>
      <c r="B895" s="243" t="s">
        <v>479</v>
      </c>
      <c r="C895" s="243" t="s">
        <v>227</v>
      </c>
      <c r="D895" s="243">
        <v>170180</v>
      </c>
      <c r="E895" s="788">
        <v>4</v>
      </c>
      <c r="F895" s="788">
        <v>0</v>
      </c>
      <c r="G895" s="788">
        <v>6</v>
      </c>
      <c r="H895" s="819">
        <v>0</v>
      </c>
      <c r="I895" s="788">
        <v>0</v>
      </c>
      <c r="J895" s="788">
        <v>6</v>
      </c>
      <c r="K895" s="788">
        <v>6</v>
      </c>
      <c r="L895" s="788">
        <v>1</v>
      </c>
      <c r="M895" s="788">
        <v>0</v>
      </c>
      <c r="N895" s="819">
        <v>5</v>
      </c>
      <c r="O895" s="788">
        <v>0</v>
      </c>
      <c r="P895" s="788">
        <v>0</v>
      </c>
      <c r="Q895" s="788">
        <v>5</v>
      </c>
      <c r="R895" s="788">
        <v>4</v>
      </c>
      <c r="S895" s="788">
        <v>2</v>
      </c>
      <c r="T895" s="788">
        <v>3</v>
      </c>
      <c r="U895" s="788">
        <v>0</v>
      </c>
    </row>
    <row r="896" spans="1:21" ht="12.75" customHeight="1">
      <c r="A896" s="243" t="s">
        <v>344</v>
      </c>
      <c r="B896" s="243" t="s">
        <v>479</v>
      </c>
      <c r="C896" s="243" t="s">
        <v>507</v>
      </c>
      <c r="D896" s="243">
        <v>170181</v>
      </c>
      <c r="E896" s="788">
        <v>1</v>
      </c>
      <c r="F896" s="788">
        <v>0</v>
      </c>
      <c r="G896" s="788">
        <v>1</v>
      </c>
      <c r="H896" s="819">
        <v>0</v>
      </c>
      <c r="I896" s="788">
        <v>0</v>
      </c>
      <c r="J896" s="788">
        <v>1</v>
      </c>
      <c r="K896" s="788">
        <v>1</v>
      </c>
      <c r="L896" s="788">
        <v>1</v>
      </c>
      <c r="M896" s="788">
        <v>0</v>
      </c>
      <c r="N896" s="819">
        <v>1</v>
      </c>
      <c r="O896" s="788">
        <v>0</v>
      </c>
      <c r="P896" s="788">
        <v>0</v>
      </c>
      <c r="Q896" s="788">
        <v>1</v>
      </c>
      <c r="R896" s="788">
        <v>2</v>
      </c>
      <c r="S896" s="788">
        <v>1</v>
      </c>
      <c r="T896" s="788">
        <v>0</v>
      </c>
      <c r="U896" s="788">
        <v>0</v>
      </c>
    </row>
    <row r="897" spans="1:21" ht="12.75" customHeight="1">
      <c r="A897" s="243" t="s">
        <v>344</v>
      </c>
      <c r="B897" s="243" t="s">
        <v>479</v>
      </c>
      <c r="C897" s="243" t="s">
        <v>508</v>
      </c>
      <c r="D897" s="243">
        <v>170183</v>
      </c>
      <c r="E897" s="788">
        <v>4</v>
      </c>
      <c r="F897" s="788">
        <v>0</v>
      </c>
      <c r="G897" s="788">
        <v>7</v>
      </c>
      <c r="H897" s="819">
        <v>0</v>
      </c>
      <c r="I897" s="788">
        <v>0</v>
      </c>
      <c r="J897" s="788">
        <v>5</v>
      </c>
      <c r="K897" s="788">
        <v>3</v>
      </c>
      <c r="L897" s="788">
        <v>3</v>
      </c>
      <c r="M897" s="788">
        <v>0</v>
      </c>
      <c r="N897" s="819">
        <v>7</v>
      </c>
      <c r="O897" s="788">
        <v>0</v>
      </c>
      <c r="P897" s="788">
        <v>0</v>
      </c>
      <c r="Q897" s="788">
        <v>7</v>
      </c>
      <c r="R897" s="788">
        <v>4</v>
      </c>
      <c r="S897" s="788">
        <v>1</v>
      </c>
      <c r="T897" s="788">
        <v>2</v>
      </c>
      <c r="U897" s="788">
        <v>0</v>
      </c>
    </row>
    <row r="898" spans="1:21" ht="12.75" customHeight="1">
      <c r="A898" s="243" t="s">
        <v>344</v>
      </c>
      <c r="B898" s="243" t="s">
        <v>479</v>
      </c>
      <c r="C898" s="243" t="s">
        <v>509</v>
      </c>
      <c r="D898" s="243">
        <v>170184</v>
      </c>
      <c r="E898" s="788">
        <v>10</v>
      </c>
      <c r="F898" s="788">
        <v>0</v>
      </c>
      <c r="G898" s="788">
        <v>19</v>
      </c>
      <c r="H898" s="819">
        <v>1</v>
      </c>
      <c r="I898" s="788">
        <v>0</v>
      </c>
      <c r="J898" s="788">
        <v>18</v>
      </c>
      <c r="K898" s="788">
        <v>16</v>
      </c>
      <c r="L898" s="788">
        <v>6</v>
      </c>
      <c r="M898" s="788">
        <v>0</v>
      </c>
      <c r="N898" s="819">
        <v>20</v>
      </c>
      <c r="O898" s="788">
        <v>0</v>
      </c>
      <c r="P898" s="788">
        <v>0</v>
      </c>
      <c r="Q898" s="788">
        <v>20</v>
      </c>
      <c r="R898" s="788">
        <v>12</v>
      </c>
      <c r="S898" s="788">
        <v>5</v>
      </c>
      <c r="T898" s="788">
        <v>7</v>
      </c>
      <c r="U898" s="788">
        <v>0</v>
      </c>
    </row>
    <row r="899" spans="1:21" ht="12.75" customHeight="1">
      <c r="A899" s="243" t="s">
        <v>344</v>
      </c>
      <c r="B899" s="243" t="s">
        <v>479</v>
      </c>
      <c r="C899" s="243" t="s">
        <v>510</v>
      </c>
      <c r="D899" s="243">
        <v>170185</v>
      </c>
      <c r="E899" s="788">
        <v>7</v>
      </c>
      <c r="F899" s="788">
        <v>0</v>
      </c>
      <c r="G899" s="788">
        <v>7</v>
      </c>
      <c r="H899" s="819">
        <v>1</v>
      </c>
      <c r="I899" s="788">
        <v>0</v>
      </c>
      <c r="J899" s="788">
        <v>7</v>
      </c>
      <c r="K899" s="788">
        <v>5</v>
      </c>
      <c r="L899" s="788">
        <v>2</v>
      </c>
      <c r="M899" s="788">
        <v>0</v>
      </c>
      <c r="N899" s="819">
        <v>5</v>
      </c>
      <c r="O899" s="788">
        <v>0</v>
      </c>
      <c r="P899" s="788">
        <v>0</v>
      </c>
      <c r="Q899" s="788">
        <v>5</v>
      </c>
      <c r="R899" s="788">
        <v>3</v>
      </c>
      <c r="S899" s="788">
        <v>0</v>
      </c>
      <c r="T899" s="788">
        <v>0</v>
      </c>
      <c r="U899" s="788">
        <v>0</v>
      </c>
    </row>
    <row r="900" spans="1:21" ht="12.75" customHeight="1">
      <c r="A900" s="243" t="s">
        <v>344</v>
      </c>
      <c r="B900" s="243" t="s">
        <v>479</v>
      </c>
      <c r="C900" s="243" t="s">
        <v>511</v>
      </c>
      <c r="D900" s="243">
        <v>170186</v>
      </c>
      <c r="E900" s="788">
        <v>1</v>
      </c>
      <c r="F900" s="788">
        <v>0</v>
      </c>
      <c r="G900" s="788">
        <v>1</v>
      </c>
      <c r="H900" s="819">
        <v>0</v>
      </c>
      <c r="I900" s="788">
        <v>0</v>
      </c>
      <c r="J900" s="788">
        <v>1</v>
      </c>
      <c r="K900" s="788">
        <v>1</v>
      </c>
      <c r="L900" s="788">
        <v>1</v>
      </c>
      <c r="M900" s="788">
        <v>0</v>
      </c>
      <c r="N900" s="819">
        <v>2</v>
      </c>
      <c r="O900" s="788">
        <v>0</v>
      </c>
      <c r="P900" s="788">
        <v>0</v>
      </c>
      <c r="Q900" s="788">
        <v>2</v>
      </c>
      <c r="R900" s="788">
        <v>2</v>
      </c>
      <c r="S900" s="788">
        <v>0</v>
      </c>
      <c r="T900" s="788">
        <v>0</v>
      </c>
      <c r="U900" s="788">
        <v>0</v>
      </c>
    </row>
    <row r="901" spans="1:21" ht="12.75" customHeight="1">
      <c r="A901" s="243" t="s">
        <v>344</v>
      </c>
      <c r="B901" s="243" t="s">
        <v>533</v>
      </c>
      <c r="C901" s="243" t="s">
        <v>535</v>
      </c>
      <c r="D901" s="243">
        <v>170551</v>
      </c>
      <c r="E901" s="788">
        <v>0</v>
      </c>
      <c r="F901" s="788">
        <v>0</v>
      </c>
      <c r="G901" s="788">
        <v>0</v>
      </c>
      <c r="H901" s="819">
        <v>0</v>
      </c>
      <c r="I901" s="788">
        <v>0</v>
      </c>
      <c r="J901" s="788">
        <v>0</v>
      </c>
      <c r="K901" s="788">
        <v>0</v>
      </c>
      <c r="L901" s="788">
        <v>0</v>
      </c>
      <c r="M901" s="788">
        <v>0</v>
      </c>
      <c r="N901" s="819">
        <v>0</v>
      </c>
      <c r="O901" s="788">
        <v>0</v>
      </c>
      <c r="P901" s="788">
        <v>0</v>
      </c>
      <c r="Q901" s="788">
        <v>0</v>
      </c>
      <c r="R901" s="788">
        <v>0</v>
      </c>
      <c r="S901" s="788">
        <v>0</v>
      </c>
      <c r="T901" s="788">
        <v>0</v>
      </c>
      <c r="U901" s="788">
        <v>0</v>
      </c>
    </row>
    <row r="902" spans="1:21" ht="12.75" customHeight="1">
      <c r="A902" s="243" t="s">
        <v>344</v>
      </c>
      <c r="B902" s="243" t="s">
        <v>533</v>
      </c>
      <c r="C902" s="243" t="s">
        <v>536</v>
      </c>
      <c r="D902" s="243">
        <v>170552</v>
      </c>
      <c r="E902" s="788">
        <v>0</v>
      </c>
      <c r="F902" s="788">
        <v>0</v>
      </c>
      <c r="G902" s="788">
        <v>0</v>
      </c>
      <c r="H902" s="819">
        <v>0</v>
      </c>
      <c r="I902" s="788">
        <v>0</v>
      </c>
      <c r="J902" s="788">
        <v>0</v>
      </c>
      <c r="K902" s="788">
        <v>0</v>
      </c>
      <c r="L902" s="788">
        <v>0</v>
      </c>
      <c r="M902" s="788">
        <v>0</v>
      </c>
      <c r="N902" s="819">
        <v>0</v>
      </c>
      <c r="O902" s="788">
        <v>0</v>
      </c>
      <c r="P902" s="788">
        <v>0</v>
      </c>
      <c r="Q902" s="788">
        <v>0</v>
      </c>
      <c r="R902" s="788">
        <v>0</v>
      </c>
      <c r="S902" s="788">
        <v>0</v>
      </c>
      <c r="T902" s="788">
        <v>0</v>
      </c>
      <c r="U902" s="788">
        <v>0</v>
      </c>
    </row>
    <row r="903" spans="1:21" ht="12.75" customHeight="1">
      <c r="A903" s="243" t="s">
        <v>344</v>
      </c>
      <c r="B903" s="243" t="s">
        <v>533</v>
      </c>
      <c r="C903" s="243" t="s">
        <v>534</v>
      </c>
      <c r="D903" s="243">
        <v>170550</v>
      </c>
      <c r="E903" s="788">
        <v>12</v>
      </c>
      <c r="F903" s="788">
        <v>0</v>
      </c>
      <c r="G903" s="788">
        <v>19</v>
      </c>
      <c r="H903" s="819">
        <v>1</v>
      </c>
      <c r="I903" s="788">
        <v>0</v>
      </c>
      <c r="J903" s="788">
        <v>20</v>
      </c>
      <c r="K903" s="788">
        <v>16</v>
      </c>
      <c r="L903" s="788">
        <v>8</v>
      </c>
      <c r="M903" s="788">
        <v>0</v>
      </c>
      <c r="N903" s="819">
        <v>19</v>
      </c>
      <c r="O903" s="788">
        <v>0</v>
      </c>
      <c r="P903" s="788">
        <v>0</v>
      </c>
      <c r="Q903" s="788">
        <v>19</v>
      </c>
      <c r="R903" s="788">
        <v>15</v>
      </c>
      <c r="S903" s="788">
        <v>9</v>
      </c>
      <c r="T903" s="788">
        <v>10</v>
      </c>
      <c r="U903" s="788">
        <v>1</v>
      </c>
    </row>
    <row r="904" spans="1:21" ht="12.75" customHeight="1">
      <c r="A904" s="243" t="s">
        <v>344</v>
      </c>
      <c r="B904" s="243" t="s">
        <v>537</v>
      </c>
      <c r="C904" s="243" t="s">
        <v>538</v>
      </c>
      <c r="D904" s="243">
        <v>170751</v>
      </c>
      <c r="E904" s="788">
        <v>2</v>
      </c>
      <c r="F904" s="788">
        <v>0</v>
      </c>
      <c r="G904" s="788">
        <v>3</v>
      </c>
      <c r="H904" s="819">
        <v>0</v>
      </c>
      <c r="I904" s="788">
        <v>0</v>
      </c>
      <c r="J904" s="788">
        <v>3</v>
      </c>
      <c r="K904" s="788">
        <v>2</v>
      </c>
      <c r="L904" s="788">
        <v>2</v>
      </c>
      <c r="M904" s="788">
        <v>0</v>
      </c>
      <c r="N904" s="819">
        <v>1</v>
      </c>
      <c r="O904" s="788">
        <v>0</v>
      </c>
      <c r="P904" s="788">
        <v>0</v>
      </c>
      <c r="Q904" s="788">
        <v>1</v>
      </c>
      <c r="R904" s="788">
        <v>2</v>
      </c>
      <c r="S904" s="788">
        <v>0</v>
      </c>
      <c r="T904" s="788">
        <v>0</v>
      </c>
      <c r="U904" s="788">
        <v>0</v>
      </c>
    </row>
    <row r="905" spans="1:21" ht="12.75" customHeight="1">
      <c r="A905" s="243" t="s">
        <v>344</v>
      </c>
      <c r="B905" s="243" t="s">
        <v>537</v>
      </c>
      <c r="C905" s="243" t="s">
        <v>537</v>
      </c>
      <c r="D905" s="243">
        <v>170750</v>
      </c>
      <c r="E905" s="788">
        <v>1</v>
      </c>
      <c r="F905" s="788">
        <v>0</v>
      </c>
      <c r="G905" s="788">
        <v>1</v>
      </c>
      <c r="H905" s="819">
        <v>0</v>
      </c>
      <c r="I905" s="788">
        <v>0</v>
      </c>
      <c r="J905" s="788">
        <v>1</v>
      </c>
      <c r="K905" s="788">
        <v>1</v>
      </c>
      <c r="L905" s="788">
        <v>2</v>
      </c>
      <c r="M905" s="788">
        <v>0</v>
      </c>
      <c r="N905" s="819">
        <v>3</v>
      </c>
      <c r="O905" s="788">
        <v>0</v>
      </c>
      <c r="P905" s="788">
        <v>0</v>
      </c>
      <c r="Q905" s="788">
        <v>1</v>
      </c>
      <c r="R905" s="788">
        <v>1</v>
      </c>
      <c r="S905" s="788">
        <v>1</v>
      </c>
      <c r="T905" s="788">
        <v>0</v>
      </c>
      <c r="U905" s="788">
        <v>0</v>
      </c>
    </row>
    <row r="906" spans="1:21" ht="12.75" customHeight="1">
      <c r="A906" s="218" t="s">
        <v>674</v>
      </c>
      <c r="B906" s="218" t="s">
        <v>864</v>
      </c>
      <c r="C906" s="218" t="s">
        <v>864</v>
      </c>
      <c r="D906" s="218">
        <v>240250</v>
      </c>
      <c r="E906" s="788">
        <v>9</v>
      </c>
      <c r="F906" s="788">
        <v>0</v>
      </c>
      <c r="G906" s="788">
        <v>11</v>
      </c>
      <c r="H906" s="819">
        <v>0</v>
      </c>
      <c r="I906" s="788">
        <v>0</v>
      </c>
      <c r="J906" s="788">
        <v>10</v>
      </c>
      <c r="K906" s="788">
        <v>10</v>
      </c>
      <c r="L906" s="788">
        <v>2</v>
      </c>
      <c r="M906" s="788">
        <v>0</v>
      </c>
      <c r="N906" s="819">
        <v>4</v>
      </c>
      <c r="O906" s="788">
        <v>4</v>
      </c>
      <c r="P906" s="788">
        <v>0</v>
      </c>
      <c r="Q906" s="788">
        <v>4</v>
      </c>
      <c r="R906" s="788">
        <v>12</v>
      </c>
      <c r="S906" s="788">
        <v>10</v>
      </c>
      <c r="T906" s="788">
        <v>15</v>
      </c>
      <c r="U906" s="788">
        <v>10</v>
      </c>
    </row>
    <row r="907" spans="1:21" ht="12.75" customHeight="1">
      <c r="A907" s="218" t="s">
        <v>674</v>
      </c>
      <c r="B907" s="218" t="s">
        <v>183</v>
      </c>
      <c r="C907" s="218" t="s">
        <v>857</v>
      </c>
      <c r="D907" s="218">
        <v>240351</v>
      </c>
      <c r="E907" s="788">
        <v>1</v>
      </c>
      <c r="F907" s="788">
        <v>0</v>
      </c>
      <c r="G907" s="788">
        <v>1</v>
      </c>
      <c r="H907" s="819">
        <v>0</v>
      </c>
      <c r="I907" s="788">
        <v>0</v>
      </c>
      <c r="J907" s="788">
        <v>1</v>
      </c>
      <c r="K907" s="788">
        <v>1</v>
      </c>
      <c r="L907" s="788">
        <v>0</v>
      </c>
      <c r="M907" s="788">
        <v>0</v>
      </c>
      <c r="N907" s="819">
        <v>0</v>
      </c>
      <c r="O907" s="788">
        <v>0</v>
      </c>
      <c r="P907" s="788">
        <v>0</v>
      </c>
      <c r="Q907" s="788">
        <v>0</v>
      </c>
      <c r="R907" s="788">
        <v>1</v>
      </c>
      <c r="S907" s="788">
        <v>0</v>
      </c>
      <c r="T907" s="788">
        <v>1</v>
      </c>
      <c r="U907" s="788">
        <v>1</v>
      </c>
    </row>
    <row r="908" spans="1:21" ht="12.75" customHeight="1">
      <c r="A908" s="218" t="s">
        <v>674</v>
      </c>
      <c r="B908" s="218" t="s">
        <v>183</v>
      </c>
      <c r="C908" s="218" t="s">
        <v>858</v>
      </c>
      <c r="D908" s="218">
        <v>240352</v>
      </c>
      <c r="E908" s="788">
        <v>3</v>
      </c>
      <c r="F908" s="788">
        <v>0</v>
      </c>
      <c r="G908" s="788">
        <v>6</v>
      </c>
      <c r="H908" s="819">
        <v>0</v>
      </c>
      <c r="I908" s="788">
        <v>0</v>
      </c>
      <c r="J908" s="788">
        <v>5</v>
      </c>
      <c r="K908" s="788">
        <v>5</v>
      </c>
      <c r="L908" s="788">
        <v>0</v>
      </c>
      <c r="M908" s="788">
        <v>0</v>
      </c>
      <c r="N908" s="819">
        <v>1</v>
      </c>
      <c r="O908" s="788">
        <v>0</v>
      </c>
      <c r="P908" s="788">
        <v>0</v>
      </c>
      <c r="Q908" s="788">
        <v>1</v>
      </c>
      <c r="R908" s="788">
        <v>4</v>
      </c>
      <c r="S908" s="788">
        <v>3</v>
      </c>
      <c r="T908" s="788">
        <v>5</v>
      </c>
      <c r="U908" s="788">
        <v>3</v>
      </c>
    </row>
    <row r="909" spans="1:21" ht="12.75" customHeight="1">
      <c r="A909" s="218" t="s">
        <v>674</v>
      </c>
      <c r="B909" s="218" t="s">
        <v>183</v>
      </c>
      <c r="C909" s="218" t="s">
        <v>183</v>
      </c>
      <c r="D909" s="218">
        <v>240350</v>
      </c>
      <c r="E909" s="788">
        <v>10</v>
      </c>
      <c r="F909" s="788">
        <v>0</v>
      </c>
      <c r="G909" s="788">
        <v>11</v>
      </c>
      <c r="H909" s="819">
        <v>0</v>
      </c>
      <c r="I909" s="788">
        <v>0</v>
      </c>
      <c r="J909" s="788">
        <v>13</v>
      </c>
      <c r="K909" s="788">
        <v>13</v>
      </c>
      <c r="L909" s="788">
        <v>4</v>
      </c>
      <c r="M909" s="788">
        <v>0</v>
      </c>
      <c r="N909" s="819">
        <v>15</v>
      </c>
      <c r="O909" s="788">
        <v>11</v>
      </c>
      <c r="P909" s="788">
        <v>0</v>
      </c>
      <c r="Q909" s="788">
        <v>13</v>
      </c>
      <c r="R909" s="788">
        <v>9</v>
      </c>
      <c r="S909" s="788">
        <v>7</v>
      </c>
      <c r="T909" s="788">
        <v>11</v>
      </c>
      <c r="U909" s="788">
        <v>10</v>
      </c>
    </row>
    <row r="910" spans="1:21" ht="12.75" customHeight="1">
      <c r="A910" s="218" t="s">
        <v>674</v>
      </c>
      <c r="B910" s="218" t="s">
        <v>674</v>
      </c>
      <c r="C910" s="218" t="s">
        <v>364</v>
      </c>
      <c r="D910" s="218">
        <v>240151</v>
      </c>
      <c r="E910" s="788">
        <v>1</v>
      </c>
      <c r="F910" s="788">
        <v>0</v>
      </c>
      <c r="G910" s="788">
        <v>1</v>
      </c>
      <c r="H910" s="819">
        <v>0</v>
      </c>
      <c r="I910" s="788">
        <v>0</v>
      </c>
      <c r="J910" s="788">
        <v>1</v>
      </c>
      <c r="K910" s="788">
        <v>1</v>
      </c>
      <c r="L910" s="788">
        <v>0</v>
      </c>
      <c r="M910" s="788">
        <v>0</v>
      </c>
      <c r="N910" s="819">
        <v>0</v>
      </c>
      <c r="O910" s="788">
        <v>0</v>
      </c>
      <c r="P910" s="788">
        <v>0</v>
      </c>
      <c r="Q910" s="788">
        <v>0</v>
      </c>
      <c r="R910" s="788">
        <v>2</v>
      </c>
      <c r="S910" s="788">
        <v>0</v>
      </c>
      <c r="T910" s="788">
        <v>2</v>
      </c>
      <c r="U910" s="788">
        <v>0</v>
      </c>
    </row>
    <row r="911" spans="1:21" ht="12.75" customHeight="1">
      <c r="A911" s="218" t="s">
        <v>674</v>
      </c>
      <c r="B911" s="218" t="s">
        <v>674</v>
      </c>
      <c r="C911" s="218" t="s">
        <v>860</v>
      </c>
      <c r="D911" s="218">
        <v>240153</v>
      </c>
      <c r="E911" s="788">
        <v>3</v>
      </c>
      <c r="F911" s="788">
        <v>0</v>
      </c>
      <c r="G911" s="788">
        <v>4</v>
      </c>
      <c r="H911" s="819">
        <v>0</v>
      </c>
      <c r="I911" s="788">
        <v>0</v>
      </c>
      <c r="J911" s="788">
        <v>3</v>
      </c>
      <c r="K911" s="788">
        <v>1</v>
      </c>
      <c r="L911" s="788">
        <v>3</v>
      </c>
      <c r="M911" s="788">
        <v>0</v>
      </c>
      <c r="N911" s="819">
        <v>4</v>
      </c>
      <c r="O911" s="788">
        <v>0</v>
      </c>
      <c r="P911" s="788">
        <v>0</v>
      </c>
      <c r="Q911" s="788">
        <v>4</v>
      </c>
      <c r="R911" s="788">
        <v>5</v>
      </c>
      <c r="S911" s="788">
        <v>1</v>
      </c>
      <c r="T911" s="788">
        <v>5</v>
      </c>
      <c r="U911" s="788">
        <v>0</v>
      </c>
    </row>
    <row r="912" spans="1:21" ht="12.75" customHeight="1">
      <c r="A912" s="218" t="s">
        <v>674</v>
      </c>
      <c r="B912" s="218" t="s">
        <v>674</v>
      </c>
      <c r="C912" s="218" t="s">
        <v>859</v>
      </c>
      <c r="D912" s="218">
        <v>240152</v>
      </c>
      <c r="E912" s="788">
        <v>4</v>
      </c>
      <c r="F912" s="788">
        <v>0</v>
      </c>
      <c r="G912" s="788">
        <v>6</v>
      </c>
      <c r="H912" s="819">
        <v>0</v>
      </c>
      <c r="I912" s="788">
        <v>0</v>
      </c>
      <c r="J912" s="788">
        <v>4</v>
      </c>
      <c r="K912" s="788">
        <v>4</v>
      </c>
      <c r="L912" s="788">
        <v>2</v>
      </c>
      <c r="M912" s="788">
        <v>0</v>
      </c>
      <c r="N912" s="819">
        <v>3</v>
      </c>
      <c r="O912" s="788">
        <v>0</v>
      </c>
      <c r="P912" s="788">
        <v>0</v>
      </c>
      <c r="Q912" s="788">
        <v>3</v>
      </c>
      <c r="R912" s="788">
        <v>5</v>
      </c>
      <c r="S912" s="788">
        <v>1</v>
      </c>
      <c r="T912" s="788">
        <v>5</v>
      </c>
      <c r="U912" s="788">
        <v>0</v>
      </c>
    </row>
    <row r="913" spans="1:21" ht="12.75" customHeight="1">
      <c r="A913" s="218" t="s">
        <v>674</v>
      </c>
      <c r="B913" s="218" t="s">
        <v>674</v>
      </c>
      <c r="C913" s="218" t="s">
        <v>861</v>
      </c>
      <c r="D913" s="218">
        <v>240154</v>
      </c>
      <c r="E913" s="788">
        <v>6</v>
      </c>
      <c r="F913" s="788">
        <v>0</v>
      </c>
      <c r="G913" s="788">
        <v>7</v>
      </c>
      <c r="H913" s="819">
        <v>0</v>
      </c>
      <c r="I913" s="788">
        <v>0</v>
      </c>
      <c r="J913" s="788">
        <v>7</v>
      </c>
      <c r="K913" s="788">
        <v>8</v>
      </c>
      <c r="L913" s="788">
        <v>2</v>
      </c>
      <c r="M913" s="788">
        <v>0</v>
      </c>
      <c r="N913" s="819">
        <v>6</v>
      </c>
      <c r="O913" s="788">
        <v>2</v>
      </c>
      <c r="P913" s="788">
        <v>0</v>
      </c>
      <c r="Q913" s="788">
        <v>6</v>
      </c>
      <c r="R913" s="788">
        <v>9</v>
      </c>
      <c r="S913" s="788">
        <v>5</v>
      </c>
      <c r="T913" s="788">
        <v>9</v>
      </c>
      <c r="U913" s="788">
        <v>0</v>
      </c>
    </row>
    <row r="914" spans="1:21" ht="12.75" customHeight="1">
      <c r="A914" s="218" t="s">
        <v>674</v>
      </c>
      <c r="B914" s="218" t="s">
        <v>674</v>
      </c>
      <c r="C914" s="218" t="s">
        <v>863</v>
      </c>
      <c r="D914" s="218">
        <v>240156</v>
      </c>
      <c r="E914" s="788">
        <v>1</v>
      </c>
      <c r="F914" s="788">
        <v>0</v>
      </c>
      <c r="G914" s="788">
        <v>1</v>
      </c>
      <c r="H914" s="819">
        <v>0</v>
      </c>
      <c r="I914" s="788">
        <v>0</v>
      </c>
      <c r="J914" s="788">
        <v>1</v>
      </c>
      <c r="K914" s="788">
        <v>1</v>
      </c>
      <c r="L914" s="788">
        <v>1</v>
      </c>
      <c r="M914" s="788">
        <v>0</v>
      </c>
      <c r="N914" s="819">
        <v>2</v>
      </c>
      <c r="O914" s="788">
        <v>1</v>
      </c>
      <c r="P914" s="788">
        <v>0</v>
      </c>
      <c r="Q914" s="788">
        <v>2</v>
      </c>
      <c r="R914" s="788">
        <v>2</v>
      </c>
      <c r="S914" s="788">
        <v>1</v>
      </c>
      <c r="T914" s="788">
        <v>2</v>
      </c>
      <c r="U914" s="788">
        <v>0</v>
      </c>
    </row>
    <row r="915" spans="1:21" ht="12.75" customHeight="1">
      <c r="A915" s="218" t="s">
        <v>674</v>
      </c>
      <c r="B915" s="218" t="s">
        <v>674</v>
      </c>
      <c r="C915" s="218" t="s">
        <v>674</v>
      </c>
      <c r="D915" s="218">
        <v>240150</v>
      </c>
      <c r="E915" s="788">
        <v>13</v>
      </c>
      <c r="F915" s="788">
        <v>0</v>
      </c>
      <c r="G915" s="788">
        <v>20</v>
      </c>
      <c r="H915" s="819">
        <v>0</v>
      </c>
      <c r="I915" s="788">
        <v>0</v>
      </c>
      <c r="J915" s="788">
        <v>20</v>
      </c>
      <c r="K915" s="788">
        <v>19</v>
      </c>
      <c r="L915" s="788">
        <v>4</v>
      </c>
      <c r="M915" s="788">
        <v>0</v>
      </c>
      <c r="N915" s="819">
        <v>10</v>
      </c>
      <c r="O915" s="788">
        <v>5</v>
      </c>
      <c r="P915" s="788">
        <v>1</v>
      </c>
      <c r="Q915" s="788">
        <v>9</v>
      </c>
      <c r="R915" s="788">
        <v>10</v>
      </c>
      <c r="S915" s="788">
        <v>8</v>
      </c>
      <c r="T915" s="788">
        <v>11</v>
      </c>
      <c r="U915" s="788">
        <v>6</v>
      </c>
    </row>
    <row r="916" spans="1:21" ht="12.75" customHeight="1">
      <c r="A916" s="218" t="s">
        <v>674</v>
      </c>
      <c r="B916" s="218" t="s">
        <v>674</v>
      </c>
      <c r="C916" s="218" t="s">
        <v>862</v>
      </c>
      <c r="D916" s="218">
        <v>240155</v>
      </c>
      <c r="E916" s="788">
        <v>1</v>
      </c>
      <c r="F916" s="788">
        <v>0</v>
      </c>
      <c r="G916" s="788">
        <v>2</v>
      </c>
      <c r="H916" s="819">
        <v>1</v>
      </c>
      <c r="I916" s="788">
        <v>1</v>
      </c>
      <c r="J916" s="788">
        <v>1</v>
      </c>
      <c r="K916" s="788">
        <v>1</v>
      </c>
      <c r="L916" s="788">
        <v>0</v>
      </c>
      <c r="M916" s="788">
        <v>0</v>
      </c>
      <c r="N916" s="819">
        <v>0</v>
      </c>
      <c r="O916" s="788">
        <v>0</v>
      </c>
      <c r="P916" s="788">
        <v>0</v>
      </c>
      <c r="Q916" s="788">
        <v>0</v>
      </c>
      <c r="R916" s="788">
        <v>0</v>
      </c>
      <c r="S916" s="788">
        <v>0</v>
      </c>
      <c r="T916" s="788">
        <v>0</v>
      </c>
      <c r="U916" s="788">
        <v>0</v>
      </c>
    </row>
    <row r="917" spans="1:21" ht="12.75" customHeight="1">
      <c r="A917" s="221" t="s">
        <v>541</v>
      </c>
      <c r="B917" s="221" t="s">
        <v>551</v>
      </c>
      <c r="C917" s="221" t="s">
        <v>551</v>
      </c>
      <c r="D917" s="221">
        <v>230250</v>
      </c>
      <c r="E917" s="788">
        <v>4</v>
      </c>
      <c r="F917" s="788">
        <v>0</v>
      </c>
      <c r="G917" s="788">
        <v>4</v>
      </c>
      <c r="H917" s="819">
        <v>0</v>
      </c>
      <c r="I917" s="788">
        <v>0</v>
      </c>
      <c r="J917" s="788">
        <v>4</v>
      </c>
      <c r="K917" s="788">
        <v>4</v>
      </c>
      <c r="L917" s="788">
        <v>1</v>
      </c>
      <c r="M917" s="788">
        <v>0</v>
      </c>
      <c r="N917" s="819">
        <v>2</v>
      </c>
      <c r="O917" s="788">
        <v>0</v>
      </c>
      <c r="P917" s="788">
        <v>0</v>
      </c>
      <c r="Q917" s="788">
        <v>2</v>
      </c>
      <c r="R917" s="788">
        <v>2</v>
      </c>
      <c r="S917" s="788">
        <v>2</v>
      </c>
      <c r="T917" s="788">
        <v>1</v>
      </c>
      <c r="U917" s="788">
        <v>0</v>
      </c>
    </row>
    <row r="918" spans="1:21" ht="12.75" customHeight="1">
      <c r="A918" s="221" t="s">
        <v>541</v>
      </c>
      <c r="B918" s="221" t="s">
        <v>551</v>
      </c>
      <c r="C918" s="221" t="s">
        <v>553</v>
      </c>
      <c r="D918" s="221">
        <v>230252</v>
      </c>
      <c r="E918" s="788">
        <v>1</v>
      </c>
      <c r="F918" s="788">
        <v>0</v>
      </c>
      <c r="G918" s="788">
        <v>2</v>
      </c>
      <c r="H918" s="819">
        <v>0</v>
      </c>
      <c r="I918" s="788">
        <v>0</v>
      </c>
      <c r="J918" s="788">
        <v>1</v>
      </c>
      <c r="K918" s="788">
        <v>1</v>
      </c>
      <c r="L918" s="788">
        <v>1</v>
      </c>
      <c r="M918" s="788">
        <v>0</v>
      </c>
      <c r="N918" s="819">
        <v>1</v>
      </c>
      <c r="O918" s="788">
        <v>0</v>
      </c>
      <c r="P918" s="788">
        <v>0</v>
      </c>
      <c r="Q918" s="788">
        <v>1</v>
      </c>
      <c r="R918" s="788">
        <v>0</v>
      </c>
      <c r="S918" s="788">
        <v>0</v>
      </c>
      <c r="T918" s="788">
        <v>0</v>
      </c>
      <c r="U918" s="788">
        <v>0</v>
      </c>
    </row>
    <row r="919" spans="1:21" ht="12.75" customHeight="1">
      <c r="A919" s="221" t="s">
        <v>541</v>
      </c>
      <c r="B919" s="221" t="s">
        <v>551</v>
      </c>
      <c r="C919" s="221" t="s">
        <v>552</v>
      </c>
      <c r="D919" s="221">
        <v>230251</v>
      </c>
      <c r="E919" s="788">
        <v>1</v>
      </c>
      <c r="F919" s="788">
        <v>0</v>
      </c>
      <c r="G919" s="788">
        <v>2</v>
      </c>
      <c r="H919" s="819">
        <v>0</v>
      </c>
      <c r="I919" s="788">
        <v>0</v>
      </c>
      <c r="J919" s="788">
        <v>1</v>
      </c>
      <c r="K919" s="788">
        <v>1</v>
      </c>
      <c r="L919" s="788">
        <v>1</v>
      </c>
      <c r="M919" s="788">
        <v>0</v>
      </c>
      <c r="N919" s="819">
        <v>1</v>
      </c>
      <c r="O919" s="788">
        <v>0</v>
      </c>
      <c r="P919" s="788">
        <v>0</v>
      </c>
      <c r="Q919" s="788">
        <v>1</v>
      </c>
      <c r="R919" s="788">
        <v>0</v>
      </c>
      <c r="S919" s="788">
        <v>0</v>
      </c>
      <c r="T919" s="788">
        <v>0</v>
      </c>
      <c r="U919" s="788">
        <v>0</v>
      </c>
    </row>
    <row r="920" spans="1:21" ht="12.75" customHeight="1">
      <c r="A920" s="221" t="s">
        <v>541</v>
      </c>
      <c r="B920" s="221" t="s">
        <v>551</v>
      </c>
      <c r="C920" s="221" t="s">
        <v>554</v>
      </c>
      <c r="D920" s="221">
        <v>230253</v>
      </c>
      <c r="E920" s="788">
        <v>1</v>
      </c>
      <c r="F920" s="788">
        <v>0</v>
      </c>
      <c r="G920" s="788">
        <v>1</v>
      </c>
      <c r="H920" s="819">
        <v>0</v>
      </c>
      <c r="I920" s="788">
        <v>0</v>
      </c>
      <c r="J920" s="788">
        <v>1</v>
      </c>
      <c r="K920" s="788">
        <v>0</v>
      </c>
      <c r="L920" s="788">
        <v>1</v>
      </c>
      <c r="M920" s="788">
        <v>0</v>
      </c>
      <c r="N920" s="819">
        <v>1</v>
      </c>
      <c r="O920" s="788">
        <v>0</v>
      </c>
      <c r="P920" s="788">
        <v>0</v>
      </c>
      <c r="Q920" s="788">
        <v>1</v>
      </c>
      <c r="R920" s="788">
        <v>0</v>
      </c>
      <c r="S920" s="788">
        <v>0</v>
      </c>
      <c r="T920" s="788">
        <v>0</v>
      </c>
      <c r="U920" s="788">
        <v>0</v>
      </c>
    </row>
    <row r="921" spans="1:21" ht="12.75" customHeight="1">
      <c r="A921" s="221" t="s">
        <v>541</v>
      </c>
      <c r="B921" s="221" t="s">
        <v>542</v>
      </c>
      <c r="C921" s="221" t="s">
        <v>544</v>
      </c>
      <c r="D921" s="221">
        <v>230151</v>
      </c>
      <c r="E921" s="788">
        <v>3</v>
      </c>
      <c r="F921" s="788">
        <v>0</v>
      </c>
      <c r="G921" s="788">
        <v>3</v>
      </c>
      <c r="H921" s="819">
        <v>0</v>
      </c>
      <c r="I921" s="788">
        <v>0</v>
      </c>
      <c r="J921" s="788">
        <v>3</v>
      </c>
      <c r="K921" s="788">
        <v>3</v>
      </c>
      <c r="L921" s="788">
        <v>3</v>
      </c>
      <c r="M921" s="788">
        <v>0</v>
      </c>
      <c r="N921" s="819">
        <v>4</v>
      </c>
      <c r="O921" s="788">
        <v>0</v>
      </c>
      <c r="P921" s="788">
        <v>0</v>
      </c>
      <c r="Q921" s="788">
        <v>3</v>
      </c>
      <c r="R921" s="788">
        <v>3</v>
      </c>
      <c r="S921" s="788">
        <v>0</v>
      </c>
      <c r="T921" s="788">
        <v>0</v>
      </c>
      <c r="U921" s="788">
        <v>0</v>
      </c>
    </row>
    <row r="922" spans="1:21" ht="12.75" customHeight="1">
      <c r="A922" s="221" t="s">
        <v>541</v>
      </c>
      <c r="B922" s="221" t="s">
        <v>542</v>
      </c>
      <c r="C922" s="221" t="s">
        <v>550</v>
      </c>
      <c r="D922" s="221">
        <v>230156</v>
      </c>
      <c r="E922" s="788">
        <v>0</v>
      </c>
      <c r="F922" s="788">
        <v>0</v>
      </c>
      <c r="G922" s="788">
        <v>1</v>
      </c>
      <c r="H922" s="819">
        <v>0</v>
      </c>
      <c r="I922" s="788">
        <v>0</v>
      </c>
      <c r="J922" s="788">
        <v>1</v>
      </c>
      <c r="K922" s="788">
        <v>1</v>
      </c>
      <c r="L922" s="788">
        <v>0</v>
      </c>
      <c r="M922" s="788">
        <v>0</v>
      </c>
      <c r="N922" s="819">
        <v>0</v>
      </c>
      <c r="O922" s="788">
        <v>0</v>
      </c>
      <c r="P922" s="788">
        <v>0</v>
      </c>
      <c r="Q922" s="788">
        <v>0</v>
      </c>
      <c r="R922" s="788">
        <v>0</v>
      </c>
      <c r="S922" s="788">
        <v>0</v>
      </c>
      <c r="T922" s="788">
        <v>0</v>
      </c>
      <c r="U922" s="788">
        <v>0</v>
      </c>
    </row>
    <row r="923" spans="1:21" ht="12.75" customHeight="1">
      <c r="A923" s="221" t="s">
        <v>541</v>
      </c>
      <c r="B923" s="221" t="s">
        <v>542</v>
      </c>
      <c r="C923" s="221" t="s">
        <v>546</v>
      </c>
      <c r="D923" s="221">
        <v>230153</v>
      </c>
      <c r="E923" s="788">
        <v>4</v>
      </c>
      <c r="F923" s="788">
        <v>0</v>
      </c>
      <c r="G923" s="788">
        <v>4</v>
      </c>
      <c r="H923" s="819">
        <v>0</v>
      </c>
      <c r="I923" s="788">
        <v>0</v>
      </c>
      <c r="J923" s="788">
        <v>4</v>
      </c>
      <c r="K923" s="788">
        <v>4</v>
      </c>
      <c r="L923" s="788">
        <v>3</v>
      </c>
      <c r="M923" s="788">
        <v>0</v>
      </c>
      <c r="N923" s="819">
        <v>2</v>
      </c>
      <c r="O923" s="788">
        <v>0</v>
      </c>
      <c r="P923" s="788">
        <v>0</v>
      </c>
      <c r="Q923" s="788">
        <v>2</v>
      </c>
      <c r="R923" s="788">
        <v>2</v>
      </c>
      <c r="S923" s="788">
        <v>1</v>
      </c>
      <c r="T923" s="788">
        <v>0</v>
      </c>
      <c r="U923" s="788">
        <v>0</v>
      </c>
    </row>
    <row r="924" spans="1:21" ht="12.75" customHeight="1">
      <c r="A924" s="221" t="s">
        <v>541</v>
      </c>
      <c r="B924" s="221" t="s">
        <v>542</v>
      </c>
      <c r="C924" s="221" t="s">
        <v>545</v>
      </c>
      <c r="D924" s="221">
        <v>230152</v>
      </c>
      <c r="E924" s="788">
        <v>1</v>
      </c>
      <c r="F924" s="788">
        <v>0</v>
      </c>
      <c r="G924" s="788">
        <v>1</v>
      </c>
      <c r="H924" s="819">
        <v>0</v>
      </c>
      <c r="I924" s="788">
        <v>0</v>
      </c>
      <c r="J924" s="788">
        <v>1</v>
      </c>
      <c r="K924" s="788">
        <v>1</v>
      </c>
      <c r="L924" s="788">
        <v>1</v>
      </c>
      <c r="M924" s="788">
        <v>0</v>
      </c>
      <c r="N924" s="819">
        <v>1</v>
      </c>
      <c r="O924" s="788">
        <v>0</v>
      </c>
      <c r="P924" s="788">
        <v>0</v>
      </c>
      <c r="Q924" s="788">
        <v>1</v>
      </c>
      <c r="R924" s="788">
        <v>1</v>
      </c>
      <c r="S924" s="788">
        <v>1</v>
      </c>
      <c r="T924" s="788">
        <v>0</v>
      </c>
      <c r="U924" s="788">
        <v>0</v>
      </c>
    </row>
    <row r="925" spans="1:21" ht="12.75" customHeight="1">
      <c r="A925" s="221" t="s">
        <v>541</v>
      </c>
      <c r="B925" s="221" t="s">
        <v>542</v>
      </c>
      <c r="C925" s="221" t="s">
        <v>547</v>
      </c>
      <c r="D925" s="221">
        <v>230154</v>
      </c>
      <c r="E925" s="788">
        <v>2</v>
      </c>
      <c r="F925" s="788">
        <v>0</v>
      </c>
      <c r="G925" s="788">
        <v>2</v>
      </c>
      <c r="H925" s="819">
        <v>0</v>
      </c>
      <c r="I925" s="788">
        <v>0</v>
      </c>
      <c r="J925" s="788">
        <v>2</v>
      </c>
      <c r="K925" s="788">
        <v>2</v>
      </c>
      <c r="L925" s="788">
        <v>1</v>
      </c>
      <c r="M925" s="788">
        <v>0</v>
      </c>
      <c r="N925" s="819">
        <v>1</v>
      </c>
      <c r="O925" s="788">
        <v>0</v>
      </c>
      <c r="P925" s="788">
        <v>1</v>
      </c>
      <c r="Q925" s="788">
        <v>0</v>
      </c>
      <c r="R925" s="788">
        <v>1</v>
      </c>
      <c r="S925" s="788">
        <v>1</v>
      </c>
      <c r="T925" s="788">
        <v>0</v>
      </c>
      <c r="U925" s="788">
        <v>0</v>
      </c>
    </row>
    <row r="926" spans="1:21" ht="12.75" customHeight="1">
      <c r="A926" s="221" t="s">
        <v>541</v>
      </c>
      <c r="B926" s="221" t="s">
        <v>542</v>
      </c>
      <c r="C926" s="221" t="s">
        <v>548</v>
      </c>
      <c r="D926" s="221">
        <v>230157</v>
      </c>
      <c r="E926" s="788">
        <v>2</v>
      </c>
      <c r="F926" s="788">
        <v>0</v>
      </c>
      <c r="G926" s="788">
        <v>1</v>
      </c>
      <c r="H926" s="819">
        <v>0</v>
      </c>
      <c r="I926" s="788">
        <v>0</v>
      </c>
      <c r="J926" s="788">
        <v>1</v>
      </c>
      <c r="K926" s="788">
        <v>2</v>
      </c>
      <c r="L926" s="788">
        <v>1</v>
      </c>
      <c r="M926" s="788">
        <v>0</v>
      </c>
      <c r="N926" s="819">
        <v>0</v>
      </c>
      <c r="O926" s="788">
        <v>0</v>
      </c>
      <c r="P926" s="788">
        <v>0</v>
      </c>
      <c r="Q926" s="788">
        <v>0</v>
      </c>
      <c r="R926" s="788">
        <v>0</v>
      </c>
      <c r="S926" s="788">
        <v>0</v>
      </c>
      <c r="T926" s="788">
        <v>0</v>
      </c>
      <c r="U926" s="788">
        <v>0</v>
      </c>
    </row>
    <row r="927" spans="1:21" ht="12.75" customHeight="1">
      <c r="A927" s="221" t="s">
        <v>541</v>
      </c>
      <c r="B927" s="221" t="s">
        <v>542</v>
      </c>
      <c r="C927" s="221" t="s">
        <v>543</v>
      </c>
      <c r="D927" s="221">
        <v>230150</v>
      </c>
      <c r="E927" s="788">
        <v>50</v>
      </c>
      <c r="F927" s="788">
        <v>0</v>
      </c>
      <c r="G927" s="788">
        <v>58</v>
      </c>
      <c r="H927" s="819">
        <v>2</v>
      </c>
      <c r="I927" s="788">
        <v>0</v>
      </c>
      <c r="J927" s="788">
        <v>58</v>
      </c>
      <c r="K927" s="788">
        <v>57</v>
      </c>
      <c r="L927" s="788">
        <v>15</v>
      </c>
      <c r="M927" s="788">
        <v>0</v>
      </c>
      <c r="N927" s="819">
        <v>29</v>
      </c>
      <c r="O927" s="788">
        <v>0</v>
      </c>
      <c r="P927" s="788">
        <v>1</v>
      </c>
      <c r="Q927" s="788">
        <v>28</v>
      </c>
      <c r="R927" s="788">
        <v>39</v>
      </c>
      <c r="S927" s="788">
        <v>14</v>
      </c>
      <c r="T927" s="788">
        <v>23</v>
      </c>
      <c r="U927" s="788">
        <v>0</v>
      </c>
    </row>
    <row r="928" spans="1:21" ht="12.75" customHeight="1">
      <c r="A928" s="221" t="s">
        <v>541</v>
      </c>
      <c r="B928" s="221" t="s">
        <v>542</v>
      </c>
      <c r="C928" s="221" t="s">
        <v>549</v>
      </c>
      <c r="D928" s="221">
        <v>230155</v>
      </c>
      <c r="E928" s="788">
        <v>2</v>
      </c>
      <c r="F928" s="788">
        <v>0</v>
      </c>
      <c r="G928" s="788">
        <v>3</v>
      </c>
      <c r="H928" s="819">
        <v>0</v>
      </c>
      <c r="I928" s="788">
        <v>0</v>
      </c>
      <c r="J928" s="788">
        <v>3</v>
      </c>
      <c r="K928" s="788">
        <v>1</v>
      </c>
      <c r="L928" s="788">
        <v>2</v>
      </c>
      <c r="M928" s="788">
        <v>0</v>
      </c>
      <c r="N928" s="819">
        <v>3</v>
      </c>
      <c r="O928" s="788">
        <v>0</v>
      </c>
      <c r="P928" s="788">
        <v>0</v>
      </c>
      <c r="Q928" s="788">
        <v>1</v>
      </c>
      <c r="R928" s="788">
        <v>3</v>
      </c>
      <c r="S928" s="788">
        <v>1</v>
      </c>
      <c r="T928" s="788">
        <v>0</v>
      </c>
      <c r="U928" s="788">
        <v>0</v>
      </c>
    </row>
    <row r="929" spans="1:21" ht="12.75" customHeight="1">
      <c r="A929" s="241" t="s">
        <v>656</v>
      </c>
      <c r="B929" s="241" t="s">
        <v>686</v>
      </c>
      <c r="C929" s="241" t="s">
        <v>687</v>
      </c>
      <c r="D929" s="241">
        <v>210650</v>
      </c>
      <c r="E929" s="788">
        <v>1</v>
      </c>
      <c r="F929" s="788">
        <v>0</v>
      </c>
      <c r="G929" s="788">
        <v>1</v>
      </c>
      <c r="H929" s="819">
        <v>0</v>
      </c>
      <c r="I929" s="788">
        <v>0</v>
      </c>
      <c r="J929" s="788">
        <v>0</v>
      </c>
      <c r="K929" s="788">
        <v>1</v>
      </c>
      <c r="L929" s="788">
        <v>1</v>
      </c>
      <c r="M929" s="788">
        <v>0</v>
      </c>
      <c r="N929" s="819">
        <v>1</v>
      </c>
      <c r="O929" s="788">
        <v>0</v>
      </c>
      <c r="P929" s="788">
        <v>0</v>
      </c>
      <c r="Q929" s="788">
        <v>0</v>
      </c>
      <c r="R929" s="788">
        <v>1</v>
      </c>
      <c r="S929" s="788">
        <v>1</v>
      </c>
      <c r="T929" s="788">
        <v>0</v>
      </c>
      <c r="U929" s="788">
        <v>0</v>
      </c>
    </row>
    <row r="930" spans="1:21" ht="12.75" customHeight="1">
      <c r="A930" s="241" t="s">
        <v>656</v>
      </c>
      <c r="B930" s="241" t="s">
        <v>686</v>
      </c>
      <c r="C930" s="241" t="s">
        <v>688</v>
      </c>
      <c r="D930" s="241">
        <v>210651</v>
      </c>
      <c r="E930" s="788">
        <v>0</v>
      </c>
      <c r="F930" s="788">
        <v>0</v>
      </c>
      <c r="G930" s="788">
        <v>0</v>
      </c>
      <c r="H930" s="819">
        <v>0</v>
      </c>
      <c r="I930" s="788">
        <v>0</v>
      </c>
      <c r="J930" s="788">
        <v>0</v>
      </c>
      <c r="K930" s="788">
        <v>0</v>
      </c>
      <c r="L930" s="788">
        <v>0</v>
      </c>
      <c r="M930" s="788">
        <v>0</v>
      </c>
      <c r="N930" s="819">
        <v>0</v>
      </c>
      <c r="O930" s="788">
        <v>0</v>
      </c>
      <c r="P930" s="788">
        <v>0</v>
      </c>
      <c r="Q930" s="788">
        <v>0</v>
      </c>
      <c r="R930" s="788">
        <v>0</v>
      </c>
      <c r="S930" s="788">
        <v>0</v>
      </c>
      <c r="T930" s="788">
        <v>0</v>
      </c>
      <c r="U930" s="788">
        <v>0</v>
      </c>
    </row>
    <row r="931" spans="1:21" ht="12.75" customHeight="1">
      <c r="A931" s="241" t="s">
        <v>656</v>
      </c>
      <c r="B931" s="241" t="s">
        <v>686</v>
      </c>
      <c r="C931" s="241" t="s">
        <v>689</v>
      </c>
      <c r="D931" s="241">
        <v>210652</v>
      </c>
      <c r="E931" s="788">
        <v>0</v>
      </c>
      <c r="F931" s="788">
        <v>0</v>
      </c>
      <c r="G931" s="788">
        <v>0</v>
      </c>
      <c r="H931" s="819">
        <v>0</v>
      </c>
      <c r="I931" s="788">
        <v>0</v>
      </c>
      <c r="J931" s="788">
        <v>0</v>
      </c>
      <c r="K931" s="788">
        <v>0</v>
      </c>
      <c r="L931" s="788">
        <v>0</v>
      </c>
      <c r="M931" s="788">
        <v>0</v>
      </c>
      <c r="N931" s="819">
        <v>1</v>
      </c>
      <c r="O931" s="788">
        <v>0</v>
      </c>
      <c r="P931" s="788">
        <v>0</v>
      </c>
      <c r="Q931" s="788">
        <v>0</v>
      </c>
      <c r="R931" s="788">
        <v>0</v>
      </c>
      <c r="S931" s="788">
        <v>0</v>
      </c>
      <c r="T931" s="788">
        <v>0</v>
      </c>
      <c r="U931" s="788">
        <v>0</v>
      </c>
    </row>
    <row r="932" spans="1:21" ht="12.75" customHeight="1">
      <c r="A932" s="241" t="s">
        <v>656</v>
      </c>
      <c r="B932" s="241" t="s">
        <v>686</v>
      </c>
      <c r="C932" s="241" t="s">
        <v>1181</v>
      </c>
      <c r="D932" s="241">
        <v>210653</v>
      </c>
      <c r="E932" s="788">
        <v>0</v>
      </c>
      <c r="F932" s="788">
        <v>0</v>
      </c>
      <c r="G932" s="788">
        <v>0</v>
      </c>
      <c r="H932" s="819">
        <v>0</v>
      </c>
      <c r="I932" s="788">
        <v>0</v>
      </c>
      <c r="J932" s="788">
        <v>0</v>
      </c>
      <c r="K932" s="789">
        <v>0</v>
      </c>
      <c r="L932" s="789">
        <v>0</v>
      </c>
      <c r="M932" s="789">
        <v>0</v>
      </c>
      <c r="N932" s="824">
        <v>0</v>
      </c>
      <c r="O932" s="788">
        <v>0</v>
      </c>
      <c r="P932" s="789">
        <v>0</v>
      </c>
      <c r="Q932" s="789">
        <v>0</v>
      </c>
      <c r="R932" s="789">
        <v>0</v>
      </c>
      <c r="S932" s="789">
        <v>0</v>
      </c>
      <c r="T932" s="789">
        <v>0</v>
      </c>
      <c r="U932" s="788">
        <v>0</v>
      </c>
    </row>
    <row r="933" spans="1:21" ht="12.75" customHeight="1">
      <c r="A933" s="241" t="s">
        <v>656</v>
      </c>
      <c r="B933" s="241" t="s">
        <v>690</v>
      </c>
      <c r="C933" s="241" t="s">
        <v>692</v>
      </c>
      <c r="D933" s="241">
        <v>210752</v>
      </c>
      <c r="E933" s="788">
        <v>0</v>
      </c>
      <c r="F933" s="788">
        <v>0</v>
      </c>
      <c r="G933" s="788">
        <v>0</v>
      </c>
      <c r="H933" s="819">
        <v>0</v>
      </c>
      <c r="I933" s="788">
        <v>0</v>
      </c>
      <c r="J933" s="788">
        <v>0</v>
      </c>
      <c r="K933" s="788">
        <v>0</v>
      </c>
      <c r="L933" s="788">
        <v>0</v>
      </c>
      <c r="M933" s="788">
        <v>0</v>
      </c>
      <c r="N933" s="819">
        <v>1</v>
      </c>
      <c r="O933" s="788">
        <v>0</v>
      </c>
      <c r="P933" s="788">
        <v>0</v>
      </c>
      <c r="Q933" s="788">
        <v>0</v>
      </c>
      <c r="R933" s="788">
        <v>0</v>
      </c>
      <c r="S933" s="788">
        <v>0</v>
      </c>
      <c r="T933" s="788">
        <v>0</v>
      </c>
      <c r="U933" s="788">
        <v>0</v>
      </c>
    </row>
    <row r="934" spans="1:21" ht="12.75" customHeight="1">
      <c r="A934" s="241" t="s">
        <v>656</v>
      </c>
      <c r="B934" s="241" t="s">
        <v>690</v>
      </c>
      <c r="C934" s="241" t="s">
        <v>690</v>
      </c>
      <c r="D934" s="241">
        <v>210751</v>
      </c>
      <c r="E934" s="788">
        <v>0</v>
      </c>
      <c r="F934" s="788">
        <v>0</v>
      </c>
      <c r="G934" s="788">
        <v>0</v>
      </c>
      <c r="H934" s="819">
        <v>0</v>
      </c>
      <c r="I934" s="788">
        <v>0</v>
      </c>
      <c r="J934" s="788">
        <v>0</v>
      </c>
      <c r="K934" s="788">
        <v>0</v>
      </c>
      <c r="L934" s="788">
        <v>0</v>
      </c>
      <c r="M934" s="788">
        <v>0</v>
      </c>
      <c r="N934" s="819">
        <v>0</v>
      </c>
      <c r="O934" s="788">
        <v>0</v>
      </c>
      <c r="P934" s="788">
        <v>0</v>
      </c>
      <c r="Q934" s="788">
        <v>0</v>
      </c>
      <c r="R934" s="788">
        <v>1</v>
      </c>
      <c r="S934" s="788">
        <v>0</v>
      </c>
      <c r="T934" s="788">
        <v>0</v>
      </c>
      <c r="U934" s="788">
        <v>0</v>
      </c>
    </row>
    <row r="935" spans="1:21" ht="12.75" customHeight="1">
      <c r="A935" s="241" t="s">
        <v>656</v>
      </c>
      <c r="B935" s="241" t="s">
        <v>690</v>
      </c>
      <c r="C935" s="241" t="s">
        <v>691</v>
      </c>
      <c r="D935" s="241">
        <v>210750</v>
      </c>
      <c r="E935" s="788">
        <v>1</v>
      </c>
      <c r="F935" s="788">
        <v>0</v>
      </c>
      <c r="G935" s="788">
        <v>1</v>
      </c>
      <c r="H935" s="819">
        <v>1</v>
      </c>
      <c r="I935" s="788">
        <v>0</v>
      </c>
      <c r="J935" s="788">
        <v>1</v>
      </c>
      <c r="K935" s="788">
        <v>0</v>
      </c>
      <c r="L935" s="788">
        <v>1</v>
      </c>
      <c r="M935" s="788">
        <v>0</v>
      </c>
      <c r="N935" s="819">
        <v>2</v>
      </c>
      <c r="O935" s="788">
        <v>0</v>
      </c>
      <c r="P935" s="788">
        <v>0</v>
      </c>
      <c r="Q935" s="788">
        <v>0</v>
      </c>
      <c r="R935" s="788">
        <v>1</v>
      </c>
      <c r="S935" s="788">
        <v>1</v>
      </c>
      <c r="T935" s="788">
        <v>0</v>
      </c>
      <c r="U935" s="788">
        <v>0</v>
      </c>
    </row>
    <row r="936" spans="1:21" ht="12.75" customHeight="1">
      <c r="A936" s="241" t="s">
        <v>656</v>
      </c>
      <c r="B936" s="241" t="s">
        <v>665</v>
      </c>
      <c r="C936" s="241" t="s">
        <v>667</v>
      </c>
      <c r="D936" s="241">
        <v>210251</v>
      </c>
      <c r="E936" s="788">
        <v>1</v>
      </c>
      <c r="F936" s="788">
        <v>0</v>
      </c>
      <c r="G936" s="788">
        <v>1</v>
      </c>
      <c r="H936" s="819">
        <v>0</v>
      </c>
      <c r="I936" s="788">
        <v>0</v>
      </c>
      <c r="J936" s="788">
        <v>1</v>
      </c>
      <c r="K936" s="788">
        <v>0</v>
      </c>
      <c r="L936" s="788">
        <v>1</v>
      </c>
      <c r="M936" s="788">
        <v>0</v>
      </c>
      <c r="N936" s="819">
        <v>0</v>
      </c>
      <c r="O936" s="788">
        <v>0</v>
      </c>
      <c r="P936" s="788">
        <v>0</v>
      </c>
      <c r="Q936" s="788">
        <v>0</v>
      </c>
      <c r="R936" s="788">
        <v>1</v>
      </c>
      <c r="S936" s="788">
        <v>0</v>
      </c>
      <c r="T936" s="788">
        <v>0</v>
      </c>
      <c r="U936" s="788">
        <v>0</v>
      </c>
    </row>
    <row r="937" spans="1:21" ht="12.75" customHeight="1">
      <c r="A937" s="241" t="s">
        <v>656</v>
      </c>
      <c r="B937" s="241" t="s">
        <v>665</v>
      </c>
      <c r="C937" s="241" t="s">
        <v>665</v>
      </c>
      <c r="D937" s="241">
        <v>210252</v>
      </c>
      <c r="E937" s="788">
        <v>0</v>
      </c>
      <c r="F937" s="788">
        <v>0</v>
      </c>
      <c r="G937" s="788">
        <v>0</v>
      </c>
      <c r="H937" s="819">
        <v>0</v>
      </c>
      <c r="I937" s="788">
        <v>0</v>
      </c>
      <c r="J937" s="788">
        <v>0</v>
      </c>
      <c r="K937" s="788">
        <v>1</v>
      </c>
      <c r="L937" s="788">
        <v>0</v>
      </c>
      <c r="M937" s="788">
        <v>0</v>
      </c>
      <c r="N937" s="819">
        <v>0</v>
      </c>
      <c r="O937" s="788">
        <v>0</v>
      </c>
      <c r="P937" s="788">
        <v>0</v>
      </c>
      <c r="Q937" s="788">
        <v>0</v>
      </c>
      <c r="R937" s="788">
        <v>1</v>
      </c>
      <c r="S937" s="788">
        <v>0</v>
      </c>
      <c r="T937" s="788">
        <v>0</v>
      </c>
      <c r="U937" s="788">
        <v>0</v>
      </c>
    </row>
    <row r="938" spans="1:21" ht="12.75" customHeight="1">
      <c r="A938" s="241" t="s">
        <v>656</v>
      </c>
      <c r="B938" s="241" t="s">
        <v>665</v>
      </c>
      <c r="C938" s="241" t="s">
        <v>666</v>
      </c>
      <c r="D938" s="241">
        <v>210250</v>
      </c>
      <c r="E938" s="788">
        <v>1</v>
      </c>
      <c r="F938" s="788">
        <v>0</v>
      </c>
      <c r="G938" s="788">
        <v>2</v>
      </c>
      <c r="H938" s="819">
        <v>0</v>
      </c>
      <c r="I938" s="788">
        <v>0</v>
      </c>
      <c r="J938" s="788">
        <v>2</v>
      </c>
      <c r="K938" s="788">
        <v>0</v>
      </c>
      <c r="L938" s="788">
        <v>1</v>
      </c>
      <c r="M938" s="788">
        <v>0</v>
      </c>
      <c r="N938" s="819">
        <v>1</v>
      </c>
      <c r="O938" s="788">
        <v>0</v>
      </c>
      <c r="P938" s="788">
        <v>0</v>
      </c>
      <c r="Q938" s="788">
        <v>0</v>
      </c>
      <c r="R938" s="788">
        <v>1</v>
      </c>
      <c r="S938" s="788">
        <v>1</v>
      </c>
      <c r="T938" s="788">
        <v>0</v>
      </c>
      <c r="U938" s="788">
        <v>0</v>
      </c>
    </row>
    <row r="939" spans="1:21" ht="12.75" customHeight="1">
      <c r="A939" s="241" t="s">
        <v>656</v>
      </c>
      <c r="B939" s="241" t="s">
        <v>665</v>
      </c>
      <c r="C939" s="241" t="s">
        <v>668</v>
      </c>
      <c r="D939" s="241">
        <v>210254</v>
      </c>
      <c r="E939" s="788">
        <v>0</v>
      </c>
      <c r="F939" s="788">
        <v>0</v>
      </c>
      <c r="G939" s="788">
        <v>0</v>
      </c>
      <c r="H939" s="819">
        <v>0</v>
      </c>
      <c r="I939" s="788">
        <v>0</v>
      </c>
      <c r="J939" s="788">
        <v>0</v>
      </c>
      <c r="K939" s="788">
        <v>0</v>
      </c>
      <c r="L939" s="788">
        <v>0</v>
      </c>
      <c r="M939" s="788">
        <v>0</v>
      </c>
      <c r="N939" s="819">
        <v>0</v>
      </c>
      <c r="O939" s="788">
        <v>0</v>
      </c>
      <c r="P939" s="788">
        <v>0</v>
      </c>
      <c r="Q939" s="788">
        <v>0</v>
      </c>
      <c r="R939" s="788">
        <v>0</v>
      </c>
      <c r="S939" s="788">
        <v>0</v>
      </c>
      <c r="T939" s="788">
        <v>0</v>
      </c>
      <c r="U939" s="788">
        <v>0</v>
      </c>
    </row>
    <row r="940" spans="1:21" ht="12.75" customHeight="1">
      <c r="A940" s="241" t="s">
        <v>656</v>
      </c>
      <c r="B940" s="241" t="s">
        <v>657</v>
      </c>
      <c r="C940" s="241" t="s">
        <v>363</v>
      </c>
      <c r="D940" s="241">
        <v>210160</v>
      </c>
      <c r="E940" s="788">
        <v>0</v>
      </c>
      <c r="F940" s="788">
        <v>0</v>
      </c>
      <c r="G940" s="788">
        <v>0</v>
      </c>
      <c r="H940" s="819">
        <v>0</v>
      </c>
      <c r="I940" s="788">
        <v>0</v>
      </c>
      <c r="J940" s="788">
        <v>0</v>
      </c>
      <c r="K940" s="788">
        <v>0</v>
      </c>
      <c r="L940" s="788">
        <v>0</v>
      </c>
      <c r="M940" s="788">
        <v>0</v>
      </c>
      <c r="N940" s="819">
        <v>0</v>
      </c>
      <c r="O940" s="788">
        <v>0</v>
      </c>
      <c r="P940" s="788">
        <v>0</v>
      </c>
      <c r="Q940" s="788">
        <v>0</v>
      </c>
      <c r="R940" s="788">
        <v>0</v>
      </c>
      <c r="S940" s="788">
        <v>0</v>
      </c>
      <c r="T940" s="788">
        <v>0</v>
      </c>
      <c r="U940" s="788">
        <v>0</v>
      </c>
    </row>
    <row r="941" spans="1:21" ht="12.75" customHeight="1">
      <c r="A941" s="241" t="s">
        <v>656</v>
      </c>
      <c r="B941" s="241" t="s">
        <v>657</v>
      </c>
      <c r="C941" s="241" t="s">
        <v>659</v>
      </c>
      <c r="D941" s="241">
        <v>210152</v>
      </c>
      <c r="E941" s="788">
        <v>1</v>
      </c>
      <c r="F941" s="788">
        <v>0</v>
      </c>
      <c r="G941" s="788">
        <v>1</v>
      </c>
      <c r="H941" s="819">
        <v>0</v>
      </c>
      <c r="I941" s="788">
        <v>0</v>
      </c>
      <c r="J941" s="788">
        <v>0</v>
      </c>
      <c r="K941" s="788">
        <v>0</v>
      </c>
      <c r="L941" s="788">
        <v>1</v>
      </c>
      <c r="M941" s="788">
        <v>0</v>
      </c>
      <c r="N941" s="819">
        <v>1</v>
      </c>
      <c r="O941" s="788">
        <v>0</v>
      </c>
      <c r="P941" s="788">
        <v>0</v>
      </c>
      <c r="Q941" s="788">
        <v>0</v>
      </c>
      <c r="R941" s="788">
        <v>1</v>
      </c>
      <c r="S941" s="788">
        <v>0</v>
      </c>
      <c r="T941" s="788">
        <v>0</v>
      </c>
      <c r="U941" s="788">
        <v>0</v>
      </c>
    </row>
    <row r="942" spans="1:21" ht="12.75" customHeight="1">
      <c r="A942" s="241" t="s">
        <v>656</v>
      </c>
      <c r="B942" s="241" t="s">
        <v>657</v>
      </c>
      <c r="C942" s="241" t="s">
        <v>661</v>
      </c>
      <c r="D942" s="241">
        <v>210155</v>
      </c>
      <c r="E942" s="788">
        <v>1</v>
      </c>
      <c r="F942" s="788">
        <v>0</v>
      </c>
      <c r="G942" s="788">
        <v>1</v>
      </c>
      <c r="H942" s="819">
        <v>0</v>
      </c>
      <c r="I942" s="788">
        <v>0</v>
      </c>
      <c r="J942" s="788">
        <v>1</v>
      </c>
      <c r="K942" s="788">
        <v>1</v>
      </c>
      <c r="L942" s="788">
        <v>0</v>
      </c>
      <c r="M942" s="788">
        <v>0</v>
      </c>
      <c r="N942" s="819">
        <v>1</v>
      </c>
      <c r="O942" s="788">
        <v>0</v>
      </c>
      <c r="P942" s="788">
        <v>0</v>
      </c>
      <c r="Q942" s="788">
        <v>0</v>
      </c>
      <c r="R942" s="788">
        <v>1</v>
      </c>
      <c r="S942" s="788">
        <v>0</v>
      </c>
      <c r="T942" s="788">
        <v>0</v>
      </c>
      <c r="U942" s="788">
        <v>0</v>
      </c>
    </row>
    <row r="943" spans="1:21" ht="12.75" customHeight="1">
      <c r="A943" s="241" t="s">
        <v>656</v>
      </c>
      <c r="B943" s="241" t="s">
        <v>657</v>
      </c>
      <c r="C943" s="241" t="s">
        <v>660</v>
      </c>
      <c r="D943" s="241">
        <v>210153</v>
      </c>
      <c r="E943" s="788">
        <v>1</v>
      </c>
      <c r="F943" s="788">
        <v>0</v>
      </c>
      <c r="G943" s="788">
        <v>1</v>
      </c>
      <c r="H943" s="819">
        <v>0</v>
      </c>
      <c r="I943" s="788">
        <v>0</v>
      </c>
      <c r="J943" s="788">
        <v>1</v>
      </c>
      <c r="K943" s="788">
        <v>1</v>
      </c>
      <c r="L943" s="788">
        <v>0</v>
      </c>
      <c r="M943" s="788">
        <v>0</v>
      </c>
      <c r="N943" s="819">
        <v>0</v>
      </c>
      <c r="O943" s="788">
        <v>0</v>
      </c>
      <c r="P943" s="788">
        <v>0</v>
      </c>
      <c r="Q943" s="788">
        <v>0</v>
      </c>
      <c r="R943" s="788">
        <v>1</v>
      </c>
      <c r="S943" s="788">
        <v>0</v>
      </c>
      <c r="T943" s="788">
        <v>0</v>
      </c>
      <c r="U943" s="788">
        <v>0</v>
      </c>
    </row>
    <row r="944" spans="1:21" ht="12.75" customHeight="1">
      <c r="A944" s="241" t="s">
        <v>656</v>
      </c>
      <c r="B944" s="241" t="s">
        <v>657</v>
      </c>
      <c r="C944" s="241" t="s">
        <v>663</v>
      </c>
      <c r="D944" s="241">
        <v>210157</v>
      </c>
      <c r="E944" s="788">
        <v>1</v>
      </c>
      <c r="F944" s="788">
        <v>0</v>
      </c>
      <c r="G944" s="788">
        <v>1</v>
      </c>
      <c r="H944" s="819">
        <v>0</v>
      </c>
      <c r="I944" s="788">
        <v>0</v>
      </c>
      <c r="J944" s="788">
        <v>2</v>
      </c>
      <c r="K944" s="788">
        <v>0</v>
      </c>
      <c r="L944" s="788">
        <v>0</v>
      </c>
      <c r="M944" s="788">
        <v>0</v>
      </c>
      <c r="N944" s="819">
        <v>0</v>
      </c>
      <c r="O944" s="788">
        <v>0</v>
      </c>
      <c r="P944" s="788">
        <v>0</v>
      </c>
      <c r="Q944" s="788">
        <v>0</v>
      </c>
      <c r="R944" s="788">
        <v>0</v>
      </c>
      <c r="S944" s="788">
        <v>0</v>
      </c>
      <c r="T944" s="788">
        <v>0</v>
      </c>
      <c r="U944" s="788">
        <v>0</v>
      </c>
    </row>
    <row r="945" spans="1:21" ht="12.75" customHeight="1">
      <c r="A945" s="241" t="s">
        <v>656</v>
      </c>
      <c r="B945" s="241" t="s">
        <v>657</v>
      </c>
      <c r="C945" s="241" t="s">
        <v>658</v>
      </c>
      <c r="D945" s="241">
        <v>210150</v>
      </c>
      <c r="E945" s="788">
        <v>14</v>
      </c>
      <c r="F945" s="788">
        <v>0</v>
      </c>
      <c r="G945" s="788">
        <v>17</v>
      </c>
      <c r="H945" s="819">
        <v>0</v>
      </c>
      <c r="I945" s="788">
        <v>0</v>
      </c>
      <c r="J945" s="788">
        <v>16</v>
      </c>
      <c r="K945" s="788">
        <v>16</v>
      </c>
      <c r="L945" s="788">
        <v>3</v>
      </c>
      <c r="M945" s="788">
        <v>0</v>
      </c>
      <c r="N945" s="819">
        <v>4</v>
      </c>
      <c r="O945" s="788">
        <v>1</v>
      </c>
      <c r="P945" s="788">
        <v>0</v>
      </c>
      <c r="Q945" s="788">
        <v>3</v>
      </c>
      <c r="R945" s="788">
        <v>10</v>
      </c>
      <c r="S945" s="788">
        <v>6</v>
      </c>
      <c r="T945" s="788">
        <v>0</v>
      </c>
      <c r="U945" s="788">
        <v>0</v>
      </c>
    </row>
    <row r="946" spans="1:21" ht="12.75" customHeight="1">
      <c r="A946" s="241" t="s">
        <v>656</v>
      </c>
      <c r="B946" s="241" t="s">
        <v>657</v>
      </c>
      <c r="C946" s="241" t="s">
        <v>662</v>
      </c>
      <c r="D946" s="241">
        <v>210156</v>
      </c>
      <c r="E946" s="788">
        <v>1</v>
      </c>
      <c r="F946" s="788">
        <v>0</v>
      </c>
      <c r="G946" s="788">
        <v>1</v>
      </c>
      <c r="H946" s="819">
        <v>0</v>
      </c>
      <c r="I946" s="788">
        <v>0</v>
      </c>
      <c r="J946" s="788">
        <v>1</v>
      </c>
      <c r="K946" s="788">
        <v>1</v>
      </c>
      <c r="L946" s="788">
        <v>1</v>
      </c>
      <c r="M946" s="788">
        <v>0</v>
      </c>
      <c r="N946" s="819">
        <v>1</v>
      </c>
      <c r="O946" s="788">
        <v>0</v>
      </c>
      <c r="P946" s="788">
        <v>1</v>
      </c>
      <c r="Q946" s="788">
        <v>0</v>
      </c>
      <c r="R946" s="788">
        <v>1</v>
      </c>
      <c r="S946" s="788">
        <v>0</v>
      </c>
      <c r="T946" s="788">
        <v>0</v>
      </c>
      <c r="U946" s="788">
        <v>0</v>
      </c>
    </row>
    <row r="947" spans="1:21" ht="12.75" customHeight="1">
      <c r="A947" s="241" t="s">
        <v>656</v>
      </c>
      <c r="B947" s="241" t="s">
        <v>657</v>
      </c>
      <c r="C947" s="241" t="s">
        <v>664</v>
      </c>
      <c r="D947" s="241">
        <v>210158</v>
      </c>
      <c r="E947" s="788">
        <v>0</v>
      </c>
      <c r="F947" s="788">
        <v>0</v>
      </c>
      <c r="G947" s="788">
        <v>0</v>
      </c>
      <c r="H947" s="819">
        <v>0</v>
      </c>
      <c r="I947" s="788">
        <v>0</v>
      </c>
      <c r="J947" s="788">
        <v>0</v>
      </c>
      <c r="K947" s="788">
        <v>0</v>
      </c>
      <c r="L947" s="788">
        <v>1</v>
      </c>
      <c r="M947" s="788">
        <v>0</v>
      </c>
      <c r="N947" s="819">
        <v>1</v>
      </c>
      <c r="O947" s="788">
        <v>0</v>
      </c>
      <c r="P947" s="788">
        <v>0</v>
      </c>
      <c r="Q947" s="788">
        <v>0</v>
      </c>
      <c r="R947" s="788">
        <v>1</v>
      </c>
      <c r="S947" s="788">
        <v>1</v>
      </c>
      <c r="T947" s="788">
        <v>0</v>
      </c>
      <c r="U947" s="788">
        <v>0</v>
      </c>
    </row>
    <row r="948" spans="1:21" ht="12.75" customHeight="1">
      <c r="A948" s="241" t="s">
        <v>656</v>
      </c>
      <c r="B948" s="241" t="s">
        <v>669</v>
      </c>
      <c r="C948" s="241" t="s">
        <v>671</v>
      </c>
      <c r="D948" s="241">
        <v>210351</v>
      </c>
      <c r="E948" s="788">
        <v>1</v>
      </c>
      <c r="F948" s="788">
        <v>0</v>
      </c>
      <c r="G948" s="788">
        <v>1</v>
      </c>
      <c r="H948" s="819">
        <v>0</v>
      </c>
      <c r="I948" s="788">
        <v>0</v>
      </c>
      <c r="J948" s="788">
        <v>0</v>
      </c>
      <c r="K948" s="788">
        <v>1</v>
      </c>
      <c r="L948" s="788">
        <v>2</v>
      </c>
      <c r="M948" s="788">
        <v>0</v>
      </c>
      <c r="N948" s="819">
        <v>3</v>
      </c>
      <c r="O948" s="788">
        <v>0</v>
      </c>
      <c r="P948" s="788">
        <v>0</v>
      </c>
      <c r="Q948" s="788">
        <v>0</v>
      </c>
      <c r="R948" s="788">
        <v>1</v>
      </c>
      <c r="S948" s="788">
        <v>1</v>
      </c>
      <c r="T948" s="788">
        <v>0</v>
      </c>
      <c r="U948" s="788">
        <v>0</v>
      </c>
    </row>
    <row r="949" spans="1:21" ht="12.75" customHeight="1">
      <c r="A949" s="241" t="s">
        <v>656</v>
      </c>
      <c r="B949" s="241" t="s">
        <v>669</v>
      </c>
      <c r="C949" s="241" t="s">
        <v>672</v>
      </c>
      <c r="D949" s="241">
        <v>210352</v>
      </c>
      <c r="E949" s="788">
        <v>0</v>
      </c>
      <c r="F949" s="788">
        <v>0</v>
      </c>
      <c r="G949" s="788">
        <v>0</v>
      </c>
      <c r="H949" s="819">
        <v>0</v>
      </c>
      <c r="I949" s="788">
        <v>0</v>
      </c>
      <c r="J949" s="788">
        <v>0</v>
      </c>
      <c r="K949" s="788">
        <v>0</v>
      </c>
      <c r="L949" s="788">
        <v>0</v>
      </c>
      <c r="M949" s="788">
        <v>0</v>
      </c>
      <c r="N949" s="819">
        <v>0</v>
      </c>
      <c r="O949" s="788">
        <v>0</v>
      </c>
      <c r="P949" s="788">
        <v>0</v>
      </c>
      <c r="Q949" s="788">
        <v>0</v>
      </c>
      <c r="R949" s="788">
        <v>0</v>
      </c>
      <c r="S949" s="788">
        <v>0</v>
      </c>
      <c r="T949" s="788">
        <v>0</v>
      </c>
      <c r="U949" s="788">
        <v>0</v>
      </c>
    </row>
    <row r="950" spans="1:21" ht="12.75" customHeight="1">
      <c r="A950" s="241" t="s">
        <v>656</v>
      </c>
      <c r="B950" s="241" t="s">
        <v>669</v>
      </c>
      <c r="C950" s="241" t="s">
        <v>670</v>
      </c>
      <c r="D950" s="241">
        <v>210350</v>
      </c>
      <c r="E950" s="788">
        <v>1</v>
      </c>
      <c r="F950" s="788">
        <v>0</v>
      </c>
      <c r="G950" s="788">
        <v>1</v>
      </c>
      <c r="H950" s="819">
        <v>0</v>
      </c>
      <c r="I950" s="788">
        <v>0</v>
      </c>
      <c r="J950" s="788">
        <v>0</v>
      </c>
      <c r="K950" s="788">
        <v>1</v>
      </c>
      <c r="L950" s="788">
        <v>1</v>
      </c>
      <c r="M950" s="788">
        <v>0</v>
      </c>
      <c r="N950" s="819">
        <v>1</v>
      </c>
      <c r="O950" s="788">
        <v>0</v>
      </c>
      <c r="P950" s="788">
        <v>0</v>
      </c>
      <c r="Q950" s="788">
        <v>0</v>
      </c>
      <c r="R950" s="788">
        <v>1</v>
      </c>
      <c r="S950" s="788">
        <v>0</v>
      </c>
      <c r="T950" s="788">
        <v>0</v>
      </c>
      <c r="U950" s="788">
        <v>0</v>
      </c>
    </row>
    <row r="951" spans="1:21" ht="12.75" customHeight="1">
      <c r="A951" s="241" t="s">
        <v>656</v>
      </c>
      <c r="B951" s="241" t="s">
        <v>669</v>
      </c>
      <c r="C951" s="241" t="s">
        <v>673</v>
      </c>
      <c r="D951" s="241">
        <v>210353</v>
      </c>
      <c r="E951" s="788">
        <v>0</v>
      </c>
      <c r="F951" s="788">
        <v>0</v>
      </c>
      <c r="G951" s="788">
        <v>0</v>
      </c>
      <c r="H951" s="819">
        <v>0</v>
      </c>
      <c r="I951" s="788">
        <v>0</v>
      </c>
      <c r="J951" s="788">
        <v>0</v>
      </c>
      <c r="K951" s="788">
        <v>0</v>
      </c>
      <c r="L951" s="788">
        <v>0</v>
      </c>
      <c r="M951" s="788">
        <v>0</v>
      </c>
      <c r="N951" s="819">
        <v>0</v>
      </c>
      <c r="O951" s="788">
        <v>0</v>
      </c>
      <c r="P951" s="788">
        <v>0</v>
      </c>
      <c r="Q951" s="788">
        <v>0</v>
      </c>
      <c r="R951" s="788">
        <v>0</v>
      </c>
      <c r="S951" s="788">
        <v>0</v>
      </c>
      <c r="T951" s="788">
        <v>0</v>
      </c>
      <c r="U951" s="788">
        <v>0</v>
      </c>
    </row>
    <row r="952" spans="1:21" ht="12.75" customHeight="1">
      <c r="A952" s="241" t="s">
        <v>656</v>
      </c>
      <c r="B952" s="241" t="s">
        <v>669</v>
      </c>
      <c r="C952" s="241" t="s">
        <v>674</v>
      </c>
      <c r="D952" s="241">
        <v>210354</v>
      </c>
      <c r="E952" s="788">
        <v>0</v>
      </c>
      <c r="F952" s="788">
        <v>0</v>
      </c>
      <c r="G952" s="788">
        <v>0</v>
      </c>
      <c r="H952" s="819">
        <v>0</v>
      </c>
      <c r="I952" s="788">
        <v>0</v>
      </c>
      <c r="J952" s="788">
        <v>0</v>
      </c>
      <c r="K952" s="788">
        <v>0</v>
      </c>
      <c r="L952" s="788">
        <v>0</v>
      </c>
      <c r="M952" s="788">
        <v>0</v>
      </c>
      <c r="N952" s="819">
        <v>0</v>
      </c>
      <c r="O952" s="788">
        <v>0</v>
      </c>
      <c r="P952" s="788">
        <v>0</v>
      </c>
      <c r="Q952" s="788">
        <v>0</v>
      </c>
      <c r="R952" s="788">
        <v>0</v>
      </c>
      <c r="S952" s="788">
        <v>0</v>
      </c>
      <c r="T952" s="788">
        <v>0</v>
      </c>
      <c r="U952" s="788">
        <v>0</v>
      </c>
    </row>
    <row r="953" spans="1:21" ht="12.75" customHeight="1">
      <c r="A953" s="241" t="s">
        <v>656</v>
      </c>
      <c r="B953" s="241" t="s">
        <v>675</v>
      </c>
      <c r="C953" s="241" t="s">
        <v>676</v>
      </c>
      <c r="D953" s="241">
        <v>210451</v>
      </c>
      <c r="E953" s="788">
        <v>2</v>
      </c>
      <c r="F953" s="788">
        <v>0</v>
      </c>
      <c r="G953" s="788">
        <v>2</v>
      </c>
      <c r="H953" s="819">
        <v>0</v>
      </c>
      <c r="I953" s="788">
        <v>0</v>
      </c>
      <c r="J953" s="788">
        <v>2</v>
      </c>
      <c r="K953" s="788">
        <v>1</v>
      </c>
      <c r="L953" s="788">
        <v>3</v>
      </c>
      <c r="M953" s="788">
        <v>0</v>
      </c>
      <c r="N953" s="819">
        <v>1</v>
      </c>
      <c r="O953" s="788">
        <v>0</v>
      </c>
      <c r="P953" s="788">
        <v>0</v>
      </c>
      <c r="Q953" s="788">
        <v>0</v>
      </c>
      <c r="R953" s="788">
        <v>2</v>
      </c>
      <c r="S953" s="788">
        <v>1</v>
      </c>
      <c r="T953" s="788">
        <v>0</v>
      </c>
      <c r="U953" s="788">
        <v>0</v>
      </c>
    </row>
    <row r="954" spans="1:21" ht="12.75" customHeight="1">
      <c r="A954" s="241" t="s">
        <v>656</v>
      </c>
      <c r="B954" s="241" t="s">
        <v>675</v>
      </c>
      <c r="C954" s="241" t="s">
        <v>677</v>
      </c>
      <c r="D954" s="241">
        <v>210452</v>
      </c>
      <c r="E954" s="788">
        <v>0</v>
      </c>
      <c r="F954" s="788">
        <v>0</v>
      </c>
      <c r="G954" s="788">
        <v>0</v>
      </c>
      <c r="H954" s="819">
        <v>0</v>
      </c>
      <c r="I954" s="788">
        <v>0</v>
      </c>
      <c r="J954" s="788">
        <v>0</v>
      </c>
      <c r="K954" s="788">
        <v>0</v>
      </c>
      <c r="L954" s="788">
        <v>0</v>
      </c>
      <c r="M954" s="788">
        <v>0</v>
      </c>
      <c r="N954" s="819">
        <v>0</v>
      </c>
      <c r="O954" s="788">
        <v>0</v>
      </c>
      <c r="P954" s="788">
        <v>0</v>
      </c>
      <c r="Q954" s="788">
        <v>0</v>
      </c>
      <c r="R954" s="788">
        <v>2</v>
      </c>
      <c r="S954" s="788">
        <v>0</v>
      </c>
      <c r="T954" s="788">
        <v>0</v>
      </c>
      <c r="U954" s="788">
        <v>0</v>
      </c>
    </row>
    <row r="955" spans="1:21" ht="12.75" customHeight="1">
      <c r="A955" s="241" t="s">
        <v>656</v>
      </c>
      <c r="B955" s="241" t="s">
        <v>675</v>
      </c>
      <c r="C955" s="241" t="s">
        <v>679</v>
      </c>
      <c r="D955" s="241">
        <v>210454</v>
      </c>
      <c r="E955" s="788">
        <v>1</v>
      </c>
      <c r="F955" s="788">
        <v>0</v>
      </c>
      <c r="G955" s="788">
        <v>1</v>
      </c>
      <c r="H955" s="819">
        <v>0</v>
      </c>
      <c r="I955" s="788">
        <v>0</v>
      </c>
      <c r="J955" s="788">
        <v>1</v>
      </c>
      <c r="K955" s="788">
        <v>1</v>
      </c>
      <c r="L955" s="788">
        <v>1</v>
      </c>
      <c r="M955" s="788">
        <v>0</v>
      </c>
      <c r="N955" s="819">
        <v>0</v>
      </c>
      <c r="O955" s="788">
        <v>0</v>
      </c>
      <c r="P955" s="788">
        <v>0</v>
      </c>
      <c r="Q955" s="788">
        <v>0</v>
      </c>
      <c r="R955" s="788">
        <v>1</v>
      </c>
      <c r="S955" s="788">
        <v>0</v>
      </c>
      <c r="T955" s="788">
        <v>0</v>
      </c>
      <c r="U955" s="788">
        <v>0</v>
      </c>
    </row>
    <row r="956" spans="1:21" ht="12.75" customHeight="1">
      <c r="A956" s="241" t="s">
        <v>656</v>
      </c>
      <c r="B956" s="241" t="s">
        <v>675</v>
      </c>
      <c r="C956" s="241" t="s">
        <v>678</v>
      </c>
      <c r="D956" s="241">
        <v>210453</v>
      </c>
      <c r="E956" s="788">
        <v>0</v>
      </c>
      <c r="F956" s="788">
        <v>0</v>
      </c>
      <c r="G956" s="788">
        <v>0</v>
      </c>
      <c r="H956" s="819">
        <v>0</v>
      </c>
      <c r="I956" s="788">
        <v>0</v>
      </c>
      <c r="J956" s="788">
        <v>0</v>
      </c>
      <c r="K956" s="788">
        <v>0</v>
      </c>
      <c r="L956" s="788">
        <v>0</v>
      </c>
      <c r="M956" s="788">
        <v>0</v>
      </c>
      <c r="N956" s="819">
        <v>0</v>
      </c>
      <c r="O956" s="788">
        <v>0</v>
      </c>
      <c r="P956" s="788">
        <v>0</v>
      </c>
      <c r="Q956" s="788">
        <v>0</v>
      </c>
      <c r="R956" s="788">
        <v>0</v>
      </c>
      <c r="S956" s="788">
        <v>0</v>
      </c>
      <c r="T956" s="788">
        <v>0</v>
      </c>
      <c r="U956" s="788">
        <v>0</v>
      </c>
    </row>
    <row r="957" spans="1:21" ht="12.75" customHeight="1">
      <c r="A957" s="241" t="s">
        <v>656</v>
      </c>
      <c r="B957" s="241" t="s">
        <v>675</v>
      </c>
      <c r="C957" s="241" t="s">
        <v>675</v>
      </c>
      <c r="D957" s="241">
        <v>210450</v>
      </c>
      <c r="E957" s="788">
        <v>3</v>
      </c>
      <c r="F957" s="788">
        <v>0</v>
      </c>
      <c r="G957" s="788">
        <v>3</v>
      </c>
      <c r="H957" s="819">
        <v>0</v>
      </c>
      <c r="I957" s="788">
        <v>0</v>
      </c>
      <c r="J957" s="788">
        <v>3</v>
      </c>
      <c r="K957" s="788">
        <v>3</v>
      </c>
      <c r="L957" s="788">
        <v>1</v>
      </c>
      <c r="M957" s="788">
        <v>0</v>
      </c>
      <c r="N957" s="819">
        <v>1</v>
      </c>
      <c r="O957" s="788">
        <v>1</v>
      </c>
      <c r="P957" s="788">
        <v>0</v>
      </c>
      <c r="Q957" s="788">
        <v>1</v>
      </c>
      <c r="R957" s="788">
        <v>2</v>
      </c>
      <c r="S957" s="788">
        <v>1</v>
      </c>
      <c r="T957" s="788">
        <v>0</v>
      </c>
      <c r="U957" s="788">
        <v>0</v>
      </c>
    </row>
    <row r="958" spans="1:21" ht="12.75" customHeight="1">
      <c r="A958" s="241" t="s">
        <v>656</v>
      </c>
      <c r="B958" s="241" t="s">
        <v>675</v>
      </c>
      <c r="C958" s="241" t="s">
        <v>680</v>
      </c>
      <c r="D958" s="241">
        <v>210455</v>
      </c>
      <c r="E958" s="788">
        <v>1</v>
      </c>
      <c r="F958" s="788">
        <v>0</v>
      </c>
      <c r="G958" s="788">
        <v>1</v>
      </c>
      <c r="H958" s="819">
        <v>0</v>
      </c>
      <c r="I958" s="788">
        <v>0</v>
      </c>
      <c r="J958" s="788">
        <v>1</v>
      </c>
      <c r="K958" s="788">
        <v>0</v>
      </c>
      <c r="L958" s="788">
        <v>0</v>
      </c>
      <c r="M958" s="788">
        <v>0</v>
      </c>
      <c r="N958" s="819">
        <v>0</v>
      </c>
      <c r="O958" s="788">
        <v>0</v>
      </c>
      <c r="P958" s="788">
        <v>0</v>
      </c>
      <c r="Q958" s="788">
        <v>0</v>
      </c>
      <c r="R958" s="788">
        <v>0</v>
      </c>
      <c r="S958" s="788">
        <v>0</v>
      </c>
      <c r="T958" s="788">
        <v>0</v>
      </c>
      <c r="U958" s="788">
        <v>0</v>
      </c>
    </row>
    <row r="959" spans="1:21" ht="12.75" customHeight="1">
      <c r="A959" s="241" t="s">
        <v>656</v>
      </c>
      <c r="B959" s="241" t="s">
        <v>656</v>
      </c>
      <c r="C959" s="241" t="s">
        <v>682</v>
      </c>
      <c r="D959" s="241">
        <v>210551</v>
      </c>
      <c r="E959" s="788">
        <v>0</v>
      </c>
      <c r="F959" s="788">
        <v>0</v>
      </c>
      <c r="G959" s="788">
        <v>0</v>
      </c>
      <c r="H959" s="819">
        <v>0</v>
      </c>
      <c r="I959" s="788">
        <v>0</v>
      </c>
      <c r="J959" s="788">
        <v>0</v>
      </c>
      <c r="K959" s="788">
        <v>0</v>
      </c>
      <c r="L959" s="788">
        <v>0</v>
      </c>
      <c r="M959" s="788">
        <v>0</v>
      </c>
      <c r="N959" s="819">
        <v>0</v>
      </c>
      <c r="O959" s="788">
        <v>0</v>
      </c>
      <c r="P959" s="788">
        <v>0</v>
      </c>
      <c r="Q959" s="788">
        <v>0</v>
      </c>
      <c r="R959" s="788">
        <v>0</v>
      </c>
      <c r="S959" s="788">
        <v>0</v>
      </c>
      <c r="T959" s="788">
        <v>0</v>
      </c>
      <c r="U959" s="788">
        <v>0</v>
      </c>
    </row>
    <row r="960" spans="1:21" ht="12.75" customHeight="1">
      <c r="A960" s="241" t="s">
        <v>656</v>
      </c>
      <c r="B960" s="241" t="s">
        <v>656</v>
      </c>
      <c r="C960" s="241" t="s">
        <v>681</v>
      </c>
      <c r="D960" s="241">
        <v>210550</v>
      </c>
      <c r="E960" s="788">
        <v>0</v>
      </c>
      <c r="F960" s="788">
        <v>0</v>
      </c>
      <c r="G960" s="788">
        <v>0</v>
      </c>
      <c r="H960" s="819">
        <v>0</v>
      </c>
      <c r="I960" s="788">
        <v>0</v>
      </c>
      <c r="J960" s="788">
        <v>0</v>
      </c>
      <c r="K960" s="788">
        <v>0</v>
      </c>
      <c r="L960" s="788">
        <v>0</v>
      </c>
      <c r="M960" s="788">
        <v>0</v>
      </c>
      <c r="N960" s="819">
        <v>0</v>
      </c>
      <c r="O960" s="788">
        <v>0</v>
      </c>
      <c r="P960" s="788">
        <v>0</v>
      </c>
      <c r="Q960" s="788">
        <v>0</v>
      </c>
      <c r="R960" s="788">
        <v>1</v>
      </c>
      <c r="S960" s="788">
        <v>0</v>
      </c>
      <c r="T960" s="788">
        <v>0</v>
      </c>
      <c r="U960" s="788">
        <v>0</v>
      </c>
    </row>
    <row r="961" spans="1:21" ht="12.75" customHeight="1">
      <c r="A961" s="241" t="s">
        <v>656</v>
      </c>
      <c r="B961" s="241" t="s">
        <v>656</v>
      </c>
      <c r="C961" s="241" t="s">
        <v>683</v>
      </c>
      <c r="D961" s="241">
        <v>210552</v>
      </c>
      <c r="E961" s="788">
        <v>0</v>
      </c>
      <c r="F961" s="788">
        <v>0</v>
      </c>
      <c r="G961" s="788">
        <v>0</v>
      </c>
      <c r="H961" s="819">
        <v>0</v>
      </c>
      <c r="I961" s="788">
        <v>0</v>
      </c>
      <c r="J961" s="788">
        <v>0</v>
      </c>
      <c r="K961" s="788">
        <v>0</v>
      </c>
      <c r="L961" s="788">
        <v>0</v>
      </c>
      <c r="M961" s="788">
        <v>0</v>
      </c>
      <c r="N961" s="819">
        <v>0</v>
      </c>
      <c r="O961" s="788">
        <v>0</v>
      </c>
      <c r="P961" s="788">
        <v>0</v>
      </c>
      <c r="Q961" s="788">
        <v>0</v>
      </c>
      <c r="R961" s="788">
        <v>0</v>
      </c>
      <c r="S961" s="788">
        <v>0</v>
      </c>
      <c r="T961" s="788">
        <v>0</v>
      </c>
      <c r="U961" s="788">
        <v>0</v>
      </c>
    </row>
    <row r="962" spans="1:21" ht="12.75" customHeight="1">
      <c r="A962" s="241" t="s">
        <v>656</v>
      </c>
      <c r="B962" s="241" t="s">
        <v>656</v>
      </c>
      <c r="C962" s="241" t="s">
        <v>684</v>
      </c>
      <c r="D962" s="241">
        <v>210553</v>
      </c>
      <c r="E962" s="788">
        <v>0</v>
      </c>
      <c r="F962" s="788">
        <v>0</v>
      </c>
      <c r="G962" s="788">
        <v>0</v>
      </c>
      <c r="H962" s="819">
        <v>0</v>
      </c>
      <c r="I962" s="788">
        <v>0</v>
      </c>
      <c r="J962" s="788">
        <v>0</v>
      </c>
      <c r="K962" s="788">
        <v>0</v>
      </c>
      <c r="L962" s="788">
        <v>0</v>
      </c>
      <c r="M962" s="788">
        <v>0</v>
      </c>
      <c r="N962" s="819">
        <v>0</v>
      </c>
      <c r="O962" s="788">
        <v>0</v>
      </c>
      <c r="P962" s="788">
        <v>0</v>
      </c>
      <c r="Q962" s="788">
        <v>0</v>
      </c>
      <c r="R962" s="788">
        <v>0</v>
      </c>
      <c r="S962" s="788">
        <v>0</v>
      </c>
      <c r="T962" s="788">
        <v>0</v>
      </c>
      <c r="U962" s="788">
        <v>0</v>
      </c>
    </row>
    <row r="963" spans="1:21" ht="12.75" customHeight="1">
      <c r="A963" s="241" t="s">
        <v>656</v>
      </c>
      <c r="B963" s="241" t="s">
        <v>656</v>
      </c>
      <c r="C963" s="241" t="s">
        <v>685</v>
      </c>
      <c r="D963" s="241">
        <v>210554</v>
      </c>
      <c r="E963" s="788">
        <v>0</v>
      </c>
      <c r="F963" s="788">
        <v>0</v>
      </c>
      <c r="G963" s="788">
        <v>0</v>
      </c>
      <c r="H963" s="819">
        <v>0</v>
      </c>
      <c r="I963" s="788">
        <v>0</v>
      </c>
      <c r="J963" s="788">
        <v>0</v>
      </c>
      <c r="K963" s="788">
        <v>0</v>
      </c>
      <c r="L963" s="788">
        <v>0</v>
      </c>
      <c r="M963" s="788">
        <v>0</v>
      </c>
      <c r="N963" s="819">
        <v>0</v>
      </c>
      <c r="O963" s="788">
        <v>0</v>
      </c>
      <c r="P963" s="788">
        <v>0</v>
      </c>
      <c r="Q963" s="788">
        <v>0</v>
      </c>
      <c r="R963" s="788">
        <v>0</v>
      </c>
      <c r="S963" s="788">
        <v>0</v>
      </c>
      <c r="T963" s="788">
        <v>0</v>
      </c>
      <c r="U963" s="788">
        <v>0</v>
      </c>
    </row>
    <row r="964" spans="1:21" ht="12.75" customHeight="1">
      <c r="A964" s="217" t="s">
        <v>555</v>
      </c>
      <c r="B964" s="217" t="s">
        <v>556</v>
      </c>
      <c r="C964" s="217" t="s">
        <v>557</v>
      </c>
      <c r="D964" s="217">
        <v>180151</v>
      </c>
      <c r="E964" s="788">
        <v>1</v>
      </c>
      <c r="F964" s="788">
        <v>0</v>
      </c>
      <c r="G964" s="788">
        <v>0</v>
      </c>
      <c r="H964" s="819">
        <v>0</v>
      </c>
      <c r="I964" s="788">
        <v>0</v>
      </c>
      <c r="J964" s="788">
        <v>1</v>
      </c>
      <c r="K964" s="788">
        <v>1</v>
      </c>
      <c r="L964" s="788">
        <v>1</v>
      </c>
      <c r="M964" s="788">
        <v>0</v>
      </c>
      <c r="N964" s="819">
        <v>1</v>
      </c>
      <c r="O964" s="788">
        <v>0</v>
      </c>
      <c r="P964" s="788">
        <v>0</v>
      </c>
      <c r="Q964" s="788">
        <v>0</v>
      </c>
      <c r="R964" s="788">
        <v>0</v>
      </c>
      <c r="S964" s="788">
        <v>0</v>
      </c>
      <c r="T964" s="788">
        <v>0</v>
      </c>
      <c r="U964" s="788">
        <v>0</v>
      </c>
    </row>
    <row r="965" spans="1:21" ht="12.75" customHeight="1">
      <c r="A965" s="217" t="s">
        <v>555</v>
      </c>
      <c r="B965" s="217" t="s">
        <v>556</v>
      </c>
      <c r="C965" s="217" t="s">
        <v>556</v>
      </c>
      <c r="D965" s="217">
        <v>180150</v>
      </c>
      <c r="E965" s="788">
        <v>27</v>
      </c>
      <c r="F965" s="788">
        <v>0</v>
      </c>
      <c r="G965" s="788">
        <v>33</v>
      </c>
      <c r="H965" s="819">
        <v>1</v>
      </c>
      <c r="I965" s="788">
        <v>0</v>
      </c>
      <c r="J965" s="788">
        <v>34</v>
      </c>
      <c r="K965" s="788">
        <v>34</v>
      </c>
      <c r="L965" s="788">
        <v>18</v>
      </c>
      <c r="M965" s="788">
        <v>0</v>
      </c>
      <c r="N965" s="819">
        <v>45</v>
      </c>
      <c r="O965" s="788">
        <v>1</v>
      </c>
      <c r="P965" s="788">
        <v>0</v>
      </c>
      <c r="Q965" s="788">
        <v>41</v>
      </c>
      <c r="R965" s="788">
        <v>40</v>
      </c>
      <c r="S965" s="788">
        <v>9</v>
      </c>
      <c r="T965" s="788">
        <v>30</v>
      </c>
      <c r="U965" s="788">
        <v>0</v>
      </c>
    </row>
    <row r="966" spans="1:21" ht="12.75" customHeight="1">
      <c r="A966" s="217" t="s">
        <v>555</v>
      </c>
      <c r="B966" s="217" t="s">
        <v>556</v>
      </c>
      <c r="C966" s="217" t="s">
        <v>558</v>
      </c>
      <c r="D966" s="217">
        <v>180152</v>
      </c>
      <c r="E966" s="788">
        <v>2</v>
      </c>
      <c r="F966" s="788">
        <v>0</v>
      </c>
      <c r="G966" s="788">
        <v>3</v>
      </c>
      <c r="H966" s="819">
        <v>0</v>
      </c>
      <c r="I966" s="788">
        <v>0</v>
      </c>
      <c r="J966" s="788">
        <v>3</v>
      </c>
      <c r="K966" s="788">
        <v>3</v>
      </c>
      <c r="L966" s="788">
        <v>1</v>
      </c>
      <c r="M966" s="788">
        <v>0</v>
      </c>
      <c r="N966" s="819">
        <v>2</v>
      </c>
      <c r="O966" s="788">
        <v>0</v>
      </c>
      <c r="P966" s="788">
        <v>0</v>
      </c>
      <c r="Q966" s="788">
        <v>2</v>
      </c>
      <c r="R966" s="788">
        <v>4</v>
      </c>
      <c r="S966" s="788">
        <v>1</v>
      </c>
      <c r="T966" s="788">
        <v>2</v>
      </c>
      <c r="U966" s="788">
        <v>0</v>
      </c>
    </row>
    <row r="967" spans="1:21" ht="12.75" customHeight="1">
      <c r="A967" s="217" t="s">
        <v>555</v>
      </c>
      <c r="B967" s="217" t="s">
        <v>556</v>
      </c>
      <c r="C967" s="217" t="s">
        <v>559</v>
      </c>
      <c r="D967" s="217">
        <v>180153</v>
      </c>
      <c r="E967" s="788">
        <v>0</v>
      </c>
      <c r="F967" s="788">
        <v>0</v>
      </c>
      <c r="G967" s="788">
        <v>0</v>
      </c>
      <c r="H967" s="819">
        <v>0</v>
      </c>
      <c r="I967" s="788">
        <v>0</v>
      </c>
      <c r="J967" s="788">
        <v>0</v>
      </c>
      <c r="K967" s="788">
        <v>0</v>
      </c>
      <c r="L967" s="788">
        <v>0</v>
      </c>
      <c r="M967" s="788">
        <v>0</v>
      </c>
      <c r="N967" s="819">
        <v>0</v>
      </c>
      <c r="O967" s="788">
        <v>0</v>
      </c>
      <c r="P967" s="788">
        <v>0</v>
      </c>
      <c r="Q967" s="788">
        <v>0</v>
      </c>
      <c r="R967" s="788">
        <v>0</v>
      </c>
      <c r="S967" s="788">
        <v>0</v>
      </c>
      <c r="T967" s="788">
        <v>0</v>
      </c>
      <c r="U967" s="788">
        <v>0</v>
      </c>
    </row>
    <row r="968" spans="1:21" ht="12.75" customHeight="1">
      <c r="A968" s="217" t="s">
        <v>555</v>
      </c>
      <c r="B968" s="217" t="s">
        <v>556</v>
      </c>
      <c r="C968" s="217" t="s">
        <v>560</v>
      </c>
      <c r="D968" s="217">
        <v>180154</v>
      </c>
      <c r="E968" s="788">
        <v>0</v>
      </c>
      <c r="F968" s="788">
        <v>0</v>
      </c>
      <c r="G968" s="788">
        <v>0</v>
      </c>
      <c r="H968" s="819">
        <v>0</v>
      </c>
      <c r="I968" s="788">
        <v>0</v>
      </c>
      <c r="J968" s="788">
        <v>0</v>
      </c>
      <c r="K968" s="788">
        <v>0</v>
      </c>
      <c r="L968" s="788">
        <v>1</v>
      </c>
      <c r="M968" s="788">
        <v>0</v>
      </c>
      <c r="N968" s="819">
        <v>0</v>
      </c>
      <c r="O968" s="788">
        <v>0</v>
      </c>
      <c r="P968" s="788">
        <v>0</v>
      </c>
      <c r="Q968" s="788">
        <v>0</v>
      </c>
      <c r="R968" s="788">
        <v>0</v>
      </c>
      <c r="S968" s="788">
        <v>0</v>
      </c>
      <c r="T968" s="788">
        <v>0</v>
      </c>
      <c r="U968" s="788">
        <v>0</v>
      </c>
    </row>
    <row r="969" spans="1:21" ht="12.75" customHeight="1">
      <c r="A969" s="217" t="s">
        <v>555</v>
      </c>
      <c r="B969" s="217" t="s">
        <v>556</v>
      </c>
      <c r="C969" s="217" t="s">
        <v>571</v>
      </c>
      <c r="D969" s="217">
        <v>180167</v>
      </c>
      <c r="E969" s="788">
        <v>1</v>
      </c>
      <c r="F969" s="788">
        <v>0</v>
      </c>
      <c r="G969" s="788">
        <v>1</v>
      </c>
      <c r="H969" s="819">
        <v>0</v>
      </c>
      <c r="I969" s="788">
        <v>0</v>
      </c>
      <c r="J969" s="788">
        <v>1</v>
      </c>
      <c r="K969" s="788">
        <v>1</v>
      </c>
      <c r="L969" s="788">
        <v>1</v>
      </c>
      <c r="M969" s="788">
        <v>0</v>
      </c>
      <c r="N969" s="819">
        <v>1</v>
      </c>
      <c r="O969" s="788">
        <v>1</v>
      </c>
      <c r="P969" s="788">
        <v>0</v>
      </c>
      <c r="Q969" s="788">
        <v>1</v>
      </c>
      <c r="R969" s="788">
        <v>1</v>
      </c>
      <c r="S969" s="788">
        <v>0</v>
      </c>
      <c r="T969" s="788">
        <v>0</v>
      </c>
      <c r="U969" s="788">
        <v>0</v>
      </c>
    </row>
    <row r="970" spans="1:21" ht="12.75" customHeight="1">
      <c r="A970" s="217" t="s">
        <v>555</v>
      </c>
      <c r="B970" s="217" t="s">
        <v>556</v>
      </c>
      <c r="C970" s="217" t="s">
        <v>561</v>
      </c>
      <c r="D970" s="217">
        <v>180155</v>
      </c>
      <c r="E970" s="788">
        <v>0</v>
      </c>
      <c r="F970" s="788">
        <v>0</v>
      </c>
      <c r="G970" s="788">
        <v>1</v>
      </c>
      <c r="H970" s="819">
        <v>0</v>
      </c>
      <c r="I970" s="788">
        <v>0</v>
      </c>
      <c r="J970" s="788">
        <v>1</v>
      </c>
      <c r="K970" s="788">
        <v>1</v>
      </c>
      <c r="L970" s="788">
        <v>1</v>
      </c>
      <c r="M970" s="788">
        <v>0</v>
      </c>
      <c r="N970" s="819">
        <v>1</v>
      </c>
      <c r="O970" s="788">
        <v>0</v>
      </c>
      <c r="P970" s="788">
        <v>0</v>
      </c>
      <c r="Q970" s="788">
        <v>1</v>
      </c>
      <c r="R970" s="788">
        <v>2</v>
      </c>
      <c r="S970" s="788">
        <v>2</v>
      </c>
      <c r="T970" s="788">
        <v>0</v>
      </c>
      <c r="U970" s="788">
        <v>0</v>
      </c>
    </row>
    <row r="971" spans="1:21" ht="12.75" customHeight="1">
      <c r="A971" s="217" t="s">
        <v>555</v>
      </c>
      <c r="B971" s="217" t="s">
        <v>556</v>
      </c>
      <c r="C971" s="217" t="s">
        <v>562</v>
      </c>
      <c r="D971" s="217">
        <v>180156</v>
      </c>
      <c r="E971" s="788">
        <v>2</v>
      </c>
      <c r="F971" s="788">
        <v>0</v>
      </c>
      <c r="G971" s="788">
        <v>3</v>
      </c>
      <c r="H971" s="819">
        <v>0</v>
      </c>
      <c r="I971" s="788">
        <v>0</v>
      </c>
      <c r="J971" s="788">
        <v>3</v>
      </c>
      <c r="K971" s="788">
        <v>3</v>
      </c>
      <c r="L971" s="788">
        <v>2</v>
      </c>
      <c r="M971" s="788">
        <v>0</v>
      </c>
      <c r="N971" s="819">
        <v>4</v>
      </c>
      <c r="O971" s="788">
        <v>0</v>
      </c>
      <c r="P971" s="788">
        <v>0</v>
      </c>
      <c r="Q971" s="788">
        <v>2</v>
      </c>
      <c r="R971" s="788">
        <v>2</v>
      </c>
      <c r="S971" s="788">
        <v>1</v>
      </c>
      <c r="T971" s="788">
        <v>1</v>
      </c>
      <c r="U971" s="788">
        <v>0</v>
      </c>
    </row>
    <row r="972" spans="1:21" ht="12.75" customHeight="1">
      <c r="A972" s="217" t="s">
        <v>555</v>
      </c>
      <c r="B972" s="217" t="s">
        <v>556</v>
      </c>
      <c r="C972" s="217" t="s">
        <v>563</v>
      </c>
      <c r="D972" s="217">
        <v>180157</v>
      </c>
      <c r="E972" s="788">
        <v>0</v>
      </c>
      <c r="F972" s="788">
        <v>0</v>
      </c>
      <c r="G972" s="788">
        <v>0</v>
      </c>
      <c r="H972" s="819">
        <v>0</v>
      </c>
      <c r="I972" s="788">
        <v>0</v>
      </c>
      <c r="J972" s="788">
        <v>0</v>
      </c>
      <c r="K972" s="788">
        <v>0</v>
      </c>
      <c r="L972" s="788">
        <v>0</v>
      </c>
      <c r="M972" s="788">
        <v>0</v>
      </c>
      <c r="N972" s="819">
        <v>0</v>
      </c>
      <c r="O972" s="788">
        <v>0</v>
      </c>
      <c r="P972" s="788">
        <v>0</v>
      </c>
      <c r="Q972" s="788">
        <v>0</v>
      </c>
      <c r="R972" s="788">
        <v>0</v>
      </c>
      <c r="S972" s="788">
        <v>0</v>
      </c>
      <c r="T972" s="788">
        <v>0</v>
      </c>
      <c r="U972" s="788">
        <v>0</v>
      </c>
    </row>
    <row r="973" spans="1:21" ht="12.75" customHeight="1">
      <c r="A973" s="217" t="s">
        <v>555</v>
      </c>
      <c r="B973" s="217" t="s">
        <v>556</v>
      </c>
      <c r="C973" s="217" t="s">
        <v>282</v>
      </c>
      <c r="D973" s="217">
        <v>180158</v>
      </c>
      <c r="E973" s="788">
        <v>1</v>
      </c>
      <c r="F973" s="788">
        <v>0</v>
      </c>
      <c r="G973" s="788">
        <v>1</v>
      </c>
      <c r="H973" s="819">
        <v>0</v>
      </c>
      <c r="I973" s="788">
        <v>0</v>
      </c>
      <c r="J973" s="788">
        <v>1</v>
      </c>
      <c r="K973" s="788">
        <v>1</v>
      </c>
      <c r="L973" s="788">
        <v>0</v>
      </c>
      <c r="M973" s="788">
        <v>0</v>
      </c>
      <c r="N973" s="819">
        <v>0</v>
      </c>
      <c r="O973" s="788">
        <v>0</v>
      </c>
      <c r="P973" s="788">
        <v>0</v>
      </c>
      <c r="Q973" s="788">
        <v>0</v>
      </c>
      <c r="R973" s="788">
        <v>1</v>
      </c>
      <c r="S973" s="788">
        <v>0</v>
      </c>
      <c r="T973" s="788">
        <v>0</v>
      </c>
      <c r="U973" s="788">
        <v>0</v>
      </c>
    </row>
    <row r="974" spans="1:21" ht="12.75" customHeight="1">
      <c r="A974" s="217" t="s">
        <v>555</v>
      </c>
      <c r="B974" s="217" t="s">
        <v>556</v>
      </c>
      <c r="C974" s="217" t="s">
        <v>564</v>
      </c>
      <c r="D974" s="217">
        <v>180159</v>
      </c>
      <c r="E974" s="788">
        <v>0</v>
      </c>
      <c r="F974" s="788">
        <v>0</v>
      </c>
      <c r="G974" s="788">
        <v>0</v>
      </c>
      <c r="H974" s="819">
        <v>0</v>
      </c>
      <c r="I974" s="788">
        <v>0</v>
      </c>
      <c r="J974" s="788">
        <v>0</v>
      </c>
      <c r="K974" s="788">
        <v>0</v>
      </c>
      <c r="L974" s="788">
        <v>0</v>
      </c>
      <c r="M974" s="788">
        <v>0</v>
      </c>
      <c r="N974" s="819">
        <v>0</v>
      </c>
      <c r="O974" s="788">
        <v>0</v>
      </c>
      <c r="P974" s="788">
        <v>0</v>
      </c>
      <c r="Q974" s="788">
        <v>0</v>
      </c>
      <c r="R974" s="788">
        <v>1</v>
      </c>
      <c r="S974" s="788">
        <v>0</v>
      </c>
      <c r="T974" s="788">
        <v>0</v>
      </c>
      <c r="U974" s="788">
        <v>0</v>
      </c>
    </row>
    <row r="975" spans="1:21" ht="12.75" customHeight="1">
      <c r="A975" s="217" t="s">
        <v>555</v>
      </c>
      <c r="B975" s="217" t="s">
        <v>556</v>
      </c>
      <c r="C975" s="217" t="s">
        <v>565</v>
      </c>
      <c r="D975" s="217">
        <v>180160</v>
      </c>
      <c r="E975" s="788">
        <v>0</v>
      </c>
      <c r="F975" s="788">
        <v>0</v>
      </c>
      <c r="G975" s="788">
        <v>0</v>
      </c>
      <c r="H975" s="819">
        <v>0</v>
      </c>
      <c r="I975" s="788">
        <v>0</v>
      </c>
      <c r="J975" s="788">
        <v>0</v>
      </c>
      <c r="K975" s="788">
        <v>0</v>
      </c>
      <c r="L975" s="788">
        <v>0</v>
      </c>
      <c r="M975" s="788">
        <v>0</v>
      </c>
      <c r="N975" s="819">
        <v>0</v>
      </c>
      <c r="O975" s="788">
        <v>0</v>
      </c>
      <c r="P975" s="788">
        <v>0</v>
      </c>
      <c r="Q975" s="788">
        <v>0</v>
      </c>
      <c r="R975" s="788">
        <v>0</v>
      </c>
      <c r="S975" s="788">
        <v>0</v>
      </c>
      <c r="T975" s="788">
        <v>0</v>
      </c>
      <c r="U975" s="788">
        <v>0</v>
      </c>
    </row>
    <row r="976" spans="1:21" ht="12.75" customHeight="1">
      <c r="A976" s="217" t="s">
        <v>555</v>
      </c>
      <c r="B976" s="217" t="s">
        <v>556</v>
      </c>
      <c r="C976" s="217" t="s">
        <v>566</v>
      </c>
      <c r="D976" s="217">
        <v>180161</v>
      </c>
      <c r="E976" s="788">
        <v>0</v>
      </c>
      <c r="F976" s="788">
        <v>0</v>
      </c>
      <c r="G976" s="788">
        <v>0</v>
      </c>
      <c r="H976" s="819">
        <v>0</v>
      </c>
      <c r="I976" s="788">
        <v>0</v>
      </c>
      <c r="J976" s="788">
        <v>0</v>
      </c>
      <c r="K976" s="788">
        <v>0</v>
      </c>
      <c r="L976" s="788">
        <v>0</v>
      </c>
      <c r="M976" s="788">
        <v>0</v>
      </c>
      <c r="N976" s="819">
        <v>1</v>
      </c>
      <c r="O976" s="788">
        <v>0</v>
      </c>
      <c r="P976" s="788">
        <v>0</v>
      </c>
      <c r="Q976" s="788">
        <v>0</v>
      </c>
      <c r="R976" s="788">
        <v>1</v>
      </c>
      <c r="S976" s="788">
        <v>0</v>
      </c>
      <c r="T976" s="788">
        <v>0</v>
      </c>
      <c r="U976" s="788">
        <v>0</v>
      </c>
    </row>
    <row r="977" spans="1:21" ht="12.75" customHeight="1">
      <c r="A977" s="217" t="s">
        <v>555</v>
      </c>
      <c r="B977" s="217" t="s">
        <v>556</v>
      </c>
      <c r="C977" s="217" t="s">
        <v>567</v>
      </c>
      <c r="D977" s="217">
        <v>180162</v>
      </c>
      <c r="E977" s="788">
        <v>0</v>
      </c>
      <c r="F977" s="788">
        <v>0</v>
      </c>
      <c r="G977" s="788">
        <v>1</v>
      </c>
      <c r="H977" s="819">
        <v>0</v>
      </c>
      <c r="I977" s="788">
        <v>0</v>
      </c>
      <c r="J977" s="788">
        <v>1</v>
      </c>
      <c r="K977" s="788">
        <v>1</v>
      </c>
      <c r="L977" s="788">
        <v>0</v>
      </c>
      <c r="M977" s="788">
        <v>0</v>
      </c>
      <c r="N977" s="819">
        <v>0</v>
      </c>
      <c r="O977" s="788">
        <v>0</v>
      </c>
      <c r="P977" s="788">
        <v>0</v>
      </c>
      <c r="Q977" s="788">
        <v>0</v>
      </c>
      <c r="R977" s="788">
        <v>1</v>
      </c>
      <c r="S977" s="788">
        <v>0</v>
      </c>
      <c r="T977" s="788">
        <v>0</v>
      </c>
      <c r="U977" s="788">
        <v>0</v>
      </c>
    </row>
    <row r="978" spans="1:21" ht="12.75" customHeight="1">
      <c r="A978" s="217" t="s">
        <v>555</v>
      </c>
      <c r="B978" s="217" t="s">
        <v>556</v>
      </c>
      <c r="C978" s="217" t="s">
        <v>568</v>
      </c>
      <c r="D978" s="217">
        <v>180163</v>
      </c>
      <c r="E978" s="788">
        <v>1</v>
      </c>
      <c r="F978" s="788">
        <v>0</v>
      </c>
      <c r="G978" s="788">
        <v>1</v>
      </c>
      <c r="H978" s="819">
        <v>0</v>
      </c>
      <c r="I978" s="788">
        <v>0</v>
      </c>
      <c r="J978" s="788">
        <v>1</v>
      </c>
      <c r="K978" s="788">
        <v>1</v>
      </c>
      <c r="L978" s="788">
        <v>0</v>
      </c>
      <c r="M978" s="788">
        <v>0</v>
      </c>
      <c r="N978" s="819">
        <v>0</v>
      </c>
      <c r="O978" s="788">
        <v>0</v>
      </c>
      <c r="P978" s="788">
        <v>0</v>
      </c>
      <c r="Q978" s="788">
        <v>0</v>
      </c>
      <c r="R978" s="788">
        <v>1</v>
      </c>
      <c r="S978" s="788">
        <v>0</v>
      </c>
      <c r="T978" s="788">
        <v>0</v>
      </c>
      <c r="U978" s="788">
        <v>0</v>
      </c>
    </row>
    <row r="979" spans="1:21" ht="12.75" customHeight="1">
      <c r="A979" s="217" t="s">
        <v>555</v>
      </c>
      <c r="B979" s="217" t="s">
        <v>556</v>
      </c>
      <c r="C979" s="217" t="s">
        <v>569</v>
      </c>
      <c r="D979" s="217">
        <v>180164</v>
      </c>
      <c r="E979" s="788">
        <v>1</v>
      </c>
      <c r="F979" s="788">
        <v>0</v>
      </c>
      <c r="G979" s="788">
        <v>1</v>
      </c>
      <c r="H979" s="819">
        <v>0</v>
      </c>
      <c r="I979" s="788">
        <v>0</v>
      </c>
      <c r="J979" s="788">
        <v>1</v>
      </c>
      <c r="K979" s="788">
        <v>0</v>
      </c>
      <c r="L979" s="788">
        <v>1</v>
      </c>
      <c r="M979" s="788">
        <v>0</v>
      </c>
      <c r="N979" s="819">
        <v>0</v>
      </c>
      <c r="O979" s="788">
        <v>0</v>
      </c>
      <c r="P979" s="788">
        <v>0</v>
      </c>
      <c r="Q979" s="788">
        <v>0</v>
      </c>
      <c r="R979" s="788">
        <v>0</v>
      </c>
      <c r="S979" s="788">
        <v>0</v>
      </c>
      <c r="T979" s="788">
        <v>0</v>
      </c>
      <c r="U979" s="788">
        <v>0</v>
      </c>
    </row>
    <row r="980" spans="1:21" ht="12.75" customHeight="1">
      <c r="A980" s="217" t="s">
        <v>555</v>
      </c>
      <c r="B980" s="217" t="s">
        <v>556</v>
      </c>
      <c r="C980" s="217" t="s">
        <v>448</v>
      </c>
      <c r="D980" s="217">
        <v>180165</v>
      </c>
      <c r="E980" s="788">
        <v>1</v>
      </c>
      <c r="F980" s="788">
        <v>0</v>
      </c>
      <c r="G980" s="788">
        <v>2</v>
      </c>
      <c r="H980" s="819">
        <v>0</v>
      </c>
      <c r="I980" s="788">
        <v>0</v>
      </c>
      <c r="J980" s="788">
        <v>2</v>
      </c>
      <c r="K980" s="788">
        <v>1</v>
      </c>
      <c r="L980" s="788">
        <v>1</v>
      </c>
      <c r="M980" s="788">
        <v>0</v>
      </c>
      <c r="N980" s="819">
        <v>1</v>
      </c>
      <c r="O980" s="788">
        <v>0</v>
      </c>
      <c r="P980" s="788">
        <v>0</v>
      </c>
      <c r="Q980" s="788">
        <v>1</v>
      </c>
      <c r="R980" s="788">
        <v>1</v>
      </c>
      <c r="S980" s="788">
        <v>1</v>
      </c>
      <c r="T980" s="788">
        <v>0</v>
      </c>
      <c r="U980" s="788">
        <v>0</v>
      </c>
    </row>
    <row r="981" spans="1:21" ht="12.75" customHeight="1">
      <c r="A981" s="217" t="s">
        <v>555</v>
      </c>
      <c r="B981" s="217" t="s">
        <v>556</v>
      </c>
      <c r="C981" s="217" t="s">
        <v>570</v>
      </c>
      <c r="D981" s="217">
        <v>180166</v>
      </c>
      <c r="E981" s="788">
        <v>1</v>
      </c>
      <c r="F981" s="788">
        <v>0</v>
      </c>
      <c r="G981" s="788">
        <v>1</v>
      </c>
      <c r="H981" s="819">
        <v>0</v>
      </c>
      <c r="I981" s="788">
        <v>0</v>
      </c>
      <c r="J981" s="788">
        <v>1</v>
      </c>
      <c r="K981" s="788">
        <v>1</v>
      </c>
      <c r="L981" s="788">
        <v>1</v>
      </c>
      <c r="M981" s="788">
        <v>0</v>
      </c>
      <c r="N981" s="819">
        <v>1</v>
      </c>
      <c r="O981" s="788">
        <v>1</v>
      </c>
      <c r="P981" s="788">
        <v>0</v>
      </c>
      <c r="Q981" s="788">
        <v>0</v>
      </c>
      <c r="R981" s="788">
        <v>1</v>
      </c>
      <c r="S981" s="788">
        <v>0</v>
      </c>
      <c r="T981" s="788">
        <v>0</v>
      </c>
      <c r="U981" s="788">
        <v>0</v>
      </c>
    </row>
    <row r="982" spans="1:21" ht="12.75" customHeight="1">
      <c r="A982" s="217" t="s">
        <v>555</v>
      </c>
      <c r="B982" s="217" t="s">
        <v>556</v>
      </c>
      <c r="C982" s="217" t="s">
        <v>572</v>
      </c>
      <c r="D982" s="217">
        <v>180168</v>
      </c>
      <c r="E982" s="788">
        <v>1</v>
      </c>
      <c r="F982" s="788">
        <v>0</v>
      </c>
      <c r="G982" s="788">
        <v>1</v>
      </c>
      <c r="H982" s="819">
        <v>0</v>
      </c>
      <c r="I982" s="788">
        <v>0</v>
      </c>
      <c r="J982" s="788">
        <v>1</v>
      </c>
      <c r="K982" s="788">
        <v>1</v>
      </c>
      <c r="L982" s="788">
        <v>0</v>
      </c>
      <c r="M982" s="788">
        <v>0</v>
      </c>
      <c r="N982" s="819">
        <v>0</v>
      </c>
      <c r="O982" s="788">
        <v>0</v>
      </c>
      <c r="P982" s="788">
        <v>0</v>
      </c>
      <c r="Q982" s="788">
        <v>0</v>
      </c>
      <c r="R982" s="788">
        <v>1</v>
      </c>
      <c r="S982" s="788">
        <v>1</v>
      </c>
      <c r="T982" s="788">
        <v>1</v>
      </c>
      <c r="U982" s="788">
        <v>0</v>
      </c>
    </row>
    <row r="983" spans="1:21" ht="12.75" customHeight="1">
      <c r="A983" s="217" t="s">
        <v>555</v>
      </c>
      <c r="B983" s="217" t="s">
        <v>573</v>
      </c>
      <c r="C983" s="217" t="s">
        <v>573</v>
      </c>
      <c r="D983" s="217">
        <v>180250</v>
      </c>
      <c r="E983" s="788">
        <v>2</v>
      </c>
      <c r="F983" s="788">
        <v>0</v>
      </c>
      <c r="G983" s="788">
        <v>3</v>
      </c>
      <c r="H983" s="819">
        <v>0</v>
      </c>
      <c r="I983" s="788">
        <v>0</v>
      </c>
      <c r="J983" s="788">
        <v>3</v>
      </c>
      <c r="K983" s="788">
        <v>2</v>
      </c>
      <c r="L983" s="788">
        <v>2</v>
      </c>
      <c r="M983" s="788">
        <v>0</v>
      </c>
      <c r="N983" s="819">
        <v>4</v>
      </c>
      <c r="O983" s="788">
        <v>4</v>
      </c>
      <c r="P983" s="788">
        <v>0</v>
      </c>
      <c r="Q983" s="788">
        <v>4</v>
      </c>
      <c r="R983" s="788">
        <v>2</v>
      </c>
      <c r="S983" s="788">
        <v>0</v>
      </c>
      <c r="T983" s="788">
        <v>1</v>
      </c>
      <c r="U983" s="788">
        <v>0</v>
      </c>
    </row>
    <row r="984" spans="1:21" ht="12.75" customHeight="1">
      <c r="A984" s="217" t="s">
        <v>555</v>
      </c>
      <c r="B984" s="217" t="s">
        <v>573</v>
      </c>
      <c r="C984" s="217" t="s">
        <v>574</v>
      </c>
      <c r="D984" s="217">
        <v>180251</v>
      </c>
      <c r="E984" s="788">
        <v>0</v>
      </c>
      <c r="F984" s="788">
        <v>0</v>
      </c>
      <c r="G984" s="788">
        <v>0</v>
      </c>
      <c r="H984" s="819">
        <v>0</v>
      </c>
      <c r="I984" s="788">
        <v>0</v>
      </c>
      <c r="J984" s="788">
        <v>0</v>
      </c>
      <c r="K984" s="788">
        <v>0</v>
      </c>
      <c r="L984" s="788">
        <v>0</v>
      </c>
      <c r="M984" s="788">
        <v>0</v>
      </c>
      <c r="N984" s="819">
        <v>0</v>
      </c>
      <c r="O984" s="788">
        <v>0</v>
      </c>
      <c r="P984" s="788">
        <v>0</v>
      </c>
      <c r="Q984" s="788">
        <v>0</v>
      </c>
      <c r="R984" s="788">
        <v>0</v>
      </c>
      <c r="S984" s="788">
        <v>0</v>
      </c>
      <c r="T984" s="788">
        <v>0</v>
      </c>
      <c r="U984" s="788">
        <v>0</v>
      </c>
    </row>
    <row r="985" spans="1:21" ht="12.75" customHeight="1">
      <c r="A985" s="217" t="s">
        <v>555</v>
      </c>
      <c r="B985" s="217" t="s">
        <v>573</v>
      </c>
      <c r="C985" s="217" t="s">
        <v>575</v>
      </c>
      <c r="D985" s="217">
        <v>180252</v>
      </c>
      <c r="E985" s="788">
        <v>1</v>
      </c>
      <c r="F985" s="788">
        <v>0</v>
      </c>
      <c r="G985" s="788">
        <v>1</v>
      </c>
      <c r="H985" s="819">
        <v>0</v>
      </c>
      <c r="I985" s="788">
        <v>0</v>
      </c>
      <c r="J985" s="788">
        <v>0</v>
      </c>
      <c r="K985" s="788">
        <v>1</v>
      </c>
      <c r="L985" s="788">
        <v>1</v>
      </c>
      <c r="M985" s="788">
        <v>0</v>
      </c>
      <c r="N985" s="819">
        <v>1</v>
      </c>
      <c r="O985" s="788">
        <v>0</v>
      </c>
      <c r="P985" s="788">
        <v>0</v>
      </c>
      <c r="Q985" s="788">
        <v>0</v>
      </c>
      <c r="R985" s="788">
        <v>1</v>
      </c>
      <c r="S985" s="788">
        <v>0</v>
      </c>
      <c r="T985" s="788">
        <v>0</v>
      </c>
      <c r="U985" s="788">
        <v>0</v>
      </c>
    </row>
    <row r="986" spans="1:21" ht="12.75" customHeight="1">
      <c r="A986" s="217" t="s">
        <v>555</v>
      </c>
      <c r="B986" s="217" t="s">
        <v>573</v>
      </c>
      <c r="C986" s="217" t="s">
        <v>576</v>
      </c>
      <c r="D986" s="217">
        <v>180253</v>
      </c>
      <c r="E986" s="788">
        <v>0</v>
      </c>
      <c r="F986" s="788">
        <v>0</v>
      </c>
      <c r="G986" s="788">
        <v>0</v>
      </c>
      <c r="H986" s="819">
        <v>0</v>
      </c>
      <c r="I986" s="788">
        <v>0</v>
      </c>
      <c r="J986" s="788">
        <v>0</v>
      </c>
      <c r="K986" s="788">
        <v>0</v>
      </c>
      <c r="L986" s="788">
        <v>0</v>
      </c>
      <c r="M986" s="788">
        <v>0</v>
      </c>
      <c r="N986" s="819">
        <v>0</v>
      </c>
      <c r="O986" s="788">
        <v>0</v>
      </c>
      <c r="P986" s="788">
        <v>0</v>
      </c>
      <c r="Q986" s="788">
        <v>0</v>
      </c>
      <c r="R986" s="788">
        <v>1</v>
      </c>
      <c r="S986" s="788">
        <v>0</v>
      </c>
      <c r="T986" s="788">
        <v>0</v>
      </c>
      <c r="U986" s="788">
        <v>0</v>
      </c>
    </row>
    <row r="987" spans="1:21" ht="12.75" customHeight="1">
      <c r="A987" s="217" t="s">
        <v>555</v>
      </c>
      <c r="B987" s="217" t="s">
        <v>573</v>
      </c>
      <c r="C987" s="217" t="s">
        <v>577</v>
      </c>
      <c r="D987" s="217">
        <v>180254</v>
      </c>
      <c r="E987" s="788">
        <v>0</v>
      </c>
      <c r="F987" s="788">
        <v>0</v>
      </c>
      <c r="G987" s="788">
        <v>1</v>
      </c>
      <c r="H987" s="819">
        <v>0</v>
      </c>
      <c r="I987" s="788">
        <v>0</v>
      </c>
      <c r="J987" s="788">
        <v>1</v>
      </c>
      <c r="K987" s="788">
        <v>0</v>
      </c>
      <c r="L987" s="788">
        <v>1</v>
      </c>
      <c r="M987" s="788">
        <v>0</v>
      </c>
      <c r="N987" s="819">
        <v>0</v>
      </c>
      <c r="O987" s="788">
        <v>0</v>
      </c>
      <c r="P987" s="788">
        <v>0</v>
      </c>
      <c r="Q987" s="788">
        <v>0</v>
      </c>
      <c r="R987" s="788">
        <v>1</v>
      </c>
      <c r="S987" s="788">
        <v>0</v>
      </c>
      <c r="T987" s="788">
        <v>0</v>
      </c>
      <c r="U987" s="788">
        <v>0</v>
      </c>
    </row>
    <row r="988" spans="1:21" ht="12.75" customHeight="1">
      <c r="A988" s="217" t="s">
        <v>555</v>
      </c>
      <c r="B988" s="217" t="s">
        <v>578</v>
      </c>
      <c r="C988" s="217" t="s">
        <v>578</v>
      </c>
      <c r="D988" s="217">
        <v>180350</v>
      </c>
      <c r="E988" s="788">
        <v>0</v>
      </c>
      <c r="F988" s="788">
        <v>0</v>
      </c>
      <c r="G988" s="788">
        <v>1</v>
      </c>
      <c r="H988" s="819">
        <v>0</v>
      </c>
      <c r="I988" s="788">
        <v>0</v>
      </c>
      <c r="J988" s="788">
        <v>1</v>
      </c>
      <c r="K988" s="788">
        <v>1</v>
      </c>
      <c r="L988" s="788">
        <v>1</v>
      </c>
      <c r="M988" s="788">
        <v>0</v>
      </c>
      <c r="N988" s="819">
        <v>1</v>
      </c>
      <c r="O988" s="788">
        <v>1</v>
      </c>
      <c r="P988" s="788">
        <v>0</v>
      </c>
      <c r="Q988" s="788">
        <v>0</v>
      </c>
      <c r="R988" s="788">
        <v>1</v>
      </c>
      <c r="S988" s="788">
        <v>1</v>
      </c>
      <c r="T988" s="788">
        <v>0</v>
      </c>
      <c r="U988" s="788">
        <v>0</v>
      </c>
    </row>
    <row r="989" spans="1:21" ht="12.75" customHeight="1">
      <c r="A989" s="217" t="s">
        <v>555</v>
      </c>
      <c r="B989" s="217" t="s">
        <v>579</v>
      </c>
      <c r="C989" s="217" t="s">
        <v>579</v>
      </c>
      <c r="D989" s="217">
        <v>180450</v>
      </c>
      <c r="E989" s="788">
        <v>1</v>
      </c>
      <c r="F989" s="788">
        <v>0</v>
      </c>
      <c r="G989" s="788">
        <v>1</v>
      </c>
      <c r="H989" s="819">
        <v>0</v>
      </c>
      <c r="I989" s="788">
        <v>0</v>
      </c>
      <c r="J989" s="788">
        <v>1</v>
      </c>
      <c r="K989" s="788">
        <v>0</v>
      </c>
      <c r="L989" s="788">
        <v>1</v>
      </c>
      <c r="M989" s="788">
        <v>0</v>
      </c>
      <c r="N989" s="819">
        <v>1</v>
      </c>
      <c r="O989" s="788">
        <v>0</v>
      </c>
      <c r="P989" s="788">
        <v>0</v>
      </c>
      <c r="Q989" s="788">
        <v>0</v>
      </c>
      <c r="R989" s="788">
        <v>1</v>
      </c>
      <c r="S989" s="788">
        <v>0</v>
      </c>
      <c r="T989" s="788">
        <v>0</v>
      </c>
      <c r="U989" s="788">
        <v>0</v>
      </c>
    </row>
    <row r="990" spans="1:21" ht="12.75" customHeight="1">
      <c r="A990" s="217" t="s">
        <v>555</v>
      </c>
      <c r="B990" s="217" t="s">
        <v>579</v>
      </c>
      <c r="C990" s="217" t="s">
        <v>580</v>
      </c>
      <c r="D990" s="217">
        <v>180451</v>
      </c>
      <c r="E990" s="788">
        <v>0</v>
      </c>
      <c r="F990" s="788">
        <v>0</v>
      </c>
      <c r="G990" s="788">
        <v>0</v>
      </c>
      <c r="H990" s="819">
        <v>0</v>
      </c>
      <c r="I990" s="788">
        <v>0</v>
      </c>
      <c r="J990" s="788">
        <v>0</v>
      </c>
      <c r="K990" s="788">
        <v>0</v>
      </c>
      <c r="L990" s="788">
        <v>0</v>
      </c>
      <c r="M990" s="788">
        <v>0</v>
      </c>
      <c r="N990" s="819">
        <v>0</v>
      </c>
      <c r="O990" s="788">
        <v>0</v>
      </c>
      <c r="P990" s="788">
        <v>0</v>
      </c>
      <c r="Q990" s="788">
        <v>0</v>
      </c>
      <c r="R990" s="788">
        <v>0</v>
      </c>
      <c r="S990" s="788">
        <v>0</v>
      </c>
      <c r="T990" s="788">
        <v>0</v>
      </c>
      <c r="U990" s="788">
        <v>0</v>
      </c>
    </row>
    <row r="991" spans="1:21" ht="12.75" customHeight="1">
      <c r="A991" s="217" t="s">
        <v>555</v>
      </c>
      <c r="B991" s="217" t="s">
        <v>581</v>
      </c>
      <c r="C991" s="217" t="s">
        <v>471</v>
      </c>
      <c r="D991" s="217">
        <v>180551</v>
      </c>
      <c r="E991" s="788">
        <v>0</v>
      </c>
      <c r="F991" s="788">
        <v>0</v>
      </c>
      <c r="G991" s="788">
        <v>0</v>
      </c>
      <c r="H991" s="819">
        <v>0</v>
      </c>
      <c r="I991" s="788">
        <v>0</v>
      </c>
      <c r="J991" s="788">
        <v>0</v>
      </c>
      <c r="K991" s="788">
        <v>0</v>
      </c>
      <c r="L991" s="788">
        <v>1</v>
      </c>
      <c r="M991" s="788">
        <v>0</v>
      </c>
      <c r="N991" s="819">
        <v>0</v>
      </c>
      <c r="O991" s="788">
        <v>0</v>
      </c>
      <c r="P991" s="788">
        <v>0</v>
      </c>
      <c r="Q991" s="788">
        <v>0</v>
      </c>
      <c r="R991" s="788">
        <v>0</v>
      </c>
      <c r="S991" s="788">
        <v>0</v>
      </c>
      <c r="T991" s="788">
        <v>0</v>
      </c>
      <c r="U991" s="788">
        <v>0</v>
      </c>
    </row>
    <row r="992" spans="1:21" ht="12.75" customHeight="1">
      <c r="A992" s="217" t="s">
        <v>555</v>
      </c>
      <c r="B992" s="217" t="s">
        <v>581</v>
      </c>
      <c r="C992" s="217" t="s">
        <v>582</v>
      </c>
      <c r="D992" s="217">
        <v>180552</v>
      </c>
      <c r="E992" s="788">
        <v>1</v>
      </c>
      <c r="F992" s="788">
        <v>0</v>
      </c>
      <c r="G992" s="788">
        <v>1</v>
      </c>
      <c r="H992" s="819">
        <v>0</v>
      </c>
      <c r="I992" s="788">
        <v>0</v>
      </c>
      <c r="J992" s="788">
        <v>1</v>
      </c>
      <c r="K992" s="788">
        <v>0</v>
      </c>
      <c r="L992" s="788">
        <v>0</v>
      </c>
      <c r="M992" s="788">
        <v>0</v>
      </c>
      <c r="N992" s="819">
        <v>0</v>
      </c>
      <c r="O992" s="788">
        <v>0</v>
      </c>
      <c r="P992" s="788">
        <v>0</v>
      </c>
      <c r="Q992" s="788">
        <v>0</v>
      </c>
      <c r="R992" s="788">
        <v>0</v>
      </c>
      <c r="S992" s="788">
        <v>0</v>
      </c>
      <c r="T992" s="788">
        <v>0</v>
      </c>
      <c r="U992" s="788">
        <v>0</v>
      </c>
    </row>
    <row r="993" spans="1:21" ht="12.75" customHeight="1">
      <c r="A993" s="217" t="s">
        <v>555</v>
      </c>
      <c r="B993" s="217" t="s">
        <v>581</v>
      </c>
      <c r="C993" s="217" t="s">
        <v>581</v>
      </c>
      <c r="D993" s="217">
        <v>180550</v>
      </c>
      <c r="E993" s="788">
        <v>3</v>
      </c>
      <c r="F993" s="788">
        <v>0</v>
      </c>
      <c r="G993" s="788">
        <v>3</v>
      </c>
      <c r="H993" s="819">
        <v>0</v>
      </c>
      <c r="I993" s="788">
        <v>0</v>
      </c>
      <c r="J993" s="788">
        <v>2</v>
      </c>
      <c r="K993" s="788">
        <v>1</v>
      </c>
      <c r="L993" s="788">
        <v>3</v>
      </c>
      <c r="M993" s="788">
        <v>0</v>
      </c>
      <c r="N993" s="819">
        <v>2</v>
      </c>
      <c r="O993" s="788">
        <v>0</v>
      </c>
      <c r="P993" s="788">
        <v>0</v>
      </c>
      <c r="Q993" s="788">
        <v>2</v>
      </c>
      <c r="R993" s="788">
        <v>2</v>
      </c>
      <c r="S993" s="788">
        <v>1</v>
      </c>
      <c r="T993" s="788">
        <v>0</v>
      </c>
      <c r="U993" s="788">
        <v>0</v>
      </c>
    </row>
    <row r="994" spans="1:21" ht="12.75" customHeight="1">
      <c r="A994" s="217" t="s">
        <v>555</v>
      </c>
      <c r="B994" s="217" t="s">
        <v>581</v>
      </c>
      <c r="C994" s="217" t="s">
        <v>583</v>
      </c>
      <c r="D994" s="217">
        <v>180553</v>
      </c>
      <c r="E994" s="788">
        <v>0</v>
      </c>
      <c r="F994" s="788">
        <v>0</v>
      </c>
      <c r="G994" s="788">
        <v>0</v>
      </c>
      <c r="H994" s="819">
        <v>0</v>
      </c>
      <c r="I994" s="788">
        <v>0</v>
      </c>
      <c r="J994" s="788">
        <v>0</v>
      </c>
      <c r="K994" s="788">
        <v>0</v>
      </c>
      <c r="L994" s="788">
        <v>0</v>
      </c>
      <c r="M994" s="788">
        <v>0</v>
      </c>
      <c r="N994" s="819">
        <v>0</v>
      </c>
      <c r="O994" s="788">
        <v>0</v>
      </c>
      <c r="P994" s="788">
        <v>0</v>
      </c>
      <c r="Q994" s="788">
        <v>0</v>
      </c>
      <c r="R994" s="788">
        <v>0</v>
      </c>
      <c r="S994" s="788">
        <v>0</v>
      </c>
      <c r="T994" s="788">
        <v>0</v>
      </c>
      <c r="U994" s="788">
        <v>0</v>
      </c>
    </row>
    <row r="995" spans="1:21" ht="12.75" customHeight="1">
      <c r="A995" s="217" t="s">
        <v>555</v>
      </c>
      <c r="B995" s="217" t="s">
        <v>584</v>
      </c>
      <c r="C995" s="217" t="s">
        <v>584</v>
      </c>
      <c r="D995" s="217">
        <v>180650</v>
      </c>
      <c r="E995" s="788">
        <v>2</v>
      </c>
      <c r="F995" s="788">
        <v>0</v>
      </c>
      <c r="G995" s="788">
        <v>2</v>
      </c>
      <c r="H995" s="819">
        <v>0</v>
      </c>
      <c r="I995" s="788">
        <v>0</v>
      </c>
      <c r="J995" s="788">
        <v>2</v>
      </c>
      <c r="K995" s="788">
        <v>1</v>
      </c>
      <c r="L995" s="788">
        <v>0</v>
      </c>
      <c r="M995" s="788">
        <v>0</v>
      </c>
      <c r="N995" s="819">
        <v>0</v>
      </c>
      <c r="O995" s="788">
        <v>0</v>
      </c>
      <c r="P995" s="788">
        <v>0</v>
      </c>
      <c r="Q995" s="788">
        <v>0</v>
      </c>
      <c r="R995" s="788">
        <v>1</v>
      </c>
      <c r="S995" s="788">
        <v>1</v>
      </c>
      <c r="T995" s="788">
        <v>0</v>
      </c>
      <c r="U995" s="788">
        <v>0</v>
      </c>
    </row>
    <row r="996" spans="1:21" ht="12.75" customHeight="1">
      <c r="A996" s="217" t="s">
        <v>555</v>
      </c>
      <c r="B996" s="217" t="s">
        <v>584</v>
      </c>
      <c r="C996" s="217" t="s">
        <v>536</v>
      </c>
      <c r="D996" s="217">
        <v>180651</v>
      </c>
      <c r="E996" s="788">
        <v>0</v>
      </c>
      <c r="F996" s="788">
        <v>0</v>
      </c>
      <c r="G996" s="788">
        <v>0</v>
      </c>
      <c r="H996" s="819">
        <v>0</v>
      </c>
      <c r="I996" s="788">
        <v>0</v>
      </c>
      <c r="J996" s="788">
        <v>0</v>
      </c>
      <c r="K996" s="788">
        <v>0</v>
      </c>
      <c r="L996" s="788">
        <v>0</v>
      </c>
      <c r="M996" s="788">
        <v>0</v>
      </c>
      <c r="N996" s="819">
        <v>0</v>
      </c>
      <c r="O996" s="788">
        <v>0</v>
      </c>
      <c r="P996" s="788">
        <v>0</v>
      </c>
      <c r="Q996" s="788">
        <v>0</v>
      </c>
      <c r="R996" s="788">
        <v>0</v>
      </c>
      <c r="S996" s="788">
        <v>0</v>
      </c>
      <c r="T996" s="788">
        <v>0</v>
      </c>
      <c r="U996" s="788">
        <v>0</v>
      </c>
    </row>
    <row r="997" spans="1:21" ht="12.75" customHeight="1">
      <c r="A997" s="217" t="s">
        <v>555</v>
      </c>
      <c r="B997" s="217" t="s">
        <v>584</v>
      </c>
      <c r="C997" s="217" t="s">
        <v>585</v>
      </c>
      <c r="D997" s="217">
        <v>180652</v>
      </c>
      <c r="E997" s="788">
        <v>1</v>
      </c>
      <c r="F997" s="788">
        <v>0</v>
      </c>
      <c r="G997" s="788">
        <v>1</v>
      </c>
      <c r="H997" s="819">
        <v>0</v>
      </c>
      <c r="I997" s="788">
        <v>0</v>
      </c>
      <c r="J997" s="788">
        <v>1</v>
      </c>
      <c r="K997" s="788">
        <v>0</v>
      </c>
      <c r="L997" s="788">
        <v>1</v>
      </c>
      <c r="M997" s="788">
        <v>0</v>
      </c>
      <c r="N997" s="819">
        <v>1</v>
      </c>
      <c r="O997" s="788">
        <v>0</v>
      </c>
      <c r="P997" s="788">
        <v>0</v>
      </c>
      <c r="Q997" s="788">
        <v>1</v>
      </c>
      <c r="R997" s="788">
        <v>1</v>
      </c>
      <c r="S997" s="788">
        <v>1</v>
      </c>
      <c r="T997" s="788">
        <v>0</v>
      </c>
      <c r="U997" s="788">
        <v>0</v>
      </c>
    </row>
    <row r="998" spans="1:21" ht="12.75" customHeight="1">
      <c r="A998" s="217" t="s">
        <v>555</v>
      </c>
      <c r="B998" s="217" t="s">
        <v>586</v>
      </c>
      <c r="C998" s="217" t="s">
        <v>588</v>
      </c>
      <c r="D998" s="217">
        <v>180751</v>
      </c>
      <c r="E998" s="788">
        <v>0</v>
      </c>
      <c r="F998" s="788">
        <v>0</v>
      </c>
      <c r="G998" s="788">
        <v>0</v>
      </c>
      <c r="H998" s="819">
        <v>0</v>
      </c>
      <c r="I998" s="788">
        <v>0</v>
      </c>
      <c r="J998" s="788">
        <v>0</v>
      </c>
      <c r="K998" s="788">
        <v>0</v>
      </c>
      <c r="L998" s="788">
        <v>0</v>
      </c>
      <c r="M998" s="788">
        <v>0</v>
      </c>
      <c r="N998" s="819">
        <v>0</v>
      </c>
      <c r="O998" s="788">
        <v>0</v>
      </c>
      <c r="P998" s="788">
        <v>0</v>
      </c>
      <c r="Q998" s="788">
        <v>0</v>
      </c>
      <c r="R998" s="788">
        <v>0</v>
      </c>
      <c r="S998" s="788">
        <v>0</v>
      </c>
      <c r="T998" s="788">
        <v>0</v>
      </c>
      <c r="U998" s="788">
        <v>0</v>
      </c>
    </row>
    <row r="999" spans="1:21" ht="12.75" customHeight="1">
      <c r="A999" s="217" t="s">
        <v>555</v>
      </c>
      <c r="B999" s="217" t="s">
        <v>586</v>
      </c>
      <c r="C999" s="217" t="s">
        <v>179</v>
      </c>
      <c r="D999" s="217">
        <v>180752</v>
      </c>
      <c r="E999" s="788">
        <v>0</v>
      </c>
      <c r="F999" s="788">
        <v>0</v>
      </c>
      <c r="G999" s="788">
        <v>0</v>
      </c>
      <c r="H999" s="819">
        <v>0</v>
      </c>
      <c r="I999" s="788">
        <v>0</v>
      </c>
      <c r="J999" s="788">
        <v>0</v>
      </c>
      <c r="K999" s="788">
        <v>0</v>
      </c>
      <c r="L999" s="788">
        <v>0</v>
      </c>
      <c r="M999" s="788">
        <v>0</v>
      </c>
      <c r="N999" s="819">
        <v>0</v>
      </c>
      <c r="O999" s="788">
        <v>0</v>
      </c>
      <c r="P999" s="788">
        <v>0</v>
      </c>
      <c r="Q999" s="788">
        <v>0</v>
      </c>
      <c r="R999" s="788">
        <v>0</v>
      </c>
      <c r="S999" s="788">
        <v>0</v>
      </c>
      <c r="T999" s="788">
        <v>0</v>
      </c>
      <c r="U999" s="788">
        <v>0</v>
      </c>
    </row>
    <row r="1000" spans="1:21" ht="12.75" customHeight="1">
      <c r="A1000" s="217" t="s">
        <v>555</v>
      </c>
      <c r="B1000" s="217" t="s">
        <v>586</v>
      </c>
      <c r="C1000" s="217" t="s">
        <v>590</v>
      </c>
      <c r="D1000" s="217">
        <v>180754</v>
      </c>
      <c r="E1000" s="788">
        <v>0</v>
      </c>
      <c r="F1000" s="788">
        <v>0</v>
      </c>
      <c r="G1000" s="788">
        <v>0</v>
      </c>
      <c r="H1000" s="819">
        <v>0</v>
      </c>
      <c r="I1000" s="788">
        <v>0</v>
      </c>
      <c r="J1000" s="788">
        <v>0</v>
      </c>
      <c r="K1000" s="788">
        <v>0</v>
      </c>
      <c r="L1000" s="788">
        <v>0</v>
      </c>
      <c r="M1000" s="788">
        <v>0</v>
      </c>
      <c r="N1000" s="819">
        <v>1</v>
      </c>
      <c r="O1000" s="788">
        <v>0</v>
      </c>
      <c r="P1000" s="788">
        <v>0</v>
      </c>
      <c r="Q1000" s="788">
        <v>0</v>
      </c>
      <c r="R1000" s="788">
        <v>0</v>
      </c>
      <c r="S1000" s="788">
        <v>0</v>
      </c>
      <c r="T1000" s="788">
        <v>0</v>
      </c>
      <c r="U1000" s="788">
        <v>0</v>
      </c>
    </row>
    <row r="1001" spans="1:21" ht="12.75" customHeight="1">
      <c r="A1001" s="217" t="s">
        <v>555</v>
      </c>
      <c r="B1001" s="217" t="s">
        <v>586</v>
      </c>
      <c r="C1001" s="217" t="s">
        <v>589</v>
      </c>
      <c r="D1001" s="217">
        <v>180753</v>
      </c>
      <c r="E1001" s="788">
        <v>0</v>
      </c>
      <c r="F1001" s="788">
        <v>0</v>
      </c>
      <c r="G1001" s="788">
        <v>0</v>
      </c>
      <c r="H1001" s="819">
        <v>0</v>
      </c>
      <c r="I1001" s="788">
        <v>0</v>
      </c>
      <c r="J1001" s="788">
        <v>0</v>
      </c>
      <c r="K1001" s="788">
        <v>0</v>
      </c>
      <c r="L1001" s="788">
        <v>0</v>
      </c>
      <c r="M1001" s="788">
        <v>0</v>
      </c>
      <c r="N1001" s="819">
        <v>0</v>
      </c>
      <c r="O1001" s="788">
        <v>0</v>
      </c>
      <c r="P1001" s="788">
        <v>0</v>
      </c>
      <c r="Q1001" s="788">
        <v>0</v>
      </c>
      <c r="R1001" s="788">
        <v>0</v>
      </c>
      <c r="S1001" s="788">
        <v>0</v>
      </c>
      <c r="T1001" s="788">
        <v>0</v>
      </c>
      <c r="U1001" s="788">
        <v>0</v>
      </c>
    </row>
    <row r="1002" spans="1:21" ht="12.75" customHeight="1">
      <c r="A1002" s="217" t="s">
        <v>555</v>
      </c>
      <c r="B1002" s="217" t="s">
        <v>586</v>
      </c>
      <c r="C1002" s="217" t="s">
        <v>591</v>
      </c>
      <c r="D1002" s="217">
        <v>180755</v>
      </c>
      <c r="E1002" s="788">
        <v>0</v>
      </c>
      <c r="F1002" s="788">
        <v>0</v>
      </c>
      <c r="G1002" s="788">
        <v>0</v>
      </c>
      <c r="H1002" s="819">
        <v>0</v>
      </c>
      <c r="I1002" s="788">
        <v>0</v>
      </c>
      <c r="J1002" s="788">
        <v>0</v>
      </c>
      <c r="K1002" s="788">
        <v>0</v>
      </c>
      <c r="L1002" s="788">
        <v>0</v>
      </c>
      <c r="M1002" s="788">
        <v>0</v>
      </c>
      <c r="N1002" s="819">
        <v>0</v>
      </c>
      <c r="O1002" s="788">
        <v>0</v>
      </c>
      <c r="P1002" s="788">
        <v>0</v>
      </c>
      <c r="Q1002" s="788">
        <v>0</v>
      </c>
      <c r="R1002" s="788">
        <v>0</v>
      </c>
      <c r="S1002" s="788">
        <v>0</v>
      </c>
      <c r="T1002" s="788">
        <v>0</v>
      </c>
      <c r="U1002" s="788">
        <v>0</v>
      </c>
    </row>
    <row r="1003" spans="1:21" ht="12.75" customHeight="1">
      <c r="A1003" s="217" t="s">
        <v>555</v>
      </c>
      <c r="B1003" s="217" t="s">
        <v>586</v>
      </c>
      <c r="C1003" s="217" t="s">
        <v>592</v>
      </c>
      <c r="D1003" s="217">
        <v>180756</v>
      </c>
      <c r="E1003" s="788">
        <v>0</v>
      </c>
      <c r="F1003" s="788">
        <v>0</v>
      </c>
      <c r="G1003" s="788">
        <v>0</v>
      </c>
      <c r="H1003" s="819">
        <v>0</v>
      </c>
      <c r="I1003" s="788">
        <v>0</v>
      </c>
      <c r="J1003" s="788">
        <v>0</v>
      </c>
      <c r="K1003" s="788">
        <v>0</v>
      </c>
      <c r="L1003" s="788">
        <v>2</v>
      </c>
      <c r="M1003" s="788">
        <v>0</v>
      </c>
      <c r="N1003" s="819">
        <v>2</v>
      </c>
      <c r="O1003" s="788">
        <v>1</v>
      </c>
      <c r="P1003" s="788">
        <v>0</v>
      </c>
      <c r="Q1003" s="788">
        <v>2</v>
      </c>
      <c r="R1003" s="788">
        <v>0</v>
      </c>
      <c r="S1003" s="788">
        <v>1</v>
      </c>
      <c r="T1003" s="788">
        <v>0</v>
      </c>
      <c r="U1003" s="788">
        <v>0</v>
      </c>
    </row>
    <row r="1004" spans="1:21" ht="12.75" customHeight="1">
      <c r="A1004" s="217" t="s">
        <v>555</v>
      </c>
      <c r="B1004" s="217" t="s">
        <v>586</v>
      </c>
      <c r="C1004" s="217" t="s">
        <v>593</v>
      </c>
      <c r="D1004" s="217">
        <v>180757</v>
      </c>
      <c r="E1004" s="788">
        <v>1</v>
      </c>
      <c r="F1004" s="788">
        <v>0</v>
      </c>
      <c r="G1004" s="788">
        <v>1</v>
      </c>
      <c r="H1004" s="819">
        <v>0</v>
      </c>
      <c r="I1004" s="788">
        <v>0</v>
      </c>
      <c r="J1004" s="788">
        <v>1</v>
      </c>
      <c r="K1004" s="788">
        <v>0</v>
      </c>
      <c r="L1004" s="788">
        <v>1</v>
      </c>
      <c r="M1004" s="788">
        <v>0</v>
      </c>
      <c r="N1004" s="819">
        <v>1</v>
      </c>
      <c r="O1004" s="788">
        <v>0</v>
      </c>
      <c r="P1004" s="788">
        <v>0</v>
      </c>
      <c r="Q1004" s="788">
        <v>1</v>
      </c>
      <c r="R1004" s="788">
        <v>1</v>
      </c>
      <c r="S1004" s="788">
        <v>0</v>
      </c>
      <c r="T1004" s="788">
        <v>0</v>
      </c>
      <c r="U1004" s="788">
        <v>0</v>
      </c>
    </row>
    <row r="1005" spans="1:21" ht="12.75" customHeight="1">
      <c r="A1005" s="217" t="s">
        <v>555</v>
      </c>
      <c r="B1005" s="217" t="s">
        <v>586</v>
      </c>
      <c r="C1005" s="217" t="s">
        <v>587</v>
      </c>
      <c r="D1005" s="217">
        <v>180750</v>
      </c>
      <c r="E1005" s="788">
        <v>1</v>
      </c>
      <c r="F1005" s="788">
        <v>0</v>
      </c>
      <c r="G1005" s="788">
        <v>2</v>
      </c>
      <c r="H1005" s="819">
        <v>0</v>
      </c>
      <c r="I1005" s="788">
        <v>0</v>
      </c>
      <c r="J1005" s="788">
        <v>2</v>
      </c>
      <c r="K1005" s="788">
        <v>2</v>
      </c>
      <c r="L1005" s="788">
        <v>0</v>
      </c>
      <c r="M1005" s="788">
        <v>0</v>
      </c>
      <c r="N1005" s="819">
        <v>0</v>
      </c>
      <c r="O1005" s="788">
        <v>0</v>
      </c>
      <c r="P1005" s="788">
        <v>0</v>
      </c>
      <c r="Q1005" s="788">
        <v>0</v>
      </c>
      <c r="R1005" s="788">
        <v>1</v>
      </c>
      <c r="S1005" s="788">
        <v>0</v>
      </c>
      <c r="T1005" s="788">
        <v>0</v>
      </c>
      <c r="U1005" s="788">
        <v>0</v>
      </c>
    </row>
    <row r="1006" spans="1:21" ht="12.75" customHeight="1">
      <c r="A1006" s="217" t="s">
        <v>555</v>
      </c>
      <c r="B1006" s="217" t="s">
        <v>586</v>
      </c>
      <c r="C1006" s="217" t="s">
        <v>594</v>
      </c>
      <c r="D1006" s="217">
        <v>180758</v>
      </c>
      <c r="E1006" s="788">
        <v>0</v>
      </c>
      <c r="F1006" s="788">
        <v>0</v>
      </c>
      <c r="G1006" s="788">
        <v>0</v>
      </c>
      <c r="H1006" s="819">
        <v>0</v>
      </c>
      <c r="I1006" s="788">
        <v>0</v>
      </c>
      <c r="J1006" s="788">
        <v>0</v>
      </c>
      <c r="K1006" s="788">
        <v>0</v>
      </c>
      <c r="L1006" s="788">
        <v>0</v>
      </c>
      <c r="M1006" s="788">
        <v>0</v>
      </c>
      <c r="N1006" s="819">
        <v>0</v>
      </c>
      <c r="O1006" s="788">
        <v>0</v>
      </c>
      <c r="P1006" s="788">
        <v>0</v>
      </c>
      <c r="Q1006" s="788">
        <v>0</v>
      </c>
      <c r="R1006" s="788">
        <v>0</v>
      </c>
      <c r="S1006" s="788">
        <v>0</v>
      </c>
      <c r="T1006" s="788">
        <v>0</v>
      </c>
      <c r="U1006" s="788">
        <v>0</v>
      </c>
    </row>
    <row r="1007" spans="1:21" ht="12.75" customHeight="1">
      <c r="A1007" s="217" t="s">
        <v>555</v>
      </c>
      <c r="B1007" s="217" t="s">
        <v>595</v>
      </c>
      <c r="C1007" s="217" t="s">
        <v>597</v>
      </c>
      <c r="D1007" s="217">
        <v>180851</v>
      </c>
      <c r="E1007" s="788">
        <v>0</v>
      </c>
      <c r="F1007" s="788">
        <v>0</v>
      </c>
      <c r="G1007" s="788">
        <v>0</v>
      </c>
      <c r="H1007" s="819">
        <v>0</v>
      </c>
      <c r="I1007" s="788">
        <v>0</v>
      </c>
      <c r="J1007" s="788">
        <v>0</v>
      </c>
      <c r="K1007" s="788">
        <v>0</v>
      </c>
      <c r="L1007" s="788">
        <v>0</v>
      </c>
      <c r="M1007" s="788">
        <v>0</v>
      </c>
      <c r="N1007" s="819">
        <v>0</v>
      </c>
      <c r="O1007" s="788">
        <v>0</v>
      </c>
      <c r="P1007" s="788">
        <v>0</v>
      </c>
      <c r="Q1007" s="788">
        <v>0</v>
      </c>
      <c r="R1007" s="788">
        <v>0</v>
      </c>
      <c r="S1007" s="788">
        <v>0</v>
      </c>
      <c r="T1007" s="788">
        <v>0</v>
      </c>
      <c r="U1007" s="788">
        <v>0</v>
      </c>
    </row>
    <row r="1008" spans="1:21" ht="12.75" customHeight="1">
      <c r="A1008" s="217" t="s">
        <v>555</v>
      </c>
      <c r="B1008" s="217" t="s">
        <v>595</v>
      </c>
      <c r="C1008" s="217" t="s">
        <v>598</v>
      </c>
      <c r="D1008" s="217">
        <v>180852</v>
      </c>
      <c r="E1008" s="788">
        <v>1</v>
      </c>
      <c r="F1008" s="788">
        <v>0</v>
      </c>
      <c r="G1008" s="788">
        <v>1</v>
      </c>
      <c r="H1008" s="819">
        <v>0</v>
      </c>
      <c r="I1008" s="788">
        <v>0</v>
      </c>
      <c r="J1008" s="788">
        <v>1</v>
      </c>
      <c r="K1008" s="788">
        <v>0</v>
      </c>
      <c r="L1008" s="788">
        <v>0</v>
      </c>
      <c r="M1008" s="788">
        <v>0</v>
      </c>
      <c r="N1008" s="819">
        <v>0</v>
      </c>
      <c r="O1008" s="788">
        <v>0</v>
      </c>
      <c r="P1008" s="788">
        <v>0</v>
      </c>
      <c r="Q1008" s="788">
        <v>0</v>
      </c>
      <c r="R1008" s="788">
        <v>0</v>
      </c>
      <c r="S1008" s="788">
        <v>0</v>
      </c>
      <c r="T1008" s="788">
        <v>0</v>
      </c>
      <c r="U1008" s="788">
        <v>0</v>
      </c>
    </row>
    <row r="1009" spans="1:21" ht="12.75" customHeight="1">
      <c r="A1009" s="217" t="s">
        <v>555</v>
      </c>
      <c r="B1009" s="217" t="s">
        <v>595</v>
      </c>
      <c r="C1009" s="217" t="s">
        <v>599</v>
      </c>
      <c r="D1009" s="217">
        <v>180853</v>
      </c>
      <c r="E1009" s="788">
        <v>0</v>
      </c>
      <c r="F1009" s="788">
        <v>0</v>
      </c>
      <c r="G1009" s="788">
        <v>0</v>
      </c>
      <c r="H1009" s="819">
        <v>0</v>
      </c>
      <c r="I1009" s="788">
        <v>0</v>
      </c>
      <c r="J1009" s="788">
        <v>0</v>
      </c>
      <c r="K1009" s="788">
        <v>0</v>
      </c>
      <c r="L1009" s="788">
        <v>0</v>
      </c>
      <c r="M1009" s="788">
        <v>0</v>
      </c>
      <c r="N1009" s="819">
        <v>0</v>
      </c>
      <c r="O1009" s="788">
        <v>0</v>
      </c>
      <c r="P1009" s="788">
        <v>0</v>
      </c>
      <c r="Q1009" s="788">
        <v>0</v>
      </c>
      <c r="R1009" s="788">
        <v>0</v>
      </c>
      <c r="S1009" s="788">
        <v>0</v>
      </c>
      <c r="T1009" s="788">
        <v>0</v>
      </c>
      <c r="U1009" s="788">
        <v>0</v>
      </c>
    </row>
    <row r="1010" spans="1:21" ht="12.75" customHeight="1">
      <c r="A1010" s="217" t="s">
        <v>555</v>
      </c>
      <c r="B1010" s="217" t="s">
        <v>595</v>
      </c>
      <c r="C1010" s="217" t="s">
        <v>596</v>
      </c>
      <c r="D1010" s="217">
        <v>180850</v>
      </c>
      <c r="E1010" s="788">
        <v>1</v>
      </c>
      <c r="F1010" s="788">
        <v>0</v>
      </c>
      <c r="G1010" s="788">
        <v>2</v>
      </c>
      <c r="H1010" s="819">
        <v>0</v>
      </c>
      <c r="I1010" s="788">
        <v>0</v>
      </c>
      <c r="J1010" s="788">
        <v>1</v>
      </c>
      <c r="K1010" s="788">
        <v>1</v>
      </c>
      <c r="L1010" s="788">
        <v>1</v>
      </c>
      <c r="M1010" s="788">
        <v>0</v>
      </c>
      <c r="N1010" s="819">
        <v>2</v>
      </c>
      <c r="O1010" s="788">
        <v>1</v>
      </c>
      <c r="P1010" s="788">
        <v>0</v>
      </c>
      <c r="Q1010" s="788">
        <v>1</v>
      </c>
      <c r="R1010" s="788">
        <v>2</v>
      </c>
      <c r="S1010" s="788">
        <v>1</v>
      </c>
      <c r="T1010" s="788">
        <v>0</v>
      </c>
      <c r="U1010" s="788">
        <v>0</v>
      </c>
    </row>
    <row r="1011" spans="1:21" ht="12.75" customHeight="1">
      <c r="A1011" s="217" t="s">
        <v>555</v>
      </c>
      <c r="B1011" s="217" t="s">
        <v>595</v>
      </c>
      <c r="C1011" s="217" t="s">
        <v>600</v>
      </c>
      <c r="D1011" s="217">
        <v>180854</v>
      </c>
      <c r="E1011" s="788">
        <v>0</v>
      </c>
      <c r="F1011" s="788">
        <v>0</v>
      </c>
      <c r="G1011" s="788">
        <v>0</v>
      </c>
      <c r="H1011" s="819">
        <v>0</v>
      </c>
      <c r="I1011" s="788">
        <v>0</v>
      </c>
      <c r="J1011" s="788">
        <v>0</v>
      </c>
      <c r="K1011" s="788">
        <v>0</v>
      </c>
      <c r="L1011" s="788">
        <v>0</v>
      </c>
      <c r="M1011" s="788">
        <v>0</v>
      </c>
      <c r="N1011" s="819">
        <v>0</v>
      </c>
      <c r="O1011" s="788">
        <v>0</v>
      </c>
      <c r="P1011" s="788">
        <v>0</v>
      </c>
      <c r="Q1011" s="788">
        <v>0</v>
      </c>
      <c r="R1011" s="788">
        <v>0</v>
      </c>
      <c r="S1011" s="788">
        <v>0</v>
      </c>
      <c r="T1011" s="788">
        <v>0</v>
      </c>
      <c r="U1011" s="788">
        <v>0</v>
      </c>
    </row>
    <row r="1012" spans="1:21" ht="12.75" customHeight="1">
      <c r="A1012" s="217" t="s">
        <v>555</v>
      </c>
      <c r="B1012" s="217" t="s">
        <v>595</v>
      </c>
      <c r="C1012" s="217" t="s">
        <v>601</v>
      </c>
      <c r="D1012" s="217">
        <v>180855</v>
      </c>
      <c r="E1012" s="788">
        <v>0</v>
      </c>
      <c r="F1012" s="788">
        <v>0</v>
      </c>
      <c r="G1012" s="788">
        <v>0</v>
      </c>
      <c r="H1012" s="819">
        <v>0</v>
      </c>
      <c r="I1012" s="788">
        <v>0</v>
      </c>
      <c r="J1012" s="788">
        <v>0</v>
      </c>
      <c r="K1012" s="788">
        <v>0</v>
      </c>
      <c r="L1012" s="788">
        <v>0</v>
      </c>
      <c r="M1012" s="788">
        <v>0</v>
      </c>
      <c r="N1012" s="819">
        <v>1</v>
      </c>
      <c r="O1012" s="788">
        <v>0</v>
      </c>
      <c r="P1012" s="788">
        <v>0</v>
      </c>
      <c r="Q1012" s="788">
        <v>1</v>
      </c>
      <c r="R1012" s="788">
        <v>0</v>
      </c>
      <c r="S1012" s="788">
        <v>0</v>
      </c>
      <c r="T1012" s="788">
        <v>0</v>
      </c>
      <c r="U1012" s="788">
        <v>0</v>
      </c>
    </row>
    <row r="1013" spans="1:21" ht="12.75" customHeight="1">
      <c r="A1013" s="217" t="s">
        <v>555</v>
      </c>
      <c r="B1013" s="217" t="s">
        <v>595</v>
      </c>
      <c r="C1013" s="217" t="s">
        <v>602</v>
      </c>
      <c r="D1013" s="217">
        <v>180856</v>
      </c>
      <c r="E1013" s="788">
        <v>0</v>
      </c>
      <c r="F1013" s="788">
        <v>0</v>
      </c>
      <c r="G1013" s="788">
        <v>0</v>
      </c>
      <c r="H1013" s="819">
        <v>0</v>
      </c>
      <c r="I1013" s="788">
        <v>0</v>
      </c>
      <c r="J1013" s="788">
        <v>0</v>
      </c>
      <c r="K1013" s="788">
        <v>0</v>
      </c>
      <c r="L1013" s="788">
        <v>0</v>
      </c>
      <c r="M1013" s="788">
        <v>0</v>
      </c>
      <c r="N1013" s="819">
        <v>0</v>
      </c>
      <c r="O1013" s="788">
        <v>0</v>
      </c>
      <c r="P1013" s="788">
        <v>0</v>
      </c>
      <c r="Q1013" s="788">
        <v>0</v>
      </c>
      <c r="R1013" s="788">
        <v>0</v>
      </c>
      <c r="S1013" s="788">
        <v>0</v>
      </c>
      <c r="T1013" s="788">
        <v>0</v>
      </c>
      <c r="U1013" s="788">
        <v>0</v>
      </c>
    </row>
    <row r="1014" spans="1:21" ht="12.75" customHeight="1">
      <c r="A1014" s="217" t="s">
        <v>555</v>
      </c>
      <c r="B1014" s="217" t="s">
        <v>595</v>
      </c>
      <c r="C1014" s="217" t="s">
        <v>603</v>
      </c>
      <c r="D1014" s="217">
        <v>180857</v>
      </c>
      <c r="E1014" s="788">
        <v>0</v>
      </c>
      <c r="F1014" s="788">
        <v>0</v>
      </c>
      <c r="G1014" s="788">
        <v>0</v>
      </c>
      <c r="H1014" s="819">
        <v>0</v>
      </c>
      <c r="I1014" s="788">
        <v>0</v>
      </c>
      <c r="J1014" s="788">
        <v>0</v>
      </c>
      <c r="K1014" s="788">
        <v>0</v>
      </c>
      <c r="L1014" s="788">
        <v>0</v>
      </c>
      <c r="M1014" s="788">
        <v>0</v>
      </c>
      <c r="N1014" s="819">
        <v>0</v>
      </c>
      <c r="O1014" s="788">
        <v>0</v>
      </c>
      <c r="P1014" s="788">
        <v>0</v>
      </c>
      <c r="Q1014" s="788">
        <v>0</v>
      </c>
      <c r="R1014" s="788">
        <v>0</v>
      </c>
      <c r="S1014" s="788">
        <v>0</v>
      </c>
      <c r="T1014" s="788">
        <v>0</v>
      </c>
      <c r="U1014" s="788">
        <v>0</v>
      </c>
    </row>
    <row r="1015" spans="1:21" ht="12.75" customHeight="1">
      <c r="A1015" s="217" t="s">
        <v>555</v>
      </c>
      <c r="B1015" s="217" t="s">
        <v>604</v>
      </c>
      <c r="C1015" s="217" t="s">
        <v>605</v>
      </c>
      <c r="D1015" s="217">
        <v>180951</v>
      </c>
      <c r="E1015" s="788">
        <v>0</v>
      </c>
      <c r="F1015" s="788">
        <v>0</v>
      </c>
      <c r="G1015" s="788">
        <v>0</v>
      </c>
      <c r="H1015" s="819">
        <v>0</v>
      </c>
      <c r="I1015" s="788">
        <v>0</v>
      </c>
      <c r="J1015" s="788">
        <v>0</v>
      </c>
      <c r="K1015" s="788">
        <v>0</v>
      </c>
      <c r="L1015" s="788">
        <v>0</v>
      </c>
      <c r="M1015" s="788">
        <v>0</v>
      </c>
      <c r="N1015" s="819">
        <v>0</v>
      </c>
      <c r="O1015" s="788">
        <v>0</v>
      </c>
      <c r="P1015" s="788">
        <v>0</v>
      </c>
      <c r="Q1015" s="788">
        <v>0</v>
      </c>
      <c r="R1015" s="788">
        <v>0</v>
      </c>
      <c r="S1015" s="788">
        <v>0</v>
      </c>
      <c r="T1015" s="788">
        <v>0</v>
      </c>
      <c r="U1015" s="788">
        <v>0</v>
      </c>
    </row>
    <row r="1016" spans="1:21" ht="12.75" customHeight="1">
      <c r="A1016" s="217" t="s">
        <v>555</v>
      </c>
      <c r="B1016" s="217" t="s">
        <v>604</v>
      </c>
      <c r="C1016" s="217" t="s">
        <v>604</v>
      </c>
      <c r="D1016" s="217">
        <v>180950</v>
      </c>
      <c r="E1016" s="788">
        <v>0</v>
      </c>
      <c r="F1016" s="788">
        <v>0</v>
      </c>
      <c r="G1016" s="788">
        <v>1</v>
      </c>
      <c r="H1016" s="819">
        <v>1</v>
      </c>
      <c r="I1016" s="788">
        <v>0</v>
      </c>
      <c r="J1016" s="788">
        <v>2</v>
      </c>
      <c r="K1016" s="788">
        <v>1</v>
      </c>
      <c r="L1016" s="788">
        <v>0</v>
      </c>
      <c r="M1016" s="788">
        <v>0</v>
      </c>
      <c r="N1016" s="819">
        <v>0</v>
      </c>
      <c r="O1016" s="788">
        <v>0</v>
      </c>
      <c r="P1016" s="788">
        <v>0</v>
      </c>
      <c r="Q1016" s="788">
        <v>0</v>
      </c>
      <c r="R1016" s="788">
        <v>1</v>
      </c>
      <c r="S1016" s="788">
        <v>0</v>
      </c>
      <c r="T1016" s="788">
        <v>0</v>
      </c>
      <c r="U1016" s="788">
        <v>0</v>
      </c>
    </row>
    <row r="1017" spans="1:21" ht="12.75" customHeight="1">
      <c r="A1017" s="219" t="s">
        <v>606</v>
      </c>
      <c r="B1017" s="219" t="s">
        <v>635</v>
      </c>
      <c r="C1017" s="219" t="s">
        <v>638</v>
      </c>
      <c r="D1017" s="219">
        <v>190753</v>
      </c>
      <c r="E1017" s="788">
        <v>0</v>
      </c>
      <c r="F1017" s="788">
        <v>0</v>
      </c>
      <c r="G1017" s="788">
        <v>0</v>
      </c>
      <c r="H1017" s="819">
        <v>0</v>
      </c>
      <c r="I1017" s="788">
        <v>0</v>
      </c>
      <c r="J1017" s="788">
        <v>0</v>
      </c>
      <c r="K1017" s="788">
        <v>0</v>
      </c>
      <c r="L1017" s="788">
        <v>0</v>
      </c>
      <c r="M1017" s="788">
        <v>0</v>
      </c>
      <c r="N1017" s="819">
        <v>0</v>
      </c>
      <c r="O1017" s="788">
        <v>0</v>
      </c>
      <c r="P1017" s="788">
        <v>0</v>
      </c>
      <c r="Q1017" s="788">
        <v>0</v>
      </c>
      <c r="R1017" s="788">
        <v>0</v>
      </c>
      <c r="S1017" s="788">
        <v>0</v>
      </c>
      <c r="T1017" s="788">
        <v>0</v>
      </c>
      <c r="U1017" s="788">
        <v>0</v>
      </c>
    </row>
    <row r="1018" spans="1:21" ht="12.75" customHeight="1">
      <c r="A1018" s="219" t="s">
        <v>606</v>
      </c>
      <c r="B1018" s="219" t="s">
        <v>635</v>
      </c>
      <c r="C1018" s="219" t="s">
        <v>637</v>
      </c>
      <c r="D1018" s="219">
        <v>190752</v>
      </c>
      <c r="E1018" s="788">
        <v>0</v>
      </c>
      <c r="F1018" s="788">
        <v>0</v>
      </c>
      <c r="G1018" s="788">
        <v>0</v>
      </c>
      <c r="H1018" s="819">
        <v>0</v>
      </c>
      <c r="I1018" s="788">
        <v>0</v>
      </c>
      <c r="J1018" s="788">
        <v>0</v>
      </c>
      <c r="K1018" s="788">
        <v>0</v>
      </c>
      <c r="L1018" s="788">
        <v>0</v>
      </c>
      <c r="M1018" s="788">
        <v>0</v>
      </c>
      <c r="N1018" s="819">
        <v>0</v>
      </c>
      <c r="O1018" s="788">
        <v>0</v>
      </c>
      <c r="P1018" s="788">
        <v>0</v>
      </c>
      <c r="Q1018" s="788">
        <v>0</v>
      </c>
      <c r="R1018" s="788">
        <v>0</v>
      </c>
      <c r="S1018" s="788">
        <v>0</v>
      </c>
      <c r="T1018" s="788">
        <v>0</v>
      </c>
      <c r="U1018" s="788">
        <v>0</v>
      </c>
    </row>
    <row r="1019" spans="1:21" ht="12.75" customHeight="1">
      <c r="A1019" s="219" t="s">
        <v>606</v>
      </c>
      <c r="B1019" s="219" t="s">
        <v>635</v>
      </c>
      <c r="C1019" s="219" t="s">
        <v>636</v>
      </c>
      <c r="D1019" s="219">
        <v>190750</v>
      </c>
      <c r="E1019" s="788">
        <v>1</v>
      </c>
      <c r="F1019" s="788">
        <v>0</v>
      </c>
      <c r="G1019" s="788">
        <v>1</v>
      </c>
      <c r="H1019" s="819">
        <v>0</v>
      </c>
      <c r="I1019" s="788">
        <v>0</v>
      </c>
      <c r="J1019" s="788">
        <v>1</v>
      </c>
      <c r="K1019" s="788">
        <v>1</v>
      </c>
      <c r="L1019" s="788">
        <v>0</v>
      </c>
      <c r="M1019" s="788">
        <v>0</v>
      </c>
      <c r="N1019" s="819">
        <v>0</v>
      </c>
      <c r="O1019" s="788">
        <v>0</v>
      </c>
      <c r="P1019" s="788">
        <v>0</v>
      </c>
      <c r="Q1019" s="788">
        <v>0</v>
      </c>
      <c r="R1019" s="788">
        <v>1</v>
      </c>
      <c r="S1019" s="788">
        <v>0</v>
      </c>
      <c r="T1019" s="788">
        <v>0</v>
      </c>
      <c r="U1019" s="788">
        <v>0</v>
      </c>
    </row>
    <row r="1020" spans="1:21" ht="12.75" customHeight="1">
      <c r="A1020" s="219" t="s">
        <v>606</v>
      </c>
      <c r="B1020" s="219" t="s">
        <v>614</v>
      </c>
      <c r="C1020" s="219" t="s">
        <v>616</v>
      </c>
      <c r="D1020" s="219">
        <v>190251</v>
      </c>
      <c r="E1020" s="788">
        <v>0</v>
      </c>
      <c r="F1020" s="788">
        <v>0</v>
      </c>
      <c r="G1020" s="788">
        <v>0</v>
      </c>
      <c r="H1020" s="819">
        <v>0</v>
      </c>
      <c r="I1020" s="788">
        <v>0</v>
      </c>
      <c r="J1020" s="788">
        <v>0</v>
      </c>
      <c r="K1020" s="788">
        <v>0</v>
      </c>
      <c r="L1020" s="788">
        <v>0</v>
      </c>
      <c r="M1020" s="788">
        <v>0</v>
      </c>
      <c r="N1020" s="819">
        <v>0</v>
      </c>
      <c r="O1020" s="788">
        <v>0</v>
      </c>
      <c r="P1020" s="788">
        <v>0</v>
      </c>
      <c r="Q1020" s="788">
        <v>0</v>
      </c>
      <c r="R1020" s="788">
        <v>0</v>
      </c>
      <c r="S1020" s="788">
        <v>0</v>
      </c>
      <c r="T1020" s="788">
        <v>0</v>
      </c>
      <c r="U1020" s="788">
        <v>0</v>
      </c>
    </row>
    <row r="1021" spans="1:21" ht="12.75" customHeight="1">
      <c r="A1021" s="219" t="s">
        <v>606</v>
      </c>
      <c r="B1021" s="219" t="s">
        <v>614</v>
      </c>
      <c r="C1021" s="219" t="s">
        <v>617</v>
      </c>
      <c r="D1021" s="219">
        <v>190252</v>
      </c>
      <c r="E1021" s="788">
        <v>0</v>
      </c>
      <c r="F1021" s="788">
        <v>0</v>
      </c>
      <c r="G1021" s="788">
        <v>0</v>
      </c>
      <c r="H1021" s="819">
        <v>0</v>
      </c>
      <c r="I1021" s="788">
        <v>0</v>
      </c>
      <c r="J1021" s="788">
        <v>0</v>
      </c>
      <c r="K1021" s="788">
        <v>0</v>
      </c>
      <c r="L1021" s="788">
        <v>0</v>
      </c>
      <c r="M1021" s="788">
        <v>0</v>
      </c>
      <c r="N1021" s="819">
        <v>0</v>
      </c>
      <c r="O1021" s="788">
        <v>0</v>
      </c>
      <c r="P1021" s="788">
        <v>0</v>
      </c>
      <c r="Q1021" s="788">
        <v>0</v>
      </c>
      <c r="R1021" s="788">
        <v>0</v>
      </c>
      <c r="S1021" s="788">
        <v>0</v>
      </c>
      <c r="T1021" s="788">
        <v>0</v>
      </c>
      <c r="U1021" s="788">
        <v>0</v>
      </c>
    </row>
    <row r="1022" spans="1:21" ht="12.75" customHeight="1">
      <c r="A1022" s="219" t="s">
        <v>606</v>
      </c>
      <c r="B1022" s="219" t="s">
        <v>614</v>
      </c>
      <c r="C1022" s="219" t="s">
        <v>618</v>
      </c>
      <c r="D1022" s="219">
        <v>190254</v>
      </c>
      <c r="E1022" s="788">
        <v>0</v>
      </c>
      <c r="F1022" s="788">
        <v>0</v>
      </c>
      <c r="G1022" s="788">
        <v>0</v>
      </c>
      <c r="H1022" s="819">
        <v>0</v>
      </c>
      <c r="I1022" s="788">
        <v>0</v>
      </c>
      <c r="J1022" s="788">
        <v>0</v>
      </c>
      <c r="K1022" s="788">
        <v>0</v>
      </c>
      <c r="L1022" s="788">
        <v>0</v>
      </c>
      <c r="M1022" s="788">
        <v>0</v>
      </c>
      <c r="N1022" s="819">
        <v>0</v>
      </c>
      <c r="O1022" s="788">
        <v>0</v>
      </c>
      <c r="P1022" s="788">
        <v>0</v>
      </c>
      <c r="Q1022" s="788">
        <v>0</v>
      </c>
      <c r="R1022" s="788">
        <v>0</v>
      </c>
      <c r="S1022" s="788">
        <v>0</v>
      </c>
      <c r="T1022" s="788">
        <v>0</v>
      </c>
      <c r="U1022" s="788">
        <v>0</v>
      </c>
    </row>
    <row r="1023" spans="1:21" ht="12.75" customHeight="1">
      <c r="A1023" s="219" t="s">
        <v>606</v>
      </c>
      <c r="B1023" s="219" t="s">
        <v>614</v>
      </c>
      <c r="C1023" s="219" t="s">
        <v>619</v>
      </c>
      <c r="D1023" s="219">
        <v>190256</v>
      </c>
      <c r="E1023" s="788">
        <v>0</v>
      </c>
      <c r="F1023" s="788">
        <v>0</v>
      </c>
      <c r="G1023" s="788">
        <v>0</v>
      </c>
      <c r="H1023" s="819">
        <v>0</v>
      </c>
      <c r="I1023" s="788">
        <v>0</v>
      </c>
      <c r="J1023" s="788">
        <v>0</v>
      </c>
      <c r="K1023" s="788">
        <v>0</v>
      </c>
      <c r="L1023" s="788">
        <v>0</v>
      </c>
      <c r="M1023" s="788">
        <v>0</v>
      </c>
      <c r="N1023" s="819">
        <v>0</v>
      </c>
      <c r="O1023" s="788">
        <v>0</v>
      </c>
      <c r="P1023" s="788">
        <v>0</v>
      </c>
      <c r="Q1023" s="788">
        <v>0</v>
      </c>
      <c r="R1023" s="788">
        <v>0</v>
      </c>
      <c r="S1023" s="788">
        <v>0</v>
      </c>
      <c r="T1023" s="788">
        <v>0</v>
      </c>
      <c r="U1023" s="788">
        <v>0</v>
      </c>
    </row>
    <row r="1024" spans="1:21" ht="12.75" customHeight="1">
      <c r="A1024" s="219" t="s">
        <v>606</v>
      </c>
      <c r="B1024" s="219" t="s">
        <v>614</v>
      </c>
      <c r="C1024" s="219" t="s">
        <v>601</v>
      </c>
      <c r="D1024" s="219">
        <v>190259</v>
      </c>
      <c r="E1024" s="788">
        <v>0</v>
      </c>
      <c r="F1024" s="788">
        <v>0</v>
      </c>
      <c r="G1024" s="788">
        <v>0</v>
      </c>
      <c r="H1024" s="819">
        <v>0</v>
      </c>
      <c r="I1024" s="788">
        <v>0</v>
      </c>
      <c r="J1024" s="788">
        <v>0</v>
      </c>
      <c r="K1024" s="788">
        <v>0</v>
      </c>
      <c r="L1024" s="788">
        <v>0</v>
      </c>
      <c r="M1024" s="788">
        <v>0</v>
      </c>
      <c r="N1024" s="819">
        <v>0</v>
      </c>
      <c r="O1024" s="788">
        <v>0</v>
      </c>
      <c r="P1024" s="788">
        <v>0</v>
      </c>
      <c r="Q1024" s="788">
        <v>0</v>
      </c>
      <c r="R1024" s="788">
        <v>0</v>
      </c>
      <c r="S1024" s="788">
        <v>0</v>
      </c>
      <c r="T1024" s="788">
        <v>0</v>
      </c>
      <c r="U1024" s="788">
        <v>0</v>
      </c>
    </row>
    <row r="1025" spans="1:21" ht="12.75" customHeight="1">
      <c r="A1025" s="219" t="s">
        <v>606</v>
      </c>
      <c r="B1025" s="219" t="s">
        <v>614</v>
      </c>
      <c r="C1025" s="219" t="s">
        <v>615</v>
      </c>
      <c r="D1025" s="219">
        <v>190250</v>
      </c>
      <c r="E1025" s="788">
        <v>2</v>
      </c>
      <c r="F1025" s="788">
        <v>0</v>
      </c>
      <c r="G1025" s="788">
        <v>1</v>
      </c>
      <c r="H1025" s="819">
        <v>1</v>
      </c>
      <c r="I1025" s="788">
        <v>0</v>
      </c>
      <c r="J1025" s="788">
        <v>1</v>
      </c>
      <c r="K1025" s="788">
        <v>0</v>
      </c>
      <c r="L1025" s="788">
        <v>1</v>
      </c>
      <c r="M1025" s="788">
        <v>0</v>
      </c>
      <c r="N1025" s="819">
        <v>0</v>
      </c>
      <c r="O1025" s="788">
        <v>0</v>
      </c>
      <c r="P1025" s="788">
        <v>0</v>
      </c>
      <c r="Q1025" s="788">
        <v>0</v>
      </c>
      <c r="R1025" s="788">
        <v>1</v>
      </c>
      <c r="S1025" s="788">
        <v>0</v>
      </c>
      <c r="T1025" s="788">
        <v>0</v>
      </c>
      <c r="U1025" s="788">
        <v>0</v>
      </c>
    </row>
    <row r="1026" spans="1:21" ht="12.75" customHeight="1">
      <c r="A1026" s="219" t="s">
        <v>606</v>
      </c>
      <c r="B1026" s="219" t="s">
        <v>631</v>
      </c>
      <c r="C1026" s="219" t="s">
        <v>632</v>
      </c>
      <c r="D1026" s="219">
        <v>190651</v>
      </c>
      <c r="E1026" s="788">
        <v>0</v>
      </c>
      <c r="F1026" s="788">
        <v>0</v>
      </c>
      <c r="G1026" s="788">
        <v>0</v>
      </c>
      <c r="H1026" s="819">
        <v>0</v>
      </c>
      <c r="I1026" s="788">
        <v>0</v>
      </c>
      <c r="J1026" s="788">
        <v>0</v>
      </c>
      <c r="K1026" s="788">
        <v>0</v>
      </c>
      <c r="L1026" s="788">
        <v>0</v>
      </c>
      <c r="M1026" s="788">
        <v>0</v>
      </c>
      <c r="N1026" s="819">
        <v>0</v>
      </c>
      <c r="O1026" s="788">
        <v>0</v>
      </c>
      <c r="P1026" s="788">
        <v>0</v>
      </c>
      <c r="Q1026" s="788">
        <v>0</v>
      </c>
      <c r="R1026" s="788">
        <v>0</v>
      </c>
      <c r="S1026" s="788">
        <v>0</v>
      </c>
      <c r="T1026" s="788">
        <v>0</v>
      </c>
      <c r="U1026" s="788">
        <v>0</v>
      </c>
    </row>
    <row r="1027" spans="1:21" ht="12.75" customHeight="1">
      <c r="A1027" s="219" t="s">
        <v>606</v>
      </c>
      <c r="B1027" s="219" t="s">
        <v>631</v>
      </c>
      <c r="C1027" s="219" t="s">
        <v>631</v>
      </c>
      <c r="D1027" s="219">
        <v>190650</v>
      </c>
      <c r="E1027" s="788">
        <v>0</v>
      </c>
      <c r="F1027" s="788">
        <v>0</v>
      </c>
      <c r="G1027" s="788">
        <v>1</v>
      </c>
      <c r="H1027" s="819">
        <v>1</v>
      </c>
      <c r="I1027" s="788">
        <v>0</v>
      </c>
      <c r="J1027" s="788">
        <v>1</v>
      </c>
      <c r="K1027" s="788">
        <v>0</v>
      </c>
      <c r="L1027" s="788">
        <v>1</v>
      </c>
      <c r="M1027" s="788">
        <v>0</v>
      </c>
      <c r="N1027" s="819">
        <v>0</v>
      </c>
      <c r="O1027" s="788">
        <v>0</v>
      </c>
      <c r="P1027" s="788">
        <v>0</v>
      </c>
      <c r="Q1027" s="788">
        <v>0</v>
      </c>
      <c r="R1027" s="788">
        <v>1</v>
      </c>
      <c r="S1027" s="788">
        <v>1</v>
      </c>
      <c r="T1027" s="788">
        <v>0</v>
      </c>
      <c r="U1027" s="788">
        <v>0</v>
      </c>
    </row>
    <row r="1028" spans="1:21" ht="12.75" customHeight="1">
      <c r="A1028" s="219" t="s">
        <v>606</v>
      </c>
      <c r="B1028" s="219" t="s">
        <v>631</v>
      </c>
      <c r="C1028" s="219" t="s">
        <v>633</v>
      </c>
      <c r="D1028" s="219">
        <v>190652</v>
      </c>
      <c r="E1028" s="788">
        <v>1</v>
      </c>
      <c r="F1028" s="788">
        <v>0</v>
      </c>
      <c r="G1028" s="788">
        <v>0</v>
      </c>
      <c r="H1028" s="819">
        <v>0</v>
      </c>
      <c r="I1028" s="788">
        <v>0</v>
      </c>
      <c r="J1028" s="788">
        <v>0</v>
      </c>
      <c r="K1028" s="788">
        <v>0</v>
      </c>
      <c r="L1028" s="788">
        <v>0</v>
      </c>
      <c r="M1028" s="788">
        <v>0</v>
      </c>
      <c r="N1028" s="819">
        <v>0</v>
      </c>
      <c r="O1028" s="788">
        <v>0</v>
      </c>
      <c r="P1028" s="788">
        <v>0</v>
      </c>
      <c r="Q1028" s="788">
        <v>0</v>
      </c>
      <c r="R1028" s="788">
        <v>0</v>
      </c>
      <c r="S1028" s="788">
        <v>0</v>
      </c>
      <c r="T1028" s="788">
        <v>0</v>
      </c>
      <c r="U1028" s="788">
        <v>0</v>
      </c>
    </row>
    <row r="1029" spans="1:21" ht="12.75" customHeight="1">
      <c r="A1029" s="219" t="s">
        <v>606</v>
      </c>
      <c r="B1029" s="219" t="s">
        <v>631</v>
      </c>
      <c r="C1029" s="219" t="s">
        <v>634</v>
      </c>
      <c r="D1029" s="219">
        <v>190653</v>
      </c>
      <c r="E1029" s="788">
        <v>1</v>
      </c>
      <c r="F1029" s="788">
        <v>0</v>
      </c>
      <c r="G1029" s="788">
        <v>1</v>
      </c>
      <c r="H1029" s="819">
        <v>1</v>
      </c>
      <c r="I1029" s="788">
        <v>0</v>
      </c>
      <c r="J1029" s="788">
        <v>0</v>
      </c>
      <c r="K1029" s="788">
        <v>0</v>
      </c>
      <c r="L1029" s="788">
        <v>0</v>
      </c>
      <c r="M1029" s="788">
        <v>0</v>
      </c>
      <c r="N1029" s="819">
        <v>0</v>
      </c>
      <c r="O1029" s="788">
        <v>0</v>
      </c>
      <c r="P1029" s="788">
        <v>0</v>
      </c>
      <c r="Q1029" s="788">
        <v>0</v>
      </c>
      <c r="R1029" s="788">
        <v>1</v>
      </c>
      <c r="S1029" s="788">
        <v>0</v>
      </c>
      <c r="T1029" s="788">
        <v>0</v>
      </c>
      <c r="U1029" s="788">
        <v>0</v>
      </c>
    </row>
    <row r="1030" spans="1:21" ht="12.75" customHeight="1">
      <c r="A1030" s="219" t="s">
        <v>606</v>
      </c>
      <c r="B1030" s="219" t="s">
        <v>620</v>
      </c>
      <c r="C1030" s="219" t="s">
        <v>621</v>
      </c>
      <c r="D1030" s="219">
        <v>190350</v>
      </c>
      <c r="E1030" s="788">
        <v>1</v>
      </c>
      <c r="F1030" s="788">
        <v>0</v>
      </c>
      <c r="G1030" s="788">
        <v>1</v>
      </c>
      <c r="H1030" s="819">
        <v>1</v>
      </c>
      <c r="I1030" s="788">
        <v>0</v>
      </c>
      <c r="J1030" s="788">
        <v>1</v>
      </c>
      <c r="K1030" s="788">
        <v>0</v>
      </c>
      <c r="L1030" s="788">
        <v>0</v>
      </c>
      <c r="M1030" s="788">
        <v>0</v>
      </c>
      <c r="N1030" s="819">
        <v>0</v>
      </c>
      <c r="O1030" s="788">
        <v>0</v>
      </c>
      <c r="P1030" s="788">
        <v>0</v>
      </c>
      <c r="Q1030" s="788">
        <v>0</v>
      </c>
      <c r="R1030" s="788">
        <v>1</v>
      </c>
      <c r="S1030" s="788">
        <v>0</v>
      </c>
      <c r="T1030" s="788">
        <v>0</v>
      </c>
      <c r="U1030" s="788">
        <v>0</v>
      </c>
    </row>
    <row r="1031" spans="1:21" ht="12.75" customHeight="1">
      <c r="A1031" s="219" t="s">
        <v>606</v>
      </c>
      <c r="B1031" s="219" t="s">
        <v>620</v>
      </c>
      <c r="C1031" s="219" t="s">
        <v>1180</v>
      </c>
      <c r="D1031" s="219">
        <v>190353</v>
      </c>
      <c r="E1031" s="788">
        <v>0</v>
      </c>
      <c r="F1031" s="788">
        <v>0</v>
      </c>
      <c r="G1031" s="788">
        <v>0</v>
      </c>
      <c r="H1031" s="819">
        <v>0</v>
      </c>
      <c r="I1031" s="788">
        <v>0</v>
      </c>
      <c r="J1031" s="788">
        <v>0</v>
      </c>
      <c r="K1031" s="789">
        <v>0</v>
      </c>
      <c r="L1031" s="789">
        <v>0</v>
      </c>
      <c r="M1031" s="789">
        <v>0</v>
      </c>
      <c r="N1031" s="824">
        <v>0</v>
      </c>
      <c r="O1031" s="788">
        <v>0</v>
      </c>
      <c r="P1031" s="789">
        <v>0</v>
      </c>
      <c r="Q1031" s="789">
        <v>0</v>
      </c>
      <c r="R1031" s="789">
        <v>0</v>
      </c>
      <c r="S1031" s="789">
        <v>0</v>
      </c>
      <c r="T1031" s="789">
        <v>0</v>
      </c>
      <c r="U1031" s="788">
        <v>0</v>
      </c>
    </row>
    <row r="1032" spans="1:21" ht="12.75" customHeight="1">
      <c r="A1032" s="219" t="s">
        <v>606</v>
      </c>
      <c r="B1032" s="219" t="s">
        <v>620</v>
      </c>
      <c r="C1032" s="219" t="s">
        <v>623</v>
      </c>
      <c r="D1032" s="219">
        <v>190352</v>
      </c>
      <c r="E1032" s="788">
        <v>0</v>
      </c>
      <c r="F1032" s="788">
        <v>0</v>
      </c>
      <c r="G1032" s="788">
        <v>0</v>
      </c>
      <c r="H1032" s="819">
        <v>0</v>
      </c>
      <c r="I1032" s="788">
        <v>0</v>
      </c>
      <c r="J1032" s="788">
        <v>0</v>
      </c>
      <c r="K1032" s="788">
        <v>0</v>
      </c>
      <c r="L1032" s="788">
        <v>0</v>
      </c>
      <c r="M1032" s="788">
        <v>0</v>
      </c>
      <c r="N1032" s="819">
        <v>0</v>
      </c>
      <c r="O1032" s="788">
        <v>0</v>
      </c>
      <c r="P1032" s="788">
        <v>0</v>
      </c>
      <c r="Q1032" s="788">
        <v>0</v>
      </c>
      <c r="R1032" s="788">
        <v>0</v>
      </c>
      <c r="S1032" s="788">
        <v>0</v>
      </c>
      <c r="T1032" s="788">
        <v>0</v>
      </c>
      <c r="U1032" s="788">
        <v>0</v>
      </c>
    </row>
    <row r="1033" spans="1:21" ht="12.75" customHeight="1">
      <c r="A1033" s="219" t="s">
        <v>606</v>
      </c>
      <c r="B1033" s="219" t="s">
        <v>620</v>
      </c>
      <c r="C1033" s="219" t="s">
        <v>622</v>
      </c>
      <c r="D1033" s="219">
        <v>190351</v>
      </c>
      <c r="E1033" s="788">
        <v>0</v>
      </c>
      <c r="F1033" s="788">
        <v>0</v>
      </c>
      <c r="G1033" s="788">
        <v>0</v>
      </c>
      <c r="H1033" s="819">
        <v>0</v>
      </c>
      <c r="I1033" s="788">
        <v>0</v>
      </c>
      <c r="J1033" s="788">
        <v>0</v>
      </c>
      <c r="K1033" s="788">
        <v>0</v>
      </c>
      <c r="L1033" s="788">
        <v>0</v>
      </c>
      <c r="M1033" s="788">
        <v>0</v>
      </c>
      <c r="N1033" s="819">
        <v>0</v>
      </c>
      <c r="O1033" s="788">
        <v>0</v>
      </c>
      <c r="P1033" s="788">
        <v>0</v>
      </c>
      <c r="Q1033" s="788">
        <v>0</v>
      </c>
      <c r="R1033" s="788">
        <v>0</v>
      </c>
      <c r="S1033" s="788">
        <v>0</v>
      </c>
      <c r="T1033" s="788">
        <v>0</v>
      </c>
      <c r="U1033" s="788">
        <v>0</v>
      </c>
    </row>
    <row r="1034" spans="1:21" ht="12.75" customHeight="1">
      <c r="A1034" s="219" t="s">
        <v>606</v>
      </c>
      <c r="B1034" s="219" t="s">
        <v>639</v>
      </c>
      <c r="C1034" s="219" t="s">
        <v>640</v>
      </c>
      <c r="D1034" s="219">
        <v>190851</v>
      </c>
      <c r="E1034" s="788">
        <v>0</v>
      </c>
      <c r="F1034" s="788">
        <v>0</v>
      </c>
      <c r="G1034" s="788">
        <v>0</v>
      </c>
      <c r="H1034" s="819">
        <v>0</v>
      </c>
      <c r="I1034" s="788">
        <v>0</v>
      </c>
      <c r="J1034" s="788">
        <v>0</v>
      </c>
      <c r="K1034" s="788">
        <v>0</v>
      </c>
      <c r="L1034" s="788">
        <v>0</v>
      </c>
      <c r="M1034" s="788">
        <v>0</v>
      </c>
      <c r="N1034" s="819">
        <v>0</v>
      </c>
      <c r="O1034" s="788">
        <v>0</v>
      </c>
      <c r="P1034" s="788">
        <v>0</v>
      </c>
      <c r="Q1034" s="788">
        <v>0</v>
      </c>
      <c r="R1034" s="788">
        <v>0</v>
      </c>
      <c r="S1034" s="788">
        <v>0</v>
      </c>
      <c r="T1034" s="788">
        <v>0</v>
      </c>
      <c r="U1034" s="788">
        <v>0</v>
      </c>
    </row>
    <row r="1035" spans="1:21" ht="12.75" customHeight="1">
      <c r="A1035" s="219" t="s">
        <v>606</v>
      </c>
      <c r="B1035" s="219" t="s">
        <v>639</v>
      </c>
      <c r="C1035" s="219" t="s">
        <v>643</v>
      </c>
      <c r="D1035" s="219">
        <v>190854</v>
      </c>
      <c r="E1035" s="788">
        <v>0</v>
      </c>
      <c r="F1035" s="788">
        <v>0</v>
      </c>
      <c r="G1035" s="788">
        <v>0</v>
      </c>
      <c r="H1035" s="819">
        <v>0</v>
      </c>
      <c r="I1035" s="788">
        <v>0</v>
      </c>
      <c r="J1035" s="788">
        <v>0</v>
      </c>
      <c r="K1035" s="788">
        <v>0</v>
      </c>
      <c r="L1035" s="788">
        <v>0</v>
      </c>
      <c r="M1035" s="788">
        <v>0</v>
      </c>
      <c r="N1035" s="819">
        <v>0</v>
      </c>
      <c r="O1035" s="788">
        <v>0</v>
      </c>
      <c r="P1035" s="788">
        <v>0</v>
      </c>
      <c r="Q1035" s="788">
        <v>0</v>
      </c>
      <c r="R1035" s="788">
        <v>0</v>
      </c>
      <c r="S1035" s="788">
        <v>0</v>
      </c>
      <c r="T1035" s="788">
        <v>0</v>
      </c>
      <c r="U1035" s="788">
        <v>0</v>
      </c>
    </row>
    <row r="1036" spans="1:21" ht="12.75" customHeight="1">
      <c r="A1036" s="219" t="s">
        <v>606</v>
      </c>
      <c r="B1036" s="219" t="s">
        <v>639</v>
      </c>
      <c r="C1036" s="219" t="s">
        <v>639</v>
      </c>
      <c r="D1036" s="219">
        <v>190850</v>
      </c>
      <c r="E1036" s="788">
        <v>1</v>
      </c>
      <c r="F1036" s="788">
        <v>0</v>
      </c>
      <c r="G1036" s="788">
        <v>0</v>
      </c>
      <c r="H1036" s="819">
        <v>0</v>
      </c>
      <c r="I1036" s="788">
        <v>0</v>
      </c>
      <c r="J1036" s="788">
        <v>0</v>
      </c>
      <c r="K1036" s="788">
        <v>0</v>
      </c>
      <c r="L1036" s="788">
        <v>1</v>
      </c>
      <c r="M1036" s="788">
        <v>0</v>
      </c>
      <c r="N1036" s="819">
        <v>1</v>
      </c>
      <c r="O1036" s="788">
        <v>0</v>
      </c>
      <c r="P1036" s="788">
        <v>0</v>
      </c>
      <c r="Q1036" s="788">
        <v>0</v>
      </c>
      <c r="R1036" s="788">
        <v>1</v>
      </c>
      <c r="S1036" s="788">
        <v>0</v>
      </c>
      <c r="T1036" s="788">
        <v>0</v>
      </c>
      <c r="U1036" s="788">
        <v>0</v>
      </c>
    </row>
    <row r="1037" spans="1:21" ht="12.75" customHeight="1">
      <c r="A1037" s="219" t="s">
        <v>606</v>
      </c>
      <c r="B1037" s="219" t="s">
        <v>639</v>
      </c>
      <c r="C1037" s="219" t="s">
        <v>641</v>
      </c>
      <c r="D1037" s="219">
        <v>190852</v>
      </c>
      <c r="E1037" s="788">
        <v>0</v>
      </c>
      <c r="F1037" s="788">
        <v>0</v>
      </c>
      <c r="G1037" s="788">
        <v>0</v>
      </c>
      <c r="H1037" s="819">
        <v>0</v>
      </c>
      <c r="I1037" s="788">
        <v>0</v>
      </c>
      <c r="J1037" s="788">
        <v>0</v>
      </c>
      <c r="K1037" s="788">
        <v>0</v>
      </c>
      <c r="L1037" s="788">
        <v>0</v>
      </c>
      <c r="M1037" s="788">
        <v>0</v>
      </c>
      <c r="N1037" s="819">
        <v>0</v>
      </c>
      <c r="O1037" s="788">
        <v>0</v>
      </c>
      <c r="P1037" s="788">
        <v>0</v>
      </c>
      <c r="Q1037" s="788">
        <v>0</v>
      </c>
      <c r="R1037" s="788">
        <v>0</v>
      </c>
      <c r="S1037" s="788">
        <v>0</v>
      </c>
      <c r="T1037" s="788">
        <v>0</v>
      </c>
      <c r="U1037" s="788">
        <v>0</v>
      </c>
    </row>
    <row r="1038" spans="1:21" ht="12.75" customHeight="1">
      <c r="A1038" s="219" t="s">
        <v>606</v>
      </c>
      <c r="B1038" s="219" t="s">
        <v>639</v>
      </c>
      <c r="C1038" s="219" t="s">
        <v>642</v>
      </c>
      <c r="D1038" s="219">
        <v>190853</v>
      </c>
      <c r="E1038" s="788">
        <v>0</v>
      </c>
      <c r="F1038" s="788">
        <v>0</v>
      </c>
      <c r="G1038" s="788">
        <v>0</v>
      </c>
      <c r="H1038" s="819">
        <v>0</v>
      </c>
      <c r="I1038" s="788">
        <v>0</v>
      </c>
      <c r="J1038" s="788">
        <v>0</v>
      </c>
      <c r="K1038" s="788">
        <v>0</v>
      </c>
      <c r="L1038" s="788">
        <v>0</v>
      </c>
      <c r="M1038" s="788">
        <v>0</v>
      </c>
      <c r="N1038" s="819">
        <v>0</v>
      </c>
      <c r="O1038" s="788">
        <v>0</v>
      </c>
      <c r="P1038" s="788">
        <v>0</v>
      </c>
      <c r="Q1038" s="788">
        <v>0</v>
      </c>
      <c r="R1038" s="788">
        <v>1</v>
      </c>
      <c r="S1038" s="788">
        <v>0</v>
      </c>
      <c r="T1038" s="788">
        <v>0</v>
      </c>
      <c r="U1038" s="788">
        <v>0</v>
      </c>
    </row>
    <row r="1039" spans="1:21" ht="12.75" customHeight="1">
      <c r="A1039" s="219" t="s">
        <v>606</v>
      </c>
      <c r="B1039" s="219" t="s">
        <v>644</v>
      </c>
      <c r="C1039" s="219" t="s">
        <v>358</v>
      </c>
      <c r="D1039" s="219">
        <v>190951</v>
      </c>
      <c r="E1039" s="788">
        <v>0</v>
      </c>
      <c r="F1039" s="788">
        <v>0</v>
      </c>
      <c r="G1039" s="788">
        <v>0</v>
      </c>
      <c r="H1039" s="819">
        <v>0</v>
      </c>
      <c r="I1039" s="788">
        <v>0</v>
      </c>
      <c r="J1039" s="788">
        <v>0</v>
      </c>
      <c r="K1039" s="788">
        <v>0</v>
      </c>
      <c r="L1039" s="788">
        <v>0</v>
      </c>
      <c r="M1039" s="788">
        <v>0</v>
      </c>
      <c r="N1039" s="819">
        <v>0</v>
      </c>
      <c r="O1039" s="788">
        <v>0</v>
      </c>
      <c r="P1039" s="788">
        <v>0</v>
      </c>
      <c r="Q1039" s="788">
        <v>0</v>
      </c>
      <c r="R1039" s="788">
        <v>0</v>
      </c>
      <c r="S1039" s="788">
        <v>0</v>
      </c>
      <c r="T1039" s="788">
        <v>0</v>
      </c>
      <c r="U1039" s="788">
        <v>0</v>
      </c>
    </row>
    <row r="1040" spans="1:21" ht="12.75" customHeight="1">
      <c r="A1040" s="219" t="s">
        <v>606</v>
      </c>
      <c r="B1040" s="219" t="s">
        <v>644</v>
      </c>
      <c r="C1040" s="219" t="s">
        <v>645</v>
      </c>
      <c r="D1040" s="219">
        <v>190952</v>
      </c>
      <c r="E1040" s="788">
        <v>0</v>
      </c>
      <c r="F1040" s="788">
        <v>0</v>
      </c>
      <c r="G1040" s="788">
        <v>0</v>
      </c>
      <c r="H1040" s="819">
        <v>0</v>
      </c>
      <c r="I1040" s="788">
        <v>0</v>
      </c>
      <c r="J1040" s="788">
        <v>0</v>
      </c>
      <c r="K1040" s="788">
        <v>0</v>
      </c>
      <c r="L1040" s="788">
        <v>0</v>
      </c>
      <c r="M1040" s="788">
        <v>0</v>
      </c>
      <c r="N1040" s="819">
        <v>0</v>
      </c>
      <c r="O1040" s="788">
        <v>0</v>
      </c>
      <c r="P1040" s="788">
        <v>0</v>
      </c>
      <c r="Q1040" s="788">
        <v>0</v>
      </c>
      <c r="R1040" s="788">
        <v>0</v>
      </c>
      <c r="S1040" s="788">
        <v>0</v>
      </c>
      <c r="T1040" s="788">
        <v>0</v>
      </c>
      <c r="U1040" s="788">
        <v>0</v>
      </c>
    </row>
    <row r="1041" spans="1:22" ht="12.75" customHeight="1">
      <c r="A1041" s="219" t="s">
        <v>606</v>
      </c>
      <c r="B1041" s="219" t="s">
        <v>644</v>
      </c>
      <c r="C1041" s="219" t="s">
        <v>644</v>
      </c>
      <c r="D1041" s="219">
        <v>190950</v>
      </c>
      <c r="E1041" s="788">
        <v>1</v>
      </c>
      <c r="F1041" s="788">
        <v>0</v>
      </c>
      <c r="G1041" s="788">
        <v>1</v>
      </c>
      <c r="H1041" s="819">
        <v>1</v>
      </c>
      <c r="I1041" s="788">
        <v>0</v>
      </c>
      <c r="J1041" s="788">
        <v>1</v>
      </c>
      <c r="K1041" s="788">
        <v>0</v>
      </c>
      <c r="L1041" s="788">
        <v>0</v>
      </c>
      <c r="M1041" s="788">
        <v>0</v>
      </c>
      <c r="N1041" s="819">
        <v>0</v>
      </c>
      <c r="O1041" s="788">
        <v>0</v>
      </c>
      <c r="P1041" s="788">
        <v>0</v>
      </c>
      <c r="Q1041" s="788">
        <v>0</v>
      </c>
      <c r="R1041" s="788">
        <v>1</v>
      </c>
      <c r="S1041" s="788">
        <v>0</v>
      </c>
      <c r="T1041" s="788">
        <v>0</v>
      </c>
      <c r="U1041" s="788">
        <v>0</v>
      </c>
    </row>
    <row r="1042" spans="1:22" ht="12.75" customHeight="1">
      <c r="A1042" s="219" t="s">
        <v>606</v>
      </c>
      <c r="B1042" s="219" t="s">
        <v>624</v>
      </c>
      <c r="C1042" s="219" t="s">
        <v>625</v>
      </c>
      <c r="D1042" s="219">
        <v>190450</v>
      </c>
      <c r="E1042" s="788">
        <v>1</v>
      </c>
      <c r="F1042" s="788">
        <v>0</v>
      </c>
      <c r="G1042" s="788">
        <v>0</v>
      </c>
      <c r="H1042" s="819">
        <v>0</v>
      </c>
      <c r="I1042" s="788">
        <v>0</v>
      </c>
      <c r="J1042" s="788">
        <v>0</v>
      </c>
      <c r="K1042" s="788">
        <v>0</v>
      </c>
      <c r="L1042" s="788">
        <v>0</v>
      </c>
      <c r="M1042" s="788">
        <v>0</v>
      </c>
      <c r="N1042" s="819">
        <v>0</v>
      </c>
      <c r="O1042" s="788">
        <v>0</v>
      </c>
      <c r="P1042" s="788">
        <v>0</v>
      </c>
      <c r="Q1042" s="788">
        <v>0</v>
      </c>
      <c r="R1042" s="788">
        <v>1</v>
      </c>
      <c r="S1042" s="788">
        <v>0</v>
      </c>
      <c r="T1042" s="788">
        <v>0</v>
      </c>
      <c r="U1042" s="788">
        <v>0</v>
      </c>
    </row>
    <row r="1043" spans="1:22" ht="12.75" customHeight="1">
      <c r="A1043" s="219" t="s">
        <v>606</v>
      </c>
      <c r="B1043" s="219" t="s">
        <v>624</v>
      </c>
      <c r="C1043" s="219" t="s">
        <v>269</v>
      </c>
      <c r="D1043" s="219">
        <v>190451</v>
      </c>
      <c r="E1043" s="788">
        <v>0</v>
      </c>
      <c r="F1043" s="788">
        <v>0</v>
      </c>
      <c r="G1043" s="788">
        <v>0</v>
      </c>
      <c r="H1043" s="819">
        <v>0</v>
      </c>
      <c r="I1043" s="788">
        <v>0</v>
      </c>
      <c r="J1043" s="788">
        <v>0</v>
      </c>
      <c r="K1043" s="788">
        <v>0</v>
      </c>
      <c r="L1043" s="788">
        <v>0</v>
      </c>
      <c r="M1043" s="788">
        <v>0</v>
      </c>
      <c r="N1043" s="819">
        <v>0</v>
      </c>
      <c r="O1043" s="788">
        <v>0</v>
      </c>
      <c r="P1043" s="788">
        <v>0</v>
      </c>
      <c r="Q1043" s="788">
        <v>0</v>
      </c>
      <c r="R1043" s="788">
        <v>0</v>
      </c>
      <c r="S1043" s="788">
        <v>0</v>
      </c>
      <c r="T1043" s="788">
        <v>0</v>
      </c>
      <c r="U1043" s="788">
        <v>0</v>
      </c>
    </row>
    <row r="1044" spans="1:22" ht="12.75" customHeight="1">
      <c r="A1044" s="219" t="s">
        <v>606</v>
      </c>
      <c r="B1044" s="219" t="s">
        <v>624</v>
      </c>
      <c r="C1044" s="219" t="s">
        <v>626</v>
      </c>
      <c r="D1044" s="219">
        <v>190452</v>
      </c>
      <c r="E1044" s="788">
        <v>0</v>
      </c>
      <c r="F1044" s="788">
        <v>0</v>
      </c>
      <c r="G1044" s="788">
        <v>0</v>
      </c>
      <c r="H1044" s="819">
        <v>0</v>
      </c>
      <c r="I1044" s="788">
        <v>0</v>
      </c>
      <c r="J1044" s="788">
        <v>0</v>
      </c>
      <c r="K1044" s="788">
        <v>0</v>
      </c>
      <c r="L1044" s="788">
        <v>0</v>
      </c>
      <c r="M1044" s="788">
        <v>0</v>
      </c>
      <c r="N1044" s="819">
        <v>0</v>
      </c>
      <c r="O1044" s="788">
        <v>0</v>
      </c>
      <c r="P1044" s="788">
        <v>0</v>
      </c>
      <c r="Q1044" s="788">
        <v>0</v>
      </c>
      <c r="R1044" s="788">
        <v>0</v>
      </c>
      <c r="S1044" s="788">
        <v>0</v>
      </c>
      <c r="T1044" s="788">
        <v>0</v>
      </c>
      <c r="U1044" s="788">
        <v>0</v>
      </c>
    </row>
    <row r="1045" spans="1:22" ht="12.75" customHeight="1">
      <c r="A1045" s="219" t="s">
        <v>606</v>
      </c>
      <c r="B1045" s="219" t="s">
        <v>627</v>
      </c>
      <c r="C1045" s="219" t="s">
        <v>629</v>
      </c>
      <c r="D1045" s="219">
        <v>190551</v>
      </c>
      <c r="E1045" s="788">
        <v>0</v>
      </c>
      <c r="F1045" s="788">
        <v>0</v>
      </c>
      <c r="G1045" s="788">
        <v>1</v>
      </c>
      <c r="H1045" s="819">
        <v>0</v>
      </c>
      <c r="I1045" s="788">
        <v>0</v>
      </c>
      <c r="J1045" s="788">
        <v>0</v>
      </c>
      <c r="K1045" s="788">
        <v>0</v>
      </c>
      <c r="L1045" s="788">
        <v>0</v>
      </c>
      <c r="M1045" s="788">
        <v>0</v>
      </c>
      <c r="N1045" s="819">
        <v>0</v>
      </c>
      <c r="O1045" s="788">
        <v>0</v>
      </c>
      <c r="P1045" s="788">
        <v>0</v>
      </c>
      <c r="Q1045" s="788">
        <v>0</v>
      </c>
      <c r="R1045" s="788">
        <v>0</v>
      </c>
      <c r="S1045" s="788">
        <v>0</v>
      </c>
      <c r="T1045" s="788">
        <v>0</v>
      </c>
      <c r="U1045" s="788">
        <v>0</v>
      </c>
    </row>
    <row r="1046" spans="1:22" ht="12.75" customHeight="1">
      <c r="A1046" s="219" t="s">
        <v>606</v>
      </c>
      <c r="B1046" s="219" t="s">
        <v>627</v>
      </c>
      <c r="C1046" s="219" t="s">
        <v>630</v>
      </c>
      <c r="D1046" s="219">
        <v>190553</v>
      </c>
      <c r="E1046" s="788">
        <v>1</v>
      </c>
      <c r="F1046" s="788">
        <v>0</v>
      </c>
      <c r="G1046" s="788">
        <v>3</v>
      </c>
      <c r="H1046" s="819">
        <v>2</v>
      </c>
      <c r="I1046" s="788">
        <v>0</v>
      </c>
      <c r="J1046" s="788">
        <v>1</v>
      </c>
      <c r="K1046" s="788">
        <v>1</v>
      </c>
      <c r="L1046" s="788">
        <v>1</v>
      </c>
      <c r="M1046" s="788">
        <v>0</v>
      </c>
      <c r="N1046" s="819">
        <v>1</v>
      </c>
      <c r="O1046" s="788">
        <v>0</v>
      </c>
      <c r="P1046" s="788">
        <v>0</v>
      </c>
      <c r="Q1046" s="788">
        <v>0</v>
      </c>
      <c r="R1046" s="788">
        <v>1</v>
      </c>
      <c r="S1046" s="788">
        <v>0</v>
      </c>
      <c r="T1046" s="788">
        <v>0</v>
      </c>
      <c r="U1046" s="788">
        <v>0</v>
      </c>
    </row>
    <row r="1047" spans="1:22" ht="12.75" customHeight="1">
      <c r="A1047" s="219" t="s">
        <v>606</v>
      </c>
      <c r="B1047" s="219" t="s">
        <v>627</v>
      </c>
      <c r="C1047" s="219" t="s">
        <v>628</v>
      </c>
      <c r="D1047" s="219">
        <v>190550</v>
      </c>
      <c r="E1047" s="788">
        <v>1</v>
      </c>
      <c r="F1047" s="788">
        <v>0</v>
      </c>
      <c r="G1047" s="788">
        <v>2</v>
      </c>
      <c r="H1047" s="819">
        <v>0</v>
      </c>
      <c r="I1047" s="788">
        <v>0</v>
      </c>
      <c r="J1047" s="788">
        <v>1</v>
      </c>
      <c r="K1047" s="788">
        <v>1</v>
      </c>
      <c r="L1047" s="788">
        <v>1</v>
      </c>
      <c r="M1047" s="788">
        <v>0</v>
      </c>
      <c r="N1047" s="819">
        <v>1</v>
      </c>
      <c r="O1047" s="788">
        <v>0</v>
      </c>
      <c r="P1047" s="788">
        <v>0</v>
      </c>
      <c r="Q1047" s="788">
        <v>0</v>
      </c>
      <c r="R1047" s="788">
        <v>1</v>
      </c>
      <c r="S1047" s="788">
        <v>1</v>
      </c>
      <c r="T1047" s="788">
        <v>0</v>
      </c>
      <c r="U1047" s="788">
        <v>0</v>
      </c>
    </row>
    <row r="1048" spans="1:22" ht="12.75" customHeight="1">
      <c r="A1048" s="219" t="s">
        <v>606</v>
      </c>
      <c r="B1048" s="219" t="s">
        <v>607</v>
      </c>
      <c r="C1048" s="219" t="s">
        <v>608</v>
      </c>
      <c r="D1048" s="219">
        <v>190151</v>
      </c>
      <c r="E1048" s="788">
        <v>0</v>
      </c>
      <c r="F1048" s="788">
        <v>0</v>
      </c>
      <c r="G1048" s="788">
        <v>0</v>
      </c>
      <c r="H1048" s="819">
        <v>0</v>
      </c>
      <c r="I1048" s="788">
        <v>0</v>
      </c>
      <c r="J1048" s="788">
        <v>0</v>
      </c>
      <c r="K1048" s="788">
        <v>0</v>
      </c>
      <c r="L1048" s="788">
        <v>0</v>
      </c>
      <c r="M1048" s="788">
        <v>0</v>
      </c>
      <c r="N1048" s="819">
        <v>0</v>
      </c>
      <c r="O1048" s="788">
        <v>0</v>
      </c>
      <c r="P1048" s="788">
        <v>0</v>
      </c>
      <c r="Q1048" s="788">
        <v>0</v>
      </c>
      <c r="R1048" s="788">
        <v>1</v>
      </c>
      <c r="S1048" s="788">
        <v>2</v>
      </c>
      <c r="T1048" s="788">
        <v>0</v>
      </c>
      <c r="U1048" s="788">
        <v>0</v>
      </c>
    </row>
    <row r="1049" spans="1:22" ht="12.75" customHeight="1">
      <c r="A1049" s="219" t="s">
        <v>606</v>
      </c>
      <c r="B1049" s="219" t="s">
        <v>607</v>
      </c>
      <c r="C1049" s="219" t="s">
        <v>609</v>
      </c>
      <c r="D1049" s="219">
        <v>190152</v>
      </c>
      <c r="E1049" s="788">
        <v>0</v>
      </c>
      <c r="F1049" s="788">
        <v>0</v>
      </c>
      <c r="G1049" s="788">
        <v>0</v>
      </c>
      <c r="H1049" s="819">
        <v>0</v>
      </c>
      <c r="I1049" s="788">
        <v>0</v>
      </c>
      <c r="J1049" s="788">
        <v>0</v>
      </c>
      <c r="K1049" s="788">
        <v>0</v>
      </c>
      <c r="L1049" s="788">
        <v>0</v>
      </c>
      <c r="M1049" s="788">
        <v>0</v>
      </c>
      <c r="N1049" s="819">
        <v>0</v>
      </c>
      <c r="O1049" s="788">
        <v>0</v>
      </c>
      <c r="P1049" s="788">
        <v>0</v>
      </c>
      <c r="Q1049" s="788">
        <v>0</v>
      </c>
      <c r="R1049" s="788">
        <v>0</v>
      </c>
      <c r="S1049" s="788">
        <v>0</v>
      </c>
      <c r="T1049" s="788">
        <v>0</v>
      </c>
      <c r="U1049" s="788">
        <v>0</v>
      </c>
    </row>
    <row r="1050" spans="1:22" ht="12.75" customHeight="1">
      <c r="A1050" s="219" t="s">
        <v>606</v>
      </c>
      <c r="B1050" s="219" t="s">
        <v>607</v>
      </c>
      <c r="C1050" s="219" t="s">
        <v>610</v>
      </c>
      <c r="D1050" s="219">
        <v>190153</v>
      </c>
      <c r="E1050" s="788">
        <v>0</v>
      </c>
      <c r="F1050" s="788">
        <v>0</v>
      </c>
      <c r="G1050" s="788">
        <v>0</v>
      </c>
      <c r="H1050" s="819">
        <v>0</v>
      </c>
      <c r="I1050" s="788">
        <v>0</v>
      </c>
      <c r="J1050" s="788">
        <v>0</v>
      </c>
      <c r="K1050" s="788">
        <v>0</v>
      </c>
      <c r="L1050" s="788">
        <v>0</v>
      </c>
      <c r="M1050" s="788">
        <v>0</v>
      </c>
      <c r="N1050" s="819">
        <v>0</v>
      </c>
      <c r="O1050" s="788">
        <v>0</v>
      </c>
      <c r="P1050" s="788">
        <v>0</v>
      </c>
      <c r="Q1050" s="788">
        <v>0</v>
      </c>
      <c r="R1050" s="788">
        <v>0</v>
      </c>
      <c r="S1050" s="788">
        <v>0</v>
      </c>
      <c r="T1050" s="788">
        <v>0</v>
      </c>
      <c r="U1050" s="788">
        <v>0</v>
      </c>
    </row>
    <row r="1051" spans="1:22" ht="12.75" customHeight="1">
      <c r="A1051" s="219" t="s">
        <v>606</v>
      </c>
      <c r="B1051" s="219" t="s">
        <v>607</v>
      </c>
      <c r="C1051" s="219" t="s">
        <v>611</v>
      </c>
      <c r="D1051" s="219">
        <v>190155</v>
      </c>
      <c r="E1051" s="788">
        <v>0</v>
      </c>
      <c r="F1051" s="788">
        <v>0</v>
      </c>
      <c r="G1051" s="788">
        <v>0</v>
      </c>
      <c r="H1051" s="819">
        <v>0</v>
      </c>
      <c r="I1051" s="788">
        <v>0</v>
      </c>
      <c r="J1051" s="788">
        <v>0</v>
      </c>
      <c r="K1051" s="788">
        <v>0</v>
      </c>
      <c r="L1051" s="788">
        <v>1</v>
      </c>
      <c r="M1051" s="788">
        <v>0</v>
      </c>
      <c r="N1051" s="819">
        <v>1</v>
      </c>
      <c r="O1051" s="788">
        <v>0</v>
      </c>
      <c r="P1051" s="788">
        <v>0</v>
      </c>
      <c r="Q1051" s="788">
        <v>0</v>
      </c>
      <c r="R1051" s="788">
        <v>1</v>
      </c>
      <c r="S1051" s="788">
        <v>0</v>
      </c>
      <c r="T1051" s="788">
        <v>1</v>
      </c>
      <c r="U1051" s="788">
        <v>0</v>
      </c>
    </row>
    <row r="1052" spans="1:22" ht="12.75" customHeight="1">
      <c r="A1052" s="219" t="s">
        <v>606</v>
      </c>
      <c r="B1052" s="219" t="s">
        <v>607</v>
      </c>
      <c r="C1052" s="219" t="s">
        <v>613</v>
      </c>
      <c r="D1052" s="219">
        <v>190158</v>
      </c>
      <c r="E1052" s="788">
        <v>1</v>
      </c>
      <c r="F1052" s="788">
        <v>0</v>
      </c>
      <c r="G1052" s="788">
        <v>0</v>
      </c>
      <c r="H1052" s="819">
        <v>0</v>
      </c>
      <c r="I1052" s="788">
        <v>0</v>
      </c>
      <c r="J1052" s="788">
        <v>0</v>
      </c>
      <c r="K1052" s="788">
        <v>0</v>
      </c>
      <c r="L1052" s="788">
        <v>1</v>
      </c>
      <c r="M1052" s="788">
        <v>0</v>
      </c>
      <c r="N1052" s="819">
        <v>1</v>
      </c>
      <c r="O1052" s="788">
        <v>0</v>
      </c>
      <c r="P1052" s="788">
        <v>0</v>
      </c>
      <c r="Q1052" s="788">
        <v>0</v>
      </c>
      <c r="R1052" s="788">
        <v>0</v>
      </c>
      <c r="S1052" s="788">
        <v>0</v>
      </c>
      <c r="T1052" s="788">
        <v>0</v>
      </c>
      <c r="U1052" s="788">
        <v>0</v>
      </c>
    </row>
    <row r="1053" spans="1:22" ht="12.75" customHeight="1">
      <c r="A1053" s="219" t="s">
        <v>606</v>
      </c>
      <c r="B1053" s="219" t="s">
        <v>607</v>
      </c>
      <c r="C1053" s="219" t="s">
        <v>612</v>
      </c>
      <c r="D1053" s="219">
        <v>190156</v>
      </c>
      <c r="E1053" s="788">
        <v>0</v>
      </c>
      <c r="F1053" s="788">
        <v>0</v>
      </c>
      <c r="G1053" s="788">
        <v>0</v>
      </c>
      <c r="H1053" s="819">
        <v>0</v>
      </c>
      <c r="I1053" s="788">
        <v>0</v>
      </c>
      <c r="J1053" s="788">
        <v>0</v>
      </c>
      <c r="K1053" s="788">
        <v>0</v>
      </c>
      <c r="L1053" s="788">
        <v>0</v>
      </c>
      <c r="M1053" s="788">
        <v>0</v>
      </c>
      <c r="N1053" s="819">
        <v>0</v>
      </c>
      <c r="O1053" s="788">
        <v>0</v>
      </c>
      <c r="P1053" s="788">
        <v>0</v>
      </c>
      <c r="Q1053" s="788">
        <v>0</v>
      </c>
      <c r="R1053" s="788">
        <v>0</v>
      </c>
      <c r="S1053" s="788">
        <v>0</v>
      </c>
      <c r="T1053" s="788">
        <v>0</v>
      </c>
      <c r="U1053" s="788">
        <v>0</v>
      </c>
    </row>
    <row r="1054" spans="1:22" ht="12.75" customHeight="1">
      <c r="A1054" s="219" t="s">
        <v>606</v>
      </c>
      <c r="B1054" s="219" t="s">
        <v>607</v>
      </c>
      <c r="C1054" s="219" t="s">
        <v>607</v>
      </c>
      <c r="D1054" s="219">
        <v>190150</v>
      </c>
      <c r="E1054" s="788">
        <v>2</v>
      </c>
      <c r="F1054" s="788">
        <v>0</v>
      </c>
      <c r="G1054" s="788">
        <v>2</v>
      </c>
      <c r="H1054" s="819">
        <v>0</v>
      </c>
      <c r="I1054" s="788">
        <v>0</v>
      </c>
      <c r="J1054" s="788">
        <v>2</v>
      </c>
      <c r="K1054" s="788">
        <v>2</v>
      </c>
      <c r="L1054" s="788">
        <v>1</v>
      </c>
      <c r="M1054" s="788">
        <v>0</v>
      </c>
      <c r="N1054" s="819">
        <v>2</v>
      </c>
      <c r="O1054" s="788">
        <v>0</v>
      </c>
      <c r="P1054" s="788">
        <v>0</v>
      </c>
      <c r="Q1054" s="788">
        <v>0</v>
      </c>
      <c r="R1054" s="788">
        <v>3</v>
      </c>
      <c r="S1054" s="788">
        <v>1</v>
      </c>
      <c r="T1054" s="788">
        <v>1</v>
      </c>
      <c r="U1054" s="788">
        <v>0</v>
      </c>
    </row>
    <row r="1055" spans="1:22" ht="12.75" customHeight="1">
      <c r="A1055" s="468" t="s">
        <v>1126</v>
      </c>
      <c r="B1055" s="468"/>
      <c r="C1055" s="468"/>
      <c r="D1055" s="468"/>
      <c r="E1055" s="790">
        <f>SUM(E13:E1054)</f>
        <v>2148</v>
      </c>
      <c r="F1055" s="790">
        <v>0</v>
      </c>
      <c r="G1055" s="790">
        <f>SUM(G13:G1054)</f>
        <v>2799</v>
      </c>
      <c r="H1055" s="790">
        <f>SUM(H13:H1054)</f>
        <v>294</v>
      </c>
      <c r="I1055" s="790">
        <f t="shared" ref="I1055:P1055" si="0">SUM(I13:I1054)</f>
        <v>2</v>
      </c>
      <c r="J1055" s="790">
        <f t="shared" si="0"/>
        <v>2680</v>
      </c>
      <c r="K1055" s="790">
        <f t="shared" si="0"/>
        <v>2342</v>
      </c>
      <c r="L1055" s="790">
        <f>SUM(L13:L1054)</f>
        <v>1088</v>
      </c>
      <c r="M1055" s="790">
        <f t="shared" si="0"/>
        <v>4</v>
      </c>
      <c r="N1055" s="825">
        <f>SUM(N13:N1054)</f>
        <v>1940</v>
      </c>
      <c r="O1055" s="790">
        <f>SUM(O13:O1054)</f>
        <v>617</v>
      </c>
      <c r="P1055" s="790">
        <f t="shared" si="0"/>
        <v>157</v>
      </c>
      <c r="Q1055" s="790">
        <f>SUM(Q13:Q1054)</f>
        <v>1584</v>
      </c>
      <c r="R1055" s="790">
        <f>SUM(R13:R1054)</f>
        <v>1836</v>
      </c>
      <c r="S1055" s="790">
        <f>SUM(S13:S1054)</f>
        <v>798</v>
      </c>
      <c r="T1055" s="790">
        <f>SUM(T13:T1054)</f>
        <v>1107</v>
      </c>
      <c r="U1055" s="790">
        <f>SUM(U13:U1054)</f>
        <v>372</v>
      </c>
      <c r="V1055" s="658"/>
    </row>
    <row r="1056" spans="1:22" ht="12.75" customHeight="1">
      <c r="V1056" s="658"/>
    </row>
    <row r="1057" spans="7:22" ht="12.75" customHeight="1">
      <c r="J1057" s="658"/>
      <c r="K1057" s="658"/>
      <c r="L1057" s="658"/>
      <c r="V1057" s="658"/>
    </row>
    <row r="1058" spans="7:22">
      <c r="K1058" s="658"/>
    </row>
    <row r="1059" spans="7:22">
      <c r="V1059" s="658"/>
    </row>
    <row r="1060" spans="7:22">
      <c r="G1060" s="658"/>
    </row>
    <row r="1065" spans="7:22">
      <c r="H1065" s="687"/>
    </row>
  </sheetData>
  <mergeCells count="4">
    <mergeCell ref="E10:U10"/>
    <mergeCell ref="E11:K11"/>
    <mergeCell ref="L11:Q11"/>
    <mergeCell ref="R11:U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Índice</vt:lpstr>
      <vt:lpstr>CONECEL</vt:lpstr>
      <vt:lpstr>OTECEL</vt:lpstr>
      <vt:lpstr>CNT EP</vt:lpstr>
      <vt:lpstr>NOTAS</vt:lpstr>
      <vt:lpstr>RBSxPARQ</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Perugachi</dc:creator>
  <cp:lastModifiedBy>GUAYGUA TOAPANTA DAVID EMILIO</cp:lastModifiedBy>
  <cp:lastPrinted>2010-07-01T15:27:08Z</cp:lastPrinted>
  <dcterms:created xsi:type="dcterms:W3CDTF">2007-06-05T14:16:13Z</dcterms:created>
  <dcterms:modified xsi:type="dcterms:W3CDTF">2022-12-28T14:33:53Z</dcterms:modified>
</cp:coreProperties>
</file>