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11. Noviembre\"/>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11-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PROVINCIA'!$A$10:$CL$132</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0" i="26" l="1"/>
  <c r="AZ131" i="26"/>
  <c r="AY130" i="26"/>
  <c r="AY131" i="26"/>
  <c r="AX130" i="26"/>
  <c r="AX131" i="26"/>
  <c r="X142" i="27"/>
  <c r="W142" i="27"/>
  <c r="V142" i="27"/>
  <c r="T142" i="27"/>
  <c r="S142" i="27"/>
  <c r="R142" i="27"/>
  <c r="S141" i="27" l="1"/>
  <c r="R141" i="27"/>
  <c r="T141" i="27" s="1"/>
  <c r="X141" i="27" s="1"/>
  <c r="W141" i="27" l="1"/>
  <c r="V141" i="27"/>
  <c r="AZ129" i="26"/>
  <c r="AY129" i="26"/>
  <c r="AX129" i="26"/>
  <c r="S140" i="27"/>
  <c r="R140" i="27"/>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<sst xmlns="http://schemas.openxmlformats.org/spreadsheetml/2006/main" count="232" uniqueCount="106">
  <si>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</si>
  <si>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</si>
  <si>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</si>
  <si>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</si>
  <si>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</si>
  <si>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</si>
  <si>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</si>
  <si>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</si>
  <si>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</si>
  <si>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</si>
  <si>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</si>
  <si>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</si>
  <si>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</si>
  <si>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</si>
  <si>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</si>
  <si>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</si>
  <si>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</si>
  <si>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</si>
  <si>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</si>
  <si>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</si>
  <si>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</si>
  <si>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</si>
  <si>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</si>
  <si>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</si>
  <si>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</si>
  <si>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</si>
  <si>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</si>
  <si>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</si>
  <si>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</si>
  <si>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</si>
  <si>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</si>
  <si>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</si>
  <si>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</si>
  <si>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</si>
  <si>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</si>
  <si>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</si>
  <si>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</si>
  <si>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</si>
  <si>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</si>
  <si>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</si>
  <si>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</si>
  <si>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</si>
  <si>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</si>
  <si>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</si>
  <si>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</si>
  <si>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</si>
  <si>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</si>
  <si>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</si>
  <si>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</si>
  <si>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</si>
  <si>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</si>
  <si>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</si>
  <si>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</si>
  <si>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</si>
  <si>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</si>
  <si>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</si>
  <si>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</si>
  <si>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</si>
  <si>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</si>
  <si>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</si>
  <si>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</si>
  <si>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</si>
  <si>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</si>
  <si>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</si>
  <si>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</si>
  <si>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</si>
  <si>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</si>
  <si>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</si>
  <si>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</si>
  <si>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</si>
  <si>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</si>
  <si>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</si>
  <si>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</si>
  <si>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</si>
  <si>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</si>
  <si>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</si>
  <si>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</si>
  <si>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</si>
  <si>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</si>
  <si>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</si>
  <si>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</si>
  <si>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</si>
  <si>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</si>
  <si>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</si>
  <si>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</si>
  <si>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</si>
  <si>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</si>
  <si>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</si>
  <si>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</si>
  <si>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</si>
  <si>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</si>
  <si>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</si>
  <si>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</si>
  <si>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</si>
  <si>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</si>
  <si>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</si>
  <si>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</si>
  <si>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</si>
  <si>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</si>
  <si>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</si>
  <si>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</si>
  <si>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</si>
  <si>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</si>
  <si>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</si>
  <si>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Diciembre 2022</t>
  </si>
  <si>
    <t>Fecha de corte: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</si>
</sst>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'11-2022 POR OPERADOR Y PROVINCI'!$B$44:$M$44</c15:sqref>
                  </c15:fullRef>
                </c:ext>
              </c:extLst>
              <c:f>('11-2022 POR OPERADOR Y PROVINCI'!$B$44,'11-2022 POR OPERADOR Y PROVINCI'!$D$44,'11-2022 POR OPERADOR Y PROVINCI'!$F$44,'11-2022 POR OPERADOR Y PROVINCI'!$H$44,'11-2022 POR OPERADOR Y PROVINCI'!$J$44,'11-2022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'11-2022 POR OPERADOR Y PROVINCI'!$B$47:$M$47</c15:sqref>
                  </c15:fullRef>
                </c:ext>
              </c:extLst>
              <c:f>('11-2022 POR OPERADOR Y PROVINCI'!$B$47,'11-2022 POR OPERADOR Y PROVINCI'!$D$47,'11-2022 POR OPERADOR Y PROVINCI'!$F$47,'11-2022 POR OPERADOR Y PROVINCI'!$H$47,'11-2022 POR OPERADOR Y PROVINCI'!$J$47,'11-2022 POR OPERADOR Y PROVINCI'!$L$47)</c:f>
              <c:numCache>
                <c:formatCode>0.00%</c:formatCode>
                <c:ptCount val="6"/>
                <c:pt idx="0">
                  <c:v>1.3869999467941057E-2</c:v>
                </c:pt>
                <c:pt idx="1">
                  <c:v>0.75989495123889028</c:v>
                </c:pt>
                <c:pt idx="2">
                  <c:v>0.11377811468201707</c:v>
                </c:pt>
                <c:pt idx="3">
                  <c:v>7.2953052673237498E-2</c:v>
                </c:pt>
                <c:pt idx="4">
                  <c:v>8.3778359787822065E-3</c:v>
                </c:pt>
                <c:pt idx="5">
                  <c:v>3.1126045959131893E-2</c:v>
                </c:pt>
              </c:numCache>
            </c:numRef>
          </c:val>
          <c:extLst>
            <c:ext xmlns:c15="http://schemas.microsoft.com/office/drawing/2012/chart" uri="{02D57815-91ED-43cb-92C2-25804820EDAC}">
              <c15:categoryFilterExceptions>
                <c15:categoryFilterException>
                  <c15:sqref>'11-2022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'11-2022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'11-2022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'11-2022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'11-2022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'11-2022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showGridLines="0" topLeftCell="M2" zoomScaleNormal="100" workbookViewId="0">
      <pane ySplit="10" topLeftCell="A135" activePane="bottomLeft" state="frozen"/>
      <selection activeCell="A2" sqref="A2"/>
      <selection pane="bottomLeft" activeCell="X142" sqref="X142"/>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Diciembre 2022</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Noviembre 2022</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B91+D91+F91+H91+J91+L91+N91+P143</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B92+D92+F92+H92+J92+L92+N92+P144</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B93+D93+F93+H93+J93+L93+N93+P145</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B94+D94+F94+H94+J94+L94+N94+P148</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B95+D95+F95+H95+J95+L95+N95+P149</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B96+D96+F96+H96+J96+L96+N96+P150</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B97+D97+F97+H97+J97+L97+N97+P151</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B98+D98+F98+H98+J98+L98+N98+P152</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B99+D99+F99+H99+J99+L99+N99+P153</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B100+D100+F100+H100+J100+L100+N100+P154</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B101+D101+F101+H101+J101+L101+N101+P155</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B102+D102+F102+H102+J102+L102+N102+P156</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B103+D103+F103+H103+J103+L103+N103+P157</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B104+D104+F104+H104+J104+L104+N104+P158</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B105+D105+F105+H105+J105+L105+N105+P159</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B106+D106+F106+H106+J106+L106+N106+P160</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B107+D107+F107+H107+J107+L107+N107+P161</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B108+D108+F108+H108+J108+L108+N108+P162</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B109+D109+F109+H109+J109+L109+N109+P163</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B110+D110+F110+H110+J110+L110+N110+P164</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B111+D111+F111+H111+J111+L111+N111+P165</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B112+D112+F112+H112+J112+L112+N112+P166</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B113+D113+F113+H113+J113+L113+N113+P167</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B114+D114+F114+H114+J114+L114+N114+P168</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B115+D115+F115+H115+J115+L115+N115+P169</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B116+D116+F116+H116+J116+L116+N116+P170</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B117+D117+F117+H117+J117+L117+N117+P171</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B118+D118+F118+H118+J118+L118+N118+P172</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B119+D119+F119+H119+J119+L119+N119+P173</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B120+D120+F120+H120+J120+L120+N120+P174</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B121+D121+F121+H121+J121+L121+N121+P175</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B122+D122+F122+H122+J122+L122+N122+P176</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B123+D123+F123+H123+J123+L123+N123+P177</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B124+D124+F124+H124+J124+L124+N124+P178</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B125+D125+F125+H125+J125+L125+N125+P179</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B126+D126+F126+H126+J126+L126+N126+P180</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B127+D127+F127+H127+J127+L127+N127+P181</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B128+D128+F128+H128+J128+L128+N128+P182</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B129+D129+F129+H129+J129+L129+N129+P183</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B130+D130+F130+H130+J130+L130+N130+P184</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B131+D131+F131+H131+J131+L131+N131+P184</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B132+D132+F132+H132+J132+L132+N132+P185</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B133+D133+F133+H133+J133+L133+N133+P186</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B134+D134+F134+H134+J134+L134+N134+P187</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B135+D135+F135+H135+J135+L135+N135+P188</f>
        <v>1759492</v>
      </c>
      <c r="S135" s="357">
        <f t="shared" ref="S135:S142" si="61">C135+E135+G135+I135+K135+M135+O135+Q135</f>
        <v>11329</v>
      </c>
      <c r="T135" s="531">
        <f t="shared" ref="T135:T142" si="62">R135+S135</f>
        <v>1770821</v>
      </c>
      <c r="U135" s="534">
        <v>17989912</v>
      </c>
      <c r="V135" s="532">
        <f t="shared" ref="V135:W142"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B136+D136+F136+H136+J136+L136+N136+P189</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B137+D137+F137+H137+J137+L137+N137+P190</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B138+D138+F138+H138+J138+L138+N138+P191</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B139+D139+F139+H139+J139+L139+N139+P192</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B140+D140+F140+H140+J140+L140+N140+P193</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B141+D141+F141+H141+J141+L141+N141+P194</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B142+D142+F142+H142+J142+L142+N142+P195</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x14ac:dyDescent="0.2">
      <c r="A143" s="135"/>
      <c r="B143" s="135" t="s">
        <v>62</v>
      </c>
      <c r="C143" s="135"/>
      <c r="D143" s="135"/>
      <c r="E143" s="135"/>
      <c r="F143" s="135"/>
      <c r="G143" s="135"/>
      <c r="H143" s="217"/>
      <c r="I143" s="135"/>
      <c r="J143" s="135"/>
      <c r="K143" s="135"/>
      <c r="L143" s="135"/>
      <c r="M143" s="135"/>
      <c r="N143" s="135"/>
      <c r="O143" s="135"/>
      <c r="P143" s="135"/>
      <c r="Q143" s="135"/>
      <c r="R143" s="135"/>
      <c r="S143" s="135"/>
      <c r="T143" s="135"/>
      <c r="U143" s="135"/>
      <c r="V143" s="135"/>
      <c r="W143" s="135"/>
      <c r="X143" s="135"/>
      <c r="Y143" s="135"/>
    </row>
    <row r="144" spans="1:25" s="136" customFormat="1" x14ac:dyDescent="0.2">
      <c r="A144" s="135"/>
      <c r="B144" s="135" t="s">
        <v>63</v>
      </c>
      <c r="C144" s="135" t="s">
        <v>61</v>
      </c>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row>
    <row r="145" spans="1:25" s="136" customFormat="1" x14ac:dyDescent="0.2">
      <c r="A145" s="135"/>
      <c r="B145" s="135" t="s">
        <v>64</v>
      </c>
      <c r="C145" s="135" t="s">
        <v>77</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row>
    <row r="146" spans="1:25" s="136" customFormat="1" x14ac:dyDescent="0.2">
      <c r="A146" s="487"/>
      <c r="B146" s="487" t="s">
        <v>80</v>
      </c>
      <c r="C146" s="487" t="s">
        <v>81</v>
      </c>
      <c r="D146" s="487"/>
      <c r="E146" s="487"/>
      <c r="F146" s="487"/>
      <c r="G146" s="487"/>
      <c r="H146" s="487"/>
      <c r="I146" s="487"/>
      <c r="J146" s="487"/>
      <c r="K146" s="487"/>
      <c r="L146" s="487"/>
      <c r="M146" s="487"/>
      <c r="N146" s="487"/>
      <c r="O146" s="487"/>
      <c r="P146" s="487"/>
      <c r="Q146" s="487"/>
      <c r="R146" s="487"/>
      <c r="S146" s="487"/>
      <c r="T146" s="487"/>
      <c r="U146" s="487"/>
      <c r="V146" s="487"/>
      <c r="W146" s="487"/>
      <c r="X146" s="487"/>
      <c r="Y146" s="487"/>
    </row>
    <row r="147" spans="1:25" s="136" customFormat="1" x14ac:dyDescent="0.2">
      <c r="A147" s="487"/>
      <c r="B147" s="487" t="s">
        <v>82</v>
      </c>
      <c r="C147" s="487" t="s">
        <v>83</v>
      </c>
      <c r="D147" s="487"/>
      <c r="E147" s="487"/>
      <c r="F147" s="487"/>
      <c r="G147" s="487"/>
      <c r="H147" s="487"/>
      <c r="I147" s="487"/>
      <c r="J147" s="487"/>
      <c r="K147" s="487"/>
      <c r="L147" s="487"/>
      <c r="M147" s="487"/>
      <c r="N147" s="487"/>
      <c r="O147" s="487"/>
      <c r="P147" s="487"/>
      <c r="Q147" s="487"/>
      <c r="R147" s="487"/>
      <c r="S147" s="487"/>
      <c r="T147" s="487"/>
      <c r="U147" s="487"/>
      <c r="V147" s="487"/>
      <c r="W147" s="487"/>
      <c r="X147" s="487"/>
      <c r="Y147" s="487"/>
    </row>
    <row r="148" spans="1:25" x14ac:dyDescent="0.2">
      <c r="B148" s="217"/>
      <c r="H148" s="217"/>
    </row>
    <row r="149" spans="1:25" x14ac:dyDescent="0.2">
      <c r="B149" s="135" t="s">
        <v>74</v>
      </c>
      <c r="C149" s="135" t="s">
        <v>75</v>
      </c>
    </row>
    <row r="151" spans="1:25" ht="12.75" x14ac:dyDescent="0.2">
      <c r="A151" s="571" t="s">
        <v>64</v>
      </c>
      <c r="B151" s="571"/>
      <c r="C151" s="572" t="s">
        <v>70</v>
      </c>
      <c r="D151" s="573"/>
      <c r="E151" s="573"/>
      <c r="F151" s="573"/>
      <c r="G151" s="573"/>
      <c r="H151" s="573"/>
      <c r="I151" s="573"/>
      <c r="J151" s="573"/>
      <c r="K151" s="573"/>
      <c r="L151" s="573"/>
      <c r="M151" s="573"/>
      <c r="N151" s="573"/>
      <c r="O151" s="573"/>
      <c r="P151" s="574"/>
    </row>
    <row r="152" spans="1:25" ht="15" x14ac:dyDescent="0.25">
      <c r="A152" s="571"/>
      <c r="B152" s="571"/>
      <c r="C152" s="235"/>
      <c r="D152" s="236" t="s">
        <v>65</v>
      </c>
      <c r="E152" s="575" t="s">
        <v>66</v>
      </c>
      <c r="F152" s="576"/>
      <c r="G152" s="576"/>
      <c r="H152" s="576"/>
      <c r="I152" s="576"/>
      <c r="J152" s="576"/>
      <c r="K152" s="576"/>
      <c r="L152" s="576"/>
      <c r="M152" s="576"/>
      <c r="N152" s="576"/>
      <c r="O152" s="576"/>
      <c r="P152" s="576"/>
    </row>
    <row r="153" spans="1:25" ht="15" x14ac:dyDescent="0.25">
      <c r="A153" s="237"/>
      <c r="B153" s="237"/>
      <c r="C153" s="238"/>
      <c r="D153" s="236" t="s">
        <v>67</v>
      </c>
      <c r="E153" s="577" t="s">
        <v>68</v>
      </c>
      <c r="F153" s="578"/>
      <c r="G153" s="578"/>
      <c r="H153" s="578"/>
      <c r="I153" s="578"/>
      <c r="J153" s="578"/>
      <c r="K153" s="578"/>
      <c r="L153" s="578"/>
      <c r="M153" s="578"/>
      <c r="N153" s="578"/>
      <c r="O153" s="578"/>
      <c r="P153" s="579"/>
    </row>
    <row r="154" spans="1:25" ht="15" x14ac:dyDescent="0.25">
      <c r="A154" s="237"/>
      <c r="B154" s="237"/>
      <c r="C154" s="239"/>
      <c r="D154" s="236" t="s">
        <v>69</v>
      </c>
      <c r="E154" s="572" t="s">
        <v>71</v>
      </c>
      <c r="F154" s="573"/>
      <c r="G154" s="573"/>
      <c r="H154" s="573"/>
      <c r="I154" s="573"/>
      <c r="J154" s="573"/>
      <c r="K154" s="573"/>
      <c r="L154" s="573"/>
      <c r="M154" s="573"/>
      <c r="N154" s="573"/>
      <c r="O154" s="573"/>
      <c r="P154" s="574"/>
    </row>
    <row r="155" spans="1:25" ht="15" x14ac:dyDescent="0.2">
      <c r="C155" s="276"/>
      <c r="D155" s="557" t="s">
        <v>72</v>
      </c>
      <c r="E155" s="558"/>
      <c r="F155" s="558"/>
      <c r="G155" s="558"/>
      <c r="H155" s="558"/>
      <c r="I155" s="558"/>
      <c r="J155" s="558"/>
      <c r="K155" s="558"/>
      <c r="L155" s="558"/>
      <c r="M155" s="558"/>
      <c r="N155" s="558"/>
      <c r="O155" s="558"/>
      <c r="P155" s="559"/>
    </row>
    <row r="158" spans="1:25" x14ac:dyDescent="0.2">
      <c r="C158" s="217"/>
      <c r="E158" s="217"/>
      <c r="H158" s="217"/>
      <c r="J158" s="217"/>
      <c r="N158" s="217"/>
    </row>
    <row r="159" spans="1:25" x14ac:dyDescent="0.2">
      <c r="C159" s="217"/>
      <c r="E159" s="217"/>
      <c r="H159" s="217"/>
      <c r="J159" s="217"/>
      <c r="N159" s="217"/>
    </row>
    <row r="160" spans="1:25" x14ac:dyDescent="0.2">
      <c r="C160" s="217"/>
      <c r="E160" s="217"/>
      <c r="H160" s="217"/>
      <c r="J160" s="217"/>
      <c r="N160" s="217"/>
    </row>
  </sheetData>
  <mergeCells count="22">
    <mergeCell ref="A151:B152"/>
    <mergeCell ref="C151:P151"/>
    <mergeCell ref="E152:P152"/>
    <mergeCell ref="E153:P153"/>
    <mergeCell ref="E154:P154"/>
    <mergeCell ref="A10:A11"/>
    <mergeCell ref="B10:C10"/>
    <mergeCell ref="D10:E10"/>
    <mergeCell ref="F10:G10"/>
    <mergeCell ref="H10:I10"/>
    <mergeCell ref="D155:P155"/>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2" activePane="bottomLeft" state="frozen"/>
      <selection pane="bottomLeft" activeCell="G129" sqref="G129"/>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Diciembre 2022</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Noviembre 2022</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2: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2: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2: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2: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2"/>
  <sheetViews>
    <sheetView showGridLines="0" topLeftCell="AJ1" zoomScale="85" zoomScaleNormal="85" workbookViewId="0">
      <pane ySplit="11" topLeftCell="A125" activePane="bottomLeft" state="frozen"/>
      <selection pane="bottomLeft" activeCell="AV135" sqref="AV135"/>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Diciembre 2022</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Noviembre 2022</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1" si="31">B123+D123+F123+H123+J123+L123+N123+P123+R123+T123+V123+X123+Z123+AB123+AD123+AF123+AH123+AJ123+AL123+AN123+AP123+AR123+AT123+AV123</f>
        <v>1761324</v>
      </c>
      <c r="AY123" s="525">
        <f t="shared" si="31"/>
        <v>11621</v>
      </c>
      <c r="AZ123" s="526">
        <f t="shared" ref="AZ123:AZ131"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x14ac:dyDescent="0.25">
      <c r="B132" s="1" t="s">
        <v>33</v>
      </c>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Diciembre 2022</v>
      </c>
      <c r="B7" s="462"/>
      <c r="C7" s="462"/>
      <c r="D7" s="462"/>
      <c r="E7" s="462"/>
      <c r="F7" s="462"/>
      <c r="G7" s="462"/>
      <c r="H7" s="462"/>
      <c r="I7" s="462"/>
      <c r="J7" s="462"/>
      <c r="K7" s="462"/>
      <c r="L7" s="470" t="s">
        <v>5</v>
      </c>
      <c r="M7" s="463"/>
    </row>
    <row r="8" spans="1:13" ht="15.75" thickBot="1" x14ac:dyDescent="0.3">
      <c r="A8" s="482" t="str">
        <f>Índice!B8</f>
        <v>Fecha de corte: Noviembre 2022</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14560</v>
      </c>
      <c r="E13" s="520">
        <v>23</v>
      </c>
      <c r="F13" s="520">
        <v>110</v>
      </c>
      <c r="G13" s="520">
        <v>0</v>
      </c>
      <c r="H13" s="520">
        <v>121849</v>
      </c>
      <c r="I13" s="520">
        <v>183</v>
      </c>
      <c r="J13" s="520">
        <v>30</v>
      </c>
      <c r="K13" s="520"/>
      <c r="L13" s="520">
        <v>852</v>
      </c>
      <c r="M13" s="520">
        <v>34</v>
      </c>
    </row>
    <row r="14" spans="1:13" x14ac:dyDescent="0.25">
      <c r="A14" s="339" t="s">
        <v>9</v>
      </c>
      <c r="B14" s="521"/>
      <c r="C14" s="521"/>
      <c r="D14" s="521">
        <v>19346</v>
      </c>
      <c r="E14" s="521">
        <v>107</v>
      </c>
      <c r="F14" s="521"/>
      <c r="G14" s="521"/>
      <c r="H14" s="521"/>
      <c r="I14" s="521"/>
      <c r="J14" s="521">
        <v>2</v>
      </c>
      <c r="K14" s="521"/>
      <c r="L14" s="521"/>
      <c r="M14" s="521"/>
    </row>
    <row r="15" spans="1:13" x14ac:dyDescent="0.25">
      <c r="A15" s="339" t="s">
        <v>10</v>
      </c>
      <c r="B15" s="521"/>
      <c r="C15" s="521"/>
      <c r="D15" s="521">
        <v>22353</v>
      </c>
      <c r="E15" s="521">
        <v>4</v>
      </c>
      <c r="F15" s="521">
        <v>31</v>
      </c>
      <c r="G15" s="521">
        <v>0</v>
      </c>
      <c r="H15" s="521"/>
      <c r="I15" s="521"/>
      <c r="J15" s="521"/>
      <c r="K15" s="521"/>
      <c r="L15" s="521"/>
      <c r="M15" s="521"/>
    </row>
    <row r="16" spans="1:13" x14ac:dyDescent="0.25">
      <c r="A16" s="339" t="s">
        <v>11</v>
      </c>
      <c r="B16" s="521"/>
      <c r="C16" s="521"/>
      <c r="D16" s="521">
        <v>16755</v>
      </c>
      <c r="E16" s="521">
        <v>110</v>
      </c>
      <c r="F16" s="521"/>
      <c r="G16" s="521"/>
      <c r="H16" s="521"/>
      <c r="I16" s="521"/>
      <c r="J16" s="521"/>
      <c r="K16" s="521"/>
      <c r="L16" s="521">
        <v>15</v>
      </c>
      <c r="M16" s="521">
        <v>0</v>
      </c>
    </row>
    <row r="17" spans="1:13" x14ac:dyDescent="0.25">
      <c r="A17" s="339" t="s">
        <v>12</v>
      </c>
      <c r="B17" s="521"/>
      <c r="C17" s="521"/>
      <c r="D17" s="521">
        <v>43697</v>
      </c>
      <c r="E17" s="521">
        <v>312</v>
      </c>
      <c r="F17" s="521">
        <v>138</v>
      </c>
      <c r="G17" s="521">
        <v>0</v>
      </c>
      <c r="H17" s="521"/>
      <c r="I17" s="521"/>
      <c r="J17" s="521">
        <v>25</v>
      </c>
      <c r="K17" s="521"/>
      <c r="L17" s="521">
        <v>68</v>
      </c>
      <c r="M17" s="521">
        <v>4</v>
      </c>
    </row>
    <row r="18" spans="1:13" x14ac:dyDescent="0.25">
      <c r="A18" s="339" t="s">
        <v>13</v>
      </c>
      <c r="B18" s="521"/>
      <c r="C18" s="521"/>
      <c r="D18" s="521">
        <v>32617</v>
      </c>
      <c r="E18" s="521">
        <v>155</v>
      </c>
      <c r="F18" s="521">
        <v>78</v>
      </c>
      <c r="G18" s="521">
        <v>0</v>
      </c>
      <c r="H18" s="521"/>
      <c r="I18" s="521"/>
      <c r="J18" s="521">
        <v>14</v>
      </c>
      <c r="K18" s="521"/>
      <c r="L18" s="521"/>
      <c r="M18" s="521"/>
    </row>
    <row r="19" spans="1:13" x14ac:dyDescent="0.25">
      <c r="A19" s="339" t="s">
        <v>14</v>
      </c>
      <c r="B19" s="521"/>
      <c r="C19" s="521"/>
      <c r="D19" s="521">
        <v>42262</v>
      </c>
      <c r="E19" s="521">
        <v>40</v>
      </c>
      <c r="F19" s="521">
        <v>1759</v>
      </c>
      <c r="G19" s="521">
        <v>30</v>
      </c>
      <c r="H19" s="521"/>
      <c r="I19" s="521"/>
      <c r="J19" s="521">
        <v>128</v>
      </c>
      <c r="K19" s="521"/>
      <c r="L19" s="521">
        <v>1571</v>
      </c>
      <c r="M19" s="521">
        <v>34</v>
      </c>
    </row>
    <row r="20" spans="1:13" x14ac:dyDescent="0.25">
      <c r="A20" s="339" t="s">
        <v>15</v>
      </c>
      <c r="B20" s="521"/>
      <c r="C20" s="521"/>
      <c r="D20" s="521">
        <v>25294</v>
      </c>
      <c r="E20" s="521">
        <v>162</v>
      </c>
      <c r="F20" s="521">
        <v>641</v>
      </c>
      <c r="G20" s="521">
        <v>0</v>
      </c>
      <c r="H20" s="521"/>
      <c r="I20" s="521"/>
      <c r="J20" s="521">
        <v>16</v>
      </c>
      <c r="K20" s="521"/>
      <c r="L20" s="521"/>
      <c r="M20" s="521"/>
    </row>
    <row r="21" spans="1:13" x14ac:dyDescent="0.25">
      <c r="A21" s="339" t="s">
        <v>16</v>
      </c>
      <c r="B21" s="521"/>
      <c r="C21" s="521"/>
      <c r="D21" s="521">
        <v>6081</v>
      </c>
      <c r="E21" s="521">
        <v>0</v>
      </c>
      <c r="F21" s="521"/>
      <c r="G21" s="521"/>
      <c r="H21" s="521"/>
      <c r="I21" s="521"/>
      <c r="J21" s="521"/>
      <c r="K21" s="521"/>
      <c r="L21" s="521"/>
      <c r="M21" s="521"/>
    </row>
    <row r="22" spans="1:13" x14ac:dyDescent="0.25">
      <c r="A22" s="339" t="s">
        <v>17</v>
      </c>
      <c r="B22" s="521">
        <v>3327</v>
      </c>
      <c r="C22" s="521">
        <v>0</v>
      </c>
      <c r="D22" s="521">
        <v>232292</v>
      </c>
      <c r="E22" s="521">
        <v>257</v>
      </c>
      <c r="F22" s="521">
        <v>97333</v>
      </c>
      <c r="G22" s="521">
        <v>609</v>
      </c>
      <c r="H22" s="521">
        <v>0</v>
      </c>
      <c r="I22" s="521"/>
      <c r="J22" s="521">
        <v>12390</v>
      </c>
      <c r="K22" s="521">
        <v>43</v>
      </c>
      <c r="L22" s="521">
        <v>31606</v>
      </c>
      <c r="M22" s="521">
        <v>386</v>
      </c>
    </row>
    <row r="23" spans="1:13" x14ac:dyDescent="0.25">
      <c r="A23" s="339" t="s">
        <v>18</v>
      </c>
      <c r="B23" s="521"/>
      <c r="C23" s="521"/>
      <c r="D23" s="521">
        <v>46183</v>
      </c>
      <c r="E23" s="521">
        <v>387</v>
      </c>
      <c r="F23" s="521">
        <v>4134</v>
      </c>
      <c r="G23" s="521">
        <v>113</v>
      </c>
      <c r="H23" s="521"/>
      <c r="I23" s="521"/>
      <c r="J23" s="521">
        <v>13</v>
      </c>
      <c r="K23" s="521"/>
      <c r="L23" s="521">
        <v>443</v>
      </c>
      <c r="M23" s="521">
        <v>58</v>
      </c>
    </row>
    <row r="24" spans="1:13" x14ac:dyDescent="0.25">
      <c r="A24" s="339" t="s">
        <v>19</v>
      </c>
      <c r="B24" s="521"/>
      <c r="C24" s="521"/>
      <c r="D24" s="521">
        <v>42557</v>
      </c>
      <c r="E24" s="521">
        <v>75</v>
      </c>
      <c r="F24" s="521">
        <v>59</v>
      </c>
      <c r="G24" s="521">
        <v>0</v>
      </c>
      <c r="H24" s="521"/>
      <c r="I24" s="521"/>
      <c r="J24" s="521">
        <v>16</v>
      </c>
      <c r="K24" s="521"/>
      <c r="L24" s="521">
        <v>778</v>
      </c>
      <c r="M24" s="521">
        <v>125</v>
      </c>
    </row>
    <row r="25" spans="1:13" x14ac:dyDescent="0.25">
      <c r="A25" s="339" t="s">
        <v>20</v>
      </c>
      <c r="B25" s="521"/>
      <c r="C25" s="521"/>
      <c r="D25" s="521">
        <v>22913</v>
      </c>
      <c r="E25" s="521">
        <v>20</v>
      </c>
      <c r="F25" s="521">
        <v>1839</v>
      </c>
      <c r="G25" s="521">
        <v>0</v>
      </c>
      <c r="H25" s="521"/>
      <c r="I25" s="521"/>
      <c r="J25" s="521">
        <v>19</v>
      </c>
      <c r="K25" s="521"/>
      <c r="L25" s="521"/>
      <c r="M25" s="521"/>
    </row>
    <row r="26" spans="1:13" x14ac:dyDescent="0.25">
      <c r="A26" s="339" t="s">
        <v>21</v>
      </c>
      <c r="B26" s="521"/>
      <c r="C26" s="521"/>
      <c r="D26" s="521">
        <v>61308</v>
      </c>
      <c r="E26" s="521">
        <v>66</v>
      </c>
      <c r="F26" s="521">
        <v>2273</v>
      </c>
      <c r="G26" s="521">
        <v>11</v>
      </c>
      <c r="H26" s="521"/>
      <c r="I26" s="521"/>
      <c r="J26" s="521">
        <v>126</v>
      </c>
      <c r="K26" s="521"/>
      <c r="L26" s="521">
        <v>1466</v>
      </c>
      <c r="M26" s="521">
        <v>18</v>
      </c>
    </row>
    <row r="27" spans="1:13" x14ac:dyDescent="0.25">
      <c r="A27" s="339" t="s">
        <v>22</v>
      </c>
      <c r="B27" s="521"/>
      <c r="C27" s="521"/>
      <c r="D27" s="521">
        <v>11509</v>
      </c>
      <c r="E27" s="521">
        <v>87</v>
      </c>
      <c r="F27" s="521"/>
      <c r="G27" s="521"/>
      <c r="H27" s="521"/>
      <c r="I27" s="521"/>
      <c r="J27" s="521"/>
      <c r="K27" s="521"/>
      <c r="L27" s="521"/>
      <c r="M27" s="521"/>
    </row>
    <row r="28" spans="1:13" x14ac:dyDescent="0.25">
      <c r="A28" s="339" t="s">
        <v>23</v>
      </c>
      <c r="B28" s="521"/>
      <c r="C28" s="521"/>
      <c r="D28" s="521">
        <v>8616</v>
      </c>
      <c r="E28" s="521">
        <v>104</v>
      </c>
      <c r="F28" s="521"/>
      <c r="G28" s="521"/>
      <c r="H28" s="521"/>
      <c r="I28" s="521"/>
      <c r="J28" s="521">
        <v>0</v>
      </c>
      <c r="K28" s="521"/>
      <c r="L28" s="521"/>
      <c r="M28" s="521"/>
    </row>
    <row r="29" spans="1:13" x14ac:dyDescent="0.25">
      <c r="A29" s="339" t="s">
        <v>24</v>
      </c>
      <c r="B29" s="521"/>
      <c r="C29" s="521"/>
      <c r="D29" s="521">
        <v>7477</v>
      </c>
      <c r="E29" s="521">
        <v>82</v>
      </c>
      <c r="F29" s="521">
        <v>2</v>
      </c>
      <c r="G29" s="521">
        <v>0</v>
      </c>
      <c r="H29" s="521"/>
      <c r="I29" s="521"/>
      <c r="J29" s="521"/>
      <c r="K29" s="521"/>
      <c r="L29" s="521"/>
      <c r="M29" s="521"/>
    </row>
    <row r="30" spans="1:13" x14ac:dyDescent="0.25">
      <c r="A30" s="339" t="s">
        <v>25</v>
      </c>
      <c r="B30" s="521"/>
      <c r="C30" s="521"/>
      <c r="D30" s="521">
        <v>8368</v>
      </c>
      <c r="E30" s="521">
        <v>113</v>
      </c>
      <c r="F30" s="521"/>
      <c r="G30" s="521"/>
      <c r="H30" s="521"/>
      <c r="I30" s="521"/>
      <c r="J30" s="521">
        <v>2</v>
      </c>
      <c r="K30" s="521"/>
      <c r="L30" s="521"/>
      <c r="M30" s="521"/>
    </row>
    <row r="31" spans="1:13" x14ac:dyDescent="0.25">
      <c r="A31" s="339" t="s">
        <v>26</v>
      </c>
      <c r="B31" s="521">
        <v>19874</v>
      </c>
      <c r="C31" s="521">
        <v>0</v>
      </c>
      <c r="D31" s="521">
        <v>479363</v>
      </c>
      <c r="E31" s="521">
        <v>3098</v>
      </c>
      <c r="F31" s="521">
        <v>76418</v>
      </c>
      <c r="G31" s="521">
        <v>998</v>
      </c>
      <c r="H31" s="521">
        <v>0</v>
      </c>
      <c r="I31" s="521"/>
      <c r="J31" s="521">
        <v>1128</v>
      </c>
      <c r="K31" s="521"/>
      <c r="L31" s="521">
        <v>11476</v>
      </c>
      <c r="M31" s="521">
        <v>1605</v>
      </c>
    </row>
    <row r="32" spans="1:13" x14ac:dyDescent="0.25">
      <c r="A32" s="339" t="s">
        <v>27</v>
      </c>
      <c r="B32" s="521"/>
      <c r="C32" s="521"/>
      <c r="D32" s="521">
        <v>16613</v>
      </c>
      <c r="E32" s="521">
        <v>21</v>
      </c>
      <c r="F32" s="521">
        <v>364</v>
      </c>
      <c r="G32" s="521">
        <v>0</v>
      </c>
      <c r="H32" s="521"/>
      <c r="I32" s="521"/>
      <c r="J32" s="521">
        <v>5</v>
      </c>
      <c r="K32" s="521"/>
      <c r="L32" s="521">
        <v>292</v>
      </c>
      <c r="M32" s="521">
        <v>0</v>
      </c>
    </row>
    <row r="33" spans="1:14" x14ac:dyDescent="0.25">
      <c r="A33" s="339" t="s">
        <v>45</v>
      </c>
      <c r="B33" s="521"/>
      <c r="C33" s="521"/>
      <c r="D33" s="521">
        <v>26710</v>
      </c>
      <c r="E33" s="521">
        <v>53</v>
      </c>
      <c r="F33" s="521">
        <v>2999</v>
      </c>
      <c r="G33" s="521">
        <v>0</v>
      </c>
      <c r="H33" s="521"/>
      <c r="I33" s="521"/>
      <c r="J33" s="521">
        <v>0</v>
      </c>
      <c r="K33" s="521"/>
      <c r="L33" s="521"/>
      <c r="M33" s="521"/>
    </row>
    <row r="34" spans="1:14" x14ac:dyDescent="0.25">
      <c r="A34" s="339" t="s">
        <v>29</v>
      </c>
      <c r="B34" s="521"/>
      <c r="C34" s="521"/>
      <c r="D34" s="521">
        <v>8927</v>
      </c>
      <c r="E34" s="521">
        <v>107</v>
      </c>
      <c r="F34" s="521"/>
      <c r="G34" s="521"/>
      <c r="H34" s="521"/>
      <c r="I34" s="521"/>
      <c r="J34" s="521">
        <v>1</v>
      </c>
      <c r="K34" s="521"/>
      <c r="L34" s="521"/>
      <c r="M34" s="521"/>
    </row>
    <row r="35" spans="1:14" x14ac:dyDescent="0.25">
      <c r="A35" s="339" t="s">
        <v>30</v>
      </c>
      <c r="B35" s="521"/>
      <c r="C35" s="521"/>
      <c r="D35" s="521">
        <v>63002</v>
      </c>
      <c r="E35" s="521">
        <v>407</v>
      </c>
      <c r="F35" s="521">
        <v>383</v>
      </c>
      <c r="G35" s="521">
        <v>0</v>
      </c>
      <c r="H35" s="521"/>
      <c r="I35" s="521"/>
      <c r="J35" s="521">
        <v>56</v>
      </c>
      <c r="K35" s="521"/>
      <c r="L35" s="521">
        <v>910</v>
      </c>
      <c r="M35" s="521">
        <v>325</v>
      </c>
    </row>
    <row r="36" spans="1:14" ht="15.75" thickBot="1" x14ac:dyDescent="0.3">
      <c r="A36" s="340" t="s">
        <v>31</v>
      </c>
      <c r="B36" s="522"/>
      <c r="C36" s="522"/>
      <c r="D36" s="522">
        <v>6459</v>
      </c>
      <c r="E36" s="522">
        <v>60</v>
      </c>
      <c r="F36" s="522"/>
      <c r="G36" s="522"/>
      <c r="H36" s="522"/>
      <c r="I36" s="522"/>
      <c r="J36" s="522"/>
      <c r="K36" s="522"/>
      <c r="L36" s="522"/>
      <c r="M36" s="522"/>
    </row>
    <row r="37" spans="1:14" ht="15.75" thickBot="1" x14ac:dyDescent="0.3">
      <c r="A37" s="337" t="s">
        <v>41</v>
      </c>
      <c r="B37" s="341">
        <f>SUM(B13:B36)</f>
        <v>23201</v>
      </c>
      <c r="C37" s="341">
        <f>SUM(C13:C36)</f>
        <v>0</v>
      </c>
      <c r="D37" s="341">
        <f t="shared" ref="D37:M37" si="0">SUM(D13:D36)</f>
        <v>1265262</v>
      </c>
      <c r="E37" s="341">
        <f t="shared" si="0"/>
        <v>5850</v>
      </c>
      <c r="F37" s="341">
        <f>SUM(F13:F36)</f>
        <v>188561</v>
      </c>
      <c r="G37" s="341">
        <f t="shared" si="0"/>
        <v>1761</v>
      </c>
      <c r="H37" s="341">
        <f t="shared" si="0"/>
        <v>121849</v>
      </c>
      <c r="I37" s="341">
        <f t="shared" si="0"/>
        <v>183</v>
      </c>
      <c r="J37" s="341">
        <f t="shared" si="0"/>
        <v>13971</v>
      </c>
      <c r="K37" s="341">
        <f t="shared" si="0"/>
        <v>43</v>
      </c>
      <c r="L37" s="341">
        <f t="shared" si="0"/>
        <v>49477</v>
      </c>
      <c r="M37" s="341">
        <f t="shared" si="0"/>
        <v>2589</v>
      </c>
    </row>
    <row r="38" spans="1:14" ht="15.75" thickBot="1" x14ac:dyDescent="0.3">
      <c r="B38" s="595">
        <f>SUM(B37:C37)</f>
        <v>23201</v>
      </c>
      <c r="C38" s="595"/>
      <c r="D38" s="595">
        <f>SUM(D37:E37)</f>
        <v>1271112</v>
      </c>
      <c r="E38" s="595"/>
      <c r="F38" s="595">
        <f>SUM(F37:G37)</f>
        <v>190322</v>
      </c>
      <c r="G38" s="595"/>
      <c r="H38" s="595">
        <f>SUM(H37:I37)</f>
        <v>122032</v>
      </c>
      <c r="I38" s="595"/>
      <c r="J38" s="595">
        <f>SUM(J37:K37)</f>
        <v>14014</v>
      </c>
      <c r="K38" s="595"/>
      <c r="L38" s="595">
        <f>SUM(L37:M37)</f>
        <v>52066</v>
      </c>
      <c r="M38" s="595"/>
    </row>
    <row r="39" spans="1:14" ht="15.75" thickBot="1" x14ac:dyDescent="0.3">
      <c r="A39" s="1"/>
      <c r="B39" s="1"/>
    </row>
    <row r="40" spans="1:14" ht="15.75" thickBot="1" x14ac:dyDescent="0.3">
      <c r="A40" s="447" t="s">
        <v>32</v>
      </c>
      <c r="B40" s="448">
        <f>SUM(B37,D37,F37,H37,J37,L37)</f>
        <v>1662321</v>
      </c>
    </row>
    <row r="41" spans="1:14" ht="15.75" thickBot="1" x14ac:dyDescent="0.3">
      <c r="A41" s="447" t="s">
        <v>49</v>
      </c>
      <c r="B41" s="448">
        <f>SUM(C37,E37,G37,I37,K37,M37)</f>
        <v>10426</v>
      </c>
    </row>
    <row r="42" spans="1:14" ht="15.75" thickBot="1" x14ac:dyDescent="0.3">
      <c r="A42" s="447" t="s">
        <v>50</v>
      </c>
      <c r="B42" s="448">
        <f>SUM(B40:B41)</f>
        <v>1672747</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1.3956991459531583E-2</v>
      </c>
      <c r="C46" s="220">
        <f>C37/B41</f>
        <v>0</v>
      </c>
      <c r="D46" s="220">
        <f>D37/B40</f>
        <v>0.76114180113227226</v>
      </c>
      <c r="E46" s="220">
        <f>E37/B41</f>
        <v>0.56109725685785539</v>
      </c>
      <c r="F46" s="220">
        <f>F37/B40</f>
        <v>0.11343236354470647</v>
      </c>
      <c r="G46" s="220">
        <f>G37/B41</f>
        <v>0.16890466142336466</v>
      </c>
      <c r="H46" s="220">
        <f>H37/B40</f>
        <v>7.3300523785718885E-2</v>
      </c>
      <c r="I46" s="220">
        <f>I37/B41</f>
        <v>1.7552273163245733E-2</v>
      </c>
      <c r="J46" s="220">
        <f>J37/B40</f>
        <v>8.4045139296200916E-3</v>
      </c>
      <c r="K46" s="220">
        <f>K37/B41</f>
        <v>4.1243046230577405E-3</v>
      </c>
      <c r="L46" s="220">
        <f>L37/B40</f>
        <v>2.9763806148150686E-2</v>
      </c>
      <c r="M46" s="220">
        <f>M37/B41</f>
        <v>0.24832150393247651</v>
      </c>
    </row>
    <row r="47" spans="1:14" ht="30.75" thickBot="1" x14ac:dyDescent="0.3">
      <c r="A47" s="221" t="s">
        <v>103</v>
      </c>
      <c r="B47" s="593">
        <f>B38/B42</f>
        <v>1.3869999467941057E-2</v>
      </c>
      <c r="C47" s="593"/>
      <c r="D47" s="593">
        <f>D38/B42</f>
        <v>0.75989495123889028</v>
      </c>
      <c r="E47" s="593"/>
      <c r="F47" s="593">
        <f>F38/B42</f>
        <v>0.11377811468201707</v>
      </c>
      <c r="G47" s="593"/>
      <c r="H47" s="593">
        <f>H38/B42</f>
        <v>7.2953052673237498E-2</v>
      </c>
      <c r="I47" s="593"/>
      <c r="J47" s="593">
        <f>J38/B42</f>
        <v>8.3778359787822065E-3</v>
      </c>
      <c r="K47" s="593"/>
      <c r="L47" s="593">
        <f>L38/B42</f>
        <v>3.1126045959131893E-2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11-2022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2022-12-21T17:49:38Z</dcterms:modified>
</cp:coreProperties>
</file>