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Febrero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2" i="1" l="1"/>
  <c r="M182" i="1"/>
  <c r="S182" i="1"/>
  <c r="T182" i="1"/>
  <c r="U182" i="1"/>
  <c r="V182" i="1"/>
  <c r="W182" i="1"/>
  <c r="X182" i="1"/>
  <c r="Y182" i="1" l="1"/>
  <c r="X181" i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<sst xmlns="http://schemas.openxmlformats.org/spreadsheetml/2006/main" count="268" uniqueCount="241">
  <si>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</si>
  <si>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</si>
  <si>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</si>
  <si>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</si>
  <si>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</si>
  <si>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</si>
  <si>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</si>
  <si>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</si>
  <si>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</si>
  <si>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</si>
  <si>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</si>
  <si>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</si>
  <si>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</si>
  <si>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</si>
  <si>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</si>
  <si>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</si>
  <si>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</si>
  <si>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</si>
  <si>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</si>
  <si>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</si>
  <si>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</si>
  <si>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</si>
  <si>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</si>
  <si>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</si>
  <si>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</si>
  <si>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</si>
  <si>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</si>
  <si>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</si>
  <si>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</si>
  <si>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</si>
  <si>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</si>
  <si>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</si>
  <si>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</si>
  <si>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</si>
  <si>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</si>
  <si>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</si>
  <si>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</si>
  <si>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</si>
  <si>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</si>
  <si>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</si>
  <si>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</si>
  <si>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</si>
  <si>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</si>
  <si>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</si>
  <si>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</si>
  <si>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</si>
  <si>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</si>
  <si>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</si>
  <si>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</si>
  <si>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</si>
  <si>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</si>
  <si>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</si>
  <si>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</si>
  <si>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</si>
  <si>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</si>
  <si>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</si>
  <si>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</si>
  <si>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</si>
  <si>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</si>
  <si>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</si>
  <si>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</si>
  <si>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</si>
  <si>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</si>
  <si>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</si>
  <si>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</si>
  <si>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</si>
  <si>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</si>
  <si>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</si>
  <si>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</si>
  <si>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</si>
  <si>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</si>
  <si>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</si>
  <si>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</si>
  <si>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</si>
  <si>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</si>
  <si>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</si>
  <si>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</si>
  <si>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</si>
  <si>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</si>
  <si>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</si>
  <si>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</si>
  <si>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</si>
  <si>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</si>
  <si>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</si>
  <si>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</si>
  <si>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</si>
  <si>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</si>
  <si>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</si>
  <si>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</si>
  <si>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</si>
  <si>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</si>
  <si>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</si>
  <si>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</si>
  <si>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</si>
  <si>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</si>
  <si>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</si>
  <si>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</si>
  <si>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</si>
  <si>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</si>
  <si>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</si>
  <si>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</si>
  <si>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</si>
  <si>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</si>
  <si>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</si>
  <si>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</si>
  <si>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</si>
  <si>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</si>
  <si>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</si>
  <si>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</si>
  <si>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</si>
  <si>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</si>
  <si>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</si>
  <si>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</si>
  <si>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</si>
  <si>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</si>
  <si>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</si>
  <si>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</si>
  <si>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</si>
  <si>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</si>
  <si>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</si>
  <si>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</si>
  <si>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</si>
  <si>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</si>
  <si>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</si>
  <si>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</si>
  <si>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</si>
  <si>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</si>
  <si>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</si>
  <si>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</si>
  <si>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</si>
  <si>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</si>
  <si>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</si>
  <si>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</si>
  <si>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</si>
  <si>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</si>
  <si>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</si>
  <si>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</si>
  <si>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</si>
  <si>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</si>
  <si>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</si>
  <si>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</si>
  <si>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</si>
  <si>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</si>
  <si>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</si>
  <si>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</si>
  <si>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</si>
  <si>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</si>
  <si>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</si>
  <si>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</si>
  <si>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</si>
  <si>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</si>
  <si>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</si>
  <si>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</si>
  <si>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</si>
  <si>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</si>
  <si>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</si>
  <si>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</si>
  <si>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</si>
  <si>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</si>
  <si>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</si>
  <si>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</si>
  <si>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</si>
  <si>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</si>
  <si>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</si>
  <si>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</si>
  <si>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</si>
  <si>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</si>
  <si>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</si>
  <si>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</si>
  <si>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</si>
  <si>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</si>
  <si>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</si>
  <si>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</si>
  <si>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</si>
  <si>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</si>
  <si>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</si>
  <si>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</si>
  <si>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</si>
  <si>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</si>
  <si>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</si>
  <si>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</si>
  <si>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</si>
  <si>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</si>
  <si>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</si>
  <si>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</si>
  <si>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</si>
  <si>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</si>
  <si>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</si>
  <si>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</si>
  <si>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</si>
  <si>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</si>
  <si>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</si>
  <si>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</si>
  <si>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</si>
  <si>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</si>
  <si>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</si>
  <si>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</si>
  <si>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</si>
  <si>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</si>
  <si>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</si>
  <si>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</si>
  <si>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</si>
  <si>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</si>
  <si>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</si>
  <si>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</si>
  <si>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</si>
  <si>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</si>
  <si>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</si>
  <si>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</si>
  <si>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</si>
  <si>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</si>
  <si>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</si>
  <si>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</si>
  <si>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</si>
  <si>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</si>
  <si>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</si>
  <si>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</si>
  <si>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</si>
  <si>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</si>
  <si>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</si>
  <si>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</si>
  <si>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</si>
  <si>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</si>
  <si>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</si>
  <si>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</si>
  <si>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</si>
  <si>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</si>
  <si>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</si>
  <si>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</si>
  <si>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</si>
  <si>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</si>
  <si>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</si>
  <si>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</si>
  <si>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</si>
  <si>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</si>
  <si>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</si>
  <si>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</si>
  <si>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</si>
  <si>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Fecha de Publicación: Marzo 2023</t>
  </si>
  <si>
    <t>Fecha de corte: Febrero 2023</t>
  </si>
  <si>
    <t>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</si>
</sst>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1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49" fontId="3" fillId="0" borderId="68" xfId="1" applyNumberFormat="1" applyFont="1" applyFill="1" applyBorder="1" applyAlignment="1">
      <alignment horizontal="center"/>
    </xf>
    <xf numFmtId="3" fontId="3" fillId="10" borderId="59" xfId="3" applyNumberFormat="1" applyFont="1" applyFill="1" applyBorder="1" applyAlignment="1">
      <alignment horizontal="center" vertical="center"/>
    </xf>
    <xf numFmtId="3" fontId="4" fillId="8" borderId="75" xfId="3" applyNumberFormat="1" applyFont="1" applyFill="1" applyBorder="1" applyAlignment="1">
      <alignment horizontal="center" vertical="center"/>
    </xf>
    <xf numFmtId="3" fontId="3" fillId="10" borderId="60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Pres.'!$B$181,'Líneas por Tecnología y Pres.'!$B$182)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Pres.'!$C$181,'Líneas por Tecnología y Pres.'!$C$182)</c:f>
              <c:numCache>
                <c:formatCode>#,##0</c:formatCode>
                <c:ptCount val="17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  <c:pt idx="16">
                  <c:v>1288508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Pres.'!$D$181,'Líneas por Tecnología y Pres.'!$D$182)</c:f>
              <c:numCache>
                <c:formatCode>#,##0</c:formatCode>
                <c:ptCount val="17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  <c:pt idx="16">
                  <c:v>2560284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Pres.'!$E$181,'Líneas por Tecnología y Pres.'!$E$182)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  <c:pt idx="16">
                  <c:v>1757790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Pres.'!$F$181,'Líneas por Tecnología y Pres.'!$F$182)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  <c:pt idx="16">
                  <c:v>3485908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3638936"/>
        <c:axId val="193643416"/>
      </c:barChart>
      <c:catAx>
        <c:axId val="19363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3643416"/>
        <c:crosses val="autoZero"/>
        <c:auto val="1"/>
        <c:lblAlgn val="ctr"/>
        <c:lblOffset val="100"/>
        <c:noMultiLvlLbl val="0"/>
      </c:catAx>
      <c:valAx>
        <c:axId val="193643416"/>
        <c:scaling>
          <c:orientation val="minMax"/>
          <c:max val="1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3638936"/>
        <c:crosses val="autoZero"/>
        <c:crossBetween val="between"/>
        <c:majorUnit val="25000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Pres.'!$H$168,'Líneas por Tecnología y Pres.'!$H$180,'Líneas por Tecnología y Pres.'!$H$181,'Líneas por Tecnología y Pres.'!$H$182)</c:f>
              <c:numCache>
                <c:formatCode>#,##0</c:formatCode>
                <c:ptCount val="17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Pres.'!$I$181,'Líneas por Tecnología y Pres.'!$I$182)</c:f>
              <c:numCache>
                <c:formatCode>#,##0</c:formatCode>
                <c:ptCount val="17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  <c:pt idx="16">
                  <c:v>375554.08009519178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Pres.'!$J$181,'Líneas por Tecnología y Pres.'!$J$182)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  <c:pt idx="16">
                  <c:v>1014216.193738039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Pres.'!$K$181,'Líneas por Tecnología y Pres.'!$K$182)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Pres.'!$L$181,'Líneas por Tecnología y Pres.'!$L$182)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  <c:pt idx="16">
                  <c:v>4020911.7261667661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3846080"/>
        <c:axId val="193944432"/>
      </c:barChart>
      <c:catAx>
        <c:axId val="1938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3944432"/>
        <c:crosses val="autoZero"/>
        <c:auto val="1"/>
        <c:lblAlgn val="ctr"/>
        <c:lblOffset val="100"/>
        <c:noMultiLvlLbl val="0"/>
      </c:catAx>
      <c:valAx>
        <c:axId val="193944432"/>
        <c:scaling>
          <c:orientation val="minMax"/>
          <c:max val="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3846080"/>
        <c:crosses val="autoZero"/>
        <c:crossBetween val="between"/>
        <c:majorUnit val="1000000"/>
        <c:min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Pres.'!$N$181,'Líneas por Tecnología y Pres.'!$N$182)</c:f>
              <c:numCache>
                <c:formatCode>#,##0</c:formatCode>
                <c:ptCount val="17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Pres.'!$O$181,'Líneas por Tecnología y Pres.'!$O$182)</c:f>
              <c:numCache>
                <c:formatCode>#,##0</c:formatCode>
                <c:ptCount val="17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  <c:pt idx="16">
                  <c:v>88622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Pres.'!$P$181,'Líneas por Tecnología y Pres.'!$P$182)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Pres.'!$Q$181,'Líneas por Tecnología y Pres.'!$Q$182)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  <c:pt idx="16">
                  <c:v>40380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Pres.'!$R$181,'Líneas por Tecnología y Pres.'!$R$182)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  <c:pt idx="16">
                  <c:v>2919835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3842256"/>
        <c:axId val="194089200"/>
      </c:barChart>
      <c:catAx>
        <c:axId val="1938422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4089200"/>
        <c:crosses val="autoZero"/>
        <c:auto val="1"/>
        <c:lblAlgn val="ctr"/>
        <c:lblOffset val="100"/>
        <c:noMultiLvlLbl val="0"/>
      </c:catAx>
      <c:valAx>
        <c:axId val="194089200"/>
        <c:scaling>
          <c:orientation val="minMax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3842256"/>
        <c:crosses val="autoZero"/>
        <c:crossBetween val="between"/>
        <c:majorUnit val="400000"/>
        <c:minorUnit val="20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Pres.'!$T$181,'Líneas por Tecnología y Pres.'!$T$182)</c:f>
              <c:numCache>
                <c:formatCode>#,##0</c:formatCode>
                <c:ptCount val="13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Pres.'!$U$181,'Líneas por Tecnología y Pres.'!$U$182)</c:f>
              <c:numCache>
                <c:formatCode>#,##0</c:formatCode>
                <c:ptCount val="17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  <c:pt idx="16">
                  <c:v>1752684.0800951917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Pres.'!$V$181,'Líneas por Tecnología y Pres.'!$V$182)</c:f>
              <c:numCache>
                <c:formatCode>#,##0</c:formatCode>
                <c:ptCount val="17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3590258.2833697842</c:v>
                </c:pt>
                <c:pt idx="15">
                  <c:v>3605050.8203377109</c:v>
                </c:pt>
                <c:pt idx="16">
                  <c:v>3574500.1937380391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Pres.'!$W$181,'Líneas por Tecnología y Pres.'!$W$182)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  <c:pt idx="16">
                  <c:v>1798170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Pres.'!$X$181,'Líneas por Tecnología y Pres.'!$X$182)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  <c:pt idx="16">
                  <c:v>10426654.726166766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264200"/>
        <c:axId val="192512464"/>
        <c:axId val="0"/>
      </c:bar3DChart>
      <c:catAx>
        <c:axId val="24426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92512464"/>
        <c:crosses val="autoZero"/>
        <c:auto val="1"/>
        <c:lblAlgn val="ctr"/>
        <c:lblOffset val="100"/>
        <c:noMultiLvlLbl val="0"/>
      </c:catAx>
      <c:valAx>
        <c:axId val="19251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4264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9"/>
      <c r="C3" s="219"/>
      <c r="D3" s="219"/>
      <c r="E3" s="219"/>
      <c r="F3" s="219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238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239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21" t="s">
        <v>95</v>
      </c>
      <c r="G10" s="221"/>
      <c r="H10" s="221"/>
      <c r="I10" s="221"/>
      <c r="J10" s="221"/>
      <c r="K10" s="222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20" t="s">
        <v>104</v>
      </c>
      <c r="C12" s="220"/>
      <c r="D12" s="220"/>
      <c r="E12" s="165"/>
      <c r="F12" s="217" t="s">
        <v>102</v>
      </c>
      <c r="G12" s="217"/>
      <c r="H12" s="217"/>
      <c r="I12" s="217"/>
      <c r="J12" s="217"/>
      <c r="K12" s="218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20" t="s">
        <v>103</v>
      </c>
      <c r="C14" s="220"/>
      <c r="D14" s="220"/>
      <c r="E14" s="165"/>
      <c r="F14" s="217" t="s">
        <v>108</v>
      </c>
      <c r="G14" s="217"/>
      <c r="H14" s="217"/>
      <c r="I14" s="217"/>
      <c r="J14" s="217"/>
      <c r="K14" s="218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20" t="s">
        <v>101</v>
      </c>
      <c r="C16" s="220"/>
      <c r="D16" s="220"/>
      <c r="E16" s="165"/>
      <c r="F16" s="217" t="s">
        <v>109</v>
      </c>
      <c r="G16" s="217"/>
      <c r="H16" s="217"/>
      <c r="I16" s="217"/>
      <c r="J16" s="217"/>
      <c r="K16" s="218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zoomScaleNormal="100" workbookViewId="0">
      <pane xSplit="1" ySplit="11" topLeftCell="B138" activePane="bottomRight" state="frozen"/>
      <selection pane="topRight" activeCell="B1" sqref="B1"/>
      <selection pane="bottomLeft" activeCell="A12" sqref="A12"/>
      <selection pane="bottomRight" activeCell="B1" sqref="B1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Marzo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2" t="s">
        <v>99</v>
      </c>
      <c r="O7" s="232"/>
      <c r="P7" s="232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Febrero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5" t="s">
        <v>1</v>
      </c>
      <c r="C10" s="235"/>
      <c r="D10" s="235"/>
      <c r="E10" s="235"/>
      <c r="F10" s="236"/>
      <c r="G10" s="36" t="s">
        <v>2</v>
      </c>
      <c r="H10" s="239" t="s">
        <v>3</v>
      </c>
      <c r="I10" s="235"/>
      <c r="J10" s="235"/>
      <c r="K10" s="235"/>
      <c r="L10" s="236"/>
      <c r="M10" s="36" t="s">
        <v>2</v>
      </c>
      <c r="N10" s="235" t="s">
        <v>98</v>
      </c>
      <c r="O10" s="235"/>
      <c r="P10" s="235"/>
      <c r="Q10" s="235"/>
      <c r="R10" s="235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7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8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236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3" t="s">
        <v>237</v>
      </c>
      <c r="B181" s="214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15">
        <f t="shared" ref="G181" si="467">SUM(B181:F181)</f>
        <v>9073421</v>
      </c>
      <c r="H181" s="21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15">
        <f t="shared" ref="M181" si="468">+SUM(H181:L181)</f>
        <v>5411860</v>
      </c>
      <c r="N181" s="21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2.75" x14ac:dyDescent="0.2">
      <c r="A182" s="210" t="s">
        <v>240</v>
      </c>
      <c r="B182" s="212">
        <v>0</v>
      </c>
      <c r="C182" s="204">
        <v>1288508</v>
      </c>
      <c r="D182" s="204">
        <v>2560284</v>
      </c>
      <c r="E182" s="204">
        <v>1757790</v>
      </c>
      <c r="F182" s="205">
        <v>3485908</v>
      </c>
      <c r="G182" s="202">
        <f t="shared" ref="G182" si="476">SUM(B182:F182)</f>
        <v>9092490</v>
      </c>
      <c r="H182" s="206">
        <v>0</v>
      </c>
      <c r="I182" s="204">
        <v>375554.08009519178</v>
      </c>
      <c r="J182" s="204">
        <v>1014216.193738039</v>
      </c>
      <c r="K182" s="204">
        <v>0</v>
      </c>
      <c r="L182" s="205">
        <v>4020911.7261667661</v>
      </c>
      <c r="M182" s="202">
        <f t="shared" ref="M182" si="477">+SUM(H182:L182)</f>
        <v>5410681.9999999972</v>
      </c>
      <c r="N182" s="206">
        <v>0</v>
      </c>
      <c r="O182" s="204">
        <v>88622</v>
      </c>
      <c r="P182" s="204">
        <v>0</v>
      </c>
      <c r="Q182" s="204">
        <v>40380</v>
      </c>
      <c r="R182" s="205">
        <v>2919835</v>
      </c>
      <c r="S182" s="211">
        <f t="shared" ref="S182" si="478">SUM(N182:R182)</f>
        <v>3048837</v>
      </c>
      <c r="T182" s="198">
        <f t="shared" ref="T182" si="479">SUM(B182,H182,N182)</f>
        <v>0</v>
      </c>
      <c r="U182" s="13">
        <f t="shared" ref="U182" si="480">SUM(C182,I182,O182)</f>
        <v>1752684.0800951917</v>
      </c>
      <c r="V182" s="13">
        <f t="shared" ref="V182" si="481">SUM(D182,J182,P182)</f>
        <v>3574500.1937380391</v>
      </c>
      <c r="W182" s="13">
        <f t="shared" ref="W182" si="482">SUM(E182,K182,Q182)</f>
        <v>1798170</v>
      </c>
      <c r="X182" s="13">
        <f t="shared" ref="X182" si="483">SUM(F182,L182,R182)</f>
        <v>10426654.726166766</v>
      </c>
      <c r="Y182" s="208">
        <f t="shared" ref="Y182" si="484">+G182+M182+S182</f>
        <v>17552008.999999996</v>
      </c>
    </row>
    <row r="183" spans="1:25" s="2" customFormat="1" ht="17.25" customHeight="1" x14ac:dyDescent="0.2">
      <c r="A183" s="200" t="s">
        <v>100</v>
      </c>
      <c r="B183" s="229" t="s">
        <v>195</v>
      </c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1"/>
    </row>
    <row r="184" spans="1:25" s="2" customFormat="1" ht="17.25" customHeight="1" x14ac:dyDescent="0.2">
      <c r="A184" s="191" t="s">
        <v>120</v>
      </c>
      <c r="B184" s="233" t="s">
        <v>117</v>
      </c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4"/>
    </row>
    <row r="185" spans="1:25" s="2" customFormat="1" ht="12.75" x14ac:dyDescent="0.2">
      <c r="A185" s="191" t="s">
        <v>131</v>
      </c>
      <c r="B185" s="223" t="s">
        <v>121</v>
      </c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4"/>
    </row>
    <row r="186" spans="1:25" s="2" customFormat="1" ht="15.75" customHeight="1" x14ac:dyDescent="0.2">
      <c r="A186" s="191" t="s">
        <v>137</v>
      </c>
      <c r="B186" s="223" t="s">
        <v>132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4"/>
    </row>
    <row r="187" spans="1:25" s="2" customFormat="1" ht="15.75" customHeight="1" x14ac:dyDescent="0.2">
      <c r="A187" s="192" t="s">
        <v>144</v>
      </c>
      <c r="B187" s="223" t="s">
        <v>139</v>
      </c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4"/>
    </row>
    <row r="188" spans="1:25" s="2" customFormat="1" ht="15.75" customHeight="1" x14ac:dyDescent="0.2">
      <c r="A188" s="192" t="s">
        <v>147</v>
      </c>
      <c r="B188" s="225" t="s">
        <v>145</v>
      </c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7"/>
    </row>
    <row r="189" spans="1:25" s="2" customFormat="1" ht="15.75" customHeight="1" x14ac:dyDescent="0.2">
      <c r="A189" s="192" t="s">
        <v>152</v>
      </c>
      <c r="B189" s="225" t="s">
        <v>148</v>
      </c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7"/>
    </row>
    <row r="190" spans="1:25" s="2" customFormat="1" ht="15.75" customHeight="1" x14ac:dyDescent="0.2">
      <c r="A190" s="192" t="s">
        <v>156</v>
      </c>
      <c r="B190" s="225" t="s">
        <v>158</v>
      </c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7"/>
    </row>
    <row r="191" spans="1:25" s="2" customFormat="1" ht="15.75" customHeight="1" x14ac:dyDescent="0.2">
      <c r="A191" s="192" t="s">
        <v>160</v>
      </c>
      <c r="B191" s="225" t="s">
        <v>155</v>
      </c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7"/>
    </row>
    <row r="192" spans="1:25" s="2" customFormat="1" ht="15.75" customHeight="1" x14ac:dyDescent="0.2">
      <c r="A192" s="192" t="s">
        <v>166</v>
      </c>
      <c r="B192" s="225" t="s">
        <v>162</v>
      </c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7"/>
    </row>
    <row r="193" spans="1:25" s="2" customFormat="1" ht="15.75" customHeight="1" x14ac:dyDescent="0.2">
      <c r="A193" s="192" t="s">
        <v>170</v>
      </c>
      <c r="B193" s="225" t="s">
        <v>167</v>
      </c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7"/>
    </row>
    <row r="194" spans="1:25" s="2" customFormat="1" ht="15.75" customHeight="1" x14ac:dyDescent="0.2">
      <c r="A194" s="192" t="s">
        <v>194</v>
      </c>
      <c r="B194" s="225" t="s">
        <v>171</v>
      </c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7"/>
    </row>
    <row r="195" spans="1:25" s="2" customFormat="1" ht="12.75" x14ac:dyDescent="0.2">
      <c r="A195" s="192" t="s">
        <v>190</v>
      </c>
      <c r="B195" s="246" t="s">
        <v>189</v>
      </c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7"/>
      <c r="T195" s="6"/>
      <c r="U195" s="6"/>
      <c r="V195" s="6"/>
      <c r="W195" s="6"/>
      <c r="X195" s="6"/>
      <c r="Y195" s="6"/>
    </row>
    <row r="196" spans="1:25" s="87" customFormat="1" x14ac:dyDescent="0.25">
      <c r="A196" s="199" t="s">
        <v>204</v>
      </c>
      <c r="B196" s="240" t="s">
        <v>211</v>
      </c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2"/>
    </row>
    <row r="197" spans="1:25" s="2" customFormat="1" x14ac:dyDescent="0.25">
      <c r="A197" s="199" t="s">
        <v>205</v>
      </c>
      <c r="B197" s="240" t="s">
        <v>206</v>
      </c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2"/>
      <c r="T197" s="6"/>
      <c r="U197" s="6"/>
      <c r="V197" s="6"/>
      <c r="W197" s="6"/>
      <c r="X197" s="6"/>
      <c r="Y197" s="6"/>
    </row>
    <row r="198" spans="1:25" s="2" customFormat="1" x14ac:dyDescent="0.25">
      <c r="A198" s="199" t="s">
        <v>209</v>
      </c>
      <c r="B198" s="240" t="s">
        <v>210</v>
      </c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2"/>
      <c r="T198" s="6"/>
      <c r="U198" s="6"/>
      <c r="V198" s="6"/>
      <c r="W198" s="6"/>
      <c r="X198" s="6"/>
      <c r="Y198" s="6"/>
    </row>
    <row r="199" spans="1:25" s="2" customFormat="1" ht="12.75" x14ac:dyDescent="0.2">
      <c r="A199" s="243" t="s">
        <v>213</v>
      </c>
      <c r="B199" s="228" t="s">
        <v>214</v>
      </c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6"/>
      <c r="U199" s="6"/>
      <c r="V199" s="6"/>
      <c r="W199" s="6"/>
      <c r="X199" s="6"/>
      <c r="Y199" s="6"/>
    </row>
    <row r="200" spans="1:25" s="2" customFormat="1" ht="12.75" x14ac:dyDescent="0.2">
      <c r="A200" s="244"/>
      <c r="B200" s="228" t="s">
        <v>215</v>
      </c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6"/>
      <c r="U200" s="6"/>
      <c r="V200" s="6"/>
      <c r="W200" s="6"/>
      <c r="X200" s="6"/>
      <c r="Y200" s="6"/>
    </row>
    <row r="201" spans="1:25" s="2" customFormat="1" ht="23.25" customHeight="1" x14ac:dyDescent="0.2">
      <c r="A201" s="245"/>
      <c r="B201" s="223" t="s">
        <v>216</v>
      </c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6"/>
      <c r="U201" s="6"/>
      <c r="V201" s="6"/>
      <c r="W201" s="6"/>
      <c r="X201" s="6"/>
      <c r="Y201" s="6"/>
    </row>
    <row r="202" spans="1:25" s="2" customFormat="1" ht="12.75" x14ac:dyDescent="0.2">
      <c r="A202" s="199" t="s">
        <v>217</v>
      </c>
      <c r="B202" s="228" t="s">
        <v>218</v>
      </c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6"/>
      <c r="U202" s="6"/>
      <c r="V202" s="6"/>
      <c r="W202" s="6"/>
      <c r="X202" s="6"/>
      <c r="Y202" s="6"/>
    </row>
    <row r="203" spans="1:25" s="2" customFormat="1" ht="12.75" x14ac:dyDescent="0.2">
      <c r="A203" s="207" t="s">
        <v>221</v>
      </c>
      <c r="B203" s="228" t="s">
        <v>222</v>
      </c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7" customFormat="1" ht="12.75" x14ac:dyDescent="0.2">
      <c r="A275" s="2"/>
      <c r="B275" s="2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7" customFormat="1" ht="12" x14ac:dyDescent="0.2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7" customFormat="1" ht="12" x14ac:dyDescent="0.2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3" customFormat="1" ht="12" x14ac:dyDescent="0.2">
      <c r="A278" s="7"/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3" customFormat="1" ht="12" x14ac:dyDescent="0.2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3" customFormat="1" ht="12" x14ac:dyDescent="0.2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2" customFormat="1" ht="12.75" x14ac:dyDescent="0.2">
      <c r="A281" s="3"/>
      <c r="B281" s="3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2" customFormat="1" ht="12.75" x14ac:dyDescent="0.2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5">
      <c r="A283" s="2"/>
      <c r="B283" s="2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</sheetData>
  <mergeCells count="27">
    <mergeCell ref="B203:S203"/>
    <mergeCell ref="B200:S200"/>
    <mergeCell ref="B201:S201"/>
    <mergeCell ref="A199:A201"/>
    <mergeCell ref="B191:Y191"/>
    <mergeCell ref="B197:S197"/>
    <mergeCell ref="B195:S195"/>
    <mergeCell ref="B194:Y194"/>
    <mergeCell ref="B193:Y193"/>
    <mergeCell ref="B192:Y192"/>
    <mergeCell ref="B196:S196"/>
    <mergeCell ref="B185:Y185"/>
    <mergeCell ref="B188:Y188"/>
    <mergeCell ref="B202:S202"/>
    <mergeCell ref="B183:Y183"/>
    <mergeCell ref="N7:P7"/>
    <mergeCell ref="B184:Y184"/>
    <mergeCell ref="B10:F10"/>
    <mergeCell ref="Y10:Y11"/>
    <mergeCell ref="H10:L10"/>
    <mergeCell ref="N10:R10"/>
    <mergeCell ref="B190:Y190"/>
    <mergeCell ref="B189:Y189"/>
    <mergeCell ref="B187:Y187"/>
    <mergeCell ref="B186:Y186"/>
    <mergeCell ref="B199:S199"/>
    <mergeCell ref="B198:S198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A61" colorId="23" zoomScale="110" zoomScaleNormal="110" workbookViewId="0">
      <selection activeCell="N42" sqref="N42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Marzo 2023</v>
      </c>
      <c r="C7" s="155"/>
      <c r="D7" s="155"/>
      <c r="E7" s="155"/>
      <c r="F7" s="155"/>
      <c r="G7" s="155"/>
      <c r="H7" s="155"/>
      <c r="I7" s="24"/>
      <c r="J7" s="24"/>
      <c r="K7" s="24"/>
      <c r="L7" s="248" t="s">
        <v>99</v>
      </c>
      <c r="M7" s="249"/>
    </row>
    <row r="8" spans="1:13" s="19" customFormat="1" ht="20.100000000000001" customHeight="1" thickBot="1" x14ac:dyDescent="0.3">
      <c r="A8" s="117"/>
      <c r="B8" s="159" t="str">
        <f>Índice!B8</f>
        <v>Fecha de corte: Febrero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Marzo 2023</v>
      </c>
      <c r="C7" s="155"/>
      <c r="D7" s="155"/>
      <c r="E7" s="155"/>
      <c r="F7" s="155"/>
      <c r="G7" s="155"/>
      <c r="H7" s="180"/>
      <c r="I7" s="180"/>
      <c r="J7" s="180"/>
      <c r="K7" s="250" t="s">
        <v>99</v>
      </c>
      <c r="L7" s="250"/>
      <c r="M7" s="250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Febrero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2023-03-21T17:14:44Z</dcterms:modified>
</cp:coreProperties>
</file>