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3\03. Marz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3-2023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PROVINCIA'!$A$10:$CL$136</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35" i="26" l="1"/>
  <c r="AY135" i="26"/>
  <c r="AX135" i="26"/>
  <c r="X146" i="27" l="1"/>
  <c r="W146" i="27"/>
  <c r="V146" i="27"/>
  <c r="T146" i="27"/>
  <c r="S146" i="27"/>
  <c r="R146" i="27"/>
  <c r="AZ134" i="26" l="1"/>
  <c r="AY134" i="26"/>
  <c r="AX134" i="26"/>
  <c r="S145" i="27" l="1"/>
  <c r="R145" i="27"/>
  <c r="T145" i="27" l="1"/>
  <c r="X145" i="27" s="1"/>
  <c r="AZ133" i="26"/>
  <c r="AY133" i="26"/>
  <c r="AX133" i="26"/>
  <c r="S144" i="27" l="1"/>
  <c r="W145" i="27" s="1"/>
  <c r="R144" i="27"/>
  <c r="T144" i="27" l="1"/>
  <c r="X144" i="27" s="1"/>
  <c r="V145" i="27"/>
  <c r="AZ132" i="26"/>
  <c r="AY132" i="26"/>
  <c r="AX132" i="26"/>
  <c r="S143" i="27" l="1"/>
  <c r="W144" i="27" s="1"/>
  <c r="R143" i="27"/>
  <c r="T143" i="27" l="1"/>
  <c r="X143" i="27" s="1"/>
  <c r="V144" i="27"/>
  <c r="AZ130" i="26"/>
  <c r="AZ131" i="26"/>
  <c r="AY130" i="26"/>
  <c r="AY131" i="26"/>
  <c r="AX130" i="26"/>
  <c r="AX131" i="26"/>
  <c r="S142" i="27"/>
  <c r="W143" i="27" s="1"/>
  <c r="R142" i="27"/>
  <c r="V143" i="27" s="1"/>
  <c r="T142" i="27" l="1"/>
  <c r="X142" i="27" s="1"/>
  <c r="S141" i="27"/>
  <c r="W142" i="27" s="1"/>
  <c r="R141" i="27"/>
  <c r="V142" i="27" s="1"/>
  <c r="T141" i="27" l="1"/>
  <c r="X141" i="27" s="1"/>
  <c r="W141" i="27"/>
  <c r="AZ129" i="26"/>
  <c r="AY129" i="26"/>
  <c r="AX129" i="26"/>
  <c r="S140" i="27"/>
  <c r="R140" i="27"/>
  <c r="V141" i="27" s="1"/>
  <c r="W140" i="27" l="1"/>
  <c r="T140" i="27"/>
  <c r="X140" i="27" s="1"/>
  <c r="AZ128" i="26"/>
  <c r="AY128" i="26"/>
  <c r="AX128" i="26"/>
  <c r="S139" i="27"/>
  <c r="R139" i="27"/>
  <c r="V140" i="27" l="1"/>
  <c r="T139" i="27"/>
  <c r="X139" i="27" s="1"/>
  <c r="AZ127" i="26"/>
  <c r="AY127" i="26"/>
  <c r="AX127" i="26"/>
  <c r="S138" i="27" l="1"/>
  <c r="R138" i="27"/>
  <c r="V139" i="27" s="1"/>
  <c r="T138" i="27" l="1"/>
  <c r="X138" i="27" s="1"/>
  <c r="W139" i="27"/>
  <c r="AZ126" i="26"/>
  <c r="AY126" i="26"/>
  <c r="AX126" i="26"/>
  <c r="S137" i="27"/>
  <c r="W138" i="27" s="1"/>
  <c r="R137" i="27"/>
  <c r="V138" i="27" s="1"/>
  <c r="V137" i="27" l="1"/>
  <c r="T137" i="27"/>
  <c r="X137" i="27" s="1"/>
  <c r="AZ125" i="26"/>
  <c r="AY125" i="26"/>
  <c r="AX125" i="26"/>
  <c r="S136" i="27"/>
  <c r="W137" i="27" s="1"/>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<sst xmlns="http://schemas.openxmlformats.org/spreadsheetml/2006/main" count="232" uniqueCount="106">
  <si>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</si>
  <si>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</si>
  <si>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</si>
  <si>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</si>
  <si>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</si>
  <si>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</si>
  <si>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</si>
  <si>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</si>
  <si>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</si>
  <si>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</si>
  <si>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</si>
  <si>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</si>
  <si>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</si>
  <si>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</si>
  <si>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</si>
  <si>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</si>
  <si>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</si>
  <si>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</si>
  <si>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</si>
  <si>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</si>
  <si>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</si>
  <si>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</si>
  <si>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</si>
  <si>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</si>
  <si>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</si>
  <si>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</si>
  <si>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</si>
  <si>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</si>
  <si>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</si>
  <si>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</si>
  <si>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</si>
  <si>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</si>
  <si>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</si>
  <si>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</si>
  <si>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</si>
  <si>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</si>
  <si>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</si>
  <si>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</si>
  <si>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</si>
  <si>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</si>
  <si>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</si>
  <si>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</si>
  <si>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</si>
  <si>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</si>
  <si>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</si>
  <si>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</si>
  <si>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</si>
  <si>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</si>
  <si>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</si>
  <si>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</si>
  <si>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</si>
  <si>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</si>
  <si>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</si>
  <si>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</si>
  <si>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</si>
  <si>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</si>
  <si>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</si>
  <si>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</si>
  <si>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</si>
  <si>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</si>
  <si>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</si>
  <si>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</si>
  <si>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</si>
  <si>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</si>
  <si>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</si>
  <si>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</si>
  <si>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</si>
  <si>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</si>
  <si>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</si>
  <si>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</si>
  <si>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</si>
  <si>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</si>
  <si>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</si>
  <si>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</si>
  <si>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</si>
  <si>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</si>
  <si>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</si>
  <si>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</si>
  <si>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</si>
  <si>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</si>
  <si>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</si>
  <si>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</si>
  <si>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</si>
  <si>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</si>
  <si>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</si>
  <si>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</si>
  <si>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</si>
  <si>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</si>
  <si>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</si>
  <si>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</si>
  <si>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</si>
  <si>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</si>
  <si>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</si>
  <si>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</si>
  <si>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</si>
  <si>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</si>
  <si>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</si>
  <si>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</si>
  <si>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</si>
  <si>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</si>
  <si>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</si>
  <si>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</si>
  <si>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</si>
  <si>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</si>
  <si>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Abril 2023</t>
  </si>
  <si>
    <t>Fecha de corte: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</si>
</sst>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'03-2023 POR OPERADOR Y PROVINCI'!$B$44:$M$44</c15:sqref>
                  </c15:fullRef>
                </c:ext>
              </c:extLst>
              <c:f>('03-2023 POR OPERADOR Y PROVINCI'!$B$44,'03-2023 POR OPERADOR Y PROVINCI'!$D$44,'03-2023 POR OPERADOR Y PROVINCI'!$F$44,'03-2023 POR OPERADOR Y PROVINCI'!$H$44,'03-2023 POR OPERADOR Y PROVINCI'!$J$44,'03-2023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'03-2023 POR OPERADOR Y PROVINCI'!$B$47:$M$47</c15:sqref>
                  </c15:fullRef>
                </c:ext>
              </c:extLst>
              <c:f>('03-2023 POR OPERADOR Y PROVINCI'!$B$47,'03-2023 POR OPERADOR Y PROVINCI'!$D$47,'03-2023 POR OPERADOR Y PROVINCI'!$F$47,'03-2023 POR OPERADOR Y PROVINCI'!$H$47,'03-2023 POR OPERADOR Y PROVINCI'!$J$47,'03-2023 POR OPERADOR Y PROVINCI'!$L$47)</c:f>
              <c:numCache>
                <c:formatCode>0.00%</c:formatCode>
                <c:ptCount val="6"/>
                <c:pt idx="0">
                  <c:v>1.5067350413698567E-2</c:v>
                </c:pt>
                <c:pt idx="1">
                  <c:v>0.75531481459528294</c:v>
                </c:pt>
                <c:pt idx="2">
                  <c:v>0.12210924187811226</c:v>
                </c:pt>
                <c:pt idx="3">
                  <c:v>6.8363056446566095E-2</c:v>
                </c:pt>
                <c:pt idx="4">
                  <c:v>9.0120837043133097E-3</c:v>
                </c:pt>
                <c:pt idx="5">
                  <c:v>3.0133452962026831E-2</c:v>
                </c:pt>
              </c:numCache>
            </c:numRef>
          </c:val>
          <c:extLst>
            <c:ext xmlns:c15="http://schemas.microsoft.com/office/drawing/2012/chart" uri="{02D57815-91ED-43cb-92C2-25804820EDAC}">
              <c15:categoryFilterExceptions>
                <c15:categoryFilterException>
                  <c15:sqref>'03-2023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'03-2023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'03-2023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'03-2023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'03-2023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'03-2023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4"/>
  <sheetViews>
    <sheetView showGridLines="0" topLeftCell="A2" zoomScaleNormal="100" workbookViewId="0">
      <pane ySplit="10" topLeftCell="A144" activePane="bottomLeft" state="frozen"/>
      <selection activeCell="A2" sqref="A2"/>
      <selection pane="bottomLeft" activeCell="A147" sqref="A147"/>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Abril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Marzo 2023</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0" t="s">
        <v>76</v>
      </c>
      <c r="M10" s="569"/>
      <c r="N10" s="570" t="s">
        <v>39</v>
      </c>
      <c r="O10" s="569"/>
      <c r="P10" s="570" t="s">
        <v>40</v>
      </c>
      <c r="Q10" s="569"/>
      <c r="R10" s="570" t="s">
        <v>41</v>
      </c>
      <c r="S10" s="569"/>
      <c r="T10" s="577" t="s">
        <v>42</v>
      </c>
      <c r="U10" s="566" t="s">
        <v>43</v>
      </c>
      <c r="V10" s="574" t="s">
        <v>88</v>
      </c>
      <c r="W10" s="574" t="s">
        <v>89</v>
      </c>
      <c r="X10" s="574" t="s">
        <v>44</v>
      </c>
      <c r="Y10" s="576"/>
    </row>
    <row r="11" spans="1:25" s="136" customFormat="1" ht="38.25" customHeight="1" thickBot="1" x14ac:dyDescent="0.25">
      <c r="A11" s="567"/>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78"/>
      <c r="U11" s="579"/>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B91+D91+F91+H91+J91+L91+N91+P147</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B92+D92+F92+H92+J92+L92+N92+P148</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B93+D93+F93+H93+J93+L93+N93+P149</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 t="shared" ref="R94:R130" si="35">B94+D94+F94+H94+J94+L94+N94+P152</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 t="shared" si="35"/>
        <v>2344955</v>
      </c>
      <c r="S95" s="303">
        <f t="shared" si="29"/>
        <v>15626</v>
      </c>
      <c r="T95" s="192">
        <f t="shared" si="32"/>
        <v>2360581</v>
      </c>
      <c r="U95" s="375">
        <v>17023408.000000015</v>
      </c>
      <c r="V95" s="289">
        <f t="shared" ref="V95:W100" si="36">(R95-R94)/R94</f>
        <v>-3.3749897998041562E-3</v>
      </c>
      <c r="W95" s="288">
        <f t="shared" si="36"/>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 t="shared" si="35"/>
        <v>2334322</v>
      </c>
      <c r="S96" s="373">
        <f t="shared" si="29"/>
        <v>15518</v>
      </c>
      <c r="T96" s="158">
        <f t="shared" si="32"/>
        <v>2349840</v>
      </c>
      <c r="U96" s="164">
        <v>17043789.5</v>
      </c>
      <c r="V96" s="282">
        <f t="shared" si="36"/>
        <v>-4.5344153725764462E-3</v>
      </c>
      <c r="W96" s="286">
        <f t="shared" si="36"/>
        <v>-6.9115576603097405E-3</v>
      </c>
      <c r="X96" s="160">
        <f t="shared" ref="X96:X122" si="37">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si="35"/>
        <v>2329247</v>
      </c>
      <c r="S97" s="373">
        <f t="shared" si="29"/>
        <v>15496</v>
      </c>
      <c r="T97" s="158">
        <f t="shared" si="32"/>
        <v>2344743</v>
      </c>
      <c r="U97" s="164">
        <v>17064171.000000022</v>
      </c>
      <c r="V97" s="282">
        <f t="shared" si="36"/>
        <v>-2.1740788117491933E-3</v>
      </c>
      <c r="W97" s="286">
        <f t="shared" si="36"/>
        <v>-1.4177084675860291E-3</v>
      </c>
      <c r="X97" s="160">
        <f t="shared" si="37"/>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5"/>
        <v>2322445</v>
      </c>
      <c r="S98" s="373">
        <f t="shared" si="29"/>
        <v>15426</v>
      </c>
      <c r="T98" s="158">
        <f t="shared" si="32"/>
        <v>2337871</v>
      </c>
      <c r="U98" s="164">
        <v>17084552.500000004</v>
      </c>
      <c r="V98" s="282">
        <f t="shared" si="36"/>
        <v>-2.9202570616169089E-3</v>
      </c>
      <c r="W98" s="286">
        <f t="shared" si="36"/>
        <v>-4.5172947857511619E-3</v>
      </c>
      <c r="X98" s="160">
        <f t="shared" si="37"/>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5"/>
        <v>2312693</v>
      </c>
      <c r="S99" s="373">
        <f t="shared" si="29"/>
        <v>15384</v>
      </c>
      <c r="T99" s="158">
        <f t="shared" si="32"/>
        <v>2328077</v>
      </c>
      <c r="U99" s="164">
        <v>17104933.999999989</v>
      </c>
      <c r="V99" s="282">
        <f t="shared" si="36"/>
        <v>-4.1990230123856538E-3</v>
      </c>
      <c r="W99" s="286">
        <f t="shared" si="36"/>
        <v>-2.7226760015558148E-3</v>
      </c>
      <c r="X99" s="160">
        <f t="shared" si="37"/>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5"/>
        <v>2300716</v>
      </c>
      <c r="S100" s="373">
        <f t="shared" si="29"/>
        <v>15390</v>
      </c>
      <c r="T100" s="158">
        <f t="shared" si="32"/>
        <v>2316106</v>
      </c>
      <c r="U100" s="164">
        <v>17125315.500000004</v>
      </c>
      <c r="V100" s="282">
        <f t="shared" si="36"/>
        <v>-5.1788110224746647E-3</v>
      </c>
      <c r="W100" s="286">
        <f t="shared" si="36"/>
        <v>3.9001560062402497E-4</v>
      </c>
      <c r="X100" s="160">
        <f t="shared" si="37"/>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5"/>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7"/>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5"/>
        <v>2272046</v>
      </c>
      <c r="S102" s="373">
        <f t="shared" si="29"/>
        <v>15404</v>
      </c>
      <c r="T102" s="158">
        <f t="shared" si="32"/>
        <v>2287450</v>
      </c>
      <c r="U102" s="164">
        <v>17166078.499999996</v>
      </c>
      <c r="V102" s="282">
        <f t="shared" si="38"/>
        <v>-7.0961471565592384E-3</v>
      </c>
      <c r="W102" s="286">
        <f t="shared" si="38"/>
        <v>3.6486838676048996E-3</v>
      </c>
      <c r="X102" s="160">
        <f t="shared" si="37"/>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5"/>
        <v>2251436</v>
      </c>
      <c r="S103" s="373">
        <f t="shared" si="29"/>
        <v>15327</v>
      </c>
      <c r="T103" s="158">
        <f t="shared" si="32"/>
        <v>2266763</v>
      </c>
      <c r="U103" s="164">
        <v>17186459.999999993</v>
      </c>
      <c r="V103" s="282">
        <f t="shared" si="38"/>
        <v>-9.0711191586790065E-3</v>
      </c>
      <c r="W103" s="286">
        <f t="shared" si="38"/>
        <v>-4.998701635938717E-3</v>
      </c>
      <c r="X103" s="160">
        <f t="shared" si="37"/>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5"/>
        <v>2235936</v>
      </c>
      <c r="S104" s="373">
        <f t="shared" si="29"/>
        <v>15263</v>
      </c>
      <c r="T104" s="158">
        <f t="shared" si="32"/>
        <v>2251199</v>
      </c>
      <c r="U104" s="164">
        <v>17206841.499999993</v>
      </c>
      <c r="V104" s="282">
        <f t="shared" si="38"/>
        <v>-6.8844950511584603E-3</v>
      </c>
      <c r="W104" s="286">
        <f t="shared" si="38"/>
        <v>-4.1756377634240231E-3</v>
      </c>
      <c r="X104" s="160">
        <f t="shared" si="37"/>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5"/>
        <v>2215986</v>
      </c>
      <c r="S105" s="373">
        <f t="shared" si="29"/>
        <v>15185</v>
      </c>
      <c r="T105" s="158">
        <f t="shared" si="32"/>
        <v>2231171</v>
      </c>
      <c r="U105" s="164">
        <v>17227223</v>
      </c>
      <c r="V105" s="282">
        <f t="shared" si="38"/>
        <v>-8.9224378515306343E-3</v>
      </c>
      <c r="W105" s="286">
        <f t="shared" si="38"/>
        <v>-5.1103976937692461E-3</v>
      </c>
      <c r="X105" s="160">
        <f t="shared" si="37"/>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5"/>
        <v>2197294</v>
      </c>
      <c r="S106" s="373">
        <f t="shared" si="29"/>
        <v>15120</v>
      </c>
      <c r="T106" s="158">
        <f t="shared" si="32"/>
        <v>2212414</v>
      </c>
      <c r="U106" s="164">
        <v>17247604.500000004</v>
      </c>
      <c r="V106" s="282">
        <f t="shared" si="38"/>
        <v>-8.4350713407034157E-3</v>
      </c>
      <c r="W106" s="286">
        <f t="shared" si="38"/>
        <v>-4.2805400065854459E-3</v>
      </c>
      <c r="X106" s="160">
        <f t="shared" si="37"/>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5"/>
        <v>2181202</v>
      </c>
      <c r="S107" s="393">
        <f t="shared" si="29"/>
        <v>14638</v>
      </c>
      <c r="T107" s="394">
        <f t="shared" ref="T107:T129" si="39">R107+S107</f>
        <v>2195840</v>
      </c>
      <c r="U107" s="395">
        <v>17267985.955258224</v>
      </c>
      <c r="V107" s="396">
        <f t="shared" si="38"/>
        <v>-7.3235534252585228E-3</v>
      </c>
      <c r="W107" s="397">
        <f t="shared" si="38"/>
        <v>-3.1878306878306881E-2</v>
      </c>
      <c r="X107" s="398">
        <f t="shared" si="37"/>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5"/>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7"/>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5"/>
        <v>2140268</v>
      </c>
      <c r="S109" s="373">
        <f t="shared" si="29"/>
        <v>14516</v>
      </c>
      <c r="T109" s="158">
        <f t="shared" si="39"/>
        <v>2154784</v>
      </c>
      <c r="U109" s="164">
        <v>17308428.848509841</v>
      </c>
      <c r="V109" s="282">
        <f t="shared" si="40"/>
        <v>-6.7951762276957147E-3</v>
      </c>
      <c r="W109" s="286">
        <f t="shared" si="38"/>
        <v>-8.4699453551912562E-3</v>
      </c>
      <c r="X109" s="160">
        <f t="shared" si="37"/>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5"/>
        <v>2128881</v>
      </c>
      <c r="S110" s="373">
        <f t="shared" si="29"/>
        <v>14434</v>
      </c>
      <c r="T110" s="158">
        <f t="shared" si="39"/>
        <v>2143315</v>
      </c>
      <c r="U110" s="164">
        <v>17328650.295135688</v>
      </c>
      <c r="V110" s="282">
        <f t="shared" si="40"/>
        <v>-5.3203617490893661E-3</v>
      </c>
      <c r="W110" s="286">
        <f t="shared" si="38"/>
        <v>-5.6489391016809037E-3</v>
      </c>
      <c r="X110" s="160">
        <f t="shared" si="37"/>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5"/>
        <v>2125238</v>
      </c>
      <c r="S111" s="373">
        <f t="shared" si="29"/>
        <v>14264</v>
      </c>
      <c r="T111" s="158">
        <f t="shared" si="39"/>
        <v>2139502</v>
      </c>
      <c r="U111" s="164">
        <v>17348871.741761539</v>
      </c>
      <c r="V111" s="282">
        <f t="shared" si="40"/>
        <v>-1.711227635551259E-3</v>
      </c>
      <c r="W111" s="286">
        <f t="shared" si="38"/>
        <v>-1.1777746986282389E-2</v>
      </c>
      <c r="X111" s="160">
        <f t="shared" si="37"/>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5"/>
        <v>2123887</v>
      </c>
      <c r="S112" s="373">
        <f t="shared" si="29"/>
        <v>14204</v>
      </c>
      <c r="T112" s="158">
        <f t="shared" si="39"/>
        <v>2138091</v>
      </c>
      <c r="U112" s="164">
        <v>17369093.188387331</v>
      </c>
      <c r="V112" s="282">
        <f t="shared" si="40"/>
        <v>-6.3569350820943352E-4</v>
      </c>
      <c r="W112" s="286">
        <f t="shared" si="38"/>
        <v>-4.2063937184520471E-3</v>
      </c>
      <c r="X112" s="160">
        <f t="shared" si="37"/>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5"/>
        <v>2119632</v>
      </c>
      <c r="S113" s="497">
        <f t="shared" si="29"/>
        <v>14168</v>
      </c>
      <c r="T113" s="498">
        <f t="shared" si="39"/>
        <v>2133800</v>
      </c>
      <c r="U113" s="499">
        <v>17389314.635013156</v>
      </c>
      <c r="V113" s="500">
        <f t="shared" si="40"/>
        <v>-2.0034022525680507E-3</v>
      </c>
      <c r="W113" s="501">
        <f t="shared" si="38"/>
        <v>-2.5344973246972683E-3</v>
      </c>
      <c r="X113" s="502">
        <f t="shared" si="37"/>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5"/>
        <v>2105335</v>
      </c>
      <c r="S114" s="497">
        <f t="shared" si="29"/>
        <v>14059</v>
      </c>
      <c r="T114" s="498">
        <f t="shared" si="39"/>
        <v>2119394</v>
      </c>
      <c r="U114" s="499">
        <v>17409536</v>
      </c>
      <c r="V114" s="500">
        <f t="shared" si="40"/>
        <v>-6.7450387614453834E-3</v>
      </c>
      <c r="W114" s="501">
        <f t="shared" si="38"/>
        <v>-7.69339356295878E-3</v>
      </c>
      <c r="X114" s="502">
        <f t="shared" si="37"/>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5"/>
        <v>2096655</v>
      </c>
      <c r="S115" s="497">
        <f t="shared" si="29"/>
        <v>13927</v>
      </c>
      <c r="T115" s="498">
        <f t="shared" si="39"/>
        <v>2110582</v>
      </c>
      <c r="U115" s="499">
        <v>17429758</v>
      </c>
      <c r="V115" s="500">
        <f t="shared" si="40"/>
        <v>-4.1228593074261344E-3</v>
      </c>
      <c r="W115" s="501">
        <f>(S115-S114)/S114</f>
        <v>-9.3890034853119E-3</v>
      </c>
      <c r="X115" s="502">
        <f t="shared" si="37"/>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5"/>
        <v>2083852</v>
      </c>
      <c r="S116" s="497">
        <f t="shared" si="29"/>
        <v>13814</v>
      </c>
      <c r="T116" s="498">
        <f t="shared" si="39"/>
        <v>2097666</v>
      </c>
      <c r="U116" s="499">
        <v>17449978.974890605</v>
      </c>
      <c r="V116" s="500">
        <f t="shared" si="40"/>
        <v>-6.106393278817927E-3</v>
      </c>
      <c r="W116" s="501">
        <f t="shared" si="38"/>
        <v>-8.113735908666618E-3</v>
      </c>
      <c r="X116" s="502">
        <f t="shared" si="37"/>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5"/>
        <v>2072976</v>
      </c>
      <c r="S117" s="497">
        <f t="shared" si="29"/>
        <v>13661</v>
      </c>
      <c r="T117" s="498">
        <f t="shared" si="39"/>
        <v>2086637</v>
      </c>
      <c r="U117" s="499">
        <v>17470200.421516426</v>
      </c>
      <c r="V117" s="500">
        <f t="shared" si="40"/>
        <v>-5.2191806327896604E-3</v>
      </c>
      <c r="W117" s="501">
        <f t="shared" si="38"/>
        <v>-1.1075720283770088E-2</v>
      </c>
      <c r="X117" s="502">
        <f t="shared" si="37"/>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5"/>
        <v>2063668</v>
      </c>
      <c r="S118" s="497">
        <f t="shared" si="29"/>
        <v>13581</v>
      </c>
      <c r="T118" s="498">
        <f t="shared" si="39"/>
        <v>2077249</v>
      </c>
      <c r="U118" s="499">
        <v>17490421.868142299</v>
      </c>
      <c r="V118" s="500">
        <f t="shared" si="40"/>
        <v>-4.4901629348337848E-3</v>
      </c>
      <c r="W118" s="501">
        <f t="shared" si="38"/>
        <v>-5.8560866700827175E-3</v>
      </c>
      <c r="X118" s="502">
        <f t="shared" si="37"/>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5"/>
        <v>2049521</v>
      </c>
      <c r="S119" s="497">
        <f t="shared" si="29"/>
        <v>13523</v>
      </c>
      <c r="T119" s="498">
        <f t="shared" si="39"/>
        <v>2063044</v>
      </c>
      <c r="U119" s="499">
        <v>17510643.314768095</v>
      </c>
      <c r="V119" s="500">
        <f t="shared" si="40"/>
        <v>-6.8552693553420412E-3</v>
      </c>
      <c r="W119" s="501">
        <f t="shared" si="38"/>
        <v>-4.2706722627199765E-3</v>
      </c>
      <c r="X119" s="502">
        <f t="shared" si="37"/>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5"/>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7"/>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5"/>
        <v>2016608</v>
      </c>
      <c r="S121" s="497">
        <f t="shared" si="29"/>
        <v>13365</v>
      </c>
      <c r="T121" s="498">
        <f t="shared" si="39"/>
        <v>2029973</v>
      </c>
      <c r="U121" s="499">
        <v>17510643.314768095</v>
      </c>
      <c r="V121" s="500">
        <f t="shared" si="41"/>
        <v>-6.6396169228215346E-3</v>
      </c>
      <c r="W121" s="501">
        <f t="shared" si="38"/>
        <v>-4.7658053466378735E-3</v>
      </c>
      <c r="X121" s="502">
        <f t="shared" si="37"/>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5"/>
        <v>1980575</v>
      </c>
      <c r="S122" s="497">
        <f t="shared" si="29"/>
        <v>13048</v>
      </c>
      <c r="T122" s="498">
        <f t="shared" si="39"/>
        <v>1993623</v>
      </c>
      <c r="U122" s="499">
        <v>17510643.314768095</v>
      </c>
      <c r="V122" s="500">
        <f t="shared" si="41"/>
        <v>-1.7868123105730018E-2</v>
      </c>
      <c r="W122" s="501">
        <f t="shared" si="38"/>
        <v>-2.3718668163112609E-2</v>
      </c>
      <c r="X122" s="502">
        <f t="shared" si="37"/>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5"/>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5"/>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5"/>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5"/>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5"/>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5"/>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5"/>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5"/>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B131+D131+F131+H131+J131+L131+N131+P188</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B132+D132+F132+H132+J132+L132+N132+P189</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B133+D133+F133+H133+J133+L133+N133+P190</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B134+D134+F134+H134+J134+L134+N134+P191</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 t="shared" ref="R135:R146" si="62">B135+D135+F135+H135+J135+L135+N135+P192</f>
        <v>1759492</v>
      </c>
      <c r="S135" s="357">
        <f t="shared" ref="S135:S146" si="63">C135+E135+G135+I135+K135+M135+O135+Q135</f>
        <v>11329</v>
      </c>
      <c r="T135" s="531">
        <f t="shared" ref="T135:T142" si="64">R135+S135</f>
        <v>1770821</v>
      </c>
      <c r="U135" s="534">
        <v>17989912</v>
      </c>
      <c r="V135" s="532">
        <f t="shared" ref="V135:W146" si="65">(R135-R134)/R134</f>
        <v>-1.040126632010919E-3</v>
      </c>
      <c r="W135" s="532">
        <f t="shared" si="65"/>
        <v>-2.5126925393683847E-2</v>
      </c>
      <c r="X135" s="532">
        <f t="shared" ref="X135:X142" si="66">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 t="shared" si="62"/>
        <v>1743998</v>
      </c>
      <c r="S136" s="357">
        <f t="shared" si="63"/>
        <v>11227</v>
      </c>
      <c r="T136" s="531">
        <f t="shared" si="64"/>
        <v>1755225</v>
      </c>
      <c r="U136" s="534">
        <v>17989912</v>
      </c>
      <c r="V136" s="532">
        <f t="shared" si="65"/>
        <v>-8.8059508085288254E-3</v>
      </c>
      <c r="W136" s="532">
        <f t="shared" si="65"/>
        <v>-9.0034424927178044E-3</v>
      </c>
      <c r="X136" s="532">
        <f t="shared" si="66"/>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 t="shared" si="62"/>
        <v>1726694</v>
      </c>
      <c r="S137" s="357">
        <f t="shared" si="63"/>
        <v>11187</v>
      </c>
      <c r="T137" s="531">
        <f t="shared" si="64"/>
        <v>1737881</v>
      </c>
      <c r="U137" s="534">
        <v>17989912</v>
      </c>
      <c r="V137" s="532">
        <f t="shared" si="65"/>
        <v>-9.922029727098311E-3</v>
      </c>
      <c r="W137" s="532">
        <f t="shared" si="65"/>
        <v>-3.5628395831477687E-3</v>
      </c>
      <c r="X137" s="532">
        <f t="shared" si="66"/>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 t="shared" si="62"/>
        <v>1707886</v>
      </c>
      <c r="S138" s="357">
        <f t="shared" si="63"/>
        <v>10939</v>
      </c>
      <c r="T138" s="531">
        <f t="shared" si="64"/>
        <v>1718825</v>
      </c>
      <c r="U138" s="534">
        <v>17989912</v>
      </c>
      <c r="V138" s="532">
        <f t="shared" si="65"/>
        <v>-1.0892491663259384E-2</v>
      </c>
      <c r="W138" s="532">
        <f t="shared" si="65"/>
        <v>-2.2168588540269957E-2</v>
      </c>
      <c r="X138" s="532">
        <f t="shared" si="66"/>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 t="shared" si="62"/>
        <v>1692858</v>
      </c>
      <c r="S139" s="357">
        <f t="shared" si="63"/>
        <v>10741</v>
      </c>
      <c r="T139" s="531">
        <f t="shared" si="64"/>
        <v>1703599</v>
      </c>
      <c r="U139" s="534">
        <v>17989912</v>
      </c>
      <c r="V139" s="532">
        <f t="shared" si="65"/>
        <v>-8.799182146817762E-3</v>
      </c>
      <c r="W139" s="532">
        <f t="shared" si="65"/>
        <v>-1.8100374805740928E-2</v>
      </c>
      <c r="X139" s="532">
        <f t="shared" si="66"/>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 t="shared" si="62"/>
        <v>1671566</v>
      </c>
      <c r="S140" s="357">
        <f t="shared" si="63"/>
        <v>10612</v>
      </c>
      <c r="T140" s="531">
        <f t="shared" si="64"/>
        <v>1682178</v>
      </c>
      <c r="U140" s="534">
        <v>17989912</v>
      </c>
      <c r="V140" s="532">
        <f t="shared" si="65"/>
        <v>-1.2577546374238123E-2</v>
      </c>
      <c r="W140" s="532">
        <f t="shared" si="65"/>
        <v>-1.2010054929708594E-2</v>
      </c>
      <c r="X140" s="532">
        <f t="shared" si="66"/>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 t="shared" si="62"/>
        <v>1652784</v>
      </c>
      <c r="S141" s="357">
        <f t="shared" si="63"/>
        <v>10475</v>
      </c>
      <c r="T141" s="531">
        <f t="shared" si="64"/>
        <v>1663259</v>
      </c>
      <c r="U141" s="534">
        <v>17989912</v>
      </c>
      <c r="V141" s="532">
        <f t="shared" si="65"/>
        <v>-1.1236170154214671E-2</v>
      </c>
      <c r="W141" s="532">
        <f t="shared" si="65"/>
        <v>-1.290991330569167E-2</v>
      </c>
      <c r="X141" s="532">
        <f t="shared" si="66"/>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 t="shared" si="62"/>
        <v>1662321</v>
      </c>
      <c r="S142" s="357">
        <f t="shared" si="63"/>
        <v>10426</v>
      </c>
      <c r="T142" s="531">
        <f t="shared" si="64"/>
        <v>1672747</v>
      </c>
      <c r="U142" s="534">
        <v>17989912</v>
      </c>
      <c r="V142" s="532">
        <f t="shared" si="65"/>
        <v>5.770263990938925E-3</v>
      </c>
      <c r="W142" s="532">
        <f t="shared" si="65"/>
        <v>-4.6778042959427207E-3</v>
      </c>
      <c r="X142" s="532">
        <f t="shared" si="66"/>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 t="shared" si="62"/>
        <v>1633952</v>
      </c>
      <c r="S143" s="357">
        <f t="shared" si="63"/>
        <v>10286</v>
      </c>
      <c r="T143" s="531">
        <f>R143+S143</f>
        <v>1644238</v>
      </c>
      <c r="U143" s="534">
        <v>17989912</v>
      </c>
      <c r="V143" s="532">
        <f t="shared" si="65"/>
        <v>-1.706589762145819E-2</v>
      </c>
      <c r="W143" s="532">
        <f t="shared" si="65"/>
        <v>-1.3427968540187992E-2</v>
      </c>
      <c r="X143" s="532">
        <f>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 t="shared" si="62"/>
        <v>1628009</v>
      </c>
      <c r="S144" s="357">
        <f t="shared" si="63"/>
        <v>10224</v>
      </c>
      <c r="T144" s="531">
        <f>R144+S144</f>
        <v>1638233</v>
      </c>
      <c r="U144" s="534">
        <v>18205188</v>
      </c>
      <c r="V144" s="532">
        <f t="shared" si="65"/>
        <v>-3.6371937486535714E-3</v>
      </c>
      <c r="W144" s="532">
        <f t="shared" si="65"/>
        <v>-6.0276103441571065E-3</v>
      </c>
      <c r="X144" s="532">
        <f>T144/U144</f>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 t="shared" si="62"/>
        <v>1615542</v>
      </c>
      <c r="S145" s="357">
        <f t="shared" si="63"/>
        <v>10142</v>
      </c>
      <c r="T145" s="531">
        <f>R145+S145</f>
        <v>1625684</v>
      </c>
      <c r="U145" s="534">
        <v>18205188</v>
      </c>
      <c r="V145" s="532">
        <f t="shared" si="65"/>
        <v>-7.6578200734762521E-3</v>
      </c>
      <c r="W145" s="532">
        <f t="shared" si="65"/>
        <v>-8.0203442879499213E-3</v>
      </c>
      <c r="X145" s="532">
        <f>T145/U145</f>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 t="shared" si="62"/>
        <v>1592546</v>
      </c>
      <c r="S146" s="357">
        <f t="shared" si="63"/>
        <v>10191</v>
      </c>
      <c r="T146" s="531">
        <f>R146+S146</f>
        <v>1602737</v>
      </c>
      <c r="U146" s="534">
        <v>18205188</v>
      </c>
      <c r="V146" s="532">
        <f t="shared" si="65"/>
        <v>-1.4234232226707817E-2</v>
      </c>
      <c r="W146" s="532">
        <f t="shared" si="65"/>
        <v>4.8313942023269574E-3</v>
      </c>
      <c r="X146" s="532">
        <f>T146/U146</f>
        <v>8.8037377037798237E-2</v>
      </c>
      <c r="Y146" s="487"/>
    </row>
    <row r="147" spans="1:25" s="136" customFormat="1" x14ac:dyDescent="0.2">
      <c r="A147" s="135"/>
      <c r="B147" s="135" t="s">
        <v>62</v>
      </c>
      <c r="C147" s="135"/>
      <c r="D147" s="135"/>
      <c r="E147" s="135"/>
      <c r="F147" s="135"/>
      <c r="G147" s="135"/>
      <c r="H147" s="217"/>
      <c r="I147" s="135"/>
      <c r="J147" s="135"/>
      <c r="K147" s="135"/>
      <c r="L147" s="135"/>
      <c r="M147" s="135"/>
      <c r="N147" s="135"/>
      <c r="O147" s="135"/>
      <c r="P147" s="135"/>
      <c r="Q147" s="135"/>
      <c r="R147" s="135"/>
      <c r="S147" s="135"/>
      <c r="T147" s="135"/>
      <c r="U147" s="135"/>
      <c r="V147" s="135"/>
      <c r="W147" s="135"/>
      <c r="X147" s="135"/>
      <c r="Y147" s="135"/>
    </row>
    <row r="148" spans="1:25" s="136" customFormat="1" x14ac:dyDescent="0.2">
      <c r="A148" s="135"/>
      <c r="B148" s="135" t="s">
        <v>63</v>
      </c>
      <c r="C148" s="135" t="s">
        <v>61</v>
      </c>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row>
    <row r="149" spans="1:25" s="136" customFormat="1" x14ac:dyDescent="0.2">
      <c r="A149" s="135"/>
      <c r="B149" s="135" t="s">
        <v>64</v>
      </c>
      <c r="C149" s="135" t="s">
        <v>77</v>
      </c>
      <c r="D149" s="135"/>
      <c r="E149" s="135"/>
      <c r="F149" s="135"/>
      <c r="G149" s="135"/>
      <c r="H149" s="135"/>
      <c r="I149" s="135"/>
      <c r="J149" s="135"/>
      <c r="K149" s="135"/>
      <c r="L149" s="135"/>
      <c r="M149" s="135"/>
      <c r="N149" s="135"/>
      <c r="O149" s="135"/>
      <c r="P149" s="135"/>
      <c r="Q149" s="135"/>
      <c r="R149" s="135"/>
      <c r="S149" s="135"/>
      <c r="T149" s="135"/>
      <c r="U149" s="135"/>
      <c r="V149" s="135"/>
      <c r="W149" s="135"/>
      <c r="X149" s="135"/>
      <c r="Y149" s="135"/>
    </row>
    <row r="150" spans="1:25" s="136" customFormat="1" x14ac:dyDescent="0.2">
      <c r="A150" s="487"/>
      <c r="B150" s="487" t="s">
        <v>80</v>
      </c>
      <c r="C150" s="487" t="s">
        <v>81</v>
      </c>
      <c r="D150" s="487"/>
      <c r="E150" s="487"/>
      <c r="F150" s="487"/>
      <c r="G150" s="487"/>
      <c r="H150" s="487"/>
      <c r="I150" s="487"/>
      <c r="J150" s="487"/>
      <c r="K150" s="487"/>
      <c r="L150" s="487"/>
      <c r="M150" s="487"/>
      <c r="N150" s="487"/>
      <c r="O150" s="487"/>
      <c r="P150" s="487"/>
      <c r="Q150" s="487"/>
      <c r="R150" s="487"/>
      <c r="S150" s="487"/>
      <c r="T150" s="487"/>
      <c r="U150" s="487"/>
      <c r="V150" s="487"/>
      <c r="W150" s="487"/>
      <c r="X150" s="487"/>
      <c r="Y150" s="487"/>
    </row>
    <row r="151" spans="1:25" s="136" customFormat="1" x14ac:dyDescent="0.2">
      <c r="A151" s="487"/>
      <c r="B151" s="487" t="s">
        <v>82</v>
      </c>
      <c r="C151" s="487" t="s">
        <v>83</v>
      </c>
      <c r="D151" s="487"/>
      <c r="E151" s="487"/>
      <c r="F151" s="487"/>
      <c r="G151" s="487"/>
      <c r="H151" s="487"/>
      <c r="I151" s="487"/>
      <c r="J151" s="487"/>
      <c r="K151" s="487"/>
      <c r="L151" s="487"/>
      <c r="M151" s="487"/>
      <c r="N151" s="487"/>
      <c r="O151" s="487"/>
      <c r="P151" s="487"/>
      <c r="Q151" s="487"/>
      <c r="R151" s="487"/>
      <c r="S151" s="487"/>
      <c r="T151" s="487"/>
      <c r="U151" s="487"/>
      <c r="V151" s="487"/>
      <c r="W151" s="487"/>
      <c r="X151" s="487"/>
      <c r="Y151" s="487"/>
    </row>
    <row r="152" spans="1:25" x14ac:dyDescent="0.2">
      <c r="B152" s="217"/>
      <c r="H152" s="217"/>
    </row>
    <row r="153" spans="1:25" x14ac:dyDescent="0.2">
      <c r="B153" s="135" t="s">
        <v>74</v>
      </c>
      <c r="C153" s="135" t="s">
        <v>75</v>
      </c>
      <c r="F153" s="217"/>
    </row>
    <row r="155" spans="1:25" ht="12.75" x14ac:dyDescent="0.2">
      <c r="A155" s="557" t="s">
        <v>64</v>
      </c>
      <c r="B155" s="557"/>
      <c r="C155" s="558" t="s">
        <v>70</v>
      </c>
      <c r="D155" s="559"/>
      <c r="E155" s="559"/>
      <c r="F155" s="559"/>
      <c r="G155" s="559"/>
      <c r="H155" s="559"/>
      <c r="I155" s="559"/>
      <c r="J155" s="559"/>
      <c r="K155" s="559"/>
      <c r="L155" s="559"/>
      <c r="M155" s="559"/>
      <c r="N155" s="559"/>
      <c r="O155" s="559"/>
      <c r="P155" s="560"/>
    </row>
    <row r="156" spans="1:25" ht="15" x14ac:dyDescent="0.25">
      <c r="A156" s="557"/>
      <c r="B156" s="557"/>
      <c r="C156" s="235"/>
      <c r="D156" s="236" t="s">
        <v>65</v>
      </c>
      <c r="E156" s="561" t="s">
        <v>66</v>
      </c>
      <c r="F156" s="562"/>
      <c r="G156" s="562"/>
      <c r="H156" s="562"/>
      <c r="I156" s="562"/>
      <c r="J156" s="562"/>
      <c r="K156" s="562"/>
      <c r="L156" s="562"/>
      <c r="M156" s="562"/>
      <c r="N156" s="562"/>
      <c r="O156" s="562"/>
      <c r="P156" s="562"/>
    </row>
    <row r="157" spans="1:25" ht="15" x14ac:dyDescent="0.25">
      <c r="A157" s="237"/>
      <c r="B157" s="237"/>
      <c r="C157" s="238"/>
      <c r="D157" s="236" t="s">
        <v>67</v>
      </c>
      <c r="E157" s="563" t="s">
        <v>68</v>
      </c>
      <c r="F157" s="564"/>
      <c r="G157" s="564"/>
      <c r="H157" s="564"/>
      <c r="I157" s="564"/>
      <c r="J157" s="564"/>
      <c r="K157" s="564"/>
      <c r="L157" s="564"/>
      <c r="M157" s="564"/>
      <c r="N157" s="564"/>
      <c r="O157" s="564"/>
      <c r="P157" s="565"/>
    </row>
    <row r="158" spans="1:25" ht="15" x14ac:dyDescent="0.25">
      <c r="A158" s="237"/>
      <c r="B158" s="237"/>
      <c r="C158" s="239"/>
      <c r="D158" s="236" t="s">
        <v>69</v>
      </c>
      <c r="E158" s="558" t="s">
        <v>71</v>
      </c>
      <c r="F158" s="559"/>
      <c r="G158" s="559"/>
      <c r="H158" s="559"/>
      <c r="I158" s="559"/>
      <c r="J158" s="559"/>
      <c r="K158" s="559"/>
      <c r="L158" s="559"/>
      <c r="M158" s="559"/>
      <c r="N158" s="559"/>
      <c r="O158" s="559"/>
      <c r="P158" s="560"/>
    </row>
    <row r="159" spans="1:25" ht="15" x14ac:dyDescent="0.2">
      <c r="C159" s="276"/>
      <c r="D159" s="571" t="s">
        <v>72</v>
      </c>
      <c r="E159" s="572"/>
      <c r="F159" s="572"/>
      <c r="G159" s="572"/>
      <c r="H159" s="572"/>
      <c r="I159" s="572"/>
      <c r="J159" s="572"/>
      <c r="K159" s="572"/>
      <c r="L159" s="572"/>
      <c r="M159" s="572"/>
      <c r="N159" s="572"/>
      <c r="O159" s="572"/>
      <c r="P159" s="573"/>
    </row>
    <row r="162" spans="3:14" x14ac:dyDescent="0.2">
      <c r="C162" s="217"/>
      <c r="E162" s="217"/>
      <c r="H162" s="217"/>
      <c r="J162" s="217"/>
      <c r="N162" s="217"/>
    </row>
    <row r="163" spans="3:14" x14ac:dyDescent="0.2">
      <c r="C163" s="217"/>
      <c r="E163" s="217"/>
      <c r="H163" s="217"/>
      <c r="J163" s="217"/>
      <c r="N163" s="217"/>
    </row>
    <row r="164" spans="3:14" x14ac:dyDescent="0.2">
      <c r="C164" s="217"/>
      <c r="E164" s="217"/>
      <c r="H164" s="217"/>
      <c r="J164" s="217"/>
      <c r="N164" s="217"/>
    </row>
  </sheetData>
  <mergeCells count="22">
    <mergeCell ref="D159:P159"/>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55:B156"/>
    <mergeCell ref="C155:P155"/>
    <mergeCell ref="E156:P156"/>
    <mergeCell ref="E157:P157"/>
    <mergeCell ref="E158:P158"/>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28" activePane="bottomLeft" state="frozen"/>
      <selection pane="bottomLeft" activeCell="G134" sqref="G134"/>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Abril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Marzo 2023</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2: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2: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2: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2: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2: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36"/>
  <sheetViews>
    <sheetView showGridLines="0" zoomScale="85" zoomScaleNormal="85" workbookViewId="0">
      <pane ySplit="11" topLeftCell="A128" activePane="bottomLeft" state="frozen"/>
      <selection pane="bottomLeft" activeCell="AZ135" sqref="AZ135"/>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Abril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Marzo 2023</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3" t="s">
        <v>7</v>
      </c>
      <c r="B10" s="581" t="s">
        <v>8</v>
      </c>
      <c r="C10" s="582"/>
      <c r="D10" s="581" t="s">
        <v>9</v>
      </c>
      <c r="E10" s="582"/>
      <c r="F10" s="581" t="s">
        <v>10</v>
      </c>
      <c r="G10" s="582"/>
      <c r="H10" s="581" t="s">
        <v>11</v>
      </c>
      <c r="I10" s="582"/>
      <c r="J10" s="581" t="s">
        <v>12</v>
      </c>
      <c r="K10" s="582"/>
      <c r="L10" s="581" t="s">
        <v>13</v>
      </c>
      <c r="M10" s="582"/>
      <c r="N10" s="581" t="s">
        <v>14</v>
      </c>
      <c r="O10" s="582"/>
      <c r="P10" s="581" t="s">
        <v>15</v>
      </c>
      <c r="Q10" s="582"/>
      <c r="R10" s="581" t="s">
        <v>16</v>
      </c>
      <c r="S10" s="582"/>
      <c r="T10" s="581" t="s">
        <v>17</v>
      </c>
      <c r="U10" s="582"/>
      <c r="V10" s="581" t="s">
        <v>18</v>
      </c>
      <c r="W10" s="582"/>
      <c r="X10" s="581" t="s">
        <v>19</v>
      </c>
      <c r="Y10" s="582"/>
      <c r="Z10" s="581" t="s">
        <v>20</v>
      </c>
      <c r="AA10" s="582"/>
      <c r="AB10" s="581" t="s">
        <v>21</v>
      </c>
      <c r="AC10" s="582"/>
      <c r="AD10" s="581" t="s">
        <v>22</v>
      </c>
      <c r="AE10" s="582"/>
      <c r="AF10" s="581" t="s">
        <v>23</v>
      </c>
      <c r="AG10" s="582"/>
      <c r="AH10" s="581" t="s">
        <v>24</v>
      </c>
      <c r="AI10" s="582"/>
      <c r="AJ10" s="581" t="s">
        <v>25</v>
      </c>
      <c r="AK10" s="582"/>
      <c r="AL10" s="581" t="s">
        <v>26</v>
      </c>
      <c r="AM10" s="582"/>
      <c r="AN10" s="581" t="s">
        <v>27</v>
      </c>
      <c r="AO10" s="582"/>
      <c r="AP10" s="581" t="s">
        <v>28</v>
      </c>
      <c r="AQ10" s="582"/>
      <c r="AR10" s="581" t="s">
        <v>29</v>
      </c>
      <c r="AS10" s="582"/>
      <c r="AT10" s="581" t="s">
        <v>30</v>
      </c>
      <c r="AU10" s="582"/>
      <c r="AV10" s="585" t="s">
        <v>31</v>
      </c>
      <c r="AW10" s="586"/>
      <c r="AX10" s="587" t="s">
        <v>86</v>
      </c>
      <c r="AY10" s="589" t="s">
        <v>97</v>
      </c>
      <c r="AZ10" s="591" t="s">
        <v>98</v>
      </c>
      <c r="BA10" s="3"/>
    </row>
    <row r="11" spans="1:53" ht="24.75" customHeight="1" thickBot="1" x14ac:dyDescent="0.3">
      <c r="A11" s="584"/>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8"/>
      <c r="AY11" s="590"/>
      <c r="AZ11" s="592"/>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35" si="31">B123+D123+F123+H123+J123+L123+N123+P123+R123+T123+V123+X123+Z123+AB123+AD123+AF123+AH123+AJ123+AL123+AN123+AP123+AR123+AT123+AV123</f>
        <v>1761324</v>
      </c>
      <c r="AY123" s="525">
        <f t="shared" si="31"/>
        <v>11621</v>
      </c>
      <c r="AZ123" s="526">
        <f t="shared" ref="AZ123:AZ135"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x14ac:dyDescent="0.25">
      <c r="B136" s="1" t="s">
        <v>33</v>
      </c>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10" zoomScale="70" zoomScaleNormal="70" workbookViewId="0">
      <selection activeCell="D40" sqref="D40"/>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Abril 2023</v>
      </c>
      <c r="B7" s="462"/>
      <c r="C7" s="462"/>
      <c r="D7" s="462"/>
      <c r="E7" s="462"/>
      <c r="F7" s="462"/>
      <c r="G7" s="462"/>
      <c r="H7" s="462"/>
      <c r="I7" s="462"/>
      <c r="J7" s="462"/>
      <c r="K7" s="462"/>
      <c r="L7" s="470" t="s">
        <v>5</v>
      </c>
      <c r="M7" s="463"/>
    </row>
    <row r="8" spans="1:13" ht="15.75" thickBot="1" x14ac:dyDescent="0.3">
      <c r="A8" s="482" t="str">
        <f>Índice!B8</f>
        <v>Fecha de corte: Marzo 2023</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14188</v>
      </c>
      <c r="E13" s="520">
        <v>23</v>
      </c>
      <c r="F13" s="520">
        <v>112</v>
      </c>
      <c r="G13" s="520">
        <v>0</v>
      </c>
      <c r="H13" s="520">
        <v>109390</v>
      </c>
      <c r="I13" s="520">
        <v>178</v>
      </c>
      <c r="J13" s="520">
        <v>31</v>
      </c>
      <c r="K13" s="520"/>
      <c r="L13" s="520">
        <v>771</v>
      </c>
      <c r="M13" s="520">
        <v>29</v>
      </c>
    </row>
    <row r="14" spans="1:13" x14ac:dyDescent="0.25">
      <c r="A14" s="339" t="s">
        <v>9</v>
      </c>
      <c r="B14" s="521"/>
      <c r="C14" s="521"/>
      <c r="D14" s="521">
        <v>17331</v>
      </c>
      <c r="E14" s="521">
        <v>107</v>
      </c>
      <c r="F14" s="521"/>
      <c r="G14" s="521"/>
      <c r="H14" s="521"/>
      <c r="I14" s="521"/>
      <c r="J14" s="521">
        <v>2</v>
      </c>
      <c r="K14" s="521"/>
      <c r="L14" s="521"/>
      <c r="M14" s="521"/>
    </row>
    <row r="15" spans="1:13" x14ac:dyDescent="0.25">
      <c r="A15" s="339" t="s">
        <v>10</v>
      </c>
      <c r="B15" s="521"/>
      <c r="C15" s="521"/>
      <c r="D15" s="521">
        <v>18161</v>
      </c>
      <c r="E15" s="521">
        <v>4</v>
      </c>
      <c r="F15" s="521">
        <v>1</v>
      </c>
      <c r="G15" s="521">
        <v>0</v>
      </c>
      <c r="H15" s="521"/>
      <c r="I15" s="521"/>
      <c r="J15" s="521"/>
      <c r="K15" s="521"/>
      <c r="L15" s="521"/>
      <c r="M15" s="521"/>
    </row>
    <row r="16" spans="1:13" x14ac:dyDescent="0.25">
      <c r="A16" s="339" t="s">
        <v>11</v>
      </c>
      <c r="B16" s="521"/>
      <c r="C16" s="521"/>
      <c r="D16" s="521">
        <v>16628</v>
      </c>
      <c r="E16" s="521">
        <v>107</v>
      </c>
      <c r="F16" s="521"/>
      <c r="G16" s="521"/>
      <c r="H16" s="521"/>
      <c r="I16" s="521"/>
      <c r="J16" s="521"/>
      <c r="K16" s="521"/>
      <c r="L16" s="521">
        <v>15</v>
      </c>
      <c r="M16" s="521">
        <v>0</v>
      </c>
    </row>
    <row r="17" spans="1:13" x14ac:dyDescent="0.25">
      <c r="A17" s="339" t="s">
        <v>12</v>
      </c>
      <c r="B17" s="521"/>
      <c r="C17" s="521"/>
      <c r="D17" s="521">
        <v>42547</v>
      </c>
      <c r="E17" s="521">
        <v>310</v>
      </c>
      <c r="F17" s="521">
        <v>157</v>
      </c>
      <c r="G17" s="521">
        <v>0</v>
      </c>
      <c r="H17" s="521"/>
      <c r="I17" s="521"/>
      <c r="J17" s="521">
        <v>27</v>
      </c>
      <c r="K17" s="521"/>
      <c r="L17" s="521">
        <v>63</v>
      </c>
      <c r="M17" s="521">
        <v>4</v>
      </c>
    </row>
    <row r="18" spans="1:13" x14ac:dyDescent="0.25">
      <c r="A18" s="339" t="s">
        <v>13</v>
      </c>
      <c r="B18" s="521"/>
      <c r="C18" s="521"/>
      <c r="D18" s="521">
        <v>28169</v>
      </c>
      <c r="E18" s="521">
        <v>155</v>
      </c>
      <c r="F18" s="521">
        <v>86</v>
      </c>
      <c r="G18" s="521">
        <v>0</v>
      </c>
      <c r="H18" s="521"/>
      <c r="I18" s="521"/>
      <c r="J18" s="521">
        <v>15</v>
      </c>
      <c r="K18" s="521"/>
      <c r="L18" s="521"/>
      <c r="M18" s="521"/>
    </row>
    <row r="19" spans="1:13" x14ac:dyDescent="0.25">
      <c r="A19" s="339" t="s">
        <v>14</v>
      </c>
      <c r="B19" s="521"/>
      <c r="C19" s="521"/>
      <c r="D19" s="521">
        <v>36454</v>
      </c>
      <c r="E19" s="521">
        <v>40</v>
      </c>
      <c r="F19" s="521">
        <v>1747</v>
      </c>
      <c r="G19" s="521">
        <v>26</v>
      </c>
      <c r="H19" s="521"/>
      <c r="I19" s="521"/>
      <c r="J19" s="521">
        <v>130</v>
      </c>
      <c r="K19" s="521"/>
      <c r="L19" s="521">
        <v>1420</v>
      </c>
      <c r="M19" s="521">
        <v>34</v>
      </c>
    </row>
    <row r="20" spans="1:13" x14ac:dyDescent="0.25">
      <c r="A20" s="339" t="s">
        <v>15</v>
      </c>
      <c r="B20" s="521"/>
      <c r="C20" s="521"/>
      <c r="D20" s="521">
        <v>24311</v>
      </c>
      <c r="E20" s="521">
        <v>162</v>
      </c>
      <c r="F20" s="521">
        <v>650</v>
      </c>
      <c r="G20" s="521">
        <v>0</v>
      </c>
      <c r="H20" s="521"/>
      <c r="I20" s="521"/>
      <c r="J20" s="521">
        <v>17</v>
      </c>
      <c r="K20" s="521"/>
      <c r="L20" s="521"/>
      <c r="M20" s="521"/>
    </row>
    <row r="21" spans="1:13" x14ac:dyDescent="0.25">
      <c r="A21" s="339" t="s">
        <v>16</v>
      </c>
      <c r="B21" s="521"/>
      <c r="C21" s="521"/>
      <c r="D21" s="521">
        <v>6105</v>
      </c>
      <c r="E21" s="521">
        <v>0</v>
      </c>
      <c r="F21" s="521"/>
      <c r="G21" s="521"/>
      <c r="H21" s="521"/>
      <c r="I21" s="521"/>
      <c r="J21" s="521"/>
      <c r="K21" s="521"/>
      <c r="L21" s="521"/>
      <c r="M21" s="521"/>
    </row>
    <row r="22" spans="1:13" x14ac:dyDescent="0.25">
      <c r="A22" s="339" t="s">
        <v>17</v>
      </c>
      <c r="B22" s="521">
        <v>3367</v>
      </c>
      <c r="C22" s="521">
        <v>0</v>
      </c>
      <c r="D22" s="521">
        <v>217803</v>
      </c>
      <c r="E22" s="521">
        <v>239</v>
      </c>
      <c r="F22" s="521">
        <v>100875</v>
      </c>
      <c r="G22" s="521">
        <v>608</v>
      </c>
      <c r="H22" s="521">
        <v>0</v>
      </c>
      <c r="I22" s="521"/>
      <c r="J22" s="521">
        <v>12749</v>
      </c>
      <c r="K22" s="521">
        <v>43</v>
      </c>
      <c r="L22" s="521">
        <v>29471</v>
      </c>
      <c r="M22" s="521">
        <v>337</v>
      </c>
    </row>
    <row r="23" spans="1:13" x14ac:dyDescent="0.25">
      <c r="A23" s="339" t="s">
        <v>18</v>
      </c>
      <c r="B23" s="521"/>
      <c r="C23" s="521"/>
      <c r="D23" s="521">
        <v>45020</v>
      </c>
      <c r="E23" s="521">
        <v>386</v>
      </c>
      <c r="F23" s="521">
        <v>4209</v>
      </c>
      <c r="G23" s="521">
        <v>111</v>
      </c>
      <c r="H23" s="521"/>
      <c r="I23" s="521"/>
      <c r="J23" s="521">
        <v>15</v>
      </c>
      <c r="K23" s="521"/>
      <c r="L23" s="521">
        <v>402</v>
      </c>
      <c r="M23" s="521">
        <v>56</v>
      </c>
    </row>
    <row r="24" spans="1:13" x14ac:dyDescent="0.25">
      <c r="A24" s="339" t="s">
        <v>19</v>
      </c>
      <c r="B24" s="521"/>
      <c r="C24" s="521"/>
      <c r="D24" s="521">
        <v>39802</v>
      </c>
      <c r="E24" s="521">
        <v>75</v>
      </c>
      <c r="F24" s="521">
        <v>70</v>
      </c>
      <c r="G24" s="521">
        <v>0</v>
      </c>
      <c r="H24" s="521"/>
      <c r="I24" s="521"/>
      <c r="J24" s="521">
        <v>16</v>
      </c>
      <c r="K24" s="521"/>
      <c r="L24" s="521">
        <v>692</v>
      </c>
      <c r="M24" s="521">
        <v>123</v>
      </c>
    </row>
    <row r="25" spans="1:13" x14ac:dyDescent="0.25">
      <c r="A25" s="339" t="s">
        <v>20</v>
      </c>
      <c r="B25" s="521"/>
      <c r="C25" s="521"/>
      <c r="D25" s="521">
        <v>19593</v>
      </c>
      <c r="E25" s="521">
        <v>20</v>
      </c>
      <c r="F25" s="521">
        <v>1989</v>
      </c>
      <c r="G25" s="521">
        <v>0</v>
      </c>
      <c r="H25" s="521"/>
      <c r="I25" s="521"/>
      <c r="J25" s="521">
        <v>23</v>
      </c>
      <c r="K25" s="521"/>
      <c r="L25" s="521">
        <v>2</v>
      </c>
      <c r="M25" s="521">
        <v>0</v>
      </c>
    </row>
    <row r="26" spans="1:13" x14ac:dyDescent="0.25">
      <c r="A26" s="339" t="s">
        <v>21</v>
      </c>
      <c r="B26" s="521"/>
      <c r="C26" s="521"/>
      <c r="D26" s="521">
        <v>57089</v>
      </c>
      <c r="E26" s="521">
        <v>68</v>
      </c>
      <c r="F26" s="521">
        <v>2268</v>
      </c>
      <c r="G26" s="521">
        <v>11</v>
      </c>
      <c r="H26" s="521"/>
      <c r="I26" s="521"/>
      <c r="J26" s="521">
        <v>129</v>
      </c>
      <c r="K26" s="521"/>
      <c r="L26" s="521">
        <v>1330</v>
      </c>
      <c r="M26" s="521">
        <v>18</v>
      </c>
    </row>
    <row r="27" spans="1:13" x14ac:dyDescent="0.25">
      <c r="A27" s="339" t="s">
        <v>22</v>
      </c>
      <c r="B27" s="521"/>
      <c r="C27" s="521"/>
      <c r="D27" s="521">
        <v>11184</v>
      </c>
      <c r="E27" s="521">
        <v>87</v>
      </c>
      <c r="F27" s="521"/>
      <c r="G27" s="521"/>
      <c r="H27" s="521"/>
      <c r="I27" s="521"/>
      <c r="J27" s="521"/>
      <c r="K27" s="521"/>
      <c r="L27" s="521"/>
      <c r="M27" s="521"/>
    </row>
    <row r="28" spans="1:13" x14ac:dyDescent="0.25">
      <c r="A28" s="339" t="s">
        <v>23</v>
      </c>
      <c r="B28" s="521"/>
      <c r="C28" s="521"/>
      <c r="D28" s="521">
        <v>8097</v>
      </c>
      <c r="E28" s="521">
        <v>104</v>
      </c>
      <c r="F28" s="521"/>
      <c r="G28" s="521"/>
      <c r="H28" s="521"/>
      <c r="I28" s="521"/>
      <c r="J28" s="521">
        <v>0</v>
      </c>
      <c r="K28" s="521"/>
      <c r="L28" s="521"/>
      <c r="M28" s="521"/>
    </row>
    <row r="29" spans="1:13" x14ac:dyDescent="0.25">
      <c r="A29" s="339" t="s">
        <v>24</v>
      </c>
      <c r="B29" s="521"/>
      <c r="C29" s="521"/>
      <c r="D29" s="521">
        <v>7249</v>
      </c>
      <c r="E29" s="521">
        <v>82</v>
      </c>
      <c r="F29" s="521">
        <v>2</v>
      </c>
      <c r="G29" s="521">
        <v>0</v>
      </c>
      <c r="H29" s="521"/>
      <c r="I29" s="521"/>
      <c r="J29" s="521"/>
      <c r="K29" s="521"/>
      <c r="L29" s="521"/>
      <c r="M29" s="521"/>
    </row>
    <row r="30" spans="1:13" x14ac:dyDescent="0.25">
      <c r="A30" s="339" t="s">
        <v>25</v>
      </c>
      <c r="B30" s="521"/>
      <c r="C30" s="521"/>
      <c r="D30" s="521">
        <v>8113</v>
      </c>
      <c r="E30" s="521">
        <v>113</v>
      </c>
      <c r="F30" s="521"/>
      <c r="G30" s="521"/>
      <c r="H30" s="521"/>
      <c r="I30" s="521"/>
      <c r="J30" s="521">
        <v>2</v>
      </c>
      <c r="K30" s="521"/>
      <c r="L30" s="521"/>
      <c r="M30" s="521"/>
    </row>
    <row r="31" spans="1:13" x14ac:dyDescent="0.25">
      <c r="A31" s="339" t="s">
        <v>26</v>
      </c>
      <c r="B31" s="521">
        <v>20782</v>
      </c>
      <c r="C31" s="521">
        <v>0</v>
      </c>
      <c r="D31" s="521">
        <v>469951</v>
      </c>
      <c r="E31" s="521">
        <v>3071</v>
      </c>
      <c r="F31" s="521">
        <v>77761</v>
      </c>
      <c r="G31" s="521">
        <v>978</v>
      </c>
      <c r="H31" s="521">
        <v>0</v>
      </c>
      <c r="I31" s="521"/>
      <c r="J31" s="521">
        <v>1179</v>
      </c>
      <c r="K31" s="521"/>
      <c r="L31" s="521">
        <v>10611</v>
      </c>
      <c r="M31" s="521">
        <v>1520</v>
      </c>
    </row>
    <row r="32" spans="1:13" x14ac:dyDescent="0.25">
      <c r="A32" s="339" t="s">
        <v>27</v>
      </c>
      <c r="B32" s="521"/>
      <c r="C32" s="521"/>
      <c r="D32" s="521">
        <v>14796</v>
      </c>
      <c r="E32" s="521">
        <v>22</v>
      </c>
      <c r="F32" s="521">
        <v>489</v>
      </c>
      <c r="G32" s="521">
        <v>0</v>
      </c>
      <c r="H32" s="521"/>
      <c r="I32" s="521"/>
      <c r="J32" s="521">
        <v>7</v>
      </c>
      <c r="K32" s="521"/>
      <c r="L32" s="521">
        <v>262</v>
      </c>
      <c r="M32" s="521">
        <v>0</v>
      </c>
    </row>
    <row r="33" spans="1:14" x14ac:dyDescent="0.25">
      <c r="A33" s="339" t="s">
        <v>45</v>
      </c>
      <c r="B33" s="521"/>
      <c r="C33" s="521"/>
      <c r="D33" s="521">
        <v>25639</v>
      </c>
      <c r="E33" s="521">
        <v>53</v>
      </c>
      <c r="F33" s="521">
        <v>3090</v>
      </c>
      <c r="G33" s="521">
        <v>0</v>
      </c>
      <c r="H33" s="521"/>
      <c r="I33" s="521"/>
      <c r="J33" s="521">
        <v>1</v>
      </c>
      <c r="K33" s="521"/>
      <c r="L33" s="521"/>
      <c r="M33" s="521"/>
    </row>
    <row r="34" spans="1:14" x14ac:dyDescent="0.25">
      <c r="A34" s="339" t="s">
        <v>29</v>
      </c>
      <c r="B34" s="521"/>
      <c r="C34" s="521"/>
      <c r="D34" s="521">
        <v>8595</v>
      </c>
      <c r="E34" s="521">
        <v>107</v>
      </c>
      <c r="F34" s="521"/>
      <c r="G34" s="521"/>
      <c r="H34" s="521"/>
      <c r="I34" s="521"/>
      <c r="J34" s="521">
        <v>1</v>
      </c>
      <c r="K34" s="521"/>
      <c r="L34" s="521"/>
      <c r="M34" s="521"/>
    </row>
    <row r="35" spans="1:14" x14ac:dyDescent="0.25">
      <c r="A35" s="339" t="s">
        <v>30</v>
      </c>
      <c r="B35" s="521"/>
      <c r="C35" s="521"/>
      <c r="D35" s="521">
        <v>61755</v>
      </c>
      <c r="E35" s="521">
        <v>404</v>
      </c>
      <c r="F35" s="521">
        <v>469</v>
      </c>
      <c r="G35" s="521">
        <v>0</v>
      </c>
      <c r="H35" s="521"/>
      <c r="I35" s="521"/>
      <c r="J35" s="521">
        <v>57</v>
      </c>
      <c r="K35" s="521"/>
      <c r="L35" s="521">
        <v>820</v>
      </c>
      <c r="M35" s="521">
        <v>316</v>
      </c>
    </row>
    <row r="36" spans="1:14" ht="15.75" thickBot="1" x14ac:dyDescent="0.3">
      <c r="A36" s="340" t="s">
        <v>31</v>
      </c>
      <c r="B36" s="522"/>
      <c r="C36" s="522"/>
      <c r="D36" s="522">
        <v>6192</v>
      </c>
      <c r="E36" s="522">
        <v>60</v>
      </c>
      <c r="F36" s="522"/>
      <c r="G36" s="522"/>
      <c r="H36" s="522"/>
      <c r="I36" s="522"/>
      <c r="J36" s="522"/>
      <c r="K36" s="522"/>
      <c r="L36" s="522"/>
      <c r="M36" s="522"/>
    </row>
    <row r="37" spans="1:14" ht="15.75" thickBot="1" x14ac:dyDescent="0.3">
      <c r="A37" s="337" t="s">
        <v>41</v>
      </c>
      <c r="B37" s="341">
        <f>SUM(B13:B36)</f>
        <v>24149</v>
      </c>
      <c r="C37" s="341">
        <f>SUM(C13:C36)</f>
        <v>0</v>
      </c>
      <c r="D37" s="341">
        <f t="shared" ref="D37:M37" si="0">SUM(D13:D36)</f>
        <v>1204772</v>
      </c>
      <c r="E37" s="341">
        <f t="shared" si="0"/>
        <v>5799</v>
      </c>
      <c r="F37" s="341">
        <f>SUM(F13:F36)</f>
        <v>193975</v>
      </c>
      <c r="G37" s="341">
        <f t="shared" si="0"/>
        <v>1734</v>
      </c>
      <c r="H37" s="341">
        <f t="shared" si="0"/>
        <v>109390</v>
      </c>
      <c r="I37" s="341">
        <f t="shared" si="0"/>
        <v>178</v>
      </c>
      <c r="J37" s="341">
        <f t="shared" si="0"/>
        <v>14401</v>
      </c>
      <c r="K37" s="341">
        <f t="shared" si="0"/>
        <v>43</v>
      </c>
      <c r="L37" s="341">
        <f t="shared" si="0"/>
        <v>45859</v>
      </c>
      <c r="M37" s="341">
        <f t="shared" si="0"/>
        <v>2437</v>
      </c>
    </row>
    <row r="38" spans="1:14" ht="15.75" thickBot="1" x14ac:dyDescent="0.3">
      <c r="B38" s="593">
        <f>SUM(B37:C37)</f>
        <v>24149</v>
      </c>
      <c r="C38" s="593"/>
      <c r="D38" s="593">
        <f>SUM(D37:E37)</f>
        <v>1210571</v>
      </c>
      <c r="E38" s="593"/>
      <c r="F38" s="593">
        <f>SUM(F37:G37)</f>
        <v>195709</v>
      </c>
      <c r="G38" s="593"/>
      <c r="H38" s="593">
        <f>SUM(H37:I37)</f>
        <v>109568</v>
      </c>
      <c r="I38" s="593"/>
      <c r="J38" s="593">
        <f>SUM(J37:K37)</f>
        <v>14444</v>
      </c>
      <c r="K38" s="593"/>
      <c r="L38" s="593">
        <f>SUM(L37:M37)</f>
        <v>48296</v>
      </c>
      <c r="M38" s="593"/>
    </row>
    <row r="39" spans="1:14" ht="15.75" thickBot="1" x14ac:dyDescent="0.3">
      <c r="A39" s="1"/>
      <c r="B39" s="1"/>
    </row>
    <row r="40" spans="1:14" ht="15.75" thickBot="1" x14ac:dyDescent="0.3">
      <c r="A40" s="447" t="s">
        <v>32</v>
      </c>
      <c r="B40" s="448">
        <f>SUM(B37,D37,F37,H37,J37,L37)</f>
        <v>1592546</v>
      </c>
    </row>
    <row r="41" spans="1:14" ht="15.75" thickBot="1" x14ac:dyDescent="0.3">
      <c r="A41" s="447" t="s">
        <v>49</v>
      </c>
      <c r="B41" s="448">
        <f>SUM(C37,E37,G37,I37,K37,M37)</f>
        <v>10191</v>
      </c>
    </row>
    <row r="42" spans="1:14" ht="15.75" thickBot="1" x14ac:dyDescent="0.3">
      <c r="A42" s="447" t="s">
        <v>50</v>
      </c>
      <c r="B42" s="448">
        <f>SUM(B40:B41)</f>
        <v>1602737</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1.5163769209806185E-2</v>
      </c>
      <c r="C46" s="220">
        <f>C37/B41</f>
        <v>0</v>
      </c>
      <c r="D46" s="220">
        <f>D37/B40</f>
        <v>0.75650687641047731</v>
      </c>
      <c r="E46" s="220">
        <f>E37/B41</f>
        <v>0.56903149838092437</v>
      </c>
      <c r="F46" s="220">
        <f>F37/B40</f>
        <v>0.12180181922531594</v>
      </c>
      <c r="G46" s="220">
        <f>G37/B41</f>
        <v>0.17015013246982633</v>
      </c>
      <c r="H46" s="220">
        <f>H37/B40</f>
        <v>6.8688753731446381E-2</v>
      </c>
      <c r="I46" s="220">
        <f>I37/B41</f>
        <v>1.7466391914434304E-2</v>
      </c>
      <c r="J46" s="220">
        <f>J37/B40</f>
        <v>9.0427529251902294E-3</v>
      </c>
      <c r="K46" s="220">
        <f>K37/B41</f>
        <v>4.2194092827004216E-3</v>
      </c>
      <c r="L46" s="220">
        <f>L37/B40</f>
        <v>2.8796028497763956E-2</v>
      </c>
      <c r="M46" s="220">
        <f>M37/B41</f>
        <v>0.2391325679521146</v>
      </c>
    </row>
    <row r="47" spans="1:14" ht="30.75" thickBot="1" x14ac:dyDescent="0.3">
      <c r="A47" s="221" t="s">
        <v>103</v>
      </c>
      <c r="B47" s="595">
        <f>B38/B42</f>
        <v>1.5067350413698567E-2</v>
      </c>
      <c r="C47" s="595"/>
      <c r="D47" s="595">
        <f>D38/B42</f>
        <v>0.75531481459528294</v>
      </c>
      <c r="E47" s="595"/>
      <c r="F47" s="595">
        <f>F38/B42</f>
        <v>0.12210924187811226</v>
      </c>
      <c r="G47" s="595"/>
      <c r="H47" s="595">
        <f>H38/B42</f>
        <v>6.8363056446566095E-2</v>
      </c>
      <c r="I47" s="595"/>
      <c r="J47" s="595">
        <f>J38/B42</f>
        <v>9.0120837043133097E-3</v>
      </c>
      <c r="K47" s="595"/>
      <c r="L47" s="595">
        <f>L38/B42</f>
        <v>3.0133452962026831E-2</v>
      </c>
      <c r="M47" s="595"/>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03-2023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2023-04-25T20:44:07Z</dcterms:modified>
</cp:coreProperties>
</file>