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Abril\"/>
    </mc:Choice>
  </mc:AlternateContent>
  <bookViews>
    <workbookView xWindow="0" yWindow="0" windowWidth="20490" windowHeight="7065" activeTab="3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M184" i="1"/>
  <c r="S184" i="1"/>
  <c r="T184" i="1"/>
  <c r="U184" i="1"/>
  <c r="V184" i="1"/>
  <c r="W184" i="1"/>
  <c r="X184" i="1"/>
  <c r="Y184" i="1" l="1"/>
  <c r="G183" i="1"/>
  <c r="M183" i="1"/>
  <c r="S183" i="1"/>
  <c r="T183" i="1"/>
  <c r="U183" i="1"/>
  <c r="V183" i="1"/>
  <c r="W183" i="1"/>
  <c r="X183" i="1"/>
  <c r="Y183" i="1" l="1"/>
  <c r="G182" i="1"/>
  <c r="M182" i="1"/>
  <c r="S182" i="1"/>
  <c r="T182" i="1"/>
  <c r="U182" i="1"/>
  <c r="V182" i="1"/>
  <c r="W182" i="1"/>
  <c r="X182" i="1"/>
  <c r="Y182" i="1" l="1"/>
  <c r="X181" i="1"/>
  <c r="S181" i="1"/>
  <c r="G181" i="1"/>
  <c r="M181" i="1"/>
  <c r="T181" i="1"/>
  <c r="V181" i="1"/>
  <c r="W181" i="1"/>
  <c r="U181" i="1" l="1"/>
  <c r="Y181" i="1"/>
  <c r="U180" i="1"/>
  <c r="V180" i="1"/>
  <c r="W180" i="1"/>
  <c r="X180" i="1"/>
  <c r="T180" i="1"/>
  <c r="S180" i="1"/>
  <c r="M180" i="1"/>
  <c r="G180" i="1"/>
  <c r="Y180" i="1" l="1"/>
  <c r="S179" i="1"/>
  <c r="T179" i="1"/>
  <c r="U179" i="1"/>
  <c r="V179" i="1"/>
  <c r="W179" i="1"/>
  <c r="X179" i="1"/>
  <c r="M179" i="1"/>
  <c r="G179" i="1"/>
  <c r="Y179" i="1" l="1"/>
  <c r="Y178" i="1"/>
  <c r="Y177" i="1"/>
  <c r="Y176" i="1"/>
  <c r="Y175" i="1"/>
  <c r="Y174" i="1"/>
  <c r="Y173" i="1"/>
  <c r="Y172" i="1"/>
  <c r="Y171" i="1"/>
  <c r="Y170" i="1"/>
  <c r="X171" i="1"/>
  <c r="X172" i="1"/>
  <c r="X173" i="1"/>
  <c r="X174" i="1"/>
  <c r="X175" i="1"/>
  <c r="X176" i="1"/>
  <c r="X177" i="1"/>
  <c r="X178" i="1"/>
  <c r="W171" i="1"/>
  <c r="W172" i="1"/>
  <c r="W173" i="1"/>
  <c r="W174" i="1"/>
  <c r="W175" i="1"/>
  <c r="W176" i="1"/>
  <c r="W177" i="1"/>
  <c r="W178" i="1"/>
  <c r="V171" i="1"/>
  <c r="V172" i="1"/>
  <c r="V173" i="1"/>
  <c r="V174" i="1"/>
  <c r="V175" i="1"/>
  <c r="V176" i="1"/>
  <c r="V177" i="1"/>
  <c r="V178" i="1"/>
  <c r="U171" i="1"/>
  <c r="U172" i="1"/>
  <c r="U173" i="1"/>
  <c r="U174" i="1"/>
  <c r="U175" i="1"/>
  <c r="U176" i="1"/>
  <c r="U177" i="1"/>
  <c r="U178" i="1"/>
  <c r="U170" i="1"/>
  <c r="T170" i="1"/>
  <c r="T171" i="1"/>
  <c r="T172" i="1"/>
  <c r="T173" i="1"/>
  <c r="T174" i="1"/>
  <c r="T175" i="1"/>
  <c r="T176" i="1"/>
  <c r="T177" i="1"/>
  <c r="T178" i="1"/>
  <c r="M174" i="1"/>
  <c r="M175" i="1"/>
  <c r="M176" i="1"/>
  <c r="M177" i="1"/>
  <c r="M178" i="1"/>
  <c r="M171" i="1"/>
  <c r="M172" i="1"/>
  <c r="M173" i="1"/>
  <c r="G171" i="1"/>
  <c r="G172" i="1"/>
  <c r="G173" i="1"/>
  <c r="G174" i="1"/>
  <c r="G175" i="1"/>
  <c r="G176" i="1"/>
  <c r="G177" i="1"/>
  <c r="G178" i="1"/>
  <c r="S178" i="1"/>
  <c r="S177" i="1" l="1"/>
  <c r="S176" i="1" l="1"/>
  <c r="S175" i="1" l="1"/>
  <c r="S174" i="1" l="1"/>
  <c r="S173" i="1" l="1"/>
  <c r="S172" i="1" l="1"/>
  <c r="S171" i="1" l="1"/>
  <c r="V170" i="1" l="1"/>
  <c r="W170" i="1"/>
  <c r="X170" i="1"/>
  <c r="S170" i="1"/>
  <c r="M170" i="1"/>
  <c r="G170" i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<sst xmlns="http://schemas.openxmlformats.org/spreadsheetml/2006/main" count="270" uniqueCount="243">
  <si>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</si>
  <si>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</si>
  <si>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</si>
  <si>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</si>
  <si>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</si>
  <si>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</si>
  <si>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</si>
  <si>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</si>
  <si>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</si>
  <si>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</si>
  <si>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</si>
  <si>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</si>
  <si>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</si>
  <si>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</si>
  <si>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</si>
  <si>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</si>
  <si>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</si>
  <si>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</si>
  <si>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</si>
  <si>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</si>
  <si>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</si>
  <si>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</si>
  <si>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</si>
  <si>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</si>
  <si>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</si>
  <si>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</si>
  <si>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</si>
  <si>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</si>
  <si>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</si>
  <si>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</si>
  <si>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</si>
  <si>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</si>
  <si>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</si>
  <si>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</si>
  <si>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</si>
  <si>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</si>
  <si>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</si>
  <si>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</si>
  <si>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</si>
  <si>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</si>
  <si>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</si>
  <si>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</si>
  <si>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</si>
  <si>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</si>
  <si>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</si>
  <si>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</si>
  <si>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</si>
  <si>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</si>
  <si>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</si>
  <si>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</si>
  <si>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</si>
  <si>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</si>
  <si>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</si>
  <si>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</si>
  <si>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</si>
  <si>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</si>
  <si>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</si>
  <si>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</si>
  <si>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</si>
  <si>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</si>
  <si>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</si>
  <si>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</si>
  <si>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</si>
  <si>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</si>
  <si>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</si>
  <si>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</si>
  <si>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</si>
  <si>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</si>
  <si>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</si>
  <si>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</si>
  <si>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</si>
  <si>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</si>
  <si>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</si>
  <si>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</si>
  <si>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</si>
  <si>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</si>
  <si>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</si>
  <si>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</si>
  <si>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</si>
  <si>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</si>
  <si>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</si>
  <si>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</si>
  <si>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</si>
  <si>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</si>
  <si>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</si>
  <si>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</si>
  <si>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</si>
  <si>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</si>
  <si>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</si>
  <si>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</si>
  <si>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</si>
  <si>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</si>
  <si>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</si>
  <si>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</si>
  <si>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</si>
  <si>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</si>
  <si>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</si>
  <si>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</si>
  <si>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</si>
  <si>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</si>
  <si>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</si>
  <si>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</si>
  <si>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</si>
  <si>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</si>
  <si>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</si>
  <si>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</si>
  <si>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</si>
  <si>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</si>
  <si>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</si>
  <si>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</si>
  <si>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</si>
  <si>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</si>
  <si>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</si>
  <si>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</si>
  <si>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</si>
  <si>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</si>
  <si>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</si>
  <si>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</si>
  <si>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</si>
  <si>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</si>
  <si>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</si>
  <si>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</si>
  <si>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</si>
  <si>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</si>
  <si>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</si>
  <si>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</si>
  <si>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</si>
  <si>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</si>
  <si>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</si>
  <si>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</si>
  <si>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</si>
  <si>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</si>
  <si>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</si>
  <si>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</si>
  <si>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</si>
  <si>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</si>
  <si>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</si>
  <si>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</si>
  <si>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</si>
  <si>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</si>
  <si>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</si>
  <si>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</si>
  <si>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</si>
  <si>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</si>
  <si>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</si>
  <si>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</si>
  <si>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</si>
  <si>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</si>
  <si>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</si>
  <si>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</si>
  <si>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</si>
  <si>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</si>
  <si>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</si>
  <si>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</si>
  <si>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</si>
  <si>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</si>
  <si>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</si>
  <si>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</si>
  <si>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</si>
  <si>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</si>
  <si>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</si>
  <si>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</si>
  <si>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</si>
  <si>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</si>
  <si>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</si>
  <si>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</si>
  <si>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</si>
  <si>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</si>
  <si>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</si>
  <si>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</si>
  <si>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</si>
  <si>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</si>
  <si>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</si>
  <si>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</si>
  <si>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</si>
  <si>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</si>
  <si>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</si>
  <si>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</si>
  <si>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</si>
  <si>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</si>
  <si>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</si>
  <si>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</si>
  <si>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</si>
  <si>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</si>
  <si>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</si>
  <si>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</si>
  <si>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</si>
  <si>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</si>
  <si>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</si>
  <si>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</si>
  <si>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</si>
  <si>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</si>
  <si>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</si>
  <si>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</si>
  <si>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</si>
  <si>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</si>
  <si>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</si>
  <si>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</si>
  <si>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</si>
  <si>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</si>
  <si>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</si>
  <si>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</si>
  <si>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</si>
  <si>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</si>
  <si>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</si>
  <si>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</si>
  <si>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</si>
  <si>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</si>
  <si>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</si>
  <si>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</si>
  <si>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</si>
  <si>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</si>
  <si>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</si>
  <si>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</si>
  <si>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</si>
  <si>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</si>
  <si>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</si>
  <si>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</si>
  <si>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</si>
  <si>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</si>
  <si>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</si>
  <si>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</si>
  <si>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</si>
  <si>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</si>
  <si>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</si>
  <si>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</si>
  <si>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</si>
  <si>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</si>
  <si>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</si>
  <si>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</si>
  <si>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</si>
  <si>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</si>
  <si>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</si>
  <si>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</si>
  <si>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</si>
  <si>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</si>
  <si>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</si>
  <si>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</si>
  <si>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</si>
  <si>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</si>
  <si>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Fecha de Publicación: Mayo 2023</t>
  </si>
  <si>
    <t>Abr 2023</t>
  </si>
  <si>
    <t>Fecha de corte: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</si>
</sst>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52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49" fontId="3" fillId="0" borderId="74" xfId="1" applyNumberFormat="1" applyFont="1" applyFill="1" applyBorder="1" applyAlignment="1">
      <alignment horizontal="center"/>
    </xf>
    <xf numFmtId="3" fontId="4" fillId="8" borderId="59" xfId="3" applyNumberFormat="1" applyFont="1" applyFill="1" applyBorder="1" applyAlignment="1">
      <alignment horizontal="center" vertical="center"/>
    </xf>
    <xf numFmtId="3" fontId="3" fillId="10" borderId="69" xfId="3" applyNumberFormat="1" applyFont="1" applyFill="1" applyBorder="1" applyAlignment="1">
      <alignment horizontal="center" vertical="center"/>
    </xf>
    <xf numFmtId="49" fontId="3" fillId="0" borderId="68" xfId="1" applyNumberFormat="1" applyFont="1" applyFill="1" applyBorder="1" applyAlignment="1">
      <alignment horizontal="center"/>
    </xf>
    <xf numFmtId="3" fontId="3" fillId="10" borderId="59" xfId="3" applyNumberFormat="1" applyFont="1" applyFill="1" applyBorder="1" applyAlignment="1">
      <alignment horizontal="center" vertical="center"/>
    </xf>
    <xf numFmtId="3" fontId="4" fillId="8" borderId="75" xfId="3" applyNumberFormat="1" applyFont="1" applyFill="1" applyBorder="1" applyAlignment="1">
      <alignment horizontal="center" vertical="center"/>
    </xf>
    <xf numFmtId="3" fontId="3" fillId="10" borderId="60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8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Pres.'!$B$168,'Líneas por Tecnología y Pres.'!$B$180,'Líneas por Tecnología y Pres.'!$B$181,'Líneas por Tecnología y Pres.'!$B$182,'Líneas por Tecnología y Pres.'!$B$183,'Líneas por Tecnología y Pres.'!$B$184)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Pres.'!$C$168,'Líneas por Tecnología y Pres.'!$C$180,'Líneas por Tecnología y Pres.'!$C$181,'Líneas por Tecnología y Pres.'!$C$182,'Líneas por Tecnología y Pres.'!$C$183,'Líneas por Tecnología y Pres.'!$C$184)</c:f>
              <c:numCache>
                <c:formatCode>#,##0</c:formatCode>
                <c:ptCount val="19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1282722</c:v>
                </c:pt>
                <c:pt idx="15">
                  <c:v>1286490</c:v>
                </c:pt>
                <c:pt idx="16">
                  <c:v>1288508</c:v>
                </c:pt>
                <c:pt idx="17">
                  <c:v>1292283</c:v>
                </c:pt>
                <c:pt idx="18">
                  <c:v>1295560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Pres.'!$D$168,'Líneas por Tecnología y Pres.'!$D$180,'Líneas por Tecnología y Pres.'!$D$181,'Líneas por Tecnología y Pres.'!$D$182,'Líneas por Tecnología y Pres.'!$D$183,'Líneas por Tecnología y Pres.'!$D$184)</c:f>
              <c:numCache>
                <c:formatCode>#,##0</c:formatCode>
                <c:ptCount val="19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2529818</c:v>
                </c:pt>
                <c:pt idx="15">
                  <c:v>2551565</c:v>
                </c:pt>
                <c:pt idx="16">
                  <c:v>2560284</c:v>
                </c:pt>
                <c:pt idx="17">
                  <c:v>2578628</c:v>
                </c:pt>
                <c:pt idx="18">
                  <c:v>2605072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Pres.'!$E$168,'Líneas por Tecnología y Pres.'!$E$180,'Líneas por Tecnología y Pres.'!$E$181,'Líneas por Tecnología y Pres.'!$E$182,'Líneas por Tecnología y Pres.'!$E$183,'Líneas por Tecnología y Pres.'!$E$184)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1745362</c:v>
                </c:pt>
                <c:pt idx="15">
                  <c:v>1753591</c:v>
                </c:pt>
                <c:pt idx="16">
                  <c:v>1757790</c:v>
                </c:pt>
                <c:pt idx="17">
                  <c:v>1763660</c:v>
                </c:pt>
                <c:pt idx="18">
                  <c:v>1768615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Pres.'!$F$157,'Líneas por Tecnología y Pres.'!$F$168,'Líneas por Tecnología y Pres.'!$F$180,'Líneas por Tecnología y Pres.'!$F$181,'Líneas por Tecnología y Pres.'!$F$182,'Líneas por Tecnología y Pres.'!$F$183,'Líneas por Tecnología y Pres.'!$F$184)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3219750</c:v>
                </c:pt>
                <c:pt idx="13">
                  <c:v>3385646</c:v>
                </c:pt>
                <c:pt idx="14">
                  <c:v>3469835</c:v>
                </c:pt>
                <c:pt idx="15">
                  <c:v>3481775</c:v>
                </c:pt>
                <c:pt idx="16">
                  <c:v>3485908</c:v>
                </c:pt>
                <c:pt idx="17">
                  <c:v>3527991</c:v>
                </c:pt>
                <c:pt idx="18">
                  <c:v>3550795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51894944"/>
        <c:axId val="387697792"/>
      </c:barChart>
      <c:catAx>
        <c:axId val="3518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7697792"/>
        <c:crosses val="autoZero"/>
        <c:auto val="1"/>
        <c:lblAlgn val="ctr"/>
        <c:lblOffset val="100"/>
        <c:noMultiLvlLbl val="0"/>
      </c:catAx>
      <c:valAx>
        <c:axId val="387697792"/>
        <c:scaling>
          <c:orientation val="minMax"/>
          <c:max val="1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51894944"/>
        <c:crosses val="autoZero"/>
        <c:crossBetween val="between"/>
        <c:majorUnit val="2500000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Pres.'!$H$168,'Líneas por Tecnología y Pres.'!$H$180,'Líneas por Tecnología y Pres.'!$H$181,'Líneas por Tecnología y Pres.'!$H$182,'Líneas por Tecnología y Pres.'!$H$183,'Líneas por Tecnología y Pres.'!$H$184)</c:f>
              <c:numCache>
                <c:formatCode>#,##0</c:formatCode>
                <c:ptCount val="19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Pres.'!$I$168,'Líneas por Tecnología y Pres.'!$I$180,'Líneas por Tecnología y Pres.'!$I$181,'Líneas por Tecnología y Pres.'!$I$182,'Líneas por Tecnología y Pres.'!$I$183,'Líneas por Tecnología y Pres.'!$I$184)</c:f>
              <c:numCache>
                <c:formatCode>#,##0</c:formatCode>
                <c:ptCount val="19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377030.53606728103</c:v>
                </c:pt>
                <c:pt idx="15">
                  <c:v>375896.19164634671</c:v>
                </c:pt>
                <c:pt idx="16">
                  <c:v>375554.08009519178</c:v>
                </c:pt>
                <c:pt idx="17">
                  <c:v>357345.47820574365</c:v>
                </c:pt>
                <c:pt idx="18">
                  <c:v>345073.07709026453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Pres.'!$J$168,'Líneas por Tecnología y Pres.'!$J$180,'Líneas por Tecnología y Pres.'!$J$181,'Líneas por Tecnología y Pres.'!$J$182,'Líneas por Tecnología y Pres.'!$J$183,'Líneas por Tecnología y Pres.'!$J$184)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1060440.2833697845</c:v>
                </c:pt>
                <c:pt idx="15">
                  <c:v>1053485.8203377109</c:v>
                </c:pt>
                <c:pt idx="16">
                  <c:v>1014216.193738039</c:v>
                </c:pt>
                <c:pt idx="17">
                  <c:v>1018883.469631614</c:v>
                </c:pt>
                <c:pt idx="18">
                  <c:v>1012068.5629864663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Pres.'!$K$168,'Líneas por Tecnología y Pres.'!$K$180,'Líneas por Tecnología y Pres.'!$K$181,'Líneas por Tecnología y Pres.'!$K$182,'Líneas por Tecnología y Pres.'!$K$183,'Líneas por Tecnología y Pres.'!$K$184)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Pres.'!$L$168,'Líneas por Tecnología y Pres.'!$L$180,'Líneas por Tecnología y Pres.'!$L$181,'Líneas por Tecnología y Pres.'!$L$182,'Líneas por Tecnología y Pres.'!$L$183,'Líneas por Tecnología y Pres.'!$L$184)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4013644.1805629344</c:v>
                </c:pt>
                <c:pt idx="15">
                  <c:v>3982477.9880159423</c:v>
                </c:pt>
                <c:pt idx="16">
                  <c:v>4020911.7261667661</c:v>
                </c:pt>
                <c:pt idx="17">
                  <c:v>4043441.0521626421</c:v>
                </c:pt>
                <c:pt idx="18">
                  <c:v>4052439.3599232691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7698968"/>
        <c:axId val="387698184"/>
      </c:barChart>
      <c:catAx>
        <c:axId val="38769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7698184"/>
        <c:crosses val="autoZero"/>
        <c:auto val="1"/>
        <c:lblAlgn val="ctr"/>
        <c:lblOffset val="100"/>
        <c:noMultiLvlLbl val="0"/>
      </c:catAx>
      <c:valAx>
        <c:axId val="387698184"/>
        <c:scaling>
          <c:orientation val="minMax"/>
          <c:max val="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7698968"/>
        <c:crosses val="autoZero"/>
        <c:crossBetween val="between"/>
        <c:majorUnit val="1000000"/>
        <c:min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Pres.'!$N$156,'Líneas por Tecnología y Pres.'!$N$168,'Líneas por Tecnología y Pres.'!$N$180,'Líneas por Tecnología y Pres.'!$N$181,'Líneas por Tecnología y Pres.'!$N$182,'Líneas por Tecnología y Pres.'!$N$183,'Líneas por Tecnología y Pres.'!$N$184)</c:f>
              <c:numCache>
                <c:formatCode>#,##0</c:formatCode>
                <c:ptCount val="19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Pres.'!$O$156,'Líneas por Tecnología y Pres.'!$O$168,'Líneas por Tecnología y Pres.'!$O$180,'Líneas por Tecnología y Pres.'!$O$181,'Líneas por Tecnología y Pres.'!$O$182,'Líneas por Tecnología y Pres.'!$O$183,'Líneas por Tecnología y Pres.'!$O$184)</c:f>
              <c:numCache>
                <c:formatCode>#,##0</c:formatCode>
                <c:ptCount val="19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88328</c:v>
                </c:pt>
                <c:pt idx="13">
                  <c:v>90490</c:v>
                </c:pt>
                <c:pt idx="14">
                  <c:v>89457</c:v>
                </c:pt>
                <c:pt idx="15">
                  <c:v>88678</c:v>
                </c:pt>
                <c:pt idx="16">
                  <c:v>88622</c:v>
                </c:pt>
                <c:pt idx="17">
                  <c:v>88694</c:v>
                </c:pt>
                <c:pt idx="18">
                  <c:v>88685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Pres.'!$P$156,'Líneas por Tecnología y Pres.'!$P$168,'Líneas por Tecnología y Pres.'!$P$180,'Líneas por Tecnología y Pres.'!$P$181,'Líneas por Tecnología y Pres.'!$P$182,'Líneas por Tecnología y Pres.'!$P$183,'Líneas por Tecnología y Pres.'!$P$184)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Pres.'!$Q$132,'Líneas por Tecnología y Pres.'!$Q$144,'Líneas por Tecnología y Pres.'!$Q$156,'Líneas por Tecnología y Pres.'!$Q$168,'Líneas por Tecnología y Pres.'!$Q$180,'Líneas por Tecnología y Pres.'!$Q$181,'Líneas por Tecnología y Pres.'!$Q$182,'Líneas por Tecnología y Pres.'!$Q$183,'Líneas por Tecnología y Pres.'!$Q$184)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252233</c:v>
                </c:pt>
                <c:pt idx="11">
                  <c:v>57576</c:v>
                </c:pt>
                <c:pt idx="12">
                  <c:v>42633</c:v>
                </c:pt>
                <c:pt idx="13">
                  <c:v>41720</c:v>
                </c:pt>
                <c:pt idx="14">
                  <c:v>40667</c:v>
                </c:pt>
                <c:pt idx="15">
                  <c:v>40363</c:v>
                </c:pt>
                <c:pt idx="16">
                  <c:v>40380</c:v>
                </c:pt>
                <c:pt idx="17">
                  <c:v>40345</c:v>
                </c:pt>
                <c:pt idx="18">
                  <c:v>40306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Pres.'!$R$156,'Líneas por Tecnología y Pres.'!$R$168,'Líneas por Tecnología y Pres.'!$R$180,'Líneas por Tecnología y Pres.'!$R$181,'Líneas por Tecnología y Pres.'!$R$182,'Líneas por Tecnología y Pres.'!$R$183,'Líneas por Tecnología y Pres.'!$R$184)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2695427</c:v>
                </c:pt>
                <c:pt idx="13">
                  <c:v>2737207</c:v>
                </c:pt>
                <c:pt idx="14">
                  <c:v>2881775</c:v>
                </c:pt>
                <c:pt idx="15">
                  <c:v>2899213</c:v>
                </c:pt>
                <c:pt idx="16">
                  <c:v>2919835</c:v>
                </c:pt>
                <c:pt idx="17">
                  <c:v>2941572</c:v>
                </c:pt>
                <c:pt idx="18">
                  <c:v>2960419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7697400"/>
        <c:axId val="387698576"/>
      </c:barChart>
      <c:catAx>
        <c:axId val="3876974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7698576"/>
        <c:crosses val="autoZero"/>
        <c:auto val="1"/>
        <c:lblAlgn val="ctr"/>
        <c:lblOffset val="100"/>
        <c:noMultiLvlLbl val="0"/>
      </c:catAx>
      <c:valAx>
        <c:axId val="387698576"/>
        <c:scaling>
          <c:orientation val="minMax"/>
          <c:max val="3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7697400"/>
        <c:crosses val="autoZero"/>
        <c:crossBetween val="between"/>
        <c:majorUnit val="400000"/>
        <c:minorUnit val="20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Pres.'!$T$168,'Líneas por Tecnología y Pres.'!$T$180,'Líneas por Tecnología y Pres.'!$T$181,'Líneas por Tecnología y Pres.'!$T$182,'Líneas por Tecnología y Pres.'!$T$183,'Líneas por Tecnología y Pres.'!$T$184)</c:f>
              <c:numCache>
                <c:formatCode>#,##0</c:formatCode>
                <c:ptCount val="15"/>
                <c:pt idx="0">
                  <c:v>75179</c:v>
                </c:pt>
                <c:pt idx="1">
                  <c:v>83748</c:v>
                </c:pt>
                <c:pt idx="2">
                  <c:v>3009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Pres.'!$U$168,'Líneas por Tecnología y Pres.'!$U$180,'Líneas por Tecnología y Pres.'!$U$181,'Líneas por Tecnología y Pres.'!$U$182,'Líneas por Tecnología y Pres.'!$U$183,'Líneas por Tecnología y Pres.'!$U$184)</c:f>
              <c:numCache>
                <c:formatCode>#,##0</c:formatCode>
                <c:ptCount val="19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1749209.5360672809</c:v>
                </c:pt>
                <c:pt idx="15">
                  <c:v>1751064.1916463468</c:v>
                </c:pt>
                <c:pt idx="16">
                  <c:v>1752684.0800951917</c:v>
                </c:pt>
                <c:pt idx="17">
                  <c:v>1738322.4782057437</c:v>
                </c:pt>
                <c:pt idx="18">
                  <c:v>1729318.0770902645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Pres.'!$V$168,'Líneas por Tecnología y Pres.'!$V$180,'Líneas por Tecnología y Pres.'!$V$181,'Líneas por Tecnología y Pres.'!$V$182,'Líneas por Tecnología y Pres.'!$V$183,'Líneas por Tecnología y Pres.'!$V$184)</c:f>
              <c:numCache>
                <c:formatCode>#,##0</c:formatCode>
                <c:ptCount val="19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3590258.2833697842</c:v>
                </c:pt>
                <c:pt idx="15">
                  <c:v>3605050.8203377109</c:v>
                </c:pt>
                <c:pt idx="16">
                  <c:v>3574500.1937380391</c:v>
                </c:pt>
                <c:pt idx="17">
                  <c:v>3597511.4696316142</c:v>
                </c:pt>
                <c:pt idx="18">
                  <c:v>3617140.5629864661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Pres.'!$W$168,'Líneas por Tecnología y Pres.'!$W$180,'Líneas por Tecnología y Pres.'!$W$181,'Líneas por Tecnología y Pres.'!$W$182,'Líneas por Tecnología y Pres.'!$W$183,'Líneas por Tecnología y Pres.'!$W$184)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1786029</c:v>
                </c:pt>
                <c:pt idx="15">
                  <c:v>1793954</c:v>
                </c:pt>
                <c:pt idx="16">
                  <c:v>1798170</c:v>
                </c:pt>
                <c:pt idx="17">
                  <c:v>1804005</c:v>
                </c:pt>
                <c:pt idx="18">
                  <c:v>1808921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Pres.'!$X$168,'Líneas por Tecnología y Pres.'!$X$180,'Líneas por Tecnología y Pres.'!$X$181,'Líneas por Tecnología y Pres.'!$X$182,'Líneas por Tecnología y Pres.'!$X$183,'Líneas por Tecnología y Pres.'!$X$184)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10365254.180562934</c:v>
                </c:pt>
                <c:pt idx="15">
                  <c:v>10363465.988015942</c:v>
                </c:pt>
                <c:pt idx="16">
                  <c:v>10426654.726166766</c:v>
                </c:pt>
                <c:pt idx="17">
                  <c:v>10513004.052162642</c:v>
                </c:pt>
                <c:pt idx="18">
                  <c:v>10563653.35992327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390840"/>
        <c:axId val="352392800"/>
        <c:axId val="0"/>
      </c:bar3DChart>
      <c:catAx>
        <c:axId val="35239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52392800"/>
        <c:crosses val="autoZero"/>
        <c:auto val="1"/>
        <c:lblAlgn val="ctr"/>
        <c:lblOffset val="100"/>
        <c:noMultiLvlLbl val="0"/>
      </c:catAx>
      <c:valAx>
        <c:axId val="35239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52390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14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718705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14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14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activeCell="B8" sqref="B8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20"/>
      <c r="C3" s="220"/>
      <c r="D3" s="220"/>
      <c r="E3" s="220"/>
      <c r="F3" s="220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240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242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22" t="s">
        <v>95</v>
      </c>
      <c r="G10" s="222"/>
      <c r="H10" s="222"/>
      <c r="I10" s="222"/>
      <c r="J10" s="222"/>
      <c r="K10" s="223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21" t="s">
        <v>104</v>
      </c>
      <c r="C12" s="221"/>
      <c r="D12" s="221"/>
      <c r="E12" s="165"/>
      <c r="F12" s="218" t="s">
        <v>102</v>
      </c>
      <c r="G12" s="218"/>
      <c r="H12" s="218"/>
      <c r="I12" s="218"/>
      <c r="J12" s="218"/>
      <c r="K12" s="219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21" t="s">
        <v>103</v>
      </c>
      <c r="C14" s="221"/>
      <c r="D14" s="221"/>
      <c r="E14" s="165"/>
      <c r="F14" s="218" t="s">
        <v>108</v>
      </c>
      <c r="G14" s="218"/>
      <c r="H14" s="218"/>
      <c r="I14" s="218"/>
      <c r="J14" s="218"/>
      <c r="K14" s="219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21" t="s">
        <v>101</v>
      </c>
      <c r="C16" s="221"/>
      <c r="D16" s="221"/>
      <c r="E16" s="165"/>
      <c r="F16" s="218" t="s">
        <v>109</v>
      </c>
      <c r="G16" s="218"/>
      <c r="H16" s="218"/>
      <c r="I16" s="218"/>
      <c r="J16" s="218"/>
      <c r="K16" s="219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5"/>
  <sheetViews>
    <sheetView showGridLines="0" zoomScaleNormal="100" workbookViewId="0">
      <pane xSplit="1" ySplit="11" topLeftCell="C171" activePane="bottomRight" state="frozen"/>
      <selection pane="topRight" activeCell="B1" sqref="B1"/>
      <selection pane="bottomLeft" activeCell="A12" sqref="A12"/>
      <selection pane="bottomRight" activeCell="A184" sqref="A184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Mayo 2023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33" t="s">
        <v>99</v>
      </c>
      <c r="O7" s="233"/>
      <c r="P7" s="233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Abril 2023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6" t="s">
        <v>1</v>
      </c>
      <c r="C10" s="236"/>
      <c r="D10" s="236"/>
      <c r="E10" s="236"/>
      <c r="F10" s="237"/>
      <c r="G10" s="36" t="s">
        <v>2</v>
      </c>
      <c r="H10" s="240" t="s">
        <v>3</v>
      </c>
      <c r="I10" s="236"/>
      <c r="J10" s="236"/>
      <c r="K10" s="236"/>
      <c r="L10" s="237"/>
      <c r="M10" s="36" t="s">
        <v>2</v>
      </c>
      <c r="N10" s="236" t="s">
        <v>98</v>
      </c>
      <c r="O10" s="236"/>
      <c r="P10" s="236"/>
      <c r="Q10" s="236"/>
      <c r="R10" s="236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8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9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80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80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:T178" si="446">SUM(B169,H169,N169)</f>
        <v>0</v>
      </c>
      <c r="U169" s="13">
        <f t="shared" ref="U169:U178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:Y178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si="446"/>
        <v>0</v>
      </c>
      <c r="U170" s="13">
        <f t="shared" si="447"/>
        <v>1766433.4486586177</v>
      </c>
      <c r="V170" s="92">
        <f t="shared" ref="V170:V178" si="452">SUM(D170,J170,P170)</f>
        <v>3732997.9872779283</v>
      </c>
      <c r="W170" s="92">
        <f t="shared" ref="W170:W178" si="453">SUM(E170,K170,Q170)</f>
        <v>1730603</v>
      </c>
      <c r="X170" s="92">
        <f t="shared" ref="X170:X178" si="454">SUM(F170,L170,R170)</f>
        <v>9675803.5640634522</v>
      </c>
      <c r="Y170" s="208">
        <f t="shared" si="451"/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1">
        <f t="shared" si="439"/>
        <v>2893506</v>
      </c>
      <c r="T171" s="198">
        <f t="shared" si="446"/>
        <v>0</v>
      </c>
      <c r="U171" s="13">
        <f t="shared" si="447"/>
        <v>1788524.6864058417</v>
      </c>
      <c r="V171" s="92">
        <f t="shared" si="452"/>
        <v>3683797.747953306</v>
      </c>
      <c r="W171" s="92">
        <f t="shared" si="453"/>
        <v>1734523</v>
      </c>
      <c r="X171" s="92">
        <f t="shared" si="454"/>
        <v>9742847.5656408519</v>
      </c>
      <c r="Y171" s="208">
        <f t="shared" si="451"/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02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02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1">
        <f t="shared" si="439"/>
        <v>2904652</v>
      </c>
      <c r="T172" s="198">
        <f t="shared" si="446"/>
        <v>0</v>
      </c>
      <c r="U172" s="13">
        <f t="shared" si="447"/>
        <v>1787551.6149498476</v>
      </c>
      <c r="V172" s="92">
        <f t="shared" si="452"/>
        <v>3681280.3865468726</v>
      </c>
      <c r="W172" s="92">
        <f t="shared" si="453"/>
        <v>1738734</v>
      </c>
      <c r="X172" s="92">
        <f t="shared" si="454"/>
        <v>9820230.9985032808</v>
      </c>
      <c r="Y172" s="208">
        <f t="shared" si="451"/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02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02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1">
        <f t="shared" si="439"/>
        <v>2916052</v>
      </c>
      <c r="T173" s="198">
        <f t="shared" si="446"/>
        <v>0</v>
      </c>
      <c r="U173" s="13">
        <f t="shared" si="447"/>
        <v>1778055.4096145744</v>
      </c>
      <c r="V173" s="92">
        <f t="shared" si="452"/>
        <v>3660016.9838061528</v>
      </c>
      <c r="W173" s="92">
        <f t="shared" si="453"/>
        <v>1744330</v>
      </c>
      <c r="X173" s="92">
        <f t="shared" si="454"/>
        <v>9902399.6065792721</v>
      </c>
      <c r="Y173" s="208">
        <f t="shared" si="451"/>
        <v>17084802</v>
      </c>
    </row>
    <row r="174" spans="1:25" s="2" customFormat="1" ht="12.75" x14ac:dyDescent="0.2">
      <c r="A174" s="209" t="s">
        <v>230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02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02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1">
        <f t="shared" si="439"/>
        <v>2926942</v>
      </c>
      <c r="T174" s="198">
        <f t="shared" si="446"/>
        <v>0</v>
      </c>
      <c r="U174" s="13">
        <f t="shared" si="447"/>
        <v>1757626.8971554078</v>
      </c>
      <c r="V174" s="92">
        <f t="shared" si="452"/>
        <v>3624197.8923498113</v>
      </c>
      <c r="W174" s="92">
        <f t="shared" si="453"/>
        <v>1745386</v>
      </c>
      <c r="X174" s="92">
        <f t="shared" si="454"/>
        <v>9928728.2104947809</v>
      </c>
      <c r="Y174" s="208">
        <f t="shared" si="451"/>
        <v>17055939</v>
      </c>
    </row>
    <row r="175" spans="1:25" s="2" customFormat="1" ht="12.75" x14ac:dyDescent="0.2">
      <c r="A175" s="210" t="s">
        <v>231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02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02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11">
        <f t="shared" si="439"/>
        <v>2940353</v>
      </c>
      <c r="T175" s="198">
        <f t="shared" si="446"/>
        <v>0</v>
      </c>
      <c r="U175" s="13">
        <f t="shared" si="447"/>
        <v>1753354.9051052234</v>
      </c>
      <c r="V175" s="92">
        <f t="shared" si="452"/>
        <v>3606713.1396306236</v>
      </c>
      <c r="W175" s="92">
        <f t="shared" si="453"/>
        <v>1747790</v>
      </c>
      <c r="X175" s="92">
        <f t="shared" si="454"/>
        <v>9978154.955264153</v>
      </c>
      <c r="Y175" s="208">
        <f t="shared" si="451"/>
        <v>17086013</v>
      </c>
    </row>
    <row r="176" spans="1:25" s="2" customFormat="1" ht="12.75" x14ac:dyDescent="0.2">
      <c r="A176" s="210" t="s">
        <v>232</v>
      </c>
      <c r="B176" s="203">
        <v>0</v>
      </c>
      <c r="C176" s="204">
        <v>1267014</v>
      </c>
      <c r="D176" s="204">
        <v>2455439</v>
      </c>
      <c r="E176" s="204">
        <v>1715007</v>
      </c>
      <c r="F176" s="205">
        <v>3418449</v>
      </c>
      <c r="G176" s="202">
        <f t="shared" si="431"/>
        <v>8855909</v>
      </c>
      <c r="H176" s="203">
        <v>0</v>
      </c>
      <c r="I176" s="204">
        <v>389926.74017135322</v>
      </c>
      <c r="J176" s="204">
        <v>1151449.2703957786</v>
      </c>
      <c r="K176" s="204">
        <v>0</v>
      </c>
      <c r="L176" s="205">
        <v>3804394.9894328681</v>
      </c>
      <c r="M176" s="202">
        <f t="shared" si="432"/>
        <v>5345771</v>
      </c>
      <c r="N176" s="203">
        <v>0</v>
      </c>
      <c r="O176" s="204">
        <v>91052</v>
      </c>
      <c r="P176" s="204">
        <v>0</v>
      </c>
      <c r="Q176" s="204">
        <v>40970</v>
      </c>
      <c r="R176" s="205">
        <v>2821980</v>
      </c>
      <c r="S176" s="211">
        <f t="shared" si="439"/>
        <v>2954002</v>
      </c>
      <c r="T176" s="198">
        <f t="shared" si="446"/>
        <v>0</v>
      </c>
      <c r="U176" s="13">
        <f t="shared" si="447"/>
        <v>1747992.7401713533</v>
      </c>
      <c r="V176" s="92">
        <f t="shared" si="452"/>
        <v>3606888.2703957786</v>
      </c>
      <c r="W176" s="92">
        <f t="shared" si="453"/>
        <v>1755977</v>
      </c>
      <c r="X176" s="92">
        <f t="shared" si="454"/>
        <v>10044823.989432868</v>
      </c>
      <c r="Y176" s="208">
        <f t="shared" si="451"/>
        <v>17155682</v>
      </c>
    </row>
    <row r="177" spans="1:25" s="2" customFormat="1" ht="12.75" x14ac:dyDescent="0.2">
      <c r="A177" s="209" t="s">
        <v>233</v>
      </c>
      <c r="B177" s="203">
        <v>0</v>
      </c>
      <c r="C177" s="204">
        <v>1270438</v>
      </c>
      <c r="D177" s="204">
        <v>2475907</v>
      </c>
      <c r="E177" s="204">
        <v>1721545</v>
      </c>
      <c r="F177" s="205">
        <v>3432386</v>
      </c>
      <c r="G177" s="202">
        <f t="shared" si="431"/>
        <v>8900276</v>
      </c>
      <c r="H177" s="203">
        <v>0</v>
      </c>
      <c r="I177" s="204">
        <v>388701.7731754845</v>
      </c>
      <c r="J177" s="204">
        <v>1132654.4201563806</v>
      </c>
      <c r="K177" s="204">
        <v>0</v>
      </c>
      <c r="L177" s="205">
        <v>3864998.8066681349</v>
      </c>
      <c r="M177" s="202">
        <f t="shared" si="432"/>
        <v>5386355</v>
      </c>
      <c r="N177" s="203">
        <v>0</v>
      </c>
      <c r="O177" s="204">
        <v>89605</v>
      </c>
      <c r="P177" s="204">
        <v>0</v>
      </c>
      <c r="Q177" s="204">
        <v>40842</v>
      </c>
      <c r="R177" s="205">
        <v>2836556</v>
      </c>
      <c r="S177" s="211">
        <f t="shared" si="439"/>
        <v>2967003</v>
      </c>
      <c r="T177" s="198">
        <f t="shared" si="446"/>
        <v>0</v>
      </c>
      <c r="U177" s="13">
        <f t="shared" si="447"/>
        <v>1748744.7731754845</v>
      </c>
      <c r="V177" s="92">
        <f t="shared" si="452"/>
        <v>3608561.4201563806</v>
      </c>
      <c r="W177" s="92">
        <f t="shared" si="453"/>
        <v>1762387</v>
      </c>
      <c r="X177" s="92">
        <f t="shared" si="454"/>
        <v>10133940.806668134</v>
      </c>
      <c r="Y177" s="208">
        <f t="shared" si="451"/>
        <v>17253634</v>
      </c>
    </row>
    <row r="178" spans="1:25" s="2" customFormat="1" ht="12.75" x14ac:dyDescent="0.2">
      <c r="A178" s="210" t="s">
        <v>234</v>
      </c>
      <c r="B178" s="203">
        <v>0</v>
      </c>
      <c r="C178" s="204">
        <v>1275144</v>
      </c>
      <c r="D178" s="204">
        <v>2489198</v>
      </c>
      <c r="E178" s="204">
        <v>1726043</v>
      </c>
      <c r="F178" s="205">
        <v>3448215</v>
      </c>
      <c r="G178" s="202">
        <f t="shared" si="431"/>
        <v>8938600</v>
      </c>
      <c r="H178" s="203">
        <v>0</v>
      </c>
      <c r="I178" s="204">
        <v>381634.58878575347</v>
      </c>
      <c r="J178" s="204">
        <v>1107665.6365723207</v>
      </c>
      <c r="K178" s="204">
        <v>0</v>
      </c>
      <c r="L178" s="205">
        <v>3928928.7746419259</v>
      </c>
      <c r="M178" s="202">
        <f t="shared" si="432"/>
        <v>5418229</v>
      </c>
      <c r="N178" s="203">
        <v>0</v>
      </c>
      <c r="O178" s="204">
        <v>89647</v>
      </c>
      <c r="P178" s="204">
        <v>0</v>
      </c>
      <c r="Q178" s="204">
        <v>40775</v>
      </c>
      <c r="R178" s="205">
        <v>2850547</v>
      </c>
      <c r="S178" s="211">
        <f t="shared" si="439"/>
        <v>2980969</v>
      </c>
      <c r="T178" s="198">
        <f t="shared" si="446"/>
        <v>0</v>
      </c>
      <c r="U178" s="13">
        <f t="shared" si="447"/>
        <v>1746425.5887857536</v>
      </c>
      <c r="V178" s="92">
        <f t="shared" si="452"/>
        <v>3596863.6365723209</v>
      </c>
      <c r="W178" s="92">
        <f t="shared" si="453"/>
        <v>1766818</v>
      </c>
      <c r="X178" s="92">
        <f t="shared" si="454"/>
        <v>10227690.774641925</v>
      </c>
      <c r="Y178" s="208">
        <f t="shared" si="451"/>
        <v>17337798</v>
      </c>
    </row>
    <row r="179" spans="1:25" s="2" customFormat="1" ht="12.75" x14ac:dyDescent="0.2">
      <c r="A179" s="210" t="s">
        <v>235</v>
      </c>
      <c r="B179" s="203">
        <v>0</v>
      </c>
      <c r="C179" s="204">
        <v>1277149</v>
      </c>
      <c r="D179" s="204">
        <v>2498672</v>
      </c>
      <c r="E179" s="204">
        <v>1730028</v>
      </c>
      <c r="F179" s="205">
        <v>3453887</v>
      </c>
      <c r="G179" s="202">
        <f t="shared" si="431"/>
        <v>8959736</v>
      </c>
      <c r="H179" s="203">
        <v>0</v>
      </c>
      <c r="I179" s="204">
        <v>376540.39583477506</v>
      </c>
      <c r="J179" s="204">
        <v>1087472.0994033425</v>
      </c>
      <c r="K179" s="204">
        <v>0</v>
      </c>
      <c r="L179" s="205">
        <v>3971610.5047618826</v>
      </c>
      <c r="M179" s="202">
        <f t="shared" si="432"/>
        <v>5435623</v>
      </c>
      <c r="N179" s="203">
        <v>0</v>
      </c>
      <c r="O179" s="204">
        <v>89505</v>
      </c>
      <c r="P179" s="204">
        <v>0</v>
      </c>
      <c r="Q179" s="204">
        <v>40735</v>
      </c>
      <c r="R179" s="205">
        <v>2866346</v>
      </c>
      <c r="S179" s="211">
        <f t="shared" ref="S179:S180" si="455">SUM(N179:R179)</f>
        <v>2996586</v>
      </c>
      <c r="T179" s="198">
        <f t="shared" ref="T179:T180" si="456">SUM(B179,H179,N179)</f>
        <v>0</v>
      </c>
      <c r="U179" s="13">
        <f t="shared" ref="U179" si="457">SUM(C179,I179,O179)</f>
        <v>1743194.3958347752</v>
      </c>
      <c r="V179" s="92">
        <f t="shared" ref="V179" si="458">SUM(D179,J179,P179)</f>
        <v>3586144.0994033422</v>
      </c>
      <c r="W179" s="92">
        <f t="shared" ref="W179" si="459">SUM(E179,K179,Q179)</f>
        <v>1770763</v>
      </c>
      <c r="X179" s="92">
        <f t="shared" ref="X179" si="460">SUM(F179,L179,R179)</f>
        <v>10291843.504761882</v>
      </c>
      <c r="Y179" s="208">
        <f t="shared" ref="Y179" si="461">+G179+M179+S179</f>
        <v>17391945</v>
      </c>
    </row>
    <row r="180" spans="1:25" s="2" customFormat="1" ht="12.75" x14ac:dyDescent="0.2">
      <c r="A180" s="210" t="s">
        <v>236</v>
      </c>
      <c r="B180" s="212">
        <v>0</v>
      </c>
      <c r="C180" s="204">
        <v>1282722</v>
      </c>
      <c r="D180" s="204">
        <v>2529818</v>
      </c>
      <c r="E180" s="204">
        <v>1745362</v>
      </c>
      <c r="F180" s="205">
        <v>3469835</v>
      </c>
      <c r="G180" s="202">
        <f t="shared" si="431"/>
        <v>9027737</v>
      </c>
      <c r="H180" s="206">
        <v>0</v>
      </c>
      <c r="I180" s="204">
        <v>377030.53606728103</v>
      </c>
      <c r="J180" s="204">
        <v>1060440.2833697845</v>
      </c>
      <c r="K180" s="204">
        <v>0</v>
      </c>
      <c r="L180" s="205">
        <v>4013644.1805629344</v>
      </c>
      <c r="M180" s="202">
        <f t="shared" si="432"/>
        <v>5451115</v>
      </c>
      <c r="N180" s="206">
        <v>0</v>
      </c>
      <c r="O180" s="204">
        <v>89457</v>
      </c>
      <c r="P180" s="204">
        <v>0</v>
      </c>
      <c r="Q180" s="204">
        <v>40667</v>
      </c>
      <c r="R180" s="205">
        <v>2881775</v>
      </c>
      <c r="S180" s="211">
        <f t="shared" si="455"/>
        <v>3011899</v>
      </c>
      <c r="T180" s="198">
        <f t="shared" si="456"/>
        <v>0</v>
      </c>
      <c r="U180" s="13">
        <f t="shared" ref="U180" si="462">SUM(C180,I180,O180)</f>
        <v>1749209.5360672809</v>
      </c>
      <c r="V180" s="92">
        <f t="shared" ref="V180" si="463">SUM(D180,J180,P180)</f>
        <v>3590258.2833697842</v>
      </c>
      <c r="W180" s="92">
        <f t="shared" ref="W180" si="464">SUM(E180,K180,Q180)</f>
        <v>1786029</v>
      </c>
      <c r="X180" s="92">
        <f t="shared" ref="X180" si="465">SUM(F180,L180,R180)</f>
        <v>10365254.180562934</v>
      </c>
      <c r="Y180" s="208">
        <f t="shared" ref="Y180" si="466">+G180+M180+S180</f>
        <v>17490751</v>
      </c>
    </row>
    <row r="181" spans="1:25" s="2" customFormat="1" ht="12.75" x14ac:dyDescent="0.2">
      <c r="A181" s="213" t="s">
        <v>237</v>
      </c>
      <c r="B181" s="214">
        <v>0</v>
      </c>
      <c r="C181" s="204">
        <v>1286490</v>
      </c>
      <c r="D181" s="204">
        <v>2551565</v>
      </c>
      <c r="E181" s="204">
        <v>1753591</v>
      </c>
      <c r="F181" s="205">
        <v>3481775</v>
      </c>
      <c r="G181" s="215">
        <f t="shared" ref="G181" si="467">SUM(B181:F181)</f>
        <v>9073421</v>
      </c>
      <c r="H181" s="216">
        <v>0</v>
      </c>
      <c r="I181" s="204">
        <v>375896.19164634671</v>
      </c>
      <c r="J181" s="204">
        <v>1053485.8203377109</v>
      </c>
      <c r="K181" s="204">
        <v>0</v>
      </c>
      <c r="L181" s="205">
        <v>3982477.9880159423</v>
      </c>
      <c r="M181" s="215">
        <f t="shared" ref="M181" si="468">+SUM(H181:L181)</f>
        <v>5411860</v>
      </c>
      <c r="N181" s="216">
        <v>0</v>
      </c>
      <c r="O181" s="204">
        <v>88678</v>
      </c>
      <c r="P181" s="204">
        <v>0</v>
      </c>
      <c r="Q181" s="204">
        <v>40363</v>
      </c>
      <c r="R181" s="205">
        <v>2899213</v>
      </c>
      <c r="S181" s="211">
        <f t="shared" ref="S181" si="469">SUM(N181:R181)</f>
        <v>3028254</v>
      </c>
      <c r="T181" s="198">
        <f t="shared" ref="T181" si="470">SUM(B181,H181,N181)</f>
        <v>0</v>
      </c>
      <c r="U181" s="13">
        <f t="shared" ref="U181" si="471">SUM(C181,I181,O181)</f>
        <v>1751064.1916463468</v>
      </c>
      <c r="V181" s="92">
        <f t="shared" ref="V181" si="472">SUM(D181,J181,P181)</f>
        <v>3605050.8203377109</v>
      </c>
      <c r="W181" s="92">
        <f t="shared" ref="W181" si="473">SUM(E181,K181,Q181)</f>
        <v>1793954</v>
      </c>
      <c r="X181" s="92">
        <f t="shared" ref="X181" si="474">SUM(F181,L181,R181)</f>
        <v>10363465.988015942</v>
      </c>
      <c r="Y181" s="208">
        <f t="shared" ref="Y181" si="475">+G181+M181+S181</f>
        <v>17513535</v>
      </c>
    </row>
    <row r="182" spans="1:25" s="2" customFormat="1" ht="12.75" x14ac:dyDescent="0.2">
      <c r="A182" s="210" t="s">
        <v>238</v>
      </c>
      <c r="B182" s="212">
        <v>0</v>
      </c>
      <c r="C182" s="204">
        <v>1288508</v>
      </c>
      <c r="D182" s="204">
        <v>2560284</v>
      </c>
      <c r="E182" s="204">
        <v>1757790</v>
      </c>
      <c r="F182" s="205">
        <v>3485908</v>
      </c>
      <c r="G182" s="202">
        <f t="shared" ref="G182" si="476">SUM(B182:F182)</f>
        <v>9092490</v>
      </c>
      <c r="H182" s="206">
        <v>0</v>
      </c>
      <c r="I182" s="204">
        <v>375554.08009519178</v>
      </c>
      <c r="J182" s="204">
        <v>1014216.193738039</v>
      </c>
      <c r="K182" s="204">
        <v>0</v>
      </c>
      <c r="L182" s="205">
        <v>4020911.7261667661</v>
      </c>
      <c r="M182" s="202">
        <f t="shared" ref="M182" si="477">+SUM(H182:L182)</f>
        <v>5410681.9999999972</v>
      </c>
      <c r="N182" s="206">
        <v>0</v>
      </c>
      <c r="O182" s="204">
        <v>88622</v>
      </c>
      <c r="P182" s="204">
        <v>0</v>
      </c>
      <c r="Q182" s="204">
        <v>40380</v>
      </c>
      <c r="R182" s="205">
        <v>2919835</v>
      </c>
      <c r="S182" s="211">
        <f t="shared" ref="S182" si="478">SUM(N182:R182)</f>
        <v>3048837</v>
      </c>
      <c r="T182" s="198">
        <f t="shared" ref="T182" si="479">SUM(B182,H182,N182)</f>
        <v>0</v>
      </c>
      <c r="U182" s="13">
        <f t="shared" ref="U182" si="480">SUM(C182,I182,O182)</f>
        <v>1752684.0800951917</v>
      </c>
      <c r="V182" s="13">
        <f t="shared" ref="V182" si="481">SUM(D182,J182,P182)</f>
        <v>3574500.1937380391</v>
      </c>
      <c r="W182" s="13">
        <f t="shared" ref="W182" si="482">SUM(E182,K182,Q182)</f>
        <v>1798170</v>
      </c>
      <c r="X182" s="13">
        <f t="shared" ref="X182" si="483">SUM(F182,L182,R182)</f>
        <v>10426654.726166766</v>
      </c>
      <c r="Y182" s="208">
        <f t="shared" ref="Y182" si="484">+G182+M182+S182</f>
        <v>17552008.999999996</v>
      </c>
    </row>
    <row r="183" spans="1:25" s="2" customFormat="1" ht="12.75" x14ac:dyDescent="0.2">
      <c r="A183" s="210" t="s">
        <v>239</v>
      </c>
      <c r="B183" s="212">
        <v>0</v>
      </c>
      <c r="C183" s="204">
        <v>1292283</v>
      </c>
      <c r="D183" s="204">
        <v>2578628</v>
      </c>
      <c r="E183" s="204">
        <v>1763660</v>
      </c>
      <c r="F183" s="205">
        <v>3527991</v>
      </c>
      <c r="G183" s="202">
        <f t="shared" ref="G183" si="485">SUM(B183:F183)</f>
        <v>9162562</v>
      </c>
      <c r="H183" s="206">
        <v>0</v>
      </c>
      <c r="I183" s="204">
        <v>357345.47820574365</v>
      </c>
      <c r="J183" s="204">
        <v>1018883.469631614</v>
      </c>
      <c r="K183" s="204">
        <v>0</v>
      </c>
      <c r="L183" s="205">
        <v>4043441.0521626421</v>
      </c>
      <c r="M183" s="202">
        <f t="shared" ref="M183" si="486">+SUM(H183:L183)</f>
        <v>5419670</v>
      </c>
      <c r="N183" s="206">
        <v>0</v>
      </c>
      <c r="O183" s="204">
        <v>88694</v>
      </c>
      <c r="P183" s="204">
        <v>0</v>
      </c>
      <c r="Q183" s="204">
        <v>40345</v>
      </c>
      <c r="R183" s="205">
        <v>2941572</v>
      </c>
      <c r="S183" s="211">
        <f t="shared" ref="S183" si="487">SUM(N183:R183)</f>
        <v>3070611</v>
      </c>
      <c r="T183" s="198">
        <f t="shared" ref="T183" si="488">SUM(B183,H183,N183)</f>
        <v>0</v>
      </c>
      <c r="U183" s="13">
        <f t="shared" ref="U183" si="489">SUM(C183,I183,O183)</f>
        <v>1738322.4782057437</v>
      </c>
      <c r="V183" s="13">
        <f t="shared" ref="V183" si="490">SUM(D183,J183,P183)</f>
        <v>3597511.4696316142</v>
      </c>
      <c r="W183" s="13">
        <f t="shared" ref="W183" si="491">SUM(E183,K183,Q183)</f>
        <v>1804005</v>
      </c>
      <c r="X183" s="13">
        <f t="shared" ref="X183" si="492">SUM(F183,L183,R183)</f>
        <v>10513004.052162642</v>
      </c>
      <c r="Y183" s="208">
        <f t="shared" ref="Y183" si="493">+G183+M183+S183</f>
        <v>17652843</v>
      </c>
    </row>
    <row r="184" spans="1:25" s="2" customFormat="1" ht="12.75" x14ac:dyDescent="0.2">
      <c r="A184" s="210" t="s">
        <v>241</v>
      </c>
      <c r="B184" s="212">
        <v>0</v>
      </c>
      <c r="C184" s="204">
        <v>1295560</v>
      </c>
      <c r="D184" s="204">
        <v>2605072</v>
      </c>
      <c r="E184" s="204">
        <v>1768615</v>
      </c>
      <c r="F184" s="205">
        <v>3550795</v>
      </c>
      <c r="G184" s="202">
        <f t="shared" ref="G184" si="494">SUM(B184:F184)</f>
        <v>9220042</v>
      </c>
      <c r="H184" s="206">
        <v>0</v>
      </c>
      <c r="I184" s="204">
        <v>345073.07709026453</v>
      </c>
      <c r="J184" s="204">
        <v>1012068.5629864663</v>
      </c>
      <c r="K184" s="204">
        <v>0</v>
      </c>
      <c r="L184" s="205">
        <v>4052439.3599232691</v>
      </c>
      <c r="M184" s="202">
        <f t="shared" ref="M184" si="495">+SUM(H184:L184)</f>
        <v>5409581</v>
      </c>
      <c r="N184" s="206">
        <v>0</v>
      </c>
      <c r="O184" s="204">
        <v>88685</v>
      </c>
      <c r="P184" s="204">
        <v>0</v>
      </c>
      <c r="Q184" s="204">
        <v>40306</v>
      </c>
      <c r="R184" s="205">
        <v>2960419</v>
      </c>
      <c r="S184" s="211">
        <f t="shared" ref="S184" si="496">SUM(N184:R184)</f>
        <v>3089410</v>
      </c>
      <c r="T184" s="198">
        <f t="shared" ref="T184" si="497">SUM(B184,H184,N184)</f>
        <v>0</v>
      </c>
      <c r="U184" s="13">
        <f t="shared" ref="U184" si="498">SUM(C184,I184,O184)</f>
        <v>1729318.0770902645</v>
      </c>
      <c r="V184" s="13">
        <f t="shared" ref="V184" si="499">SUM(D184,J184,P184)</f>
        <v>3617140.5629864661</v>
      </c>
      <c r="W184" s="13">
        <f t="shared" ref="W184" si="500">SUM(E184,K184,Q184)</f>
        <v>1808921</v>
      </c>
      <c r="X184" s="13">
        <f t="shared" ref="X184" si="501">SUM(F184,L184,R184)</f>
        <v>10563653.35992327</v>
      </c>
      <c r="Y184" s="208">
        <f t="shared" ref="Y184" si="502">+G184+M184+S184</f>
        <v>17719033</v>
      </c>
    </row>
    <row r="185" spans="1:25" s="2" customFormat="1" ht="17.25" customHeight="1" x14ac:dyDescent="0.2">
      <c r="A185" s="200" t="s">
        <v>100</v>
      </c>
      <c r="B185" s="230" t="s">
        <v>195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2"/>
    </row>
    <row r="186" spans="1:25" s="2" customFormat="1" ht="17.25" customHeight="1" x14ac:dyDescent="0.2">
      <c r="A186" s="191" t="s">
        <v>120</v>
      </c>
      <c r="B186" s="234" t="s">
        <v>117</v>
      </c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5"/>
    </row>
    <row r="187" spans="1:25" s="2" customFormat="1" ht="12.75" x14ac:dyDescent="0.2">
      <c r="A187" s="191" t="s">
        <v>131</v>
      </c>
      <c r="B187" s="224" t="s">
        <v>121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5"/>
    </row>
    <row r="188" spans="1:25" s="2" customFormat="1" ht="15.75" customHeight="1" x14ac:dyDescent="0.2">
      <c r="A188" s="191" t="s">
        <v>137</v>
      </c>
      <c r="B188" s="224" t="s">
        <v>132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5"/>
    </row>
    <row r="189" spans="1:25" s="2" customFormat="1" ht="15.75" customHeight="1" x14ac:dyDescent="0.2">
      <c r="A189" s="192" t="s">
        <v>144</v>
      </c>
      <c r="B189" s="224" t="s">
        <v>139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5"/>
    </row>
    <row r="190" spans="1:25" s="2" customFormat="1" ht="15.75" customHeight="1" x14ac:dyDescent="0.2">
      <c r="A190" s="192" t="s">
        <v>147</v>
      </c>
      <c r="B190" s="226" t="s">
        <v>145</v>
      </c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8"/>
    </row>
    <row r="191" spans="1:25" s="2" customFormat="1" ht="15.75" customHeight="1" x14ac:dyDescent="0.2">
      <c r="A191" s="192" t="s">
        <v>152</v>
      </c>
      <c r="B191" s="226" t="s">
        <v>148</v>
      </c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8"/>
    </row>
    <row r="192" spans="1:25" s="2" customFormat="1" ht="15.75" customHeight="1" x14ac:dyDescent="0.2">
      <c r="A192" s="192" t="s">
        <v>156</v>
      </c>
      <c r="B192" s="226" t="s">
        <v>158</v>
      </c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8"/>
    </row>
    <row r="193" spans="1:25" s="2" customFormat="1" ht="15.75" customHeight="1" x14ac:dyDescent="0.2">
      <c r="A193" s="192" t="s">
        <v>160</v>
      </c>
      <c r="B193" s="226" t="s">
        <v>155</v>
      </c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8"/>
    </row>
    <row r="194" spans="1:25" s="2" customFormat="1" ht="15.75" customHeight="1" x14ac:dyDescent="0.2">
      <c r="A194" s="192" t="s">
        <v>166</v>
      </c>
      <c r="B194" s="226" t="s">
        <v>162</v>
      </c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8"/>
    </row>
    <row r="195" spans="1:25" s="2" customFormat="1" ht="15.75" customHeight="1" x14ac:dyDescent="0.2">
      <c r="A195" s="192" t="s">
        <v>170</v>
      </c>
      <c r="B195" s="226" t="s">
        <v>167</v>
      </c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8"/>
    </row>
    <row r="196" spans="1:25" s="2" customFormat="1" ht="15.75" customHeight="1" x14ac:dyDescent="0.2">
      <c r="A196" s="192" t="s">
        <v>194</v>
      </c>
      <c r="B196" s="226" t="s">
        <v>171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8"/>
    </row>
    <row r="197" spans="1:25" s="2" customFormat="1" ht="12.75" x14ac:dyDescent="0.2">
      <c r="A197" s="192" t="s">
        <v>190</v>
      </c>
      <c r="B197" s="247" t="s">
        <v>189</v>
      </c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8"/>
      <c r="T197" s="6"/>
      <c r="U197" s="6"/>
      <c r="V197" s="6"/>
      <c r="W197" s="6"/>
      <c r="X197" s="6"/>
      <c r="Y197" s="6"/>
    </row>
    <row r="198" spans="1:25" s="87" customFormat="1" x14ac:dyDescent="0.25">
      <c r="A198" s="199" t="s">
        <v>204</v>
      </c>
      <c r="B198" s="241" t="s">
        <v>211</v>
      </c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3"/>
    </row>
    <row r="199" spans="1:25" s="2" customFormat="1" x14ac:dyDescent="0.25">
      <c r="A199" s="199" t="s">
        <v>205</v>
      </c>
      <c r="B199" s="241" t="s">
        <v>206</v>
      </c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3"/>
      <c r="T199" s="6"/>
      <c r="U199" s="6"/>
      <c r="V199" s="6"/>
      <c r="W199" s="6"/>
      <c r="X199" s="6"/>
      <c r="Y199" s="6"/>
    </row>
    <row r="200" spans="1:25" s="2" customFormat="1" x14ac:dyDescent="0.25">
      <c r="A200" s="199" t="s">
        <v>209</v>
      </c>
      <c r="B200" s="241" t="s">
        <v>210</v>
      </c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3"/>
      <c r="T200" s="6"/>
      <c r="U200" s="6"/>
      <c r="V200" s="6"/>
      <c r="W200" s="6"/>
      <c r="X200" s="6"/>
      <c r="Y200" s="6"/>
    </row>
    <row r="201" spans="1:25" s="2" customFormat="1" ht="12.75" x14ac:dyDescent="0.2">
      <c r="A201" s="244" t="s">
        <v>213</v>
      </c>
      <c r="B201" s="229" t="s">
        <v>214</v>
      </c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6"/>
      <c r="U201" s="6"/>
      <c r="V201" s="6"/>
      <c r="W201" s="6"/>
      <c r="X201" s="6"/>
      <c r="Y201" s="6"/>
    </row>
    <row r="202" spans="1:25" s="2" customFormat="1" ht="12.75" x14ac:dyDescent="0.2">
      <c r="A202" s="245"/>
      <c r="B202" s="229" t="s">
        <v>215</v>
      </c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6"/>
      <c r="U202" s="6"/>
      <c r="V202" s="6"/>
      <c r="W202" s="6"/>
      <c r="X202" s="6"/>
      <c r="Y202" s="6"/>
    </row>
    <row r="203" spans="1:25" s="2" customFormat="1" ht="23.25" customHeight="1" x14ac:dyDescent="0.2">
      <c r="A203" s="246"/>
      <c r="B203" s="224" t="s">
        <v>216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6"/>
      <c r="U203" s="6"/>
      <c r="V203" s="6"/>
      <c r="W203" s="6"/>
      <c r="X203" s="6"/>
      <c r="Y203" s="6"/>
    </row>
    <row r="204" spans="1:25" s="2" customFormat="1" ht="12.75" x14ac:dyDescent="0.2">
      <c r="A204" s="199" t="s">
        <v>217</v>
      </c>
      <c r="B204" s="229" t="s">
        <v>218</v>
      </c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6"/>
      <c r="U204" s="6"/>
      <c r="V204" s="6"/>
      <c r="W204" s="6"/>
      <c r="X204" s="6"/>
      <c r="Y204" s="6"/>
    </row>
    <row r="205" spans="1:25" s="2" customFormat="1" ht="12.75" x14ac:dyDescent="0.2">
      <c r="A205" s="207" t="s">
        <v>221</v>
      </c>
      <c r="B205" s="229" t="s">
        <v>222</v>
      </c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3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3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3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3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3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3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3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3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3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3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3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3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3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3:25" s="2" customFormat="1" ht="12.75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3:25" s="2" customFormat="1" ht="12.75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3:25" s="2" customFormat="1" ht="12.75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2" customFormat="1" ht="12.75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2" customFormat="1" ht="12.75" x14ac:dyDescent="0.2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2" customFormat="1" ht="12.75" x14ac:dyDescent="0.2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2" customFormat="1" ht="12.75" x14ac:dyDescent="0.2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7" customFormat="1" ht="12.75" x14ac:dyDescent="0.2">
      <c r="A277" s="2"/>
      <c r="B277" s="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7" customFormat="1" ht="12" x14ac:dyDescent="0.2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s="7" customFormat="1" ht="12" x14ac:dyDescent="0.2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s="3" customFormat="1" ht="12" x14ac:dyDescent="0.2">
      <c r="A280" s="7"/>
      <c r="B280" s="7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s="3" customFormat="1" ht="12" x14ac:dyDescent="0.2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s="3" customFormat="1" ht="12" x14ac:dyDescent="0.2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s="2" customFormat="1" ht="12.75" x14ac:dyDescent="0.2">
      <c r="A283" s="3"/>
      <c r="B283" s="3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s="2" customFormat="1" ht="12.75" x14ac:dyDescent="0.2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x14ac:dyDescent="0.25">
      <c r="A285" s="2"/>
      <c r="B285" s="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</sheetData>
  <mergeCells count="27">
    <mergeCell ref="B205:S205"/>
    <mergeCell ref="B202:S202"/>
    <mergeCell ref="B203:S203"/>
    <mergeCell ref="A201:A203"/>
    <mergeCell ref="B193:Y193"/>
    <mergeCell ref="B199:S199"/>
    <mergeCell ref="B197:S197"/>
    <mergeCell ref="B196:Y196"/>
    <mergeCell ref="B195:Y195"/>
    <mergeCell ref="B194:Y194"/>
    <mergeCell ref="B198:S198"/>
    <mergeCell ref="B187:Y187"/>
    <mergeCell ref="B190:Y190"/>
    <mergeCell ref="B204:S204"/>
    <mergeCell ref="B185:Y185"/>
    <mergeCell ref="N7:P7"/>
    <mergeCell ref="B186:Y186"/>
    <mergeCell ref="B10:F10"/>
    <mergeCell ref="Y10:Y11"/>
    <mergeCell ref="H10:L10"/>
    <mergeCell ref="N10:R10"/>
    <mergeCell ref="B192:Y192"/>
    <mergeCell ref="B191:Y191"/>
    <mergeCell ref="B189:Y189"/>
    <mergeCell ref="B188:Y188"/>
    <mergeCell ref="B201:S201"/>
    <mergeCell ref="B200:S200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defaultGridColor="0" colorId="23" zoomScale="110" zoomScaleNormal="110" workbookViewId="0">
      <selection activeCell="P45" sqref="P45"/>
    </sheetView>
  </sheetViews>
  <sheetFormatPr baseColWidth="10" defaultRowHeight="15" x14ac:dyDescent="0.25"/>
  <cols>
    <col min="12" max="14" width="11.42578125" style="87"/>
  </cols>
  <sheetData>
    <row r="1" spans="1:15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99"/>
      <c r="N1" s="99"/>
      <c r="O1" s="101"/>
    </row>
    <row r="2" spans="1:15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51"/>
      <c r="N2" s="51"/>
      <c r="O2" s="103"/>
    </row>
    <row r="3" spans="1:15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51"/>
      <c r="N3" s="51"/>
      <c r="O3" s="103"/>
    </row>
    <row r="4" spans="1:15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51"/>
      <c r="N4" s="51"/>
      <c r="O4" s="103"/>
    </row>
    <row r="5" spans="1:15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2"/>
      <c r="N5" s="112"/>
      <c r="O5" s="113"/>
    </row>
    <row r="6" spans="1:15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5"/>
      <c r="N6" s="115"/>
      <c r="O6" s="116"/>
    </row>
    <row r="7" spans="1:15" s="19" customFormat="1" ht="20.100000000000001" customHeight="1" x14ac:dyDescent="0.25">
      <c r="A7" s="104"/>
      <c r="B7" s="155" t="str">
        <f>Índice!B7</f>
        <v>Fecha de Publicación: Mayo 2023</v>
      </c>
      <c r="C7" s="155"/>
      <c r="D7" s="155"/>
      <c r="E7" s="155"/>
      <c r="F7" s="155"/>
      <c r="G7" s="155"/>
      <c r="H7" s="155"/>
      <c r="I7" s="24"/>
      <c r="J7" s="24"/>
      <c r="K7" s="24"/>
      <c r="L7" s="249" t="s">
        <v>99</v>
      </c>
      <c r="M7" s="249"/>
      <c r="N7" s="249"/>
      <c r="O7" s="250"/>
    </row>
    <row r="8" spans="1:15" s="19" customFormat="1" ht="20.100000000000001" customHeight="1" thickBot="1" x14ac:dyDescent="0.3">
      <c r="A8" s="117"/>
      <c r="B8" s="159" t="str">
        <f>Índice!B8</f>
        <v>Fecha de corte: Abril 2023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8"/>
      <c r="N8" s="118"/>
      <c r="O8" s="119"/>
    </row>
    <row r="9" spans="1:15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6"/>
      <c r="N9" s="106"/>
      <c r="O9" s="108"/>
    </row>
    <row r="10" spans="1:15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24"/>
    </row>
    <row r="13" spans="1:15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24"/>
    </row>
    <row r="14" spans="1:15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24"/>
    </row>
    <row r="15" spans="1:15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24"/>
    </row>
    <row r="16" spans="1:15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24"/>
    </row>
    <row r="17" spans="1:15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24"/>
    </row>
    <row r="18" spans="1:15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24"/>
    </row>
    <row r="19" spans="1:15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24"/>
    </row>
    <row r="20" spans="1:15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24"/>
    </row>
    <row r="21" spans="1:15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24"/>
    </row>
    <row r="22" spans="1:15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24"/>
    </row>
    <row r="23" spans="1:15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24"/>
    </row>
    <row r="24" spans="1:15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24"/>
    </row>
    <row r="25" spans="1:15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24"/>
    </row>
    <row r="26" spans="1:15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24"/>
    </row>
    <row r="27" spans="1:15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24"/>
    </row>
    <row r="28" spans="1:15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24"/>
    </row>
    <row r="29" spans="1:15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24"/>
    </row>
    <row r="30" spans="1:15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24"/>
    </row>
    <row r="31" spans="1:15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24"/>
    </row>
    <row r="32" spans="1:15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24"/>
    </row>
    <row r="33" spans="1:15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24"/>
    </row>
    <row r="34" spans="1:15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24"/>
    </row>
    <row r="35" spans="1:15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24"/>
    </row>
    <row r="36" spans="1:15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24"/>
    </row>
    <row r="37" spans="1:15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24"/>
    </row>
    <row r="38" spans="1:15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24"/>
    </row>
    <row r="39" spans="1:15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24"/>
    </row>
    <row r="40" spans="1:15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24"/>
    </row>
    <row r="41" spans="1:15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24"/>
    </row>
    <row r="42" spans="1:15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24"/>
    </row>
    <row r="43" spans="1:15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24"/>
    </row>
    <row r="44" spans="1:15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24"/>
    </row>
    <row r="45" spans="1:15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124"/>
    </row>
    <row r="46" spans="1:15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124"/>
    </row>
    <row r="47" spans="1:15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24"/>
    </row>
    <row r="48" spans="1:15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124"/>
    </row>
    <row r="49" spans="1:15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124"/>
    </row>
    <row r="50" spans="1:15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24"/>
    </row>
    <row r="51" spans="1:15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124"/>
    </row>
    <row r="52" spans="1:15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124"/>
    </row>
    <row r="53" spans="1:15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124"/>
    </row>
    <row r="54" spans="1:15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124"/>
    </row>
    <row r="55" spans="1:15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124"/>
    </row>
    <row r="56" spans="1:15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124"/>
    </row>
    <row r="57" spans="1:15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124"/>
    </row>
    <row r="58" spans="1:15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124"/>
    </row>
    <row r="59" spans="1:15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124"/>
    </row>
    <row r="60" spans="1:15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124"/>
    </row>
    <row r="61" spans="1:15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124"/>
    </row>
    <row r="62" spans="1:15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24"/>
    </row>
    <row r="63" spans="1:15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24"/>
    </row>
    <row r="64" spans="1:15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124"/>
    </row>
    <row r="65" spans="1:15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124"/>
    </row>
    <row r="66" spans="1:15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124"/>
    </row>
    <row r="67" spans="1:15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24"/>
    </row>
    <row r="68" spans="1:15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7"/>
    </row>
  </sheetData>
  <mergeCells count="1">
    <mergeCell ref="L7:O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tabSelected="1" topLeftCell="A10" zoomScaleNormal="100" workbookViewId="0">
      <selection activeCell="R18" sqref="R18"/>
    </sheetView>
  </sheetViews>
  <sheetFormatPr baseColWidth="10" defaultRowHeight="15" x14ac:dyDescent="0.25"/>
  <cols>
    <col min="14" max="14" width="11.42578125" style="87"/>
  </cols>
  <sheetData>
    <row r="1" spans="1:24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24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4"/>
    </row>
    <row r="3" spans="1:24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1"/>
      <c r="O3" s="54"/>
    </row>
    <row r="4" spans="1:24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4"/>
    </row>
    <row r="5" spans="1:24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O5" s="54"/>
    </row>
    <row r="6" spans="1:24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31"/>
      <c r="O6" s="62"/>
    </row>
    <row r="7" spans="1:24" s="19" customFormat="1" ht="20.100000000000001" customHeight="1" x14ac:dyDescent="0.25">
      <c r="A7" s="55"/>
      <c r="B7" s="155" t="str">
        <f>Índice!B7</f>
        <v>Fecha de Publicación: Mayo 2023</v>
      </c>
      <c r="C7" s="155"/>
      <c r="D7" s="155"/>
      <c r="E7" s="155"/>
      <c r="F7" s="155"/>
      <c r="G7" s="155"/>
      <c r="H7" s="180"/>
      <c r="I7" s="180"/>
      <c r="J7" s="180"/>
      <c r="K7" s="251" t="s">
        <v>99</v>
      </c>
      <c r="L7" s="251"/>
      <c r="M7" s="251"/>
      <c r="N7" s="217"/>
      <c r="O7" s="56"/>
      <c r="P7"/>
      <c r="Q7"/>
      <c r="R7"/>
      <c r="S7"/>
      <c r="T7"/>
      <c r="U7"/>
      <c r="V7"/>
      <c r="W7"/>
      <c r="X7"/>
    </row>
    <row r="8" spans="1:24" s="19" customFormat="1" ht="20.100000000000001" customHeight="1" thickBot="1" x14ac:dyDescent="0.3">
      <c r="A8" s="63"/>
      <c r="B8" s="156" t="str">
        <f>Índice!B8</f>
        <v>Fecha de corte: Abril 2023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4"/>
      <c r="O8" s="65"/>
      <c r="P8"/>
      <c r="Q8"/>
      <c r="R8"/>
      <c r="S8"/>
      <c r="T8"/>
      <c r="U8"/>
      <c r="V8"/>
      <c r="W8"/>
      <c r="X8"/>
    </row>
    <row r="9" spans="1:24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</row>
    <row r="10" spans="1:24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85"/>
    </row>
    <row r="11" spans="1:24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87"/>
    </row>
    <row r="12" spans="1:24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87"/>
    </row>
    <row r="13" spans="1:24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87"/>
    </row>
    <row r="14" spans="1:24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87"/>
    </row>
    <row r="15" spans="1:24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87"/>
    </row>
    <row r="16" spans="1:24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87"/>
    </row>
    <row r="17" spans="1:15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87"/>
    </row>
    <row r="18" spans="1:15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87"/>
    </row>
    <row r="19" spans="1:15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87"/>
    </row>
    <row r="20" spans="1:15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87"/>
    </row>
    <row r="21" spans="1:15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87"/>
    </row>
    <row r="22" spans="1:15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87"/>
    </row>
    <row r="23" spans="1:15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87"/>
    </row>
    <row r="24" spans="1:15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87"/>
    </row>
    <row r="25" spans="1:15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87"/>
    </row>
    <row r="26" spans="1:15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87"/>
    </row>
    <row r="27" spans="1:15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87"/>
    </row>
    <row r="28" spans="1:15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87"/>
    </row>
    <row r="29" spans="1:15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87"/>
    </row>
    <row r="30" spans="1:15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87"/>
    </row>
    <row r="31" spans="1:15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87"/>
    </row>
    <row r="32" spans="1:15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87"/>
    </row>
    <row r="33" spans="1:15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87"/>
    </row>
    <row r="34" spans="1:15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2023-05-18T20:26:09Z</dcterms:modified>
</cp:coreProperties>
</file>